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Direction_Prod\RUAP\Thibaut\Stagiaires\Gabriel\Indicateurs Excel\Suivi modif document\"/>
    </mc:Choice>
  </mc:AlternateContent>
  <bookViews>
    <workbookView xWindow="0" yWindow="0" windowWidth="12570" windowHeight="2895" tabRatio="698"/>
  </bookViews>
  <sheets>
    <sheet name="Données brutes" sheetId="1" r:id="rId1"/>
    <sheet name="Indicateurs" sheetId="4" r:id="rId2"/>
    <sheet name="Tableaux indicateurs" sheetId="3" r:id="rId3"/>
    <sheet name="Liste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I5" i="1"/>
  <c r="J5" i="1"/>
  <c r="K5" i="1"/>
  <c r="L5" i="1"/>
  <c r="M5" i="1"/>
  <c r="N5" i="1"/>
  <c r="O5" i="1"/>
  <c r="P5" i="1"/>
  <c r="Q5" i="1"/>
  <c r="R5" i="1"/>
  <c r="S5" i="1"/>
  <c r="T5" i="1"/>
  <c r="U5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H7" i="1" l="1"/>
  <c r="I7" i="1"/>
  <c r="J7" i="1"/>
  <c r="K7" i="1"/>
  <c r="L7" i="1"/>
  <c r="M7" i="1"/>
  <c r="N7" i="1"/>
  <c r="O7" i="1"/>
  <c r="P7" i="1"/>
  <c r="Q7" i="1"/>
  <c r="R7" i="1"/>
  <c r="S7" i="1"/>
  <c r="T7" i="1"/>
  <c r="U7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H40" i="1" l="1"/>
  <c r="U32" i="1" l="1"/>
  <c r="U14" i="1"/>
  <c r="U17" i="1"/>
  <c r="U10" i="1"/>
  <c r="U21" i="1"/>
  <c r="U38" i="1"/>
  <c r="U19" i="1"/>
  <c r="U39" i="1"/>
  <c r="U11" i="1"/>
  <c r="U20" i="1"/>
  <c r="U37" i="1"/>
  <c r="U36" i="1"/>
  <c r="U9" i="1"/>
  <c r="U40" i="1"/>
  <c r="U12" i="1"/>
  <c r="U16" i="1"/>
  <c r="U22" i="1"/>
  <c r="U23" i="1"/>
  <c r="U24" i="1"/>
  <c r="U25" i="1"/>
  <c r="U26" i="1"/>
  <c r="U27" i="1"/>
  <c r="U30" i="1"/>
  <c r="U28" i="1"/>
  <c r="U29" i="1"/>
  <c r="U31" i="1"/>
  <c r="U33" i="1"/>
  <c r="U34" i="1"/>
  <c r="U35" i="1"/>
  <c r="U15" i="1"/>
  <c r="U13" i="1"/>
  <c r="U18" i="1"/>
  <c r="U8" i="1"/>
  <c r="T32" i="1"/>
  <c r="T14" i="1"/>
  <c r="T17" i="1"/>
  <c r="T10" i="1"/>
  <c r="T21" i="1"/>
  <c r="T38" i="1"/>
  <c r="T19" i="1"/>
  <c r="T39" i="1"/>
  <c r="T11" i="1"/>
  <c r="T20" i="1"/>
  <c r="T37" i="1"/>
  <c r="T36" i="1"/>
  <c r="T9" i="1"/>
  <c r="T40" i="1"/>
  <c r="T12" i="1"/>
  <c r="T16" i="1"/>
  <c r="T22" i="1"/>
  <c r="T23" i="1"/>
  <c r="T24" i="1"/>
  <c r="T25" i="1"/>
  <c r="T26" i="1"/>
  <c r="T27" i="1"/>
  <c r="T30" i="1"/>
  <c r="T28" i="1"/>
  <c r="T29" i="1"/>
  <c r="T31" i="1"/>
  <c r="T33" i="1"/>
  <c r="T34" i="1"/>
  <c r="T35" i="1"/>
  <c r="T15" i="1"/>
  <c r="T13" i="1"/>
  <c r="T18" i="1"/>
  <c r="T8" i="1"/>
  <c r="S32" i="1"/>
  <c r="S14" i="1"/>
  <c r="S17" i="1"/>
  <c r="S10" i="1"/>
  <c r="S21" i="1"/>
  <c r="S38" i="1"/>
  <c r="S19" i="1"/>
  <c r="S39" i="1"/>
  <c r="S11" i="1"/>
  <c r="S20" i="1"/>
  <c r="S37" i="1"/>
  <c r="S36" i="1"/>
  <c r="S9" i="1"/>
  <c r="S40" i="1"/>
  <c r="S12" i="1"/>
  <c r="S16" i="1"/>
  <c r="S22" i="1"/>
  <c r="S23" i="1"/>
  <c r="S24" i="1"/>
  <c r="S25" i="1"/>
  <c r="S26" i="1"/>
  <c r="S27" i="1"/>
  <c r="S30" i="1"/>
  <c r="S28" i="1"/>
  <c r="S29" i="1"/>
  <c r="S31" i="1"/>
  <c r="S33" i="1"/>
  <c r="S34" i="1"/>
  <c r="S35" i="1"/>
  <c r="S15" i="1"/>
  <c r="S13" i="1"/>
  <c r="S18" i="1"/>
  <c r="S8" i="1"/>
  <c r="R32" i="1"/>
  <c r="R14" i="1"/>
  <c r="R17" i="1"/>
  <c r="R10" i="1"/>
  <c r="R21" i="1"/>
  <c r="R38" i="1"/>
  <c r="R19" i="1"/>
  <c r="R39" i="1"/>
  <c r="R11" i="1"/>
  <c r="R20" i="1"/>
  <c r="R37" i="1"/>
  <c r="R36" i="1"/>
  <c r="R9" i="1"/>
  <c r="R40" i="1"/>
  <c r="R12" i="1"/>
  <c r="R16" i="1"/>
  <c r="R22" i="1"/>
  <c r="R23" i="1"/>
  <c r="R24" i="1"/>
  <c r="R25" i="1"/>
  <c r="R26" i="1"/>
  <c r="R27" i="1"/>
  <c r="R30" i="1"/>
  <c r="R28" i="1"/>
  <c r="R29" i="1"/>
  <c r="R31" i="1"/>
  <c r="R33" i="1"/>
  <c r="R34" i="1"/>
  <c r="R35" i="1"/>
  <c r="R15" i="1"/>
  <c r="R13" i="1"/>
  <c r="R18" i="1"/>
  <c r="R8" i="1"/>
  <c r="Q32" i="1"/>
  <c r="Q14" i="1"/>
  <c r="Q17" i="1"/>
  <c r="Q10" i="1"/>
  <c r="Q21" i="1"/>
  <c r="Q38" i="1"/>
  <c r="Q19" i="1"/>
  <c r="Q39" i="1"/>
  <c r="Q11" i="1"/>
  <c r="Q20" i="1"/>
  <c r="Q37" i="1"/>
  <c r="Q36" i="1"/>
  <c r="Q9" i="1"/>
  <c r="Q40" i="1"/>
  <c r="Q12" i="1"/>
  <c r="Q16" i="1"/>
  <c r="Q22" i="1"/>
  <c r="Q23" i="1"/>
  <c r="Q24" i="1"/>
  <c r="Q25" i="1"/>
  <c r="Q26" i="1"/>
  <c r="Q27" i="1"/>
  <c r="Q30" i="1"/>
  <c r="Q28" i="1"/>
  <c r="Q29" i="1"/>
  <c r="Q31" i="1"/>
  <c r="Q33" i="1"/>
  <c r="Q34" i="1"/>
  <c r="Q35" i="1"/>
  <c r="Q15" i="1"/>
  <c r="Q13" i="1"/>
  <c r="Q18" i="1"/>
  <c r="Q8" i="1"/>
  <c r="P32" i="1"/>
  <c r="P14" i="1"/>
  <c r="P17" i="1"/>
  <c r="P10" i="1"/>
  <c r="P21" i="1"/>
  <c r="P38" i="1"/>
  <c r="P19" i="1"/>
  <c r="P39" i="1"/>
  <c r="P11" i="1"/>
  <c r="P20" i="1"/>
  <c r="P37" i="1"/>
  <c r="P36" i="1"/>
  <c r="P9" i="1"/>
  <c r="P40" i="1"/>
  <c r="P12" i="1"/>
  <c r="P16" i="1"/>
  <c r="P22" i="1"/>
  <c r="P23" i="1"/>
  <c r="P24" i="1"/>
  <c r="P25" i="1"/>
  <c r="P26" i="1"/>
  <c r="P27" i="1"/>
  <c r="P30" i="1"/>
  <c r="P28" i="1"/>
  <c r="P29" i="1"/>
  <c r="P31" i="1"/>
  <c r="P33" i="1"/>
  <c r="P34" i="1"/>
  <c r="P35" i="1"/>
  <c r="P15" i="1"/>
  <c r="P13" i="1"/>
  <c r="P18" i="1"/>
  <c r="P8" i="1"/>
  <c r="O32" i="1"/>
  <c r="O14" i="1"/>
  <c r="O17" i="1"/>
  <c r="O10" i="1"/>
  <c r="O21" i="1"/>
  <c r="O38" i="1"/>
  <c r="O19" i="1"/>
  <c r="O39" i="1"/>
  <c r="O11" i="1"/>
  <c r="O20" i="1"/>
  <c r="O37" i="1"/>
  <c r="O36" i="1"/>
  <c r="O9" i="1"/>
  <c r="O40" i="1"/>
  <c r="O12" i="1"/>
  <c r="O16" i="1"/>
  <c r="O22" i="1"/>
  <c r="O23" i="1"/>
  <c r="O24" i="1"/>
  <c r="O25" i="1"/>
  <c r="O26" i="1"/>
  <c r="O27" i="1"/>
  <c r="O30" i="1"/>
  <c r="O28" i="1"/>
  <c r="O29" i="1"/>
  <c r="O31" i="1"/>
  <c r="O33" i="1"/>
  <c r="O34" i="1"/>
  <c r="O35" i="1"/>
  <c r="O15" i="1"/>
  <c r="O13" i="1"/>
  <c r="O18" i="1"/>
  <c r="O8" i="1"/>
  <c r="N32" i="1"/>
  <c r="N14" i="1"/>
  <c r="N17" i="1"/>
  <c r="N10" i="1"/>
  <c r="N21" i="1"/>
  <c r="N38" i="1"/>
  <c r="N19" i="1"/>
  <c r="N39" i="1"/>
  <c r="N11" i="1"/>
  <c r="N20" i="1"/>
  <c r="N37" i="1"/>
  <c r="N36" i="1"/>
  <c r="N9" i="1"/>
  <c r="N40" i="1"/>
  <c r="N12" i="1"/>
  <c r="N16" i="1"/>
  <c r="N22" i="1"/>
  <c r="N23" i="1"/>
  <c r="N24" i="1"/>
  <c r="N25" i="1"/>
  <c r="N26" i="1"/>
  <c r="N27" i="1"/>
  <c r="N30" i="1"/>
  <c r="N28" i="1"/>
  <c r="N29" i="1"/>
  <c r="N31" i="1"/>
  <c r="N33" i="1"/>
  <c r="N34" i="1"/>
  <c r="N35" i="1"/>
  <c r="N15" i="1"/>
  <c r="N13" i="1"/>
  <c r="N18" i="1"/>
  <c r="N8" i="1"/>
  <c r="M14" i="1"/>
  <c r="M17" i="1"/>
  <c r="M10" i="1"/>
  <c r="M21" i="1"/>
  <c r="M38" i="1"/>
  <c r="M19" i="1"/>
  <c r="M39" i="1"/>
  <c r="M11" i="1"/>
  <c r="M20" i="1"/>
  <c r="M37" i="1"/>
  <c r="M36" i="1"/>
  <c r="M9" i="1"/>
  <c r="M40" i="1"/>
  <c r="M12" i="1"/>
  <c r="M16" i="1"/>
  <c r="M22" i="1"/>
  <c r="M23" i="1"/>
  <c r="M24" i="1"/>
  <c r="M25" i="1"/>
  <c r="M26" i="1"/>
  <c r="M27" i="1"/>
  <c r="M30" i="1"/>
  <c r="M28" i="1"/>
  <c r="M29" i="1"/>
  <c r="M31" i="1"/>
  <c r="M33" i="1"/>
  <c r="M34" i="1"/>
  <c r="M35" i="1"/>
  <c r="M15" i="1"/>
  <c r="M13" i="1"/>
  <c r="M18" i="1"/>
  <c r="M8" i="1"/>
  <c r="M32" i="1"/>
  <c r="L32" i="1"/>
  <c r="L14" i="1"/>
  <c r="L17" i="1"/>
  <c r="L10" i="1"/>
  <c r="L21" i="1"/>
  <c r="L38" i="1"/>
  <c r="L19" i="1"/>
  <c r="L39" i="1"/>
  <c r="L11" i="1"/>
  <c r="L20" i="1"/>
  <c r="L37" i="1"/>
  <c r="L36" i="1"/>
  <c r="L9" i="1"/>
  <c r="L40" i="1"/>
  <c r="L12" i="1"/>
  <c r="L16" i="1"/>
  <c r="L22" i="1"/>
  <c r="L23" i="1"/>
  <c r="L24" i="1"/>
  <c r="L25" i="1"/>
  <c r="L26" i="1"/>
  <c r="L27" i="1"/>
  <c r="L30" i="1"/>
  <c r="L28" i="1"/>
  <c r="L29" i="1"/>
  <c r="L31" i="1"/>
  <c r="L33" i="1"/>
  <c r="L34" i="1"/>
  <c r="L35" i="1"/>
  <c r="L15" i="1"/>
  <c r="L13" i="1"/>
  <c r="L18" i="1"/>
  <c r="L8" i="1"/>
  <c r="F4" i="3"/>
  <c r="G29" i="4" l="1"/>
  <c r="B2" i="3"/>
  <c r="B11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" i="3"/>
  <c r="B8" i="3"/>
  <c r="B9" i="3"/>
  <c r="B10" i="3"/>
  <c r="B12" i="3"/>
  <c r="B13" i="3"/>
  <c r="B14" i="3"/>
  <c r="B15" i="3"/>
  <c r="B16" i="3"/>
  <c r="B17" i="3"/>
  <c r="B18" i="3"/>
  <c r="B19" i="3"/>
  <c r="B20" i="3"/>
  <c r="B3" i="3"/>
  <c r="B4" i="3"/>
  <c r="B5" i="3"/>
  <c r="B6" i="3"/>
  <c r="B7" i="3"/>
  <c r="K32" i="1" l="1"/>
  <c r="K14" i="1"/>
  <c r="K17" i="1"/>
  <c r="K10" i="1"/>
  <c r="K21" i="1"/>
  <c r="K38" i="1"/>
  <c r="K19" i="1"/>
  <c r="K39" i="1"/>
  <c r="K11" i="1"/>
  <c r="K20" i="1"/>
  <c r="K37" i="1"/>
  <c r="K36" i="1"/>
  <c r="K9" i="1"/>
  <c r="K40" i="1"/>
  <c r="K12" i="1"/>
  <c r="K16" i="1"/>
  <c r="K22" i="1"/>
  <c r="K23" i="1"/>
  <c r="K24" i="1"/>
  <c r="K25" i="1"/>
  <c r="K26" i="1"/>
  <c r="K27" i="1"/>
  <c r="K30" i="1"/>
  <c r="K28" i="1"/>
  <c r="K29" i="1"/>
  <c r="K31" i="1"/>
  <c r="K33" i="1"/>
  <c r="K34" i="1"/>
  <c r="K35" i="1"/>
  <c r="K15" i="1"/>
  <c r="K13" i="1"/>
  <c r="K18" i="1"/>
  <c r="K8" i="1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" i="3"/>
  <c r="I14" i="1"/>
  <c r="I17" i="1"/>
  <c r="I10" i="1"/>
  <c r="I21" i="1"/>
  <c r="I38" i="1"/>
  <c r="I19" i="1"/>
  <c r="I39" i="1"/>
  <c r="I11" i="1"/>
  <c r="I20" i="1"/>
  <c r="I37" i="1"/>
  <c r="I36" i="1"/>
  <c r="I9" i="1"/>
  <c r="I40" i="1"/>
  <c r="I12" i="1"/>
  <c r="I16" i="1"/>
  <c r="I22" i="1"/>
  <c r="I23" i="1"/>
  <c r="I24" i="1"/>
  <c r="I25" i="1"/>
  <c r="I26" i="1"/>
  <c r="I27" i="1"/>
  <c r="I30" i="1"/>
  <c r="I28" i="1"/>
  <c r="I29" i="1"/>
  <c r="I31" i="1"/>
  <c r="I33" i="1"/>
  <c r="I34" i="1"/>
  <c r="I35" i="1"/>
  <c r="I15" i="1"/>
  <c r="I13" i="1"/>
  <c r="I18" i="1"/>
  <c r="I8" i="1"/>
  <c r="I32" i="1"/>
  <c r="J32" i="1"/>
  <c r="J14" i="1"/>
  <c r="J17" i="1"/>
  <c r="J10" i="1"/>
  <c r="J21" i="1"/>
  <c r="J38" i="1"/>
  <c r="J19" i="1"/>
  <c r="J39" i="1"/>
  <c r="J11" i="1"/>
  <c r="J20" i="1"/>
  <c r="J37" i="1"/>
  <c r="J36" i="1"/>
  <c r="J9" i="1"/>
  <c r="J40" i="1"/>
  <c r="J12" i="1"/>
  <c r="J16" i="1"/>
  <c r="J22" i="1"/>
  <c r="J23" i="1"/>
  <c r="J24" i="1"/>
  <c r="J25" i="1"/>
  <c r="J26" i="1"/>
  <c r="J27" i="1"/>
  <c r="J30" i="1"/>
  <c r="J28" i="1"/>
  <c r="J29" i="1"/>
  <c r="J31" i="1"/>
  <c r="J33" i="1"/>
  <c r="J34" i="1"/>
  <c r="J35" i="1"/>
  <c r="J15" i="1"/>
  <c r="J13" i="1"/>
  <c r="J18" i="1"/>
  <c r="J8" i="1"/>
  <c r="H32" i="1"/>
  <c r="H14" i="1"/>
  <c r="H17" i="1"/>
  <c r="H10" i="1"/>
  <c r="H21" i="1"/>
  <c r="H38" i="1"/>
  <c r="H19" i="1"/>
  <c r="H39" i="1"/>
  <c r="H11" i="1"/>
  <c r="H20" i="1"/>
  <c r="H37" i="1"/>
  <c r="H36" i="1"/>
  <c r="H9" i="1"/>
  <c r="H12" i="1"/>
  <c r="H16" i="1"/>
  <c r="H22" i="1"/>
  <c r="H23" i="1"/>
  <c r="H24" i="1"/>
  <c r="H25" i="1"/>
  <c r="H26" i="1"/>
  <c r="H27" i="1"/>
  <c r="H30" i="1"/>
  <c r="H28" i="1"/>
  <c r="H29" i="1"/>
  <c r="H31" i="1"/>
  <c r="H33" i="1"/>
  <c r="H34" i="1"/>
  <c r="H35" i="1"/>
  <c r="H15" i="1"/>
  <c r="H13" i="1"/>
  <c r="H18" i="1"/>
  <c r="H8" i="1"/>
  <c r="F3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" i="3"/>
  <c r="E2" i="3"/>
  <c r="G2" i="3"/>
  <c r="H2" i="3"/>
  <c r="I2" i="3"/>
  <c r="J2" i="3"/>
  <c r="K2" i="3"/>
  <c r="E3" i="3"/>
  <c r="G3" i="3"/>
  <c r="H3" i="3"/>
  <c r="I3" i="3"/>
  <c r="J3" i="3"/>
  <c r="K3" i="3"/>
  <c r="E4" i="3"/>
  <c r="G4" i="3"/>
  <c r="H4" i="3"/>
  <c r="I4" i="3"/>
  <c r="J4" i="3"/>
  <c r="K4" i="3"/>
  <c r="E5" i="3"/>
  <c r="G5" i="3"/>
  <c r="H5" i="3"/>
  <c r="I5" i="3"/>
  <c r="J5" i="3"/>
  <c r="K5" i="3"/>
  <c r="E6" i="3"/>
  <c r="G6" i="3"/>
  <c r="H6" i="3"/>
  <c r="I6" i="3"/>
  <c r="J6" i="3"/>
  <c r="K6" i="3"/>
  <c r="E7" i="3"/>
  <c r="G7" i="3"/>
  <c r="H7" i="3"/>
  <c r="I7" i="3"/>
  <c r="J7" i="3"/>
  <c r="K7" i="3"/>
  <c r="E8" i="3"/>
  <c r="G8" i="3"/>
  <c r="H8" i="3"/>
  <c r="I8" i="3"/>
  <c r="J8" i="3"/>
  <c r="K8" i="3"/>
  <c r="E20" i="3"/>
  <c r="E19" i="3"/>
  <c r="G19" i="3"/>
  <c r="H19" i="3"/>
  <c r="I19" i="3"/>
  <c r="J19" i="3"/>
  <c r="K19" i="3"/>
  <c r="G20" i="3"/>
  <c r="H20" i="3"/>
  <c r="I20" i="3"/>
  <c r="J20" i="3"/>
  <c r="K20" i="3"/>
  <c r="E10" i="3"/>
  <c r="G10" i="3"/>
  <c r="H10" i="3"/>
  <c r="I10" i="3"/>
  <c r="J10" i="3"/>
  <c r="K10" i="3"/>
  <c r="E11" i="3"/>
  <c r="G11" i="3"/>
  <c r="H11" i="3"/>
  <c r="I11" i="3"/>
  <c r="J11" i="3"/>
  <c r="K11" i="3"/>
  <c r="E12" i="3"/>
  <c r="G12" i="3"/>
  <c r="H12" i="3"/>
  <c r="I12" i="3"/>
  <c r="J12" i="3"/>
  <c r="K12" i="3"/>
  <c r="E13" i="3"/>
  <c r="G13" i="3"/>
  <c r="H13" i="3"/>
  <c r="I13" i="3"/>
  <c r="J13" i="3"/>
  <c r="K13" i="3"/>
  <c r="E14" i="3"/>
  <c r="G14" i="3"/>
  <c r="H14" i="3"/>
  <c r="I14" i="3"/>
  <c r="J14" i="3"/>
  <c r="K14" i="3"/>
  <c r="E15" i="3"/>
  <c r="G15" i="3"/>
  <c r="H15" i="3"/>
  <c r="I15" i="3"/>
  <c r="J15" i="3"/>
  <c r="K15" i="3"/>
  <c r="E16" i="3"/>
  <c r="G16" i="3"/>
  <c r="H16" i="3"/>
  <c r="I16" i="3"/>
  <c r="J16" i="3"/>
  <c r="K16" i="3"/>
  <c r="E17" i="3"/>
  <c r="G17" i="3"/>
  <c r="H17" i="3"/>
  <c r="I17" i="3"/>
  <c r="J17" i="3"/>
  <c r="K17" i="3"/>
  <c r="E18" i="3"/>
  <c r="G18" i="3"/>
  <c r="H18" i="3"/>
  <c r="I18" i="3"/>
  <c r="J18" i="3"/>
  <c r="K18" i="3"/>
  <c r="K9" i="3"/>
  <c r="J9" i="3"/>
  <c r="I9" i="3"/>
  <c r="H9" i="3"/>
  <c r="G9" i="3"/>
  <c r="E9" i="3"/>
  <c r="H29" i="4" l="1"/>
  <c r="I29" i="4" s="1"/>
  <c r="G41" i="4"/>
  <c r="H41" i="4" s="1"/>
  <c r="I41" i="4" s="1"/>
  <c r="G40" i="4"/>
  <c r="H40" i="4" s="1"/>
  <c r="I40" i="4" s="1"/>
  <c r="C12" i="3"/>
  <c r="G37" i="4"/>
  <c r="H37" i="4" s="1"/>
  <c r="I37" i="4" s="1"/>
  <c r="C2" i="3"/>
  <c r="C7" i="3"/>
  <c r="C6" i="3"/>
  <c r="C5" i="3"/>
  <c r="C4" i="3"/>
  <c r="C3" i="3"/>
  <c r="C8" i="3"/>
  <c r="C19" i="3"/>
  <c r="G33" i="4"/>
  <c r="H33" i="4" s="1"/>
  <c r="I33" i="4" s="1"/>
  <c r="G34" i="4"/>
  <c r="H34" i="4" s="1"/>
  <c r="I34" i="4" s="1"/>
  <c r="G36" i="4"/>
  <c r="H36" i="4" s="1"/>
  <c r="I36" i="4" s="1"/>
  <c r="G30" i="4"/>
  <c r="H30" i="4" s="1"/>
  <c r="I30" i="4" s="1"/>
  <c r="G31" i="4"/>
  <c r="H31" i="4" s="1"/>
  <c r="I31" i="4" s="1"/>
  <c r="G38" i="4"/>
  <c r="H38" i="4" s="1"/>
  <c r="I38" i="4" s="1"/>
  <c r="G32" i="4"/>
  <c r="H32" i="4" s="1"/>
  <c r="I32" i="4" s="1"/>
  <c r="C14" i="3"/>
  <c r="C13" i="3"/>
  <c r="C11" i="3"/>
  <c r="C10" i="3"/>
  <c r="C16" i="3"/>
  <c r="C15" i="3"/>
  <c r="C17" i="3"/>
  <c r="C18" i="3"/>
  <c r="C20" i="3"/>
  <c r="C9" i="3"/>
  <c r="G35" i="4" l="1"/>
  <c r="H35" i="4" s="1"/>
  <c r="I35" i="4" s="1"/>
</calcChain>
</file>

<file path=xl/sharedStrings.xml><?xml version="1.0" encoding="utf-8"?>
<sst xmlns="http://schemas.openxmlformats.org/spreadsheetml/2006/main" count="160" uniqueCount="108">
  <si>
    <t>Type</t>
  </si>
  <si>
    <t>Dossier de lot</t>
  </si>
  <si>
    <t>Procédure</t>
  </si>
  <si>
    <t>Instruction</t>
  </si>
  <si>
    <t>Protocole</t>
  </si>
  <si>
    <t>Mode opératoire</t>
  </si>
  <si>
    <t>Date d'approbation production</t>
  </si>
  <si>
    <t>Date d'approbation AQ</t>
  </si>
  <si>
    <t>Date de diffusion</t>
  </si>
  <si>
    <t>Types de documents</t>
  </si>
  <si>
    <t>Nb modifs ouvertes</t>
  </si>
  <si>
    <t>Nb modifs de procédures ouvertes</t>
  </si>
  <si>
    <t>Nb modifs de listes ouvertes</t>
  </si>
  <si>
    <t>Nb modifs d'instructions ouvertes</t>
  </si>
  <si>
    <t>Nb modifs de protocoles ouvertes</t>
  </si>
  <si>
    <t>Nb modifs de dossiers de lot ouvertes</t>
  </si>
  <si>
    <t>Nb modifs de mode opératoires ouvertes</t>
  </si>
  <si>
    <t>Liste</t>
  </si>
  <si>
    <t>la demande de modification et l'approbation production</t>
  </si>
  <si>
    <t>la demande de modification et l'approbation assurance qualité</t>
  </si>
  <si>
    <t>la demande de modification et date de diffusion</t>
  </si>
  <si>
    <t>l'approbation production et l'approbation assurance qualité</t>
  </si>
  <si>
    <t>l'approbation production et la diffusion</t>
  </si>
  <si>
    <t>Demande modif-appro AQ</t>
  </si>
  <si>
    <t>Demande modif- appro Prod</t>
  </si>
  <si>
    <t>Appro Prod-Appro AQ</t>
  </si>
  <si>
    <t>Demande modif-diffusion</t>
  </si>
  <si>
    <t>Appro Prod-diffusion</t>
  </si>
  <si>
    <t>l'approbation assurance qualité et la diffusion</t>
  </si>
  <si>
    <t>Appro AQ-diffusion</t>
  </si>
  <si>
    <t>Date de la demande de modification (envoi)</t>
  </si>
  <si>
    <t>la demande de modification et renvoi de la prise de co</t>
  </si>
  <si>
    <t>l'approbation production et renvoi de la prise de co</t>
  </si>
  <si>
    <t>l'approbation assurance qualité et renvoi de la prise de co</t>
  </si>
  <si>
    <t>Date de renvoi de la prise de co</t>
  </si>
  <si>
    <t>Renvoi prise co-Diffusion</t>
  </si>
  <si>
    <t>Appro AQ-Renvoi prise co</t>
  </si>
  <si>
    <t>Appro Prod-Renvoi prise co</t>
  </si>
  <si>
    <t>Demande modif-Renvoi prise co</t>
  </si>
  <si>
    <t>renvoi de la prise de co et la diffusion</t>
  </si>
  <si>
    <t>Formulaire</t>
  </si>
  <si>
    <t>Jours écoulés sans approbation AQ</t>
  </si>
  <si>
    <t>Jours écoulés sans diffusion</t>
  </si>
  <si>
    <t>Nb modifs de formulaires ouvertes</t>
  </si>
  <si>
    <t>F00949.00</t>
  </si>
  <si>
    <t>FSNE52.17</t>
  </si>
  <si>
    <t xml:space="preserve">Nom du document
Version actuelle </t>
  </si>
  <si>
    <t>L00233.02</t>
  </si>
  <si>
    <t>OCPG12.02</t>
  </si>
  <si>
    <t>FXXXXX</t>
  </si>
  <si>
    <t>OCPG13.00</t>
  </si>
  <si>
    <t>FSCT20.10</t>
  </si>
  <si>
    <t>HX0377.02</t>
  </si>
  <si>
    <t>OCPG04.11</t>
  </si>
  <si>
    <t>OCNE04.10</t>
  </si>
  <si>
    <t>F00452.10</t>
  </si>
  <si>
    <t>Plan</t>
  </si>
  <si>
    <t>FSDC34.04</t>
  </si>
  <si>
    <t>FSNE19.12</t>
  </si>
  <si>
    <t>P00117.04</t>
  </si>
  <si>
    <t>NH0100.05</t>
  </si>
  <si>
    <t xml:space="preserve">OC0108.03 </t>
  </si>
  <si>
    <t>OC0110.01</t>
  </si>
  <si>
    <t xml:space="preserve">OC0112.05 </t>
  </si>
  <si>
    <t>OC0126.01</t>
  </si>
  <si>
    <t xml:space="preserve">OC0127.01 </t>
  </si>
  <si>
    <t xml:space="preserve">OC0140.02 </t>
  </si>
  <si>
    <t xml:space="preserve">OC0142.02 </t>
  </si>
  <si>
    <t>OC0144.04</t>
  </si>
  <si>
    <t xml:space="preserve">OC0159.00 </t>
  </si>
  <si>
    <t xml:space="preserve">OC0205.03 </t>
  </si>
  <si>
    <t xml:space="preserve">OC0211.01 </t>
  </si>
  <si>
    <t xml:space="preserve">OC0220.03 </t>
  </si>
  <si>
    <t>OC0221.04</t>
  </si>
  <si>
    <t>FSMO227.00</t>
  </si>
  <si>
    <t>FSMO100.05</t>
  </si>
  <si>
    <t>FSMO102.08</t>
  </si>
  <si>
    <t>Nombres de modifications diffusées</t>
  </si>
  <si>
    <t>Nombres de modifications actuelles</t>
  </si>
  <si>
    <t>FSPG21.09</t>
  </si>
  <si>
    <t>Nombres de modifications closes</t>
  </si>
  <si>
    <t>Approbation AQ</t>
  </si>
  <si>
    <t>Diffusion</t>
  </si>
  <si>
    <t>Temps</t>
  </si>
  <si>
    <t xml:space="preserve">Délai </t>
  </si>
  <si>
    <t>Délai écoulé sans appro AQ</t>
  </si>
  <si>
    <t>Délai écoulé sans diffusion</t>
  </si>
  <si>
    <t>Délai (jours)</t>
  </si>
  <si>
    <t>F00049.13</t>
  </si>
  <si>
    <t>Délai moyen (jours) entre :</t>
  </si>
  <si>
    <t>Temps moyen (jours) écoulé jusqu'à sans/jusqu'à :</t>
  </si>
  <si>
    <t/>
  </si>
  <si>
    <t>19/10/2020</t>
  </si>
  <si>
    <t>13/07/2022</t>
  </si>
  <si>
    <t>28/10/2022</t>
  </si>
  <si>
    <t>23/08/2000</t>
  </si>
  <si>
    <t>AZEAZZA</t>
  </si>
  <si>
    <t>AZER</t>
  </si>
  <si>
    <t>23/08/2001</t>
  </si>
  <si>
    <t>23/08/2002</t>
  </si>
  <si>
    <t>23/08/2003</t>
  </si>
  <si>
    <t>23/08/2004</t>
  </si>
  <si>
    <t>21/08/1994</t>
  </si>
  <si>
    <t>AZEAZEZAEZAE</t>
  </si>
  <si>
    <t>24/08/2002</t>
  </si>
  <si>
    <t>25/05/2022</t>
  </si>
  <si>
    <t>25/08/2002</t>
  </si>
  <si>
    <t>26/08/2002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</si>
</sst>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lightDown"/>
    </fill>
    <fill>
      <patternFill patternType="solid">
        <fgColor theme="7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 wrapText="1"/>
    </xf>
    <xf numFmtId="17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vertical="top"/>
    </xf>
    <xf numFmtId="14" fontId="0" fillId="0" borderId="0" xfId="0" applyNumberFormat="1"/>
    <xf numFmtId="0" fontId="0" fillId="2" borderId="0" xfId="0" applyFill="1"/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0" fontId="0" fillId="0" borderId="0" xfId="0" applyProtection="1"/>
    <xf numFmtId="0" fontId="0" fillId="0" borderId="0" xfId="0" applyNumberFormat="1" applyProtection="1"/>
    <xf numFmtId="0" fontId="0" fillId="0" borderId="0" xfId="0" applyAlignment="1" applyProtection="1">
      <alignment horizontal="center" wrapText="1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4" borderId="0" xfId="0" applyNumberFormat="1" applyFill="1" applyAlignment="1" applyProtection="1">
      <alignment horizontal="center" vertical="center" wrapText="1"/>
    </xf>
    <xf numFmtId="0" fontId="0" fillId="4" borderId="0" xfId="0" applyFill="1" applyAlignment="1" applyProtection="1">
      <alignment horizontal="center" vertical="center" wrapText="1"/>
    </xf>
    <xf numFmtId="0" fontId="0" fillId="4" borderId="0" xfId="0" applyFill="1" applyAlignment="1" applyProtection="1">
      <alignment horizontal="center" vertical="center" wrapText="1"/>
      <protection locked="0"/>
    </xf>
    <xf numFmtId="1" fontId="0" fillId="0" borderId="1" xfId="0" applyNumberFormat="1" applyBorder="1" applyAlignment="1"/>
    <xf numFmtId="1" fontId="0" fillId="0" borderId="1" xfId="0" applyNumberFormat="1" applyBorder="1"/>
    <xf numFmtId="14" fontId="0" fillId="0" borderId="1" xfId="0" applyNumberFormat="1" applyBorder="1"/>
    <xf numFmtId="14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14" fontId="0" fillId="0" borderId="0" xfId="0" applyNumberFormat="1" applyFont="1" applyAlignment="1" applyProtection="1">
      <alignment horizontal="right"/>
      <protection locked="0"/>
    </xf>
    <xf numFmtId="0" fontId="0" fillId="0" borderId="0" xfId="0" applyAlignment="1" applyProtection="1">
      <alignment horizontal="right" vertical="center" wrapText="1"/>
      <protection locked="0"/>
    </xf>
    <xf numFmtId="0" fontId="1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26"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alignment horizontal="right" textRotation="0" indent="0" justifyLastLine="0" shrinkToFit="0" readingOrder="0"/>
      <protection locked="0" hidden="0"/>
    </dxf>
    <dxf>
      <alignment horizontal="right" textRotation="0" indent="0" justifyLastLine="0" shrinkToFit="0" readingOrder="0"/>
      <protection locked="0" hidden="0"/>
    </dxf>
    <dxf>
      <alignment horizontal="right" textRotation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alignment horizontal="right" textRotation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alignment horizontal="center" vertical="center" textRotation="0" indent="0" justifyLastLine="0" shrinkToFit="0" readingOrder="0"/>
      <protection locked="0" hidden="0"/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60000"/>
        </patternFill>
      </fill>
    </dxf>
  </dxfs>
  <tableStyles count="0" defaultTableStyle="TableStyleMedium2" defaultPivotStyle="PivotStyleLight16"/>
  <colors>
    <mruColors>
      <color rgb="FFF60000"/>
      <color rgb="FFCC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Modifications ouvertes par mois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DDL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Lit>
              <c:ptCount val="12"/>
              <c:pt idx="0">
                <c:v>nov.-21</c:v>
              </c:pt>
              <c:pt idx="1">
                <c:v>déc.-21</c:v>
              </c:pt>
              <c:pt idx="2">
                <c:v>janv.-22</c:v>
              </c:pt>
              <c:pt idx="3">
                <c:v>févr.-22</c:v>
              </c:pt>
              <c:pt idx="4">
                <c:v>mars-22</c:v>
              </c:pt>
              <c:pt idx="5">
                <c:v>avr.-22</c:v>
              </c:pt>
              <c:pt idx="6">
                <c:v>mai-22</c:v>
              </c:pt>
              <c:pt idx="7">
                <c:v>juin-22</c:v>
              </c:pt>
              <c:pt idx="8">
                <c:v>juil.-22</c:v>
              </c:pt>
              <c:pt idx="9">
                <c:v>août-22</c:v>
              </c:pt>
              <c:pt idx="10">
                <c:v>sept.-22</c:v>
              </c:pt>
              <c:pt idx="11">
                <c:v>oct.-22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indicateurs'!$E$2:$E$20</c15:sqref>
                  </c15:fullRef>
                </c:ext>
              </c:extLst>
              <c:f>'Tableaux indicateurs'!$E$2:$E$13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8</c:v>
                </c:pt>
                <c:pt idx="5">
                  <c:v>0</c:v>
                </c:pt>
                <c:pt idx="6">
                  <c:v>3</c:v>
                </c:pt>
                <c:pt idx="7">
                  <c:v>0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</c:numCache>
            </c:numRef>
          </c:val>
        </c:ser>
        <c:ser>
          <c:idx val="2"/>
          <c:order val="2"/>
          <c:tx>
            <c:v>Formulaire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Lit>
              <c:ptCount val="12"/>
              <c:pt idx="0">
                <c:v>nov.-21</c:v>
              </c:pt>
              <c:pt idx="1">
                <c:v>déc.-21</c:v>
              </c:pt>
              <c:pt idx="2">
                <c:v>janv.-22</c:v>
              </c:pt>
              <c:pt idx="3">
                <c:v>févr.-22</c:v>
              </c:pt>
              <c:pt idx="4">
                <c:v>mars-22</c:v>
              </c:pt>
              <c:pt idx="5">
                <c:v>avr.-22</c:v>
              </c:pt>
              <c:pt idx="6">
                <c:v>mai-22</c:v>
              </c:pt>
              <c:pt idx="7">
                <c:v>juin-22</c:v>
              </c:pt>
              <c:pt idx="8">
                <c:v>juil.-22</c:v>
              </c:pt>
              <c:pt idx="9">
                <c:v>août-22</c:v>
              </c:pt>
              <c:pt idx="10">
                <c:v>sept.-22</c:v>
              </c:pt>
              <c:pt idx="11">
                <c:v>oct.-22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indicateurs'!$F$2:$F$20</c15:sqref>
                  </c15:fullRef>
                </c:ext>
              </c:extLst>
              <c:f>'Tableaux indicateurs'!$F$2:$F$13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v>Procédure</c:v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Lit>
              <c:ptCount val="12"/>
              <c:pt idx="0">
                <c:v>nov.-21</c:v>
              </c:pt>
              <c:pt idx="1">
                <c:v>déc.-21</c:v>
              </c:pt>
              <c:pt idx="2">
                <c:v>janv.-22</c:v>
              </c:pt>
              <c:pt idx="3">
                <c:v>févr.-22</c:v>
              </c:pt>
              <c:pt idx="4">
                <c:v>mars-22</c:v>
              </c:pt>
              <c:pt idx="5">
                <c:v>avr.-22</c:v>
              </c:pt>
              <c:pt idx="6">
                <c:v>mai-22</c:v>
              </c:pt>
              <c:pt idx="7">
                <c:v>juin-22</c:v>
              </c:pt>
              <c:pt idx="8">
                <c:v>juil.-22</c:v>
              </c:pt>
              <c:pt idx="9">
                <c:v>août-22</c:v>
              </c:pt>
              <c:pt idx="10">
                <c:v>sept.-22</c:v>
              </c:pt>
              <c:pt idx="11">
                <c:v>oct.-22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indicateurs'!$G$2:$G$20</c15:sqref>
                  </c15:fullRef>
                </c:ext>
              </c:extLst>
              <c:f>'Tableaux indicateurs'!$G$2:$G$13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4"/>
          <c:order val="4"/>
          <c:tx>
            <c:v>Liste</c:v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Lit>
              <c:ptCount val="12"/>
              <c:pt idx="0">
                <c:v>nov.-21</c:v>
              </c:pt>
              <c:pt idx="1">
                <c:v>déc.-21</c:v>
              </c:pt>
              <c:pt idx="2">
                <c:v>janv.-22</c:v>
              </c:pt>
              <c:pt idx="3">
                <c:v>févr.-22</c:v>
              </c:pt>
              <c:pt idx="4">
                <c:v>mars-22</c:v>
              </c:pt>
              <c:pt idx="5">
                <c:v>avr.-22</c:v>
              </c:pt>
              <c:pt idx="6">
                <c:v>mai-22</c:v>
              </c:pt>
              <c:pt idx="7">
                <c:v>juin-22</c:v>
              </c:pt>
              <c:pt idx="8">
                <c:v>juil.-22</c:v>
              </c:pt>
              <c:pt idx="9">
                <c:v>août-22</c:v>
              </c:pt>
              <c:pt idx="10">
                <c:v>sept.-22</c:v>
              </c:pt>
              <c:pt idx="11">
                <c:v>oct.-22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indicateurs'!$H$2:$H$20</c15:sqref>
                  </c15:fullRef>
                </c:ext>
              </c:extLst>
              <c:f>'Tableaux indicateurs'!$H$2:$H$13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5"/>
          <c:order val="5"/>
          <c:tx>
            <c:v>Instruction</c:v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Lit>
              <c:ptCount val="12"/>
              <c:pt idx="0">
                <c:v>nov.-21</c:v>
              </c:pt>
              <c:pt idx="1">
                <c:v>déc.-21</c:v>
              </c:pt>
              <c:pt idx="2">
                <c:v>janv.-22</c:v>
              </c:pt>
              <c:pt idx="3">
                <c:v>févr.-22</c:v>
              </c:pt>
              <c:pt idx="4">
                <c:v>mars-22</c:v>
              </c:pt>
              <c:pt idx="5">
                <c:v>avr.-22</c:v>
              </c:pt>
              <c:pt idx="6">
                <c:v>mai-22</c:v>
              </c:pt>
              <c:pt idx="7">
                <c:v>juin-22</c:v>
              </c:pt>
              <c:pt idx="8">
                <c:v>juil.-22</c:v>
              </c:pt>
              <c:pt idx="9">
                <c:v>août-22</c:v>
              </c:pt>
              <c:pt idx="10">
                <c:v>sept.-22</c:v>
              </c:pt>
              <c:pt idx="11">
                <c:v>oct.-22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indicateurs'!$I$2:$I$20</c15:sqref>
                  </c15:fullRef>
                </c:ext>
              </c:extLst>
              <c:f>'Tableaux indicateurs'!$I$2:$I$13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</c:numCache>
            </c:numRef>
          </c:val>
        </c:ser>
        <c:ser>
          <c:idx val="6"/>
          <c:order val="6"/>
          <c:tx>
            <c:v>Protocole</c:v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Lit>
              <c:ptCount val="12"/>
              <c:pt idx="0">
                <c:v>nov.-21</c:v>
              </c:pt>
              <c:pt idx="1">
                <c:v>déc.-21</c:v>
              </c:pt>
              <c:pt idx="2">
                <c:v>janv.-22</c:v>
              </c:pt>
              <c:pt idx="3">
                <c:v>févr.-22</c:v>
              </c:pt>
              <c:pt idx="4">
                <c:v>mars-22</c:v>
              </c:pt>
              <c:pt idx="5">
                <c:v>avr.-22</c:v>
              </c:pt>
              <c:pt idx="6">
                <c:v>mai-22</c:v>
              </c:pt>
              <c:pt idx="7">
                <c:v>juin-22</c:v>
              </c:pt>
              <c:pt idx="8">
                <c:v>juil.-22</c:v>
              </c:pt>
              <c:pt idx="9">
                <c:v>août-22</c:v>
              </c:pt>
              <c:pt idx="10">
                <c:v>sept.-22</c:v>
              </c:pt>
              <c:pt idx="11">
                <c:v>oct.-22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indicateurs'!$K$2:$K$20</c15:sqref>
                  </c15:fullRef>
                </c:ext>
              </c:extLst>
              <c:f>'Tableaux indicateurs'!$K$2:$K$13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54597936"/>
        <c:axId val="354595584"/>
      </c:barChart>
      <c:lineChart>
        <c:grouping val="standard"/>
        <c:varyColors val="0"/>
        <c:ser>
          <c:idx val="0"/>
          <c:order val="0"/>
          <c:tx>
            <c:v>Modifications ouvertes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indicateurs'!$C$2:$C$20</c15:sqref>
                  </c15:fullRef>
                </c:ext>
              </c:extLst>
              <c:f>'Tableaux indicateurs'!$C$2:$C$13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11</c:v>
                </c:pt>
                <c:pt idx="5">
                  <c:v>4</c:v>
                </c:pt>
                <c:pt idx="6">
                  <c:v>3</c:v>
                </c:pt>
                <c:pt idx="7">
                  <c:v>0</c:v>
                </c:pt>
                <c:pt idx="8">
                  <c:v>3</c:v>
                </c:pt>
                <c:pt idx="9">
                  <c:v>1</c:v>
                </c:pt>
                <c:pt idx="10">
                  <c:v>0</c:v>
                </c:pt>
                <c:pt idx="11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597936"/>
        <c:axId val="354595584"/>
      </c:lineChart>
      <c:dateAx>
        <c:axId val="35459793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595584"/>
        <c:crosses val="autoZero"/>
        <c:auto val="1"/>
        <c:lblOffset val="100"/>
        <c:baseTimeUnit val="months"/>
      </c:dateAx>
      <c:valAx>
        <c:axId val="354595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Nombres de modifications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597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Modifications ouvertes par mois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DDL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indicateurs'!$E$2:$E$20</c15:sqref>
                  </c15:fullRef>
                </c:ext>
              </c:extLst>
              <c:f>'Tableaux indicateurs'!$E$2:$E$13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8</c:v>
                </c:pt>
                <c:pt idx="5">
                  <c:v>0</c:v>
                </c:pt>
                <c:pt idx="6">
                  <c:v>3</c:v>
                </c:pt>
                <c:pt idx="7">
                  <c:v>0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</c:numCache>
            </c:numRef>
          </c:val>
        </c:ser>
        <c:ser>
          <c:idx val="2"/>
          <c:order val="1"/>
          <c:tx>
            <c:v>Formulaire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indicateurs'!$F$2:$F$20</c15:sqref>
                  </c15:fullRef>
                </c:ext>
              </c:extLst>
              <c:f>'Tableaux indicateurs'!$F$2:$F$13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2"/>
          <c:tx>
            <c:v>Procédure</c:v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indicateurs'!$G$2:$G$20</c15:sqref>
                  </c15:fullRef>
                </c:ext>
              </c:extLst>
              <c:f>'Tableaux indicateurs'!$G$2:$G$13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4"/>
          <c:order val="3"/>
          <c:tx>
            <c:v>Liste</c:v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indicateurs'!$H$2:$H$20</c15:sqref>
                  </c15:fullRef>
                </c:ext>
              </c:extLst>
              <c:f>'Tableaux indicateurs'!$H$2:$H$13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5"/>
          <c:order val="4"/>
          <c:tx>
            <c:v>Instruction</c:v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indicateurs'!$I$2:$I$20</c15:sqref>
                  </c15:fullRef>
                </c:ext>
              </c:extLst>
              <c:f>'Tableaux indicateurs'!$I$2:$I$13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</c:numCache>
            </c:numRef>
          </c:val>
        </c:ser>
        <c:ser>
          <c:idx val="6"/>
          <c:order val="5"/>
          <c:tx>
            <c:v>Protocole</c:v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indicateurs'!$K$2:$K$20</c15:sqref>
                  </c15:fullRef>
                </c:ext>
              </c:extLst>
              <c:f>'Tableaux indicateurs'!$K$2:$K$13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354599504"/>
        <c:axId val="354596760"/>
      </c:barChart>
      <c:dateAx>
        <c:axId val="354599504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596760"/>
        <c:crosses val="autoZero"/>
        <c:auto val="1"/>
        <c:lblOffset val="100"/>
        <c:baseTimeUnit val="months"/>
      </c:dateAx>
      <c:valAx>
        <c:axId val="354596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Nombres de modifications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599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Nombre de modifications actuellement ouvertes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Modifs ouvertes dans le mois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indicateurs'!$C$2:$C$20</c15:sqref>
                  </c15:fullRef>
                </c:ext>
              </c:extLst>
              <c:f>'Tableaux indicateurs'!$C$2:$C$13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11</c:v>
                </c:pt>
                <c:pt idx="5">
                  <c:v>4</c:v>
                </c:pt>
                <c:pt idx="6">
                  <c:v>3</c:v>
                </c:pt>
                <c:pt idx="7">
                  <c:v>0</c:v>
                </c:pt>
                <c:pt idx="8">
                  <c:v>3</c:v>
                </c:pt>
                <c:pt idx="9">
                  <c:v>1</c:v>
                </c:pt>
                <c:pt idx="10">
                  <c:v>0</c:v>
                </c:pt>
                <c:pt idx="11">
                  <c:v>2</c:v>
                </c:pt>
              </c:numCache>
            </c:numRef>
          </c:val>
        </c:ser>
        <c:ser>
          <c:idx val="2"/>
          <c:order val="2"/>
          <c:tx>
            <c:v>Modifs closes dans le mois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indicateurs'!$D$2:$D$20</c15:sqref>
                  </c15:fullRef>
                </c:ext>
              </c:extLst>
              <c:f>'Tableaux indicateurs'!$D$2:$D$13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54598328"/>
        <c:axId val="354598720"/>
      </c:barChart>
      <c:lineChart>
        <c:grouping val="stacked"/>
        <c:varyColors val="0"/>
        <c:ser>
          <c:idx val="0"/>
          <c:order val="0"/>
          <c:tx>
            <c:v>Nb de modifs actuellement ouvertes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indicateurs'!$B$2:$B$20</c15:sqref>
                  </c15:fullRef>
                </c:ext>
              </c:extLst>
              <c:f>'Tableaux indicateurs'!$B$2:$B$13</c:f>
              <c:numCache>
                <c:formatCode>General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13</c:v>
                </c:pt>
                <c:pt idx="5">
                  <c:v>17</c:v>
                </c:pt>
                <c:pt idx="6">
                  <c:v>20</c:v>
                </c:pt>
                <c:pt idx="7">
                  <c:v>20</c:v>
                </c:pt>
                <c:pt idx="8">
                  <c:v>23</c:v>
                </c:pt>
                <c:pt idx="9">
                  <c:v>24</c:v>
                </c:pt>
                <c:pt idx="10">
                  <c:v>24</c:v>
                </c:pt>
                <c:pt idx="11">
                  <c:v>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598328"/>
        <c:axId val="354598720"/>
      </c:lineChart>
      <c:dateAx>
        <c:axId val="35459832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598720"/>
        <c:crosses val="autoZero"/>
        <c:auto val="1"/>
        <c:lblOffset val="100"/>
        <c:baseTimeUnit val="months"/>
      </c:dateAx>
      <c:valAx>
        <c:axId val="354598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598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560294</xdr:colOff>
      <xdr:row>0</xdr:row>
      <xdr:rowOff>102454</xdr:rowOff>
    </xdr:from>
    <xdr:to>
      <xdr:col>2</xdr:col>
      <xdr:colOff>870858</xdr:colOff>
      <xdr:row>1</xdr:row>
      <xdr:rowOff>113660</xdr:rowOff>
    </xdr:to>
    <xdr:sp macro="[0]!RensignementDonnees" textlink="">
      <xdr:nvSpPr>
        <xdr:cNvPr id="2" name="Rectangle à coins arrondis 1"/>
        <xdr:cNvSpPr/>
      </xdr:nvSpPr>
      <xdr:spPr>
        <a:xfrm>
          <a:off x="560294" y="102454"/>
          <a:ext cx="2732635" cy="582706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Ajouter / Modifier un document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609599</xdr:colOff>
      <xdr:row>0</xdr:row>
      <xdr:rowOff>90488</xdr:rowOff>
    </xdr:from>
    <xdr:to>
      <xdr:col>22</xdr:col>
      <xdr:colOff>333374</xdr:colOff>
      <xdr:row>22</xdr:row>
      <xdr:rowOff>152400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607919</xdr:colOff>
      <xdr:row>23</xdr:row>
      <xdr:rowOff>57150</xdr:rowOff>
    </xdr:from>
    <xdr:to>
      <xdr:col>22</xdr:col>
      <xdr:colOff>341218</xdr:colOff>
      <xdr:row>45</xdr:row>
      <xdr:rowOff>171450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90486</xdr:rowOff>
    </xdr:from>
    <xdr:to>
      <xdr:col>10</xdr:col>
      <xdr:colOff>542924</xdr:colOff>
      <xdr:row>23</xdr:row>
      <xdr:rowOff>28575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au2" displayName="Tableau2" ref="A3:U40" totalsRowShown="0" headerRowDxfId="22" dataDxfId="21">
  <autoFilter ref="A3:U40"/>
  <sortState ref="A4:U40">
    <sortCondition ref="A4:A40"/>
  </sortState>
  <tableColumns count="21">
    <tableColumn id="1" name="Nom du document_x000a_Version actuelle " dataDxfId="20"/>
    <tableColumn id="2" name="Type" dataDxfId="19"/>
    <tableColumn id="7" name="Date de la demande de modification (envoi)" dataDxfId="18"/>
    <tableColumn id="9" name="Date d'approbation production" dataDxfId="17"/>
    <tableColumn id="10" name="Date d'approbation AQ" dataDxfId="16"/>
    <tableColumn id="11" name="Date de renvoi de la prise de co" dataDxfId="15"/>
    <tableColumn id="3" name="Date de diffusion" dataDxfId="14"/>
    <tableColumn id="19" name="Jours écoulés sans approbation AQ" dataDxfId="13">
      <calculatedColumnFormula>IF(AND(C4="",E4=""),"",IF(C4="","",IF(E4="",DATEDIF(C4,TODAY(),"d"),DATEDIF(C4,E4,"d"))))</calculatedColumnFormula>
    </tableColumn>
    <tableColumn id="21" name="Délai écoulé sans appro AQ" dataDxfId="12">
      <calculatedColumnFormula>IF(AND(C4="",E4=""),"",IF(C4="","",IF(E4="",IF((DATEDIF(C4,TODAY(),"y"))&gt;1,DATEDIF(C4,TODAY(),"y")&amp;" ans ",DATEDIF(C4,TODAY(),"y")&amp;" an, ")&amp;DATEDIF(C4,TODAY(),"ym")&amp;" mois, "&amp;IF((DATEDIF(C4,TODAY(),"md"))&gt;1,DATEDIF(C4,TODAY(),"md")&amp;" jours",DATEDIF(C4,TODAY(),"md")&amp;" jour"),IF((DATEDIF(C4,E4,"y"))&gt;1,DATEDIF(C4,E4,"y")&amp;" ans ",DATEDIF(C4,E4,"y")&amp;" an, ")&amp;DATEDIF(C4,E4,"ym")&amp;" mois, "&amp;IF((DATEDIF(C4,E4,"md"))&gt;1,DATEDIF(C4,E4,"md")&amp;" jours",DATEDIF(C4,E4,"md")&amp;" jour"))))</calculatedColumnFormula>
    </tableColumn>
    <tableColumn id="4" name="Jours écoulés sans diffusion" dataDxfId="11">
      <calculatedColumnFormula>IF(AND(C4="",G4=""),"",IF(G4="",DATEDIF(C4,TODAY(),"d"),DATEDIF(C4,G4,"d")))</calculatedColumnFormula>
    </tableColumn>
    <tableColumn id="22" name="Délai écoulé sans diffusion" dataDxfId="10">
      <calculatedColumnFormula>IF(AND(C4="",G4=""),"",IF(C4="","",IF(G4="",IF((DATEDIF(C4,TODAY(),"y"))&gt;1,DATEDIF(C4,TODAY(),"y")&amp;" ans ",DATEDIF(C4,TODAY(),"y")&amp;" an, ")&amp;DATEDIF(C4,TODAY(),"ym")&amp;" mois, "&amp;IF((DATEDIF(C4,TODAY(),"md"))&gt;1,DATEDIF(C4,TODAY(),"md")&amp;" jours",DATEDIF(C4,TODAY(),"md")&amp;" jour"),IF((DATEDIF(C4,G4,"y"))&gt;1,DATEDIF(C4,G4,"y")&amp;" ans ",DATEDIF(C4,G4,"y")&amp;" an, ")&amp;DATEDIF(C4,G4,"ym")&amp;" mois, "&amp;IF((DATEDIF(C4,G4,"md"))&gt;1,DATEDIF(C4,G4,"md")&amp;" jours",DATEDIF(C4,G4,"md")&amp;" jour"))))</calculatedColumnFormula>
    </tableColumn>
    <tableColumn id="5" name="Demande modif- appro Prod" dataDxfId="9">
      <calculatedColumnFormula>IF(OR(C4="",D4=""),0,DATEDIF(C4,D4,"d"))</calculatedColumnFormula>
    </tableColumn>
    <tableColumn id="6" name="Demande modif-appro AQ" dataDxfId="8">
      <calculatedColumnFormula>IF(OR(C4="",E4=""),0,DATEDIF(C4,E4,"d"))</calculatedColumnFormula>
    </tableColumn>
    <tableColumn id="8" name="Demande modif-Renvoi prise co" dataDxfId="7">
      <calculatedColumnFormula>IF(OR(C4="",F4=""),0,DATEDIF(C4,F4,"d"))</calculatedColumnFormula>
    </tableColumn>
    <tableColumn id="12" name="Demande modif-diffusion" dataDxfId="6">
      <calculatedColumnFormula>IF(OR(C4="",G4=""),0,DATEDIF(C4,G4,"d"))</calculatedColumnFormula>
    </tableColumn>
    <tableColumn id="13" name="Appro Prod-Appro AQ" dataDxfId="5">
      <calculatedColumnFormula>IF(OR(D4="",E4=""),0,DATEDIF(D4,E4,"d"))</calculatedColumnFormula>
    </tableColumn>
    <tableColumn id="14" name="Appro Prod-Renvoi prise co" dataDxfId="4">
      <calculatedColumnFormula>IF(OR(D4="",F4=""),0,DATEDIF(D4,F4,"d"))</calculatedColumnFormula>
    </tableColumn>
    <tableColumn id="15" name="Appro Prod-diffusion" dataDxfId="3">
      <calculatedColumnFormula>IF(OR(D4="",G4=""),0,DATEDIF(D4,G4,"d"))</calculatedColumnFormula>
    </tableColumn>
    <tableColumn id="16" name="Appro AQ-Renvoi prise co" dataDxfId="2">
      <calculatedColumnFormula>IF(OR(E4="",F4=""),0,DATEDIF(E4,F4,"d"))</calculatedColumnFormula>
    </tableColumn>
    <tableColumn id="17" name="Appro AQ-diffusion" dataDxfId="1">
      <calculatedColumnFormula>IF(OR(E4="",G4=""),0,DATEDIF(E4,G4,"d"))</calculatedColumnFormula>
    </tableColumn>
    <tableColumn id="18" name="Renvoi prise co-Diffusion" dataDxfId="0">
      <calculatedColumnFormula>IF(OR(F4="",G4=""),0,DATEDIF(F4,G4,"d"))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A9" totalsRowShown="0">
  <autoFilter ref="A1:A9"/>
  <sortState ref="A2:A9">
    <sortCondition ref="A1:A9"/>
  </sortState>
  <tableColumns count="1">
    <tableColumn id="1" name="Types de docume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42"/>
  <sheetViews>
    <sheetView showZeros="0" tabSelected="1" zoomScale="70" zoomScaleNormal="70" workbookViewId="0">
      <selection activeCell="F9" sqref="F9"/>
    </sheetView>
  </sheetViews>
  <sheetFormatPr baseColWidth="10" defaultRowHeight="15" x14ac:dyDescent="0.25"/>
  <cols>
    <col min="1" max="1" width="20.28515625" style="10" bestFit="1" customWidth="1"/>
    <col min="2" max="2" width="16.140625" style="10" bestFit="1" customWidth="1"/>
    <col min="3" max="3" width="26.42578125" style="27" bestFit="1" customWidth="1"/>
    <col min="4" max="4" width="19.7109375" style="27" customWidth="1"/>
    <col min="5" max="5" width="21.140625" style="27" bestFit="1" customWidth="1"/>
    <col min="6" max="6" width="25" style="27" bestFit="1" customWidth="1"/>
    <col min="7" max="7" width="27.7109375" style="27" bestFit="1" customWidth="1"/>
    <col min="8" max="8" width="30" style="15" bestFit="1" customWidth="1"/>
    <col min="9" max="9" width="20.28515625" style="15" customWidth="1"/>
    <col min="10" max="10" width="21.85546875" style="10" hidden="1" customWidth="1"/>
    <col min="11" max="11" width="20.28515625" style="10" bestFit="1" customWidth="1"/>
    <col min="12" max="21" width="15.7109375" style="10" customWidth="1"/>
    <col min="22" max="16384" width="11.42578125" style="10"/>
  </cols>
  <sheetData>
    <row r="1" spans="1:24" ht="45" customHeight="1" x14ac:dyDescent="0.25"/>
    <row r="2" spans="1:24" ht="27" customHeight="1" x14ac:dyDescent="0.25">
      <c r="H2" s="30" t="s">
        <v>87</v>
      </c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X2" s="18"/>
    </row>
    <row r="3" spans="1:24" ht="30" x14ac:dyDescent="0.25">
      <c r="A3" s="12" t="s">
        <v>46</v>
      </c>
      <c r="B3" s="11" t="s">
        <v>0</v>
      </c>
      <c r="C3" s="29" t="s">
        <v>30</v>
      </c>
      <c r="D3" s="29" t="s">
        <v>6</v>
      </c>
      <c r="E3" s="29" t="s">
        <v>7</v>
      </c>
      <c r="F3" s="29" t="s">
        <v>34</v>
      </c>
      <c r="G3" s="29" t="s">
        <v>8</v>
      </c>
      <c r="H3" s="20" t="s">
        <v>41</v>
      </c>
      <c r="I3" s="20" t="s">
        <v>85</v>
      </c>
      <c r="J3" s="21" t="s">
        <v>42</v>
      </c>
      <c r="K3" s="21" t="s">
        <v>86</v>
      </c>
      <c r="L3" s="22" t="s">
        <v>24</v>
      </c>
      <c r="M3" s="22" t="s">
        <v>23</v>
      </c>
      <c r="N3" s="22" t="s">
        <v>38</v>
      </c>
      <c r="O3" s="22" t="s">
        <v>26</v>
      </c>
      <c r="P3" s="22" t="s">
        <v>25</v>
      </c>
      <c r="Q3" s="22" t="s">
        <v>37</v>
      </c>
      <c r="R3" s="22" t="s">
        <v>27</v>
      </c>
      <c r="S3" s="22" t="s">
        <v>36</v>
      </c>
      <c r="T3" s="22" t="s">
        <v>29</v>
      </c>
      <c r="U3" s="22" t="s">
        <v>35</v>
      </c>
    </row>
    <row r="4" spans="1:24" x14ac:dyDescent="0.25">
      <c r="A4" s="14" t="s">
        <v>103</v>
      </c>
      <c r="B4" s="14" t="s">
        <v>1</v>
      </c>
      <c r="C4" s="26" t="s">
        <v>99</v>
      </c>
      <c r="D4" s="26" t="s">
        <v>104</v>
      </c>
      <c r="E4" s="26" t="s">
        <v>106</v>
      </c>
      <c r="F4" s="26" t="s">
        <v>107</v>
      </c>
      <c r="G4" s="28" t="s">
        <v>107</v>
      </c>
      <c r="H4" s="17">
        <f ca="1">IF(AND(C4="",E4=""),"",IF(C4="","",IF(E4="",DATEDIF(C4,TODAY(),"d"),DATEDIF(C4,E4,"d"))))</f>
        <v>2</v>
      </c>
      <c r="I4" s="17" t="str">
        <f ca="1">IF(AND(C4="",E4=""),"",IF(C4="","",IF(E4="",IF((DATEDIF(C4,TODAY(),"y"))&gt;1,DATEDIF(C4,TODAY(),"y")&amp;" ans ",DATEDIF(C4,TODAY(),"y")&amp;" an, ")&amp;DATEDIF(C4,TODAY(),"ym")&amp;" mois, "&amp;IF((DATEDIF(C4,TODAY(),"md"))&gt;1,DATEDIF(C4,TODAY(),"md")&amp;" jours",DATEDIF(C4,TODAY(),"md")&amp;" jour"),IF((DATEDIF(C4,E4,"y"))&gt;1,DATEDIF(C4,E4,"y")&amp;" ans ",DATEDIF(C4,E4,"y")&amp;" an, ")&amp;DATEDIF(C4,E4,"ym")&amp;" mois, "&amp;IF((DATEDIF(C4,E4,"md"))&gt;1,DATEDIF(C4,E4,"md")&amp;" jours",DATEDIF(C4,E4,"md")&amp;" jour"))))</f>
        <v>0 an, 0 mois, 2 jours</v>
      </c>
      <c r="J4" s="17">
        <f ca="1">IF(AND(C4="",G4=""),"",IF(G4="",DATEDIF(C4,TODAY(),"d"),DATEDIF(C4,G4,"d")))</f>
        <v>3</v>
      </c>
      <c r="K4" s="17" t="str">
        <f ca="1">IF(AND(C4="",G4=""),"",IF(C4="","",IF(G4="",IF((DATEDIF(C4,TODAY(),"y"))&gt;1,DATEDIF(C4,TODAY(),"y")&amp;" ans ",DATEDIF(C4,TODAY(),"y")&amp;" an, ")&amp;DATEDIF(C4,TODAY(),"ym")&amp;" mois, "&amp;IF((DATEDIF(C4,TODAY(),"md"))&gt;1,DATEDIF(C4,TODAY(),"md")&amp;" jours",DATEDIF(C4,TODAY(),"md")&amp;" jour"),IF((DATEDIF(C4,G4,"y"))&gt;1,DATEDIF(C4,G4,"y")&amp;" ans ",DATEDIF(C4,G4,"y")&amp;" an, ")&amp;DATEDIF(C4,G4,"ym")&amp;" mois, "&amp;IF((DATEDIF(C4,G4,"md"))&gt;1,DATEDIF(C4,G4,"md")&amp;" jours",DATEDIF(C4,G4,"md")&amp;" jour"))))</f>
        <v>0 an, 0 mois, 3 jours</v>
      </c>
      <c r="L4" s="17">
        <f>IF(OR(C4="",D4=""),0,DATEDIF(C4,D4,"d"))</f>
        <v>1</v>
      </c>
      <c r="M4" s="17">
        <f>IF(OR(C4="",E4=""),0,DATEDIF(C4,E4,"d"))</f>
        <v>2</v>
      </c>
      <c r="N4" s="17">
        <f>IF(OR(C4="",F4=""),0,DATEDIF(C4,F4,"d"))</f>
        <v>3</v>
      </c>
      <c r="O4" s="17">
        <f>IF(OR(C4="",G4=""),0,DATEDIF(C4,G4,"d"))</f>
        <v>3</v>
      </c>
      <c r="P4" s="17">
        <f>IF(OR(D4="",E4=""),0,DATEDIF(D4,E4,"d"))</f>
        <v>1</v>
      </c>
      <c r="Q4" s="17">
        <f>IF(OR(D4="",F4=""),0,DATEDIF(D4,F4,"d"))</f>
        <v>2</v>
      </c>
      <c r="R4" s="17">
        <f>IF(OR(D4="",G4=""),0,DATEDIF(D4,G4,"d"))</f>
        <v>2</v>
      </c>
      <c r="S4" s="17">
        <f>IF(OR(E4="",F4=""),0,DATEDIF(E4,F4,"d"))</f>
        <v>1</v>
      </c>
      <c r="T4" s="17">
        <f>IF(OR(E4="",G4=""),0,DATEDIF(E4,G4,"d"))</f>
        <v>1</v>
      </c>
      <c r="U4" s="17">
        <f>IF(OR(F4="",G4=""),0,DATEDIF(F4,G4,"d"))</f>
        <v>0</v>
      </c>
    </row>
    <row r="5" spans="1:24" x14ac:dyDescent="0.25">
      <c r="A5" s="14" t="s">
        <v>103</v>
      </c>
      <c r="B5" s="14" t="s">
        <v>1</v>
      </c>
      <c r="C5" s="26" t="s">
        <v>99</v>
      </c>
      <c r="D5" s="26" t="s">
        <v>104</v>
      </c>
      <c r="E5" s="26"/>
      <c r="F5" s="26" t="s">
        <v>105</v>
      </c>
      <c r="G5" s="28"/>
      <c r="H5" s="17">
        <f ca="1">IF(AND(C5="",E5=""),"",IF(C5="","",IF(E5="",DATEDIF(C5,TODAY(),"d"),DATEDIF(C5,E5,"d"))))</f>
        <v>7377</v>
      </c>
      <c r="I5" s="17" t="str">
        <f ca="1">IF(AND(C5="",E5=""),"",IF(C5="","",IF(E5="",IF((DATEDIF(C5,TODAY(),"y"))&gt;1,DATEDIF(C5,TODAY(),"y")&amp;" ans ",DATEDIF(C5,TODAY(),"y")&amp;" an, ")&amp;DATEDIF(C5,TODAY(),"ym")&amp;" mois, "&amp;IF((DATEDIF(C5,TODAY(),"md"))&gt;1,DATEDIF(C5,TODAY(),"md")&amp;" jours",DATEDIF(C5,TODAY(),"md")&amp;" jour"),IF((DATEDIF(C5,E5,"y"))&gt;1,DATEDIF(C5,E5,"y")&amp;" ans ",DATEDIF(C5,E5,"y")&amp;" an, ")&amp;DATEDIF(C5,E5,"ym")&amp;" mois, "&amp;IF((DATEDIF(C5,E5,"md"))&gt;1,DATEDIF(C5,E5,"md")&amp;" jours",DATEDIF(C5,E5,"md")&amp;" jour"))))</f>
        <v>20 ans 2 mois, 11 jours</v>
      </c>
      <c r="J5" s="17">
        <f ca="1">IF(AND(C5="",G5=""),"",IF(G5="",DATEDIF(C5,TODAY(),"d"),DATEDIF(C5,G5,"d")))</f>
        <v>7377</v>
      </c>
      <c r="K5" s="17" t="str">
        <f ca="1">IF(AND(C5="",G5=""),"",IF(C5="","",IF(G5="",IF((DATEDIF(C5,TODAY(),"y"))&gt;1,DATEDIF(C5,TODAY(),"y")&amp;" ans ",DATEDIF(C5,TODAY(),"y")&amp;" an, ")&amp;DATEDIF(C5,TODAY(),"ym")&amp;" mois, "&amp;IF((DATEDIF(C5,TODAY(),"md"))&gt;1,DATEDIF(C5,TODAY(),"md")&amp;" jours",DATEDIF(C5,TODAY(),"md")&amp;" jour"),IF((DATEDIF(C5,G5,"y"))&gt;1,DATEDIF(C5,G5,"y")&amp;" ans ",DATEDIF(C5,G5,"y")&amp;" an, ")&amp;DATEDIF(C5,G5,"ym")&amp;" mois, "&amp;IF((DATEDIF(C5,G5,"md"))&gt;1,DATEDIF(C5,G5,"md")&amp;" jours",DATEDIF(C5,G5,"md")&amp;" jour"))))</f>
        <v>20 ans 2 mois, 11 jours</v>
      </c>
      <c r="L5" s="17">
        <f>IF(OR(C5="",D5=""),0,DATEDIF(C5,D5,"d"))</f>
        <v>1</v>
      </c>
      <c r="M5" s="17">
        <f>IF(OR(C5="",E5=""),0,DATEDIF(C5,E5,"d"))</f>
        <v>0</v>
      </c>
      <c r="N5" s="17">
        <f>IF(OR(C5="",F5=""),0,DATEDIF(C5,F5,"d"))</f>
        <v>7215</v>
      </c>
      <c r="O5" s="17">
        <f>IF(OR(C5="",G5=""),0,DATEDIF(C5,G5,"d"))</f>
        <v>0</v>
      </c>
      <c r="P5" s="17">
        <f>IF(OR(D5="",E5=""),0,DATEDIF(D5,E5,"d"))</f>
        <v>0</v>
      </c>
      <c r="Q5" s="17">
        <f>IF(OR(D5="",F5=""),0,DATEDIF(D5,F5,"d"))</f>
        <v>7214</v>
      </c>
      <c r="R5" s="17">
        <f>IF(OR(D5="",G5=""),0,DATEDIF(D5,G5,"d"))</f>
        <v>0</v>
      </c>
      <c r="S5" s="17">
        <f>IF(OR(E5="",F5=""),0,DATEDIF(E5,F5,"d"))</f>
        <v>0</v>
      </c>
      <c r="T5" s="17">
        <f>IF(OR(E5="",G5=""),0,DATEDIF(E5,G5,"d"))</f>
        <v>0</v>
      </c>
      <c r="U5" s="17">
        <f>IF(OR(F5="",G5=""),0,DATEDIF(F5,G5,"d"))</f>
        <v>0</v>
      </c>
    </row>
    <row r="6" spans="1:24" x14ac:dyDescent="0.25">
      <c r="A6" s="14" t="s">
        <v>96</v>
      </c>
      <c r="B6" s="14" t="s">
        <v>5</v>
      </c>
      <c r="C6" s="27" t="s">
        <v>99</v>
      </c>
      <c r="D6" s="27" t="s">
        <v>102</v>
      </c>
      <c r="E6" s="26"/>
      <c r="H6" s="17">
        <f ca="1">IF(AND(C6="",E6=""),"",IF(C6="","",IF(E6="",DATEDIF(C6,TODAY(),"d"),DATEDIF(C6,E6,"d"))))</f>
        <v>7377</v>
      </c>
      <c r="I6" s="17" t="str">
        <f ca="1">IF(AND(C6="",E6=""),"",IF(C6="","",IF(E6="",IF((DATEDIF(C6,TODAY(),"y"))&gt;1,DATEDIF(C6,TODAY(),"y")&amp;" ans ",DATEDIF(C6,TODAY(),"y")&amp;" an, ")&amp;DATEDIF(C6,TODAY(),"ym")&amp;" mois, "&amp;IF((DATEDIF(C6,TODAY(),"md"))&gt;1,DATEDIF(C6,TODAY(),"md")&amp;" jours",DATEDIF(C6,TODAY(),"md")&amp;" jour"),IF((DATEDIF(C6,E6,"y"))&gt;1,DATEDIF(C6,E6,"y")&amp;" ans ",DATEDIF(C6,E6,"y")&amp;" an, ")&amp;DATEDIF(C6,E6,"ym")&amp;" mois, "&amp;IF((DATEDIF(C6,E6,"md"))&gt;1,DATEDIF(C6,E6,"md")&amp;" jours",DATEDIF(C6,E6,"md")&amp;" jour"))))</f>
        <v>20 ans 2 mois, 11 jours</v>
      </c>
      <c r="J6" s="17">
        <f ca="1">IF(AND(C6="",G6=""),"",IF(G6="",DATEDIF(C6,TODAY(),"d"),DATEDIF(C6,G6,"d")))</f>
        <v>7377</v>
      </c>
      <c r="K6" s="17" t="str">
        <f ca="1">IF(AND(C6="",G6=""),"",IF(C6="","",IF(G6="",IF((DATEDIF(C6,TODAY(),"y"))&gt;1,DATEDIF(C6,TODAY(),"y")&amp;" ans ",DATEDIF(C6,TODAY(),"y")&amp;" an, ")&amp;DATEDIF(C6,TODAY(),"ym")&amp;" mois, "&amp;IF((DATEDIF(C6,TODAY(),"md"))&gt;1,DATEDIF(C6,TODAY(),"md")&amp;" jours",DATEDIF(C6,TODAY(),"md")&amp;" jour"),IF((DATEDIF(C6,G6,"y"))&gt;1,DATEDIF(C6,G6,"y")&amp;" ans ",DATEDIF(C6,G6,"y")&amp;" an, ")&amp;DATEDIF(C6,G6,"ym")&amp;" mois, "&amp;IF((DATEDIF(C6,G6,"md"))&gt;1,DATEDIF(C6,G6,"md")&amp;" jours",DATEDIF(C6,G6,"md")&amp;" jour"))))</f>
        <v>20 ans 2 mois, 11 jours</v>
      </c>
      <c r="L6" s="17" t="e">
        <f>IF(OR(C6="",D6=""),0,DATEDIF(C6,D6,"d"))</f>
        <v>#NUM!</v>
      </c>
      <c r="M6" s="17">
        <f>IF(OR(C6="",E6=""),0,DATEDIF(C6,E6,"d"))</f>
        <v>0</v>
      </c>
      <c r="N6" s="17">
        <f>IF(OR(C6="",F6=""),0,DATEDIF(C6,F6,"d"))</f>
        <v>0</v>
      </c>
      <c r="O6" s="17">
        <f>IF(OR(C6="",G6=""),0,DATEDIF(C6,G6,"d"))</f>
        <v>0</v>
      </c>
      <c r="P6" s="17">
        <f>IF(OR(D6="",E6=""),0,DATEDIF(D6,E6,"d"))</f>
        <v>0</v>
      </c>
      <c r="Q6" s="17">
        <f>IF(OR(D6="",F6=""),0,DATEDIF(D6,F6,"d"))</f>
        <v>0</v>
      </c>
      <c r="R6" s="17">
        <f>IF(OR(D6="",G6=""),0,DATEDIF(D6,G6,"d"))</f>
        <v>0</v>
      </c>
      <c r="S6" s="17">
        <f>IF(OR(E6="",F6=""),0,DATEDIF(E6,F6,"d"))</f>
        <v>0</v>
      </c>
      <c r="T6" s="17">
        <f>IF(OR(E6="",G6=""),0,DATEDIF(E6,G6,"d"))</f>
        <v>0</v>
      </c>
      <c r="U6" s="17">
        <f>IF(OR(F6="",G6=""),0,DATEDIF(F6,G6,"d"))</f>
        <v>0</v>
      </c>
    </row>
    <row r="7" spans="1:24" x14ac:dyDescent="0.25">
      <c r="A7" s="14" t="s">
        <v>97</v>
      </c>
      <c r="B7" s="14" t="s">
        <v>1</v>
      </c>
      <c r="C7" s="27" t="s">
        <v>95</v>
      </c>
      <c r="D7" s="27" t="s">
        <v>98</v>
      </c>
      <c r="E7" s="26" t="s">
        <v>99</v>
      </c>
      <c r="F7" s="27" t="s">
        <v>100</v>
      </c>
      <c r="G7" s="27" t="s">
        <v>101</v>
      </c>
      <c r="H7" s="17">
        <f ca="1">IF(AND(C7="",E7=""),"",IF(C7="","",IF(E7="",DATEDIF(C7,TODAY(),"d"),DATEDIF(C7,E7,"d"))))</f>
        <v>730</v>
      </c>
      <c r="I7" s="17" t="str">
        <f ca="1">IF(AND(C7="",E7=""),"",IF(C7="","",IF(E7="",IF((DATEDIF(C7,TODAY(),"y"))&gt;1,DATEDIF(C7,TODAY(),"y")&amp;" ans ",DATEDIF(C7,TODAY(),"y")&amp;" an, ")&amp;DATEDIF(C7,TODAY(),"ym")&amp;" mois, "&amp;IF((DATEDIF(C7,TODAY(),"md"))&gt;1,DATEDIF(C7,TODAY(),"md")&amp;" jours",DATEDIF(C7,TODAY(),"md")&amp;" jour"),IF((DATEDIF(C7,E7,"y"))&gt;1,DATEDIF(C7,E7,"y")&amp;" ans ",DATEDIF(C7,E7,"y")&amp;" an, ")&amp;DATEDIF(C7,E7,"ym")&amp;" mois, "&amp;IF((DATEDIF(C7,E7,"md"))&gt;1,DATEDIF(C7,E7,"md")&amp;" jours",DATEDIF(C7,E7,"md")&amp;" jour"))))</f>
        <v>2 ans 0 mois, 0 jour</v>
      </c>
      <c r="J7" s="17">
        <f ca="1">IF(AND(C7="",G7=""),"",IF(G7="",DATEDIF(C7,TODAY(),"d"),DATEDIF(C7,G7,"d")))</f>
        <v>1461</v>
      </c>
      <c r="K7" s="17" t="str">
        <f ca="1">IF(AND(C7="",G7=""),"",IF(C7="","",IF(G7="",IF((DATEDIF(C7,TODAY(),"y"))&gt;1,DATEDIF(C7,TODAY(),"y")&amp;" ans ",DATEDIF(C7,TODAY(),"y")&amp;" an, ")&amp;DATEDIF(C7,TODAY(),"ym")&amp;" mois, "&amp;IF((DATEDIF(C7,TODAY(),"md"))&gt;1,DATEDIF(C7,TODAY(),"md")&amp;" jours",DATEDIF(C7,TODAY(),"md")&amp;" jour"),IF((DATEDIF(C7,G7,"y"))&gt;1,DATEDIF(C7,G7,"y")&amp;" ans ",DATEDIF(C7,G7,"y")&amp;" an, ")&amp;DATEDIF(C7,G7,"ym")&amp;" mois, "&amp;IF((DATEDIF(C7,G7,"md"))&gt;1,DATEDIF(C7,G7,"md")&amp;" jours",DATEDIF(C7,G7,"md")&amp;" jour"))))</f>
        <v>4 ans 0 mois, 0 jour</v>
      </c>
      <c r="L7" s="17">
        <f>IF(OR(C7="",D7=""),0,DATEDIF(C7,D7,"d"))</f>
        <v>365</v>
      </c>
      <c r="M7" s="17">
        <f>IF(OR(C7="",E7=""),0,DATEDIF(C7,E7,"d"))</f>
        <v>730</v>
      </c>
      <c r="N7" s="17">
        <f>IF(OR(C7="",F7=""),0,DATEDIF(C7,F7,"d"))</f>
        <v>1095</v>
      </c>
      <c r="O7" s="17">
        <f>IF(OR(C7="",G7=""),0,DATEDIF(C7,G7,"d"))</f>
        <v>1461</v>
      </c>
      <c r="P7" s="17">
        <f>IF(OR(D7="",E7=""),0,DATEDIF(D7,E7,"d"))</f>
        <v>365</v>
      </c>
      <c r="Q7" s="17">
        <f>IF(OR(D7="",F7=""),0,DATEDIF(D7,F7,"d"))</f>
        <v>730</v>
      </c>
      <c r="R7" s="17">
        <f>IF(OR(D7="",G7=""),0,DATEDIF(D7,G7,"d"))</f>
        <v>1096</v>
      </c>
      <c r="S7" s="17">
        <f>IF(OR(E7="",F7=""),0,DATEDIF(E7,F7,"d"))</f>
        <v>365</v>
      </c>
      <c r="T7" s="17">
        <f>IF(OR(E7="",G7=""),0,DATEDIF(E7,G7,"d"))</f>
        <v>731</v>
      </c>
      <c r="U7" s="17">
        <f>IF(OR(F7="",G7=""),0,DATEDIF(F7,G7,"d"))</f>
        <v>366</v>
      </c>
    </row>
    <row r="8" spans="1:24" x14ac:dyDescent="0.25">
      <c r="A8" s="14" t="s">
        <v>88</v>
      </c>
      <c r="B8" s="14" t="s">
        <v>40</v>
      </c>
      <c r="C8" s="26">
        <v>44470</v>
      </c>
      <c r="E8" s="26">
        <v>44858</v>
      </c>
      <c r="H8" s="17">
        <f ca="1">IF(AND(C8="",E8=""),"",IF(C8="","",IF(E8="",DATEDIF(C8,TODAY(),"d"),DATEDIF(C8,E8,"d"))))</f>
        <v>388</v>
      </c>
      <c r="I8" s="17" t="str">
        <f ca="1">IF(AND(C8="",E8=""),"",IF(C8="","",IF(E8="",IF((DATEDIF(C8,TODAY(),"y"))&gt;1,DATEDIF(C8,TODAY(),"y")&amp;" ans ",DATEDIF(C8,TODAY(),"y")&amp;" an, ")&amp;DATEDIF(C8,TODAY(),"ym")&amp;" mois, "&amp;IF((DATEDIF(C8,TODAY(),"md"))&gt;1,DATEDIF(C8,TODAY(),"md")&amp;" jours",DATEDIF(C8,TODAY(),"md")&amp;" jour"),IF((DATEDIF(C8,E8,"y"))&gt;1,DATEDIF(C8,E8,"y")&amp;" ans ",DATEDIF(C8,E8,"y")&amp;" an, ")&amp;DATEDIF(C8,E8,"ym")&amp;" mois, "&amp;IF((DATEDIF(C8,E8,"md"))&gt;1,DATEDIF(C8,E8,"md")&amp;" jours",DATEDIF(C8,E8,"md")&amp;" jour"))))</f>
        <v>1 an, 0 mois, 23 jours</v>
      </c>
      <c r="J8" s="17">
        <f ca="1">IF(AND(C8="",G8=""),"",IF(G8="",DATEDIF(C8,TODAY(),"d"),DATEDIF(C8,G8,"d")))</f>
        <v>398</v>
      </c>
      <c r="K8" s="17" t="str">
        <f ca="1">IF(AND(C8="",G8=""),"",IF(C8="","",IF(G8="",IF((DATEDIF(C8,TODAY(),"y"))&gt;1,DATEDIF(C8,TODAY(),"y")&amp;" ans ",DATEDIF(C8,TODAY(),"y")&amp;" an, ")&amp;DATEDIF(C8,TODAY(),"ym")&amp;" mois, "&amp;IF((DATEDIF(C8,TODAY(),"md"))&gt;1,DATEDIF(C8,TODAY(),"md")&amp;" jours",DATEDIF(C8,TODAY(),"md")&amp;" jour"),IF((DATEDIF(C8,G8,"y"))&gt;1,DATEDIF(C8,G8,"y")&amp;" ans ",DATEDIF(C8,G8,"y")&amp;" an, ")&amp;DATEDIF(C8,G8,"ym")&amp;" mois, "&amp;IF((DATEDIF(C8,G8,"md"))&gt;1,DATEDIF(C8,G8,"md")&amp;" jours",DATEDIF(C8,G8,"md")&amp;" jour"))))</f>
        <v>1 an, 1 mois, 2 jours</v>
      </c>
      <c r="L8" s="17">
        <f>IF(OR(C8="",D8=""),0,DATEDIF(C8,D8,"d"))</f>
        <v>0</v>
      </c>
      <c r="M8" s="16">
        <f>IF(OR(C8="",E8=""),0,DATEDIF(C8,E8,"d"))</f>
        <v>388</v>
      </c>
      <c r="N8" s="17">
        <f>IF(OR(C8="",F8=""),0,DATEDIF(C8,F8,"d"))</f>
        <v>0</v>
      </c>
      <c r="O8" s="17">
        <f>IF(OR(C8="",G8=""),0,DATEDIF(C8,G8,"d"))</f>
        <v>0</v>
      </c>
      <c r="P8" s="17">
        <f>IF(OR(D8="",E8=""),0,DATEDIF(D8,E8,"d"))</f>
        <v>0</v>
      </c>
      <c r="Q8" s="17">
        <f>IF(OR(D8="",F8=""),0,DATEDIF(D8,F8,"d"))</f>
        <v>0</v>
      </c>
      <c r="R8" s="17">
        <f>IF(OR(D8="",G8=""),0,DATEDIF(D8,G8,"d"))</f>
        <v>0</v>
      </c>
      <c r="S8" s="17">
        <f>IF(OR(E8="",F8=""),0,DATEDIF(E8,F8,"d"))</f>
        <v>0</v>
      </c>
      <c r="T8" s="17">
        <f>IF(OR(E8="",G8=""),0,DATEDIF(E8,G8,"d"))</f>
        <v>0</v>
      </c>
      <c r="U8" s="17">
        <f>IF(OR(F8="",G8=""),0,DATEDIF(F8,G8,"d"))</f>
        <v>0</v>
      </c>
    </row>
    <row r="9" spans="1:24" x14ac:dyDescent="0.25">
      <c r="A9" s="14" t="s">
        <v>55</v>
      </c>
      <c r="B9" s="14" t="s">
        <v>1</v>
      </c>
      <c r="C9" s="26" t="s">
        <v>93</v>
      </c>
      <c r="D9" s="26"/>
      <c r="E9" s="26" t="s">
        <v>94</v>
      </c>
      <c r="F9" s="26"/>
      <c r="G9" s="28"/>
      <c r="H9" s="17">
        <f ca="1">IF(AND(C9="",E9=""),"",IF(C9="","",IF(E9="",DATEDIF(C9,TODAY(),"d"),DATEDIF(C9,E9,"d"))))</f>
        <v>107</v>
      </c>
      <c r="I9" s="17" t="str">
        <f ca="1">IF(AND(C9="",E9=""),"",IF(C9="","",IF(E9="",IF((DATEDIF(C9,TODAY(),"y"))&gt;1,DATEDIF(C9,TODAY(),"y")&amp;" ans ",DATEDIF(C9,TODAY(),"y")&amp;" an, ")&amp;DATEDIF(C9,TODAY(),"ym")&amp;" mois, "&amp;IF((DATEDIF(C9,TODAY(),"md"))&gt;1,DATEDIF(C9,TODAY(),"md")&amp;" jours",DATEDIF(C9,TODAY(),"md")&amp;" jour"),IF((DATEDIF(C9,E9,"y"))&gt;1,DATEDIF(C9,E9,"y")&amp;" ans ",DATEDIF(C9,E9,"y")&amp;" an, ")&amp;DATEDIF(C9,E9,"ym")&amp;" mois, "&amp;IF((DATEDIF(C9,E9,"md"))&gt;1,DATEDIF(C9,E9,"md")&amp;" jours",DATEDIF(C9,E9,"md")&amp;" jour"))))</f>
        <v>0 an, 3 mois, 15 jours</v>
      </c>
      <c r="J9" s="16">
        <f ca="1">IF(AND(C9="",G9=""),"",IF(G9="",DATEDIF(C9,TODAY(),"d"),DATEDIF(C9,G9,"d")))</f>
        <v>113</v>
      </c>
      <c r="K9" s="16" t="str">
        <f ca="1">IF(AND(C9="",G9=""),"",IF(C9="","",IF(G9="",IF((DATEDIF(C9,TODAY(),"y"))&gt;1,DATEDIF(C9,TODAY(),"y")&amp;" ans ",DATEDIF(C9,TODAY(),"y")&amp;" an, ")&amp;DATEDIF(C9,TODAY(),"ym")&amp;" mois, "&amp;IF((DATEDIF(C9,TODAY(),"md"))&gt;1,DATEDIF(C9,TODAY(),"md")&amp;" jours",DATEDIF(C9,TODAY(),"md")&amp;" jour"),IF((DATEDIF(C9,G9,"y"))&gt;1,DATEDIF(C9,G9,"y")&amp;" ans ",DATEDIF(C9,G9,"y")&amp;" an, ")&amp;DATEDIF(C9,G9,"ym")&amp;" mois, "&amp;IF((DATEDIF(C9,G9,"md"))&gt;1,DATEDIF(C9,G9,"md")&amp;" jours",DATEDIF(C9,G9,"md")&amp;" jour"))))</f>
        <v>0 an, 3 mois, 21 jours</v>
      </c>
      <c r="L9" s="16">
        <f>IF(OR(C9="",D9=""),0,DATEDIF(C9,D9,"d"))</f>
        <v>0</v>
      </c>
      <c r="M9" s="16">
        <f>IF(OR(C9="",E9=""),0,DATEDIF(C9,E9,"d"))</f>
        <v>107</v>
      </c>
      <c r="N9" s="16">
        <f>IF(OR(C9="",F9=""),0,DATEDIF(C9,F9,"d"))</f>
        <v>0</v>
      </c>
      <c r="O9" s="16">
        <f>IF(OR(C9="",G9=""),0,DATEDIF(C9,G9,"d"))</f>
        <v>0</v>
      </c>
      <c r="P9" s="16">
        <f>IF(OR(D9="",E9=""),0,DATEDIF(D9,E9,"d"))</f>
        <v>0</v>
      </c>
      <c r="Q9" s="16">
        <f>IF(OR(D9="",F9=""),0,DATEDIF(D9,F9,"d"))</f>
        <v>0</v>
      </c>
      <c r="R9" s="16">
        <f>IF(OR(D9="",G9=""),0,DATEDIF(D9,G9,"d"))</f>
        <v>0</v>
      </c>
      <c r="S9" s="16">
        <f>IF(OR(E9="",F9=""),0,DATEDIF(E9,F9,"d"))</f>
        <v>0</v>
      </c>
      <c r="T9" s="16">
        <f>IF(OR(E9="",G9=""),0,DATEDIF(E9,G9,"d"))</f>
        <v>0</v>
      </c>
      <c r="U9" s="16">
        <f>IF(OR(F9="",G9=""),0,DATEDIF(F9,G9,"d"))</f>
        <v>0</v>
      </c>
    </row>
    <row r="10" spans="1:24" x14ac:dyDescent="0.25">
      <c r="A10" s="14" t="s">
        <v>44</v>
      </c>
      <c r="B10" s="14" t="s">
        <v>40</v>
      </c>
      <c r="C10" s="26">
        <v>44753</v>
      </c>
      <c r="D10" s="26"/>
      <c r="E10" s="26"/>
      <c r="F10" s="26"/>
      <c r="G10" s="28"/>
      <c r="H10" s="17">
        <f ca="1">IF(AND(C10="",E10=""),"",IF(C10="","",IF(E10="",DATEDIF(C10,TODAY(),"d"),DATEDIF(C10,E10,"d"))))</f>
        <v>115</v>
      </c>
      <c r="I10" s="17" t="str">
        <f ca="1">IF(AND(C10="",E10=""),"",IF(C10="","",IF(E10="",IF((DATEDIF(C10,TODAY(),"y"))&gt;1,DATEDIF(C10,TODAY(),"y")&amp;" ans ",DATEDIF(C10,TODAY(),"y")&amp;" an, ")&amp;DATEDIF(C10,TODAY(),"ym")&amp;" mois, "&amp;IF((DATEDIF(C10,TODAY(),"md"))&gt;1,DATEDIF(C10,TODAY(),"md")&amp;" jours",DATEDIF(C10,TODAY(),"md")&amp;" jour"),IF((DATEDIF(C10,E10,"y"))&gt;1,DATEDIF(C10,E10,"y")&amp;" ans ",DATEDIF(C10,E10,"y")&amp;" an, ")&amp;DATEDIF(C10,E10,"ym")&amp;" mois, "&amp;IF((DATEDIF(C10,E10,"md"))&gt;1,DATEDIF(C10,E10,"md")&amp;" jours",DATEDIF(C10,E10,"md")&amp;" jour"))))</f>
        <v>0 an, 3 mois, 23 jours</v>
      </c>
      <c r="J10" s="16">
        <f ca="1">IF(AND(C10="",G10=""),"",IF(G10="",DATEDIF(C10,TODAY(),"d"),DATEDIF(C10,G10,"d")))</f>
        <v>115</v>
      </c>
      <c r="K10" s="16" t="str">
        <f ca="1">IF(AND(C10="",G10=""),"",IF(C10="","",IF(G10="",IF((DATEDIF(C10,TODAY(),"y"))&gt;1,DATEDIF(C10,TODAY(),"y")&amp;" ans ",DATEDIF(C10,TODAY(),"y")&amp;" an, ")&amp;DATEDIF(C10,TODAY(),"ym")&amp;" mois, "&amp;IF((DATEDIF(C10,TODAY(),"md"))&gt;1,DATEDIF(C10,TODAY(),"md")&amp;" jours",DATEDIF(C10,TODAY(),"md")&amp;" jour"),IF((DATEDIF(C10,G10,"y"))&gt;1,DATEDIF(C10,G10,"y")&amp;" ans ",DATEDIF(C10,G10,"y")&amp;" an, ")&amp;DATEDIF(C10,G10,"ym")&amp;" mois, "&amp;IF((DATEDIF(C10,G10,"md"))&gt;1,DATEDIF(C10,G10,"md")&amp;" jours",DATEDIF(C10,G10,"md")&amp;" jour"))))</f>
        <v>0 an, 3 mois, 23 jours</v>
      </c>
      <c r="L10" s="16">
        <f>IF(OR(C10="",D10=""),0,DATEDIF(C10,D10,"d"))</f>
        <v>0</v>
      </c>
      <c r="M10" s="16">
        <f>IF(OR(C10="",E10=""),0,DATEDIF(C10,E10,"d"))</f>
        <v>0</v>
      </c>
      <c r="N10" s="16">
        <f>IF(OR(C10="",F10=""),0,DATEDIF(C10,F10,"d"))</f>
        <v>0</v>
      </c>
      <c r="O10" s="16">
        <f>IF(OR(C10="",G10=""),0,DATEDIF(C10,G10,"d"))</f>
        <v>0</v>
      </c>
      <c r="P10" s="16">
        <f>IF(OR(D10="",E10=""),0,DATEDIF(D10,E10,"d"))</f>
        <v>0</v>
      </c>
      <c r="Q10" s="16">
        <f>IF(OR(D10="",F10=""),0,DATEDIF(D10,F10,"d"))</f>
        <v>0</v>
      </c>
      <c r="R10" s="16">
        <f>IF(OR(D10="",G10=""),0,DATEDIF(D10,G10,"d"))</f>
        <v>0</v>
      </c>
      <c r="S10" s="16">
        <f>IF(OR(E10="",F10=""),0,DATEDIF(E10,F10,"d"))</f>
        <v>0</v>
      </c>
      <c r="T10" s="16">
        <f>IF(OR(E10="",G10=""),0,DATEDIF(E10,G10,"d"))</f>
        <v>0</v>
      </c>
      <c r="U10" s="16">
        <f>IF(OR(F10="",G10=""),0,DATEDIF(F10,G10,"d"))</f>
        <v>0</v>
      </c>
    </row>
    <row r="11" spans="1:24" x14ac:dyDescent="0.25">
      <c r="A11" s="14" t="s">
        <v>51</v>
      </c>
      <c r="B11" s="14" t="s">
        <v>3</v>
      </c>
      <c r="C11" s="26">
        <v>44624</v>
      </c>
      <c r="D11" s="26"/>
      <c r="E11" s="26"/>
      <c r="F11" s="26"/>
      <c r="G11" s="28"/>
      <c r="H11" s="17">
        <f ca="1">IF(AND(C11="",E11=""),"",IF(C11="","",IF(E11="",DATEDIF(C11,TODAY(),"d"),DATEDIF(C11,E11,"d"))))</f>
        <v>244</v>
      </c>
      <c r="I11" s="17" t="str">
        <f ca="1">IF(AND(C11="",E11=""),"",IF(C11="","",IF(E11="",IF((DATEDIF(C11,TODAY(),"y"))&gt;1,DATEDIF(C11,TODAY(),"y")&amp;" ans ",DATEDIF(C11,TODAY(),"y")&amp;" an, ")&amp;DATEDIF(C11,TODAY(),"ym")&amp;" mois, "&amp;IF((DATEDIF(C11,TODAY(),"md"))&gt;1,DATEDIF(C11,TODAY(),"md")&amp;" jours",DATEDIF(C11,TODAY(),"md")&amp;" jour"),IF((DATEDIF(C11,E11,"y"))&gt;1,DATEDIF(C11,E11,"y")&amp;" ans ",DATEDIF(C11,E11,"y")&amp;" an, ")&amp;DATEDIF(C11,E11,"ym")&amp;" mois, "&amp;IF((DATEDIF(C11,E11,"md"))&gt;1,DATEDIF(C11,E11,"md")&amp;" jours",DATEDIF(C11,E11,"md")&amp;" jour"))))</f>
        <v>0 an, 7 mois, 30 jours</v>
      </c>
      <c r="J11" s="16">
        <f ca="1">IF(AND(C11="",G11=""),"",IF(G11="",DATEDIF(C11,TODAY(),"d"),DATEDIF(C11,G11,"d")))</f>
        <v>244</v>
      </c>
      <c r="K11" s="16" t="str">
        <f ca="1">IF(AND(C11="",G11=""),"",IF(C11="","",IF(G11="",IF((DATEDIF(C11,TODAY(),"y"))&gt;1,DATEDIF(C11,TODAY(),"y")&amp;" ans ",DATEDIF(C11,TODAY(),"y")&amp;" an, ")&amp;DATEDIF(C11,TODAY(),"ym")&amp;" mois, "&amp;IF((DATEDIF(C11,TODAY(),"md"))&gt;1,DATEDIF(C11,TODAY(),"md")&amp;" jours",DATEDIF(C11,TODAY(),"md")&amp;" jour"),IF((DATEDIF(C11,G11,"y"))&gt;1,DATEDIF(C11,G11,"y")&amp;" ans ",DATEDIF(C11,G11,"y")&amp;" an, ")&amp;DATEDIF(C11,G11,"ym")&amp;" mois, "&amp;IF((DATEDIF(C11,G11,"md"))&gt;1,DATEDIF(C11,G11,"md")&amp;" jours",DATEDIF(C11,G11,"md")&amp;" jour"))))</f>
        <v>0 an, 7 mois, 30 jours</v>
      </c>
      <c r="L11" s="16">
        <f>IF(OR(C11="",D11=""),0,DATEDIF(C11,D11,"d"))</f>
        <v>0</v>
      </c>
      <c r="M11" s="16">
        <f>IF(OR(C11="",E11=""),0,DATEDIF(C11,E11,"d"))</f>
        <v>0</v>
      </c>
      <c r="N11" s="16">
        <f>IF(OR(C11="",F11=""),0,DATEDIF(C11,F11,"d"))</f>
        <v>0</v>
      </c>
      <c r="O11" s="16">
        <f>IF(OR(C11="",G11=""),0,DATEDIF(C11,G11,"d"))</f>
        <v>0</v>
      </c>
      <c r="P11" s="16">
        <f>IF(OR(D11="",E11=""),0,DATEDIF(D11,E11,"d"))</f>
        <v>0</v>
      </c>
      <c r="Q11" s="16">
        <f>IF(OR(D11="",F11=""),0,DATEDIF(D11,F11,"d"))</f>
        <v>0</v>
      </c>
      <c r="R11" s="16">
        <f>IF(OR(D11="",G11=""),0,DATEDIF(D11,G11,"d"))</f>
        <v>0</v>
      </c>
      <c r="S11" s="16">
        <f>IF(OR(E11="",F11=""),0,DATEDIF(E11,F11,"d"))</f>
        <v>0</v>
      </c>
      <c r="T11" s="16">
        <f>IF(OR(E11="",G11=""),0,DATEDIF(E11,G11,"d"))</f>
        <v>0</v>
      </c>
      <c r="U11" s="16">
        <f>IF(OR(F11="",G11=""),0,DATEDIF(F11,G11,"d"))</f>
        <v>0</v>
      </c>
    </row>
    <row r="12" spans="1:24" x14ac:dyDescent="0.25">
      <c r="A12" s="14" t="s">
        <v>57</v>
      </c>
      <c r="B12" s="14" t="s">
        <v>1</v>
      </c>
      <c r="C12" s="26"/>
      <c r="D12" s="26"/>
      <c r="E12" s="26"/>
      <c r="F12" s="26" t="s">
        <v>91</v>
      </c>
      <c r="G12" s="28" t="s">
        <v>91</v>
      </c>
      <c r="H12" s="17" t="str">
        <f ca="1">IF(AND(C12="",E12=""),"",IF(C12="","",IF(E12="",DATEDIF(C12,TODAY(),"d"),DATEDIF(C12,E12,"d"))))</f>
        <v/>
      </c>
      <c r="I12" s="17" t="str">
        <f ca="1">IF(AND(C12="",E12=""),"",IF(C12="","",IF(E12="",IF((DATEDIF(C12,TODAY(),"y"))&gt;1,DATEDIF(C12,TODAY(),"y")&amp;" ans ",DATEDIF(C12,TODAY(),"y")&amp;" an, ")&amp;DATEDIF(C12,TODAY(),"ym")&amp;" mois, "&amp;IF((DATEDIF(C12,TODAY(),"md"))&gt;1,DATEDIF(C12,TODAY(),"md")&amp;" jours",DATEDIF(C12,TODAY(),"md")&amp;" jour"),IF((DATEDIF(C12,E12,"y"))&gt;1,DATEDIF(C12,E12,"y")&amp;" ans ",DATEDIF(C12,E12,"y")&amp;" an, ")&amp;DATEDIF(C12,E12,"ym")&amp;" mois, "&amp;IF((DATEDIF(C12,E12,"md"))&gt;1,DATEDIF(C12,E12,"md")&amp;" jours",DATEDIF(C12,E12,"md")&amp;" jour"))))</f>
        <v/>
      </c>
      <c r="J12" s="16" t="str">
        <f ca="1">IF(AND(C12="",G12=""),"",IF(G12="",DATEDIF(C12,TODAY(),"d"),DATEDIF(C12,G12,"d")))</f>
        <v/>
      </c>
      <c r="K12" s="16" t="str">
        <f ca="1">IF(AND(C12="",G12=""),"",IF(C12="","",IF(G12="",IF((DATEDIF(C12,TODAY(),"y"))&gt;1,DATEDIF(C12,TODAY(),"y")&amp;" ans ",DATEDIF(C12,TODAY(),"y")&amp;" an, ")&amp;DATEDIF(C12,TODAY(),"ym")&amp;" mois, "&amp;IF((DATEDIF(C12,TODAY(),"md"))&gt;1,DATEDIF(C12,TODAY(),"md")&amp;" jours",DATEDIF(C12,TODAY(),"md")&amp;" jour"),IF((DATEDIF(C12,G12,"y"))&gt;1,DATEDIF(C12,G12,"y")&amp;" ans ",DATEDIF(C12,G12,"y")&amp;" an, ")&amp;DATEDIF(C12,G12,"ym")&amp;" mois, "&amp;IF((DATEDIF(C12,G12,"md"))&gt;1,DATEDIF(C12,G12,"md")&amp;" jours",DATEDIF(C12,G12,"md")&amp;" jour"))))</f>
        <v/>
      </c>
      <c r="L12" s="16">
        <f>IF(OR(C12="",D12=""),0,DATEDIF(C12,D12,"d"))</f>
        <v>0</v>
      </c>
      <c r="M12" s="16">
        <f>IF(OR(C12="",E12=""),0,DATEDIF(C12,E12,"d"))</f>
        <v>0</v>
      </c>
      <c r="N12" s="16">
        <f>IF(OR(C12="",F12=""),0,DATEDIF(C12,F12,"d"))</f>
        <v>0</v>
      </c>
      <c r="O12" s="16">
        <f>IF(OR(C12="",G12=""),0,DATEDIF(C12,G12,"d"))</f>
        <v>0</v>
      </c>
      <c r="P12" s="16">
        <f>IF(OR(D12="",E12=""),0,DATEDIF(D12,E12,"d"))</f>
        <v>0</v>
      </c>
      <c r="Q12" s="16">
        <f>IF(OR(D12="",F12=""),0,DATEDIF(D12,F12,"d"))</f>
        <v>0</v>
      </c>
      <c r="R12" s="16">
        <f>IF(OR(D12="",G12=""),0,DATEDIF(D12,G12,"d"))</f>
        <v>0</v>
      </c>
      <c r="S12" s="16">
        <f>IF(OR(E12="",F12=""),0,DATEDIF(E12,F12,"d"))</f>
        <v>0</v>
      </c>
      <c r="T12" s="16">
        <f>IF(OR(E12="",G12=""),0,DATEDIF(E12,G12,"d"))</f>
        <v>0</v>
      </c>
      <c r="U12" s="16">
        <f>IF(OR(F12="",G12=""),0,DATEDIF(F12,G12,"d"))</f>
        <v>0</v>
      </c>
    </row>
    <row r="13" spans="1:24" x14ac:dyDescent="0.25">
      <c r="A13" s="14" t="s">
        <v>75</v>
      </c>
      <c r="B13" s="14" t="s">
        <v>5</v>
      </c>
      <c r="C13" s="26"/>
      <c r="E13" s="26">
        <v>44854</v>
      </c>
      <c r="G13" s="28"/>
      <c r="H13" s="17" t="str">
        <f ca="1">IF(AND(C13="",E13=""),"",IF(C13="","",IF(E13="",DATEDIF(C13,TODAY(),"d"),DATEDIF(C13,E13,"d"))))</f>
        <v/>
      </c>
      <c r="I13" s="17" t="str">
        <f ca="1">IF(AND(C13="",E13=""),"",IF(C13="","",IF(E13="",IF((DATEDIF(C13,TODAY(),"y"))&gt;1,DATEDIF(C13,TODAY(),"y")&amp;" ans ",DATEDIF(C13,TODAY(),"y")&amp;" an, ")&amp;DATEDIF(C13,TODAY(),"ym")&amp;" mois, "&amp;IF((DATEDIF(C13,TODAY(),"md"))&gt;1,DATEDIF(C13,TODAY(),"md")&amp;" jours",DATEDIF(C13,TODAY(),"md")&amp;" jour"),IF((DATEDIF(C13,E13,"y"))&gt;1,DATEDIF(C13,E13,"y")&amp;" ans ",DATEDIF(C13,E13,"y")&amp;" an, ")&amp;DATEDIF(C13,E13,"ym")&amp;" mois, "&amp;IF((DATEDIF(C13,E13,"md"))&gt;1,DATEDIF(C13,E13,"md")&amp;" jours",DATEDIF(C13,E13,"md")&amp;" jour"))))</f>
        <v/>
      </c>
      <c r="J13" s="17" t="str">
        <f ca="1">IF(AND(C13="",G13=""),"",IF(G13="",DATEDIF(C13,TODAY(),"d"),DATEDIF(C13,G13,"d")))</f>
        <v/>
      </c>
      <c r="K13" s="17" t="str">
        <f ca="1">IF(AND(C13="",G13=""),"",IF(C13="","",IF(G13="",IF((DATEDIF(C13,TODAY(),"y"))&gt;1,DATEDIF(C13,TODAY(),"y")&amp;" ans ",DATEDIF(C13,TODAY(),"y")&amp;" an, ")&amp;DATEDIF(C13,TODAY(),"ym")&amp;" mois, "&amp;IF((DATEDIF(C13,TODAY(),"md"))&gt;1,DATEDIF(C13,TODAY(),"md")&amp;" jours",DATEDIF(C13,TODAY(),"md")&amp;" jour"),IF((DATEDIF(C13,G13,"y"))&gt;1,DATEDIF(C13,G13,"y")&amp;" ans ",DATEDIF(C13,G13,"y")&amp;" an, ")&amp;DATEDIF(C13,G13,"ym")&amp;" mois, "&amp;IF((DATEDIF(C13,G13,"md"))&gt;1,DATEDIF(C13,G13,"md")&amp;" jours",DATEDIF(C13,G13,"md")&amp;" jour"))))</f>
        <v/>
      </c>
      <c r="L13" s="16">
        <f>IF(OR(C13="",D13=""),0,DATEDIF(C13,D13,"d"))</f>
        <v>0</v>
      </c>
      <c r="M13" s="16">
        <f>IF(OR(C13="",E13=""),0,DATEDIF(C13,E13,"d"))</f>
        <v>0</v>
      </c>
      <c r="N13" s="16">
        <f>IF(OR(C13="",F13=""),0,DATEDIF(C13,F13,"d"))</f>
        <v>0</v>
      </c>
      <c r="O13" s="16">
        <f>IF(OR(C13="",G13=""),0,DATEDIF(C13,G13,"d"))</f>
        <v>0</v>
      </c>
      <c r="P13" s="16">
        <f>IF(OR(D13="",E13=""),0,DATEDIF(D13,E13,"d"))</f>
        <v>0</v>
      </c>
      <c r="Q13" s="16">
        <f>IF(OR(D13="",F13=""),0,DATEDIF(D13,F13,"d"))</f>
        <v>0</v>
      </c>
      <c r="R13" s="16">
        <f>IF(OR(D13="",G13=""),0,DATEDIF(D13,G13,"d"))</f>
        <v>0</v>
      </c>
      <c r="S13" s="16">
        <f>IF(OR(E13="",F13=""),0,DATEDIF(E13,F13,"d"))</f>
        <v>0</v>
      </c>
      <c r="T13" s="16">
        <f>IF(OR(E13="",G13=""),0,DATEDIF(E13,G13,"d"))</f>
        <v>0</v>
      </c>
      <c r="U13" s="16">
        <f>IF(OR(F13="",G13=""),0,DATEDIF(F13,G13,"d"))</f>
        <v>0</v>
      </c>
    </row>
    <row r="14" spans="1:24" x14ac:dyDescent="0.25">
      <c r="A14" s="14" t="s">
        <v>76</v>
      </c>
      <c r="B14" s="14" t="s">
        <v>5</v>
      </c>
      <c r="C14" s="26"/>
      <c r="D14" s="26"/>
      <c r="E14" s="26">
        <v>44854</v>
      </c>
      <c r="F14" s="26"/>
      <c r="G14" s="28"/>
      <c r="H14" s="17" t="str">
        <f ca="1">IF(AND(C14="",E14=""),"",IF(C14="","",IF(E14="",DATEDIF(C14,TODAY(),"d"),DATEDIF(C14,E14,"d"))))</f>
        <v/>
      </c>
      <c r="I14" s="17" t="str">
        <f ca="1">IF(AND(C14="",E14=""),"",IF(C14="","",IF(E14="",IF((DATEDIF(C14,TODAY(),"y"))&gt;1,DATEDIF(C14,TODAY(),"y")&amp;" ans ",DATEDIF(C14,TODAY(),"y")&amp;" an, ")&amp;DATEDIF(C14,TODAY(),"ym")&amp;" mois, "&amp;IF((DATEDIF(C14,TODAY(),"md"))&gt;1,DATEDIF(C14,TODAY(),"md")&amp;" jours",DATEDIF(C14,TODAY(),"md")&amp;" jour"),IF((DATEDIF(C14,E14,"y"))&gt;1,DATEDIF(C14,E14,"y")&amp;" ans ",DATEDIF(C14,E14,"y")&amp;" an, ")&amp;DATEDIF(C14,E14,"ym")&amp;" mois, "&amp;IF((DATEDIF(C14,E14,"md"))&gt;1,DATEDIF(C14,E14,"md")&amp;" jours",DATEDIF(C14,E14,"md")&amp;" jour"))))</f>
        <v/>
      </c>
      <c r="J14" s="16" t="str">
        <f ca="1">IF(AND(C14="",G14=""),"",IF(G14="",DATEDIF(C14,TODAY(),"d"),DATEDIF(C14,G14,"d")))</f>
        <v/>
      </c>
      <c r="K14" s="16" t="str">
        <f ca="1">IF(AND(C14="",G14=""),"",IF(C14="","",IF(G14="",IF((DATEDIF(C14,TODAY(),"y"))&gt;1,DATEDIF(C14,TODAY(),"y")&amp;" ans ",DATEDIF(C14,TODAY(),"y")&amp;" an, ")&amp;DATEDIF(C14,TODAY(),"ym")&amp;" mois, "&amp;IF((DATEDIF(C14,TODAY(),"md"))&gt;1,DATEDIF(C14,TODAY(),"md")&amp;" jours",DATEDIF(C14,TODAY(),"md")&amp;" jour"),IF((DATEDIF(C14,G14,"y"))&gt;1,DATEDIF(C14,G14,"y")&amp;" ans ",DATEDIF(C14,G14,"y")&amp;" an, ")&amp;DATEDIF(C14,G14,"ym")&amp;" mois, "&amp;IF((DATEDIF(C14,G14,"md"))&gt;1,DATEDIF(C14,G14,"md")&amp;" jours",DATEDIF(C14,G14,"md")&amp;" jour"))))</f>
        <v/>
      </c>
      <c r="L14" s="16">
        <f>IF(OR(C14="",D14=""),0,DATEDIF(C14,D14,"d"))</f>
        <v>0</v>
      </c>
      <c r="M14" s="16">
        <f>IF(OR(C14="",E14=""),0,DATEDIF(C14,E14,"d"))</f>
        <v>0</v>
      </c>
      <c r="N14" s="16">
        <f>IF(OR(C14="",F14=""),0,DATEDIF(C14,F14,"d"))</f>
        <v>0</v>
      </c>
      <c r="O14" s="16">
        <f>IF(OR(C14="",G14=""),0,DATEDIF(C14,G14,"d"))</f>
        <v>0</v>
      </c>
      <c r="P14" s="16">
        <f>IF(OR(D14="",E14=""),0,DATEDIF(D14,E14,"d"))</f>
        <v>0</v>
      </c>
      <c r="Q14" s="16">
        <f>IF(OR(D14="",F14=""),0,DATEDIF(D14,F14,"d"))</f>
        <v>0</v>
      </c>
      <c r="R14" s="16">
        <f>IF(OR(D14="",G14=""),0,DATEDIF(D14,G14,"d"))</f>
        <v>0</v>
      </c>
      <c r="S14" s="16">
        <f>IF(OR(E14="",F14=""),0,DATEDIF(E14,F14,"d"))</f>
        <v>0</v>
      </c>
      <c r="T14" s="16">
        <f>IF(OR(E14="",G14=""),0,DATEDIF(E14,G14,"d"))</f>
        <v>0</v>
      </c>
      <c r="U14" s="16">
        <f>IF(OR(F14="",G14=""),0,DATEDIF(F14,G14,"d"))</f>
        <v>0</v>
      </c>
    </row>
    <row r="15" spans="1:24" x14ac:dyDescent="0.25">
      <c r="A15" s="14" t="s">
        <v>74</v>
      </c>
      <c r="B15" s="14" t="s">
        <v>5</v>
      </c>
      <c r="C15" s="26">
        <v>44799</v>
      </c>
      <c r="E15" s="26">
        <v>44853</v>
      </c>
      <c r="G15" s="28"/>
      <c r="H15" s="17">
        <f ca="1">IF(AND(C15="",E15=""),"",IF(C15="","",IF(E15="",DATEDIF(C15,TODAY(),"d"),DATEDIF(C15,E15,"d"))))</f>
        <v>54</v>
      </c>
      <c r="I15" s="17" t="str">
        <f ca="1">IF(AND(C15="",E15=""),"",IF(C15="","",IF(E15="",IF((DATEDIF(C15,TODAY(),"y"))&gt;1,DATEDIF(C15,TODAY(),"y")&amp;" ans ",DATEDIF(C15,TODAY(),"y")&amp;" an, ")&amp;DATEDIF(C15,TODAY(),"ym")&amp;" mois, "&amp;IF((DATEDIF(C15,TODAY(),"md"))&gt;1,DATEDIF(C15,TODAY(),"md")&amp;" jours",DATEDIF(C15,TODAY(),"md")&amp;" jour"),IF((DATEDIF(C15,E15,"y"))&gt;1,DATEDIF(C15,E15,"y")&amp;" ans ",DATEDIF(C15,E15,"y")&amp;" an, ")&amp;DATEDIF(C15,E15,"ym")&amp;" mois, "&amp;IF((DATEDIF(C15,E15,"md"))&gt;1,DATEDIF(C15,E15,"md")&amp;" jours",DATEDIF(C15,E15,"md")&amp;" jour"))))</f>
        <v>0 an, 1 mois, 23 jours</v>
      </c>
      <c r="J15" s="17">
        <f ca="1">IF(AND(C15="",G15=""),"",IF(G15="",DATEDIF(C15,TODAY(),"d"),DATEDIF(C15,G15,"d")))</f>
        <v>69</v>
      </c>
      <c r="K15" s="17" t="str">
        <f ca="1">IF(AND(C15="",G15=""),"",IF(C15="","",IF(G15="",IF((DATEDIF(C15,TODAY(),"y"))&gt;1,DATEDIF(C15,TODAY(),"y")&amp;" ans ",DATEDIF(C15,TODAY(),"y")&amp;" an, ")&amp;DATEDIF(C15,TODAY(),"ym")&amp;" mois, "&amp;IF((DATEDIF(C15,TODAY(),"md"))&gt;1,DATEDIF(C15,TODAY(),"md")&amp;" jours",DATEDIF(C15,TODAY(),"md")&amp;" jour"),IF((DATEDIF(C15,G15,"y"))&gt;1,DATEDIF(C15,G15,"y")&amp;" ans ",DATEDIF(C15,G15,"y")&amp;" an, ")&amp;DATEDIF(C15,G15,"ym")&amp;" mois, "&amp;IF((DATEDIF(C15,G15,"md"))&gt;1,DATEDIF(C15,G15,"md")&amp;" jours",DATEDIF(C15,G15,"md")&amp;" jour"))))</f>
        <v>0 an, 2 mois, 8 jours</v>
      </c>
      <c r="L15" s="16">
        <f>IF(OR(C15="",D15=""),0,DATEDIF(C15,D15,"d"))</f>
        <v>0</v>
      </c>
      <c r="M15" s="16">
        <f>IF(OR(C15="",E15=""),0,DATEDIF(C15,E15,"d"))</f>
        <v>54</v>
      </c>
      <c r="N15" s="16">
        <f>IF(OR(C15="",F15=""),0,DATEDIF(C15,F15,"d"))</f>
        <v>0</v>
      </c>
      <c r="O15" s="16">
        <f>IF(OR(C15="",G15=""),0,DATEDIF(C15,G15,"d"))</f>
        <v>0</v>
      </c>
      <c r="P15" s="16">
        <f>IF(OR(D15="",E15=""),0,DATEDIF(D15,E15,"d"))</f>
        <v>0</v>
      </c>
      <c r="Q15" s="16">
        <f>IF(OR(D15="",F15=""),0,DATEDIF(D15,F15,"d"))</f>
        <v>0</v>
      </c>
      <c r="R15" s="16">
        <f>IF(OR(D15="",G15=""),0,DATEDIF(D15,G15,"d"))</f>
        <v>0</v>
      </c>
      <c r="S15" s="16">
        <f>IF(OR(E15="",F15=""),0,DATEDIF(E15,F15,"d"))</f>
        <v>0</v>
      </c>
      <c r="T15" s="16">
        <f>IF(OR(E15="",G15=""),0,DATEDIF(E15,G15,"d"))</f>
        <v>0</v>
      </c>
      <c r="U15" s="16">
        <f>IF(OR(F15="",G15=""),0,DATEDIF(F15,G15,"d"))</f>
        <v>0</v>
      </c>
    </row>
    <row r="16" spans="1:24" x14ac:dyDescent="0.25">
      <c r="A16" s="14" t="s">
        <v>58</v>
      </c>
      <c r="B16" s="14" t="s">
        <v>3</v>
      </c>
      <c r="C16" s="26">
        <v>44847</v>
      </c>
      <c r="D16" s="26">
        <v>44858</v>
      </c>
      <c r="G16" s="28"/>
      <c r="H16" s="17">
        <f ca="1">IF(AND(C16="",E16=""),"",IF(C16="","",IF(E16="",DATEDIF(C16,TODAY(),"d"),DATEDIF(C16,E16,"d"))))</f>
        <v>21</v>
      </c>
      <c r="I16" s="17" t="str">
        <f ca="1">IF(AND(C16="",E16=""),"",IF(C16="","",IF(E16="",IF((DATEDIF(C16,TODAY(),"y"))&gt;1,DATEDIF(C16,TODAY(),"y")&amp;" ans ",DATEDIF(C16,TODAY(),"y")&amp;" an, ")&amp;DATEDIF(C16,TODAY(),"ym")&amp;" mois, "&amp;IF((DATEDIF(C16,TODAY(),"md"))&gt;1,DATEDIF(C16,TODAY(),"md")&amp;" jours",DATEDIF(C16,TODAY(),"md")&amp;" jour"),IF((DATEDIF(C16,E16,"y"))&gt;1,DATEDIF(C16,E16,"y")&amp;" ans ",DATEDIF(C16,E16,"y")&amp;" an, ")&amp;DATEDIF(C16,E16,"ym")&amp;" mois, "&amp;IF((DATEDIF(C16,E16,"md"))&gt;1,DATEDIF(C16,E16,"md")&amp;" jours",DATEDIF(C16,E16,"md")&amp;" jour"))))</f>
        <v>0 an, 0 mois, 21 jours</v>
      </c>
      <c r="J16" s="17">
        <f ca="1">IF(AND(C16="",G16=""),"",IF(G16="",DATEDIF(C16,TODAY(),"d"),DATEDIF(C16,G16,"d")))</f>
        <v>21</v>
      </c>
      <c r="K16" s="17" t="str">
        <f ca="1">IF(AND(C16="",G16=""),"",IF(C16="","",IF(G16="",IF((DATEDIF(C16,TODAY(),"y"))&gt;1,DATEDIF(C16,TODAY(),"y")&amp;" ans ",DATEDIF(C16,TODAY(),"y")&amp;" an, ")&amp;DATEDIF(C16,TODAY(),"ym")&amp;" mois, "&amp;IF((DATEDIF(C16,TODAY(),"md"))&gt;1,DATEDIF(C16,TODAY(),"md")&amp;" jours",DATEDIF(C16,TODAY(),"md")&amp;" jour"),IF((DATEDIF(C16,G16,"y"))&gt;1,DATEDIF(C16,G16,"y")&amp;" ans ",DATEDIF(C16,G16,"y")&amp;" an, ")&amp;DATEDIF(C16,G16,"ym")&amp;" mois, "&amp;IF((DATEDIF(C16,G16,"md"))&gt;1,DATEDIF(C16,G16,"md")&amp;" jours",DATEDIF(C16,G16,"md")&amp;" jour"))))</f>
        <v>0 an, 0 mois, 21 jours</v>
      </c>
      <c r="L16" s="16">
        <f>IF(OR(C16="",D16=""),0,DATEDIF(C16,D16,"d"))</f>
        <v>11</v>
      </c>
      <c r="M16" s="16">
        <f>IF(OR(C16="",E16=""),0,DATEDIF(C16,E16,"d"))</f>
        <v>0</v>
      </c>
      <c r="N16" s="16">
        <f>IF(OR(C16="",F16=""),0,DATEDIF(C16,F16,"d"))</f>
        <v>0</v>
      </c>
      <c r="O16" s="16">
        <f>IF(OR(C16="",G16=""),0,DATEDIF(C16,G16,"d"))</f>
        <v>0</v>
      </c>
      <c r="P16" s="16">
        <f>IF(OR(D16="",E16=""),0,DATEDIF(D16,E16,"d"))</f>
        <v>0</v>
      </c>
      <c r="Q16" s="16">
        <f>IF(OR(D16="",F16=""),0,DATEDIF(D16,F16,"d"))</f>
        <v>0</v>
      </c>
      <c r="R16" s="16">
        <f>IF(OR(D16="",G16=""),0,DATEDIF(D16,G16,"d"))</f>
        <v>0</v>
      </c>
      <c r="S16" s="16">
        <f>IF(OR(E16="",F16=""),0,DATEDIF(E16,F16,"d"))</f>
        <v>0</v>
      </c>
      <c r="T16" s="16">
        <f>IF(OR(E16="",G16=""),0,DATEDIF(E16,G16,"d"))</f>
        <v>0</v>
      </c>
      <c r="U16" s="16">
        <f>IF(OR(F16="",G16=""),0,DATEDIF(F16,G16,"d"))</f>
        <v>0</v>
      </c>
    </row>
    <row r="17" spans="1:21" x14ac:dyDescent="0.25">
      <c r="A17" s="14" t="s">
        <v>45</v>
      </c>
      <c r="B17" s="14" t="s">
        <v>1</v>
      </c>
      <c r="C17" s="26" t="s">
        <v>92</v>
      </c>
      <c r="D17" s="26" t="s">
        <v>91</v>
      </c>
      <c r="E17" s="26" t="s">
        <v>91</v>
      </c>
      <c r="F17" s="26" t="s">
        <v>91</v>
      </c>
      <c r="G17" s="28" t="s">
        <v>91</v>
      </c>
      <c r="H17" s="17">
        <f ca="1">IF(AND(C17="",E17=""),"",IF(C17="","",IF(E17="",DATEDIF(C17,TODAY(),"d"),DATEDIF(C17,E17,"d"))))</f>
        <v>745</v>
      </c>
      <c r="I17" s="17" t="str">
        <f ca="1">IF(AND(C17="",E17=""),"",IF(C17="","",IF(E17="",IF((DATEDIF(C17,TODAY(),"y"))&gt;1,DATEDIF(C17,TODAY(),"y")&amp;" ans ",DATEDIF(C17,TODAY(),"y")&amp;" an, ")&amp;DATEDIF(C17,TODAY(),"ym")&amp;" mois, "&amp;IF((DATEDIF(C17,TODAY(),"md"))&gt;1,DATEDIF(C17,TODAY(),"md")&amp;" jours",DATEDIF(C17,TODAY(),"md")&amp;" jour"),IF((DATEDIF(C17,E17,"y"))&gt;1,DATEDIF(C17,E17,"y")&amp;" ans ",DATEDIF(C17,E17,"y")&amp;" an, ")&amp;DATEDIF(C17,E17,"ym")&amp;" mois, "&amp;IF((DATEDIF(C17,E17,"md"))&gt;1,DATEDIF(C17,E17,"md")&amp;" jours",DATEDIF(C17,E17,"md")&amp;" jour"))))</f>
        <v>2 ans 0 mois, 15 jours</v>
      </c>
      <c r="J17" s="16">
        <f ca="1">IF(AND(C17="",G17=""),"",IF(G17="",DATEDIF(C17,TODAY(),"d"),DATEDIF(C17,G17,"d")))</f>
        <v>745</v>
      </c>
      <c r="K17" s="16" t="str">
        <f ca="1">IF(AND(C17="",G17=""),"",IF(C17="","",IF(G17="",IF((DATEDIF(C17,TODAY(),"y"))&gt;1,DATEDIF(C17,TODAY(),"y")&amp;" ans ",DATEDIF(C17,TODAY(),"y")&amp;" an, ")&amp;DATEDIF(C17,TODAY(),"ym")&amp;" mois, "&amp;IF((DATEDIF(C17,TODAY(),"md"))&gt;1,DATEDIF(C17,TODAY(),"md")&amp;" jours",DATEDIF(C17,TODAY(),"md")&amp;" jour"),IF((DATEDIF(C17,G17,"y"))&gt;1,DATEDIF(C17,G17,"y")&amp;" ans ",DATEDIF(C17,G17,"y")&amp;" an, ")&amp;DATEDIF(C17,G17,"ym")&amp;" mois, "&amp;IF((DATEDIF(C17,G17,"md"))&gt;1,DATEDIF(C17,G17,"md")&amp;" jours",DATEDIF(C17,G17,"md")&amp;" jour"))))</f>
        <v>2 ans 0 mois, 15 jours</v>
      </c>
      <c r="L17" s="16">
        <f>IF(OR(C17="",D17=""),0,DATEDIF(C17,D17,"d"))</f>
        <v>0</v>
      </c>
      <c r="M17" s="16">
        <f>IF(OR(C17="",E17=""),0,DATEDIF(C17,E17,"d"))</f>
        <v>0</v>
      </c>
      <c r="N17" s="16">
        <f>IF(OR(C17="",F17=""),0,DATEDIF(C17,F17,"d"))</f>
        <v>0</v>
      </c>
      <c r="O17" s="16">
        <f>IF(OR(C17="",G17=""),0,DATEDIF(C17,G17,"d"))</f>
        <v>0</v>
      </c>
      <c r="P17" s="16">
        <f>IF(OR(D17="",E17=""),0,DATEDIF(D17,E17,"d"))</f>
        <v>0</v>
      </c>
      <c r="Q17" s="16">
        <f>IF(OR(D17="",F17=""),0,DATEDIF(D17,F17,"d"))</f>
        <v>0</v>
      </c>
      <c r="R17" s="16">
        <f>IF(OR(D17="",G17=""),0,DATEDIF(D17,G17,"d"))</f>
        <v>0</v>
      </c>
      <c r="S17" s="16">
        <f>IF(OR(E17="",F17=""),0,DATEDIF(E17,F17,"d"))</f>
        <v>0</v>
      </c>
      <c r="T17" s="16">
        <f>IF(OR(E17="",G17=""),0,DATEDIF(E17,G17,"d"))</f>
        <v>0</v>
      </c>
      <c r="U17" s="16">
        <f>IF(OR(F17="",G17=""),0,DATEDIF(F17,G17,"d"))</f>
        <v>0</v>
      </c>
    </row>
    <row r="18" spans="1:21" x14ac:dyDescent="0.25">
      <c r="A18" s="14" t="s">
        <v>79</v>
      </c>
      <c r="B18" s="14" t="s">
        <v>2</v>
      </c>
      <c r="E18" s="26">
        <v>44855</v>
      </c>
      <c r="H18" s="17" t="str">
        <f ca="1">IF(AND(C18="",E18=""),"",IF(C18="","",IF(E18="",DATEDIF(C18,TODAY(),"d"),DATEDIF(C18,E18,"d"))))</f>
        <v/>
      </c>
      <c r="I18" s="17" t="str">
        <f ca="1">IF(AND(C18="",E18=""),"",IF(C18="","",IF(E18="",IF((DATEDIF(C18,TODAY(),"y"))&gt;1,DATEDIF(C18,TODAY(),"y")&amp;" ans ",DATEDIF(C18,TODAY(),"y")&amp;" an, ")&amp;DATEDIF(C18,TODAY(),"ym")&amp;" mois, "&amp;IF((DATEDIF(C18,TODAY(),"md"))&gt;1,DATEDIF(C18,TODAY(),"md")&amp;" jours",DATEDIF(C18,TODAY(),"md")&amp;" jour"),IF((DATEDIF(C18,E18,"y"))&gt;1,DATEDIF(C18,E18,"y")&amp;" ans ",DATEDIF(C18,E18,"y")&amp;" an, ")&amp;DATEDIF(C18,E18,"ym")&amp;" mois, "&amp;IF((DATEDIF(C18,E18,"md"))&gt;1,DATEDIF(C18,E18,"md")&amp;" jours",DATEDIF(C18,E18,"md")&amp;" jour"))))</f>
        <v/>
      </c>
      <c r="J18" s="17" t="str">
        <f ca="1">IF(AND(C18="",G18=""),"",IF(G18="",DATEDIF(C18,TODAY(),"d"),DATEDIF(C18,G18,"d")))</f>
        <v/>
      </c>
      <c r="K18" s="17" t="str">
        <f ca="1">IF(AND(C18="",G18=""),"",IF(C18="","",IF(G18="",IF((DATEDIF(C18,TODAY(),"y"))&gt;1,DATEDIF(C18,TODAY(),"y")&amp;" ans ",DATEDIF(C18,TODAY(),"y")&amp;" an, ")&amp;DATEDIF(C18,TODAY(),"ym")&amp;" mois, "&amp;IF((DATEDIF(C18,TODAY(),"md"))&gt;1,DATEDIF(C18,TODAY(),"md")&amp;" jours",DATEDIF(C18,TODAY(),"md")&amp;" jour"),IF((DATEDIF(C18,G18,"y"))&gt;1,DATEDIF(C18,G18,"y")&amp;" ans ",DATEDIF(C18,G18,"y")&amp;" an, ")&amp;DATEDIF(C18,G18,"ym")&amp;" mois, "&amp;IF((DATEDIF(C18,G18,"md"))&gt;1,DATEDIF(C18,G18,"md")&amp;" jours",DATEDIF(C18,G18,"md")&amp;" jour"))))</f>
        <v/>
      </c>
      <c r="L18" s="16">
        <f>IF(OR(C18="",D18=""),0,DATEDIF(C18,D18,"d"))</f>
        <v>0</v>
      </c>
      <c r="M18" s="16">
        <f>IF(OR(C18="",E18=""),0,DATEDIF(C18,E18,"d"))</f>
        <v>0</v>
      </c>
      <c r="N18" s="16">
        <f>IF(OR(C18="",F18=""),0,DATEDIF(C18,F18,"d"))</f>
        <v>0</v>
      </c>
      <c r="O18" s="16">
        <f>IF(OR(C18="",G18=""),0,DATEDIF(C18,G18,"d"))</f>
        <v>0</v>
      </c>
      <c r="P18" s="16">
        <f>IF(OR(D18="",E18=""),0,DATEDIF(D18,E18,"d"))</f>
        <v>0</v>
      </c>
      <c r="Q18" s="16">
        <f>IF(OR(D18="",F18=""),0,DATEDIF(D18,F18,"d"))</f>
        <v>0</v>
      </c>
      <c r="R18" s="16">
        <f>IF(OR(D18="",G18=""),0,DATEDIF(D18,G18,"d"))</f>
        <v>0</v>
      </c>
      <c r="S18" s="16">
        <f>IF(OR(E18="",F18=""),0,DATEDIF(E18,F18,"d"))</f>
        <v>0</v>
      </c>
      <c r="T18" s="16">
        <f>IF(OR(E18="",G18=""),0,DATEDIF(E18,G18,"d"))</f>
        <v>0</v>
      </c>
      <c r="U18" s="16">
        <f>IF(OR(F18="",G18=""),0,DATEDIF(F18,G18,"d"))</f>
        <v>0</v>
      </c>
    </row>
    <row r="19" spans="1:21" x14ac:dyDescent="0.25">
      <c r="A19" s="14" t="s">
        <v>49</v>
      </c>
      <c r="B19" s="14" t="s">
        <v>40</v>
      </c>
      <c r="C19" s="26">
        <v>44671</v>
      </c>
      <c r="D19" s="26"/>
      <c r="E19" s="26"/>
      <c r="F19" s="26"/>
      <c r="G19" s="28"/>
      <c r="H19" s="17">
        <f ca="1">IF(AND(C19="",E19=""),"",IF(C19="","",IF(E19="",DATEDIF(C19,TODAY(),"d"),DATEDIF(C19,E19,"d"))))</f>
        <v>197</v>
      </c>
      <c r="I19" s="17" t="str">
        <f ca="1">IF(AND(C19="",E19=""),"",IF(C19="","",IF(E19="",IF((DATEDIF(C19,TODAY(),"y"))&gt;1,DATEDIF(C19,TODAY(),"y")&amp;" ans ",DATEDIF(C19,TODAY(),"y")&amp;" an, ")&amp;DATEDIF(C19,TODAY(),"ym")&amp;" mois, "&amp;IF((DATEDIF(C19,TODAY(),"md"))&gt;1,DATEDIF(C19,TODAY(),"md")&amp;" jours",DATEDIF(C19,TODAY(),"md")&amp;" jour"),IF((DATEDIF(C19,E19,"y"))&gt;1,DATEDIF(C19,E19,"y")&amp;" ans ",DATEDIF(C19,E19,"y")&amp;" an, ")&amp;DATEDIF(C19,E19,"ym")&amp;" mois, "&amp;IF((DATEDIF(C19,E19,"md"))&gt;1,DATEDIF(C19,E19,"md")&amp;" jours",DATEDIF(C19,E19,"md")&amp;" jour"))))</f>
        <v>0 an, 6 mois, 14 jours</v>
      </c>
      <c r="J19" s="16">
        <f ca="1">IF(AND(C19="",G19=""),"",IF(G19="",DATEDIF(C19,TODAY(),"d"),DATEDIF(C19,G19,"d")))</f>
        <v>197</v>
      </c>
      <c r="K19" s="16" t="str">
        <f ca="1">IF(AND(C19="",G19=""),"",IF(C19="","",IF(G19="",IF((DATEDIF(C19,TODAY(),"y"))&gt;1,DATEDIF(C19,TODAY(),"y")&amp;" ans ",DATEDIF(C19,TODAY(),"y")&amp;" an, ")&amp;DATEDIF(C19,TODAY(),"ym")&amp;" mois, "&amp;IF((DATEDIF(C19,TODAY(),"md"))&gt;1,DATEDIF(C19,TODAY(),"md")&amp;" jours",DATEDIF(C19,TODAY(),"md")&amp;" jour"),IF((DATEDIF(C19,G19,"y"))&gt;1,DATEDIF(C19,G19,"y")&amp;" ans ",DATEDIF(C19,G19,"y")&amp;" an, ")&amp;DATEDIF(C19,G19,"ym")&amp;" mois, "&amp;IF((DATEDIF(C19,G19,"md"))&gt;1,DATEDIF(C19,G19,"md")&amp;" jours",DATEDIF(C19,G19,"md")&amp;" jour"))))</f>
        <v>0 an, 6 mois, 14 jours</v>
      </c>
      <c r="L19" s="16">
        <f>IF(OR(C19="",D19=""),0,DATEDIF(C19,D19,"d"))</f>
        <v>0</v>
      </c>
      <c r="M19" s="16">
        <f>IF(OR(C19="",E19=""),0,DATEDIF(C19,E19,"d"))</f>
        <v>0</v>
      </c>
      <c r="N19" s="16">
        <f>IF(OR(C19="",F19=""),0,DATEDIF(C19,F19,"d"))</f>
        <v>0</v>
      </c>
      <c r="O19" s="16">
        <f>IF(OR(C19="",G19=""),0,DATEDIF(C19,G19,"d"))</f>
        <v>0</v>
      </c>
      <c r="P19" s="16">
        <f>IF(OR(D19="",E19=""),0,DATEDIF(D19,E19,"d"))</f>
        <v>0</v>
      </c>
      <c r="Q19" s="16">
        <f>IF(OR(D19="",F19=""),0,DATEDIF(D19,F19,"d"))</f>
        <v>0</v>
      </c>
      <c r="R19" s="16">
        <f>IF(OR(D19="",G19=""),0,DATEDIF(D19,G19,"d"))</f>
        <v>0</v>
      </c>
      <c r="S19" s="16">
        <f>IF(OR(E19="",F19=""),0,DATEDIF(E19,F19,"d"))</f>
        <v>0</v>
      </c>
      <c r="T19" s="16">
        <f>IF(OR(E19="",G19=""),0,DATEDIF(E19,G19,"d"))</f>
        <v>0</v>
      </c>
      <c r="U19" s="16">
        <f>IF(OR(F19="",G19=""),0,DATEDIF(F19,G19,"d"))</f>
        <v>0</v>
      </c>
    </row>
    <row r="20" spans="1:21" x14ac:dyDescent="0.25">
      <c r="A20" s="14" t="s">
        <v>52</v>
      </c>
      <c r="B20" s="14" t="s">
        <v>1</v>
      </c>
      <c r="C20" s="26">
        <v>44750</v>
      </c>
      <c r="D20" s="26"/>
      <c r="E20" s="26"/>
      <c r="F20" s="26"/>
      <c r="G20" s="28"/>
      <c r="H20" s="17">
        <f ca="1">IF(AND(C20="",E20=""),"",IF(C20="","",IF(E20="",DATEDIF(C20,TODAY(),"d"),DATEDIF(C20,E20,"d"))))</f>
        <v>118</v>
      </c>
      <c r="I20" s="17" t="str">
        <f ca="1">IF(AND(C20="",E20=""),"",IF(C20="","",IF(E20="",IF((DATEDIF(C20,TODAY(),"y"))&gt;1,DATEDIF(C20,TODAY(),"y")&amp;" ans ",DATEDIF(C20,TODAY(),"y")&amp;" an, ")&amp;DATEDIF(C20,TODAY(),"ym")&amp;" mois, "&amp;IF((DATEDIF(C20,TODAY(),"md"))&gt;1,DATEDIF(C20,TODAY(),"md")&amp;" jours",DATEDIF(C20,TODAY(),"md")&amp;" jour"),IF((DATEDIF(C20,E20,"y"))&gt;1,DATEDIF(C20,E20,"y")&amp;" ans ",DATEDIF(C20,E20,"y")&amp;" an, ")&amp;DATEDIF(C20,E20,"ym")&amp;" mois, "&amp;IF((DATEDIF(C20,E20,"md"))&gt;1,DATEDIF(C20,E20,"md")&amp;" jours",DATEDIF(C20,E20,"md")&amp;" jour"))))</f>
        <v>0 an, 3 mois, 26 jours</v>
      </c>
      <c r="J20" s="16">
        <f ca="1">IF(AND(C20="",G20=""),"",IF(G20="",DATEDIF(C20,TODAY(),"d"),DATEDIF(C20,G20,"d")))</f>
        <v>118</v>
      </c>
      <c r="K20" s="16" t="str">
        <f ca="1">IF(AND(C20="",G20=""),"",IF(C20="","",IF(G20="",IF((DATEDIF(C20,TODAY(),"y"))&gt;1,DATEDIF(C20,TODAY(),"y")&amp;" ans ",DATEDIF(C20,TODAY(),"y")&amp;" an, ")&amp;DATEDIF(C20,TODAY(),"ym")&amp;" mois, "&amp;IF((DATEDIF(C20,TODAY(),"md"))&gt;1,DATEDIF(C20,TODAY(),"md")&amp;" jours",DATEDIF(C20,TODAY(),"md")&amp;" jour"),IF((DATEDIF(C20,G20,"y"))&gt;1,DATEDIF(C20,G20,"y")&amp;" ans ",DATEDIF(C20,G20,"y")&amp;" an, ")&amp;DATEDIF(C20,G20,"ym")&amp;" mois, "&amp;IF((DATEDIF(C20,G20,"md"))&gt;1,DATEDIF(C20,G20,"md")&amp;" jours",DATEDIF(C20,G20,"md")&amp;" jour"))))</f>
        <v>0 an, 3 mois, 26 jours</v>
      </c>
      <c r="L20" s="16">
        <f>IF(OR(C20="",D20=""),0,DATEDIF(C20,D20,"d"))</f>
        <v>0</v>
      </c>
      <c r="M20" s="16">
        <f>IF(OR(C20="",E20=""),0,DATEDIF(C20,E20,"d"))</f>
        <v>0</v>
      </c>
      <c r="N20" s="16">
        <f>IF(OR(C20="",F20=""),0,DATEDIF(C20,F20,"d"))</f>
        <v>0</v>
      </c>
      <c r="O20" s="16">
        <f>IF(OR(C20="",G20=""),0,DATEDIF(C20,G20,"d"))</f>
        <v>0</v>
      </c>
      <c r="P20" s="16">
        <f>IF(OR(D20="",E20=""),0,DATEDIF(D20,E20,"d"))</f>
        <v>0</v>
      </c>
      <c r="Q20" s="16">
        <f>IF(OR(D20="",F20=""),0,DATEDIF(D20,F20,"d"))</f>
        <v>0</v>
      </c>
      <c r="R20" s="16">
        <f>IF(OR(D20="",G20=""),0,DATEDIF(D20,G20,"d"))</f>
        <v>0</v>
      </c>
      <c r="S20" s="16">
        <f>IF(OR(E20="",F20=""),0,DATEDIF(E20,F20,"d"))</f>
        <v>0</v>
      </c>
      <c r="T20" s="16">
        <f>IF(OR(E20="",G20=""),0,DATEDIF(E20,G20,"d"))</f>
        <v>0</v>
      </c>
      <c r="U20" s="16">
        <f>IF(OR(F20="",G20=""),0,DATEDIF(F20,G20,"d"))</f>
        <v>0</v>
      </c>
    </row>
    <row r="21" spans="1:21" x14ac:dyDescent="0.25">
      <c r="A21" s="14" t="s">
        <v>47</v>
      </c>
      <c r="B21" s="14" t="s">
        <v>17</v>
      </c>
      <c r="C21" s="26">
        <v>44680</v>
      </c>
      <c r="D21" s="26"/>
      <c r="E21" s="26"/>
      <c r="F21" s="26"/>
      <c r="G21" s="28"/>
      <c r="H21" s="17">
        <f ca="1">IF(AND(C21="",E21=""),"",IF(C21="","",IF(E21="",DATEDIF(C21,TODAY(),"d"),DATEDIF(C21,E21,"d"))))</f>
        <v>188</v>
      </c>
      <c r="I21" s="17" t="str">
        <f ca="1">IF(AND(C21="",E21=""),"",IF(C21="","",IF(E21="",IF((DATEDIF(C21,TODAY(),"y"))&gt;1,DATEDIF(C21,TODAY(),"y")&amp;" ans ",DATEDIF(C21,TODAY(),"y")&amp;" an, ")&amp;DATEDIF(C21,TODAY(),"ym")&amp;" mois, "&amp;IF((DATEDIF(C21,TODAY(),"md"))&gt;1,DATEDIF(C21,TODAY(),"md")&amp;" jours",DATEDIF(C21,TODAY(),"md")&amp;" jour"),IF((DATEDIF(C21,E21,"y"))&gt;1,DATEDIF(C21,E21,"y")&amp;" ans ",DATEDIF(C21,E21,"y")&amp;" an, ")&amp;DATEDIF(C21,E21,"ym")&amp;" mois, "&amp;IF((DATEDIF(C21,E21,"md"))&gt;1,DATEDIF(C21,E21,"md")&amp;" jours",DATEDIF(C21,E21,"md")&amp;" jour"))))</f>
        <v>0 an, 6 mois, 5 jours</v>
      </c>
      <c r="J21" s="16">
        <f ca="1">IF(AND(C21="",G21=""),"",IF(G21="",DATEDIF(C21,TODAY(),"d"),DATEDIF(C21,G21,"d")))</f>
        <v>188</v>
      </c>
      <c r="K21" s="16" t="str">
        <f ca="1">IF(AND(C21="",G21=""),"",IF(C21="","",IF(G21="",IF((DATEDIF(C21,TODAY(),"y"))&gt;1,DATEDIF(C21,TODAY(),"y")&amp;" ans ",DATEDIF(C21,TODAY(),"y")&amp;" an, ")&amp;DATEDIF(C21,TODAY(),"ym")&amp;" mois, "&amp;IF((DATEDIF(C21,TODAY(),"md"))&gt;1,DATEDIF(C21,TODAY(),"md")&amp;" jours",DATEDIF(C21,TODAY(),"md")&amp;" jour"),IF((DATEDIF(C21,G21,"y"))&gt;1,DATEDIF(C21,G21,"y")&amp;" ans ",DATEDIF(C21,G21,"y")&amp;" an, ")&amp;DATEDIF(C21,G21,"ym")&amp;" mois, "&amp;IF((DATEDIF(C21,G21,"md"))&gt;1,DATEDIF(C21,G21,"md")&amp;" jours",DATEDIF(C21,G21,"md")&amp;" jour"))))</f>
        <v>0 an, 6 mois, 5 jours</v>
      </c>
      <c r="L21" s="16">
        <f>IF(OR(C21="",D21=""),0,DATEDIF(C21,D21,"d"))</f>
        <v>0</v>
      </c>
      <c r="M21" s="16">
        <f>IF(OR(C21="",E21=""),0,DATEDIF(C21,E21,"d"))</f>
        <v>0</v>
      </c>
      <c r="N21" s="16">
        <f>IF(OR(C21="",F21=""),0,DATEDIF(C21,F21,"d"))</f>
        <v>0</v>
      </c>
      <c r="O21" s="16">
        <f>IF(OR(C21="",G21=""),0,DATEDIF(C21,G21,"d"))</f>
        <v>0</v>
      </c>
      <c r="P21" s="16">
        <f>IF(OR(D21="",E21=""),0,DATEDIF(D21,E21,"d"))</f>
        <v>0</v>
      </c>
      <c r="Q21" s="16">
        <f>IF(OR(D21="",F21=""),0,DATEDIF(D21,F21,"d"))</f>
        <v>0</v>
      </c>
      <c r="R21" s="16">
        <f>IF(OR(D21="",G21=""),0,DATEDIF(D21,G21,"d"))</f>
        <v>0</v>
      </c>
      <c r="S21" s="16">
        <f>IF(OR(E21="",F21=""),0,DATEDIF(E21,F21,"d"))</f>
        <v>0</v>
      </c>
      <c r="T21" s="16">
        <f>IF(OR(E21="",G21=""),0,DATEDIF(E21,G21,"d"))</f>
        <v>0</v>
      </c>
      <c r="U21" s="16">
        <f>IF(OR(F21="",G21=""),0,DATEDIF(F21,G21,"d"))</f>
        <v>0</v>
      </c>
    </row>
    <row r="22" spans="1:21" x14ac:dyDescent="0.25">
      <c r="A22" s="14" t="s">
        <v>60</v>
      </c>
      <c r="B22" s="14" t="s">
        <v>1</v>
      </c>
      <c r="C22" s="26">
        <v>44754</v>
      </c>
      <c r="G22" s="28"/>
      <c r="H22" s="17">
        <f ca="1">IF(AND(C22="",E22=""),"",IF(C22="","",IF(E22="",DATEDIF(C22,TODAY(),"d"),DATEDIF(C22,E22,"d"))))</f>
        <v>114</v>
      </c>
      <c r="I22" s="17" t="str">
        <f ca="1">IF(AND(C22="",E22=""),"",IF(C22="","",IF(E22="",IF((DATEDIF(C22,TODAY(),"y"))&gt;1,DATEDIF(C22,TODAY(),"y")&amp;" ans ",DATEDIF(C22,TODAY(),"y")&amp;" an, ")&amp;DATEDIF(C22,TODAY(),"ym")&amp;" mois, "&amp;IF((DATEDIF(C22,TODAY(),"md"))&gt;1,DATEDIF(C22,TODAY(),"md")&amp;" jours",DATEDIF(C22,TODAY(),"md")&amp;" jour"),IF((DATEDIF(C22,E22,"y"))&gt;1,DATEDIF(C22,E22,"y")&amp;" ans ",DATEDIF(C22,E22,"y")&amp;" an, ")&amp;DATEDIF(C22,E22,"ym")&amp;" mois, "&amp;IF((DATEDIF(C22,E22,"md"))&gt;1,DATEDIF(C22,E22,"md")&amp;" jours",DATEDIF(C22,E22,"md")&amp;" jour"))))</f>
        <v>0 an, 3 mois, 22 jours</v>
      </c>
      <c r="J22" s="17">
        <f ca="1">IF(AND(C22="",G22=""),"",IF(G22="",DATEDIF(C22,TODAY(),"d"),DATEDIF(C22,G22,"d")))</f>
        <v>114</v>
      </c>
      <c r="K22" s="17" t="str">
        <f ca="1">IF(AND(C22="",G22=""),"",IF(C22="","",IF(G22="",IF((DATEDIF(C22,TODAY(),"y"))&gt;1,DATEDIF(C22,TODAY(),"y")&amp;" ans ",DATEDIF(C22,TODAY(),"y")&amp;" an, ")&amp;DATEDIF(C22,TODAY(),"ym")&amp;" mois, "&amp;IF((DATEDIF(C22,TODAY(),"md"))&gt;1,DATEDIF(C22,TODAY(),"md")&amp;" jours",DATEDIF(C22,TODAY(),"md")&amp;" jour"),IF((DATEDIF(C22,G22,"y"))&gt;1,DATEDIF(C22,G22,"y")&amp;" ans ",DATEDIF(C22,G22,"y")&amp;" an, ")&amp;DATEDIF(C22,G22,"ym")&amp;" mois, "&amp;IF((DATEDIF(C22,G22,"md"))&gt;1,DATEDIF(C22,G22,"md")&amp;" jours",DATEDIF(C22,G22,"md")&amp;" jour"))))</f>
        <v>0 an, 3 mois, 22 jours</v>
      </c>
      <c r="L22" s="16">
        <f>IF(OR(C22="",D22=""),0,DATEDIF(C22,D22,"d"))</f>
        <v>0</v>
      </c>
      <c r="M22" s="16">
        <f>IF(OR(C22="",E22=""),0,DATEDIF(C22,E22,"d"))</f>
        <v>0</v>
      </c>
      <c r="N22" s="16">
        <f>IF(OR(C22="",F22=""),0,DATEDIF(C22,F22,"d"))</f>
        <v>0</v>
      </c>
      <c r="O22" s="16">
        <f>IF(OR(C22="",G22=""),0,DATEDIF(C22,G22,"d"))</f>
        <v>0</v>
      </c>
      <c r="P22" s="16">
        <f>IF(OR(D22="",E22=""),0,DATEDIF(D22,E22,"d"))</f>
        <v>0</v>
      </c>
      <c r="Q22" s="16">
        <f>IF(OR(D22="",F22=""),0,DATEDIF(D22,F22,"d"))</f>
        <v>0</v>
      </c>
      <c r="R22" s="16">
        <f>IF(OR(D22="",G22=""),0,DATEDIF(D22,G22,"d"))</f>
        <v>0</v>
      </c>
      <c r="S22" s="16">
        <f>IF(OR(E22="",F22=""),0,DATEDIF(E22,F22,"d"))</f>
        <v>0</v>
      </c>
      <c r="T22" s="16">
        <f>IF(OR(E22="",G22=""),0,DATEDIF(E22,G22,"d"))</f>
        <v>0</v>
      </c>
      <c r="U22" s="16">
        <f>IF(OR(F22="",G22=""),0,DATEDIF(F22,G22,"d"))</f>
        <v>0</v>
      </c>
    </row>
    <row r="23" spans="1:21" x14ac:dyDescent="0.25">
      <c r="A23" s="14" t="s">
        <v>61</v>
      </c>
      <c r="B23" s="14" t="s">
        <v>1</v>
      </c>
      <c r="C23" s="26">
        <v>44620</v>
      </c>
      <c r="G23" s="28"/>
      <c r="H23" s="17">
        <f ca="1">IF(AND(C23="",E23=""),"",IF(C23="","",IF(E23="",DATEDIF(C23,TODAY(),"d"),DATEDIF(C23,E23,"d"))))</f>
        <v>248</v>
      </c>
      <c r="I23" s="17" t="str">
        <f ca="1">IF(AND(C23="",E23=""),"",IF(C23="","",IF(E23="",IF((DATEDIF(C23,TODAY(),"y"))&gt;1,DATEDIF(C23,TODAY(),"y")&amp;" ans ",DATEDIF(C23,TODAY(),"y")&amp;" an, ")&amp;DATEDIF(C23,TODAY(),"ym")&amp;" mois, "&amp;IF((DATEDIF(C23,TODAY(),"md"))&gt;1,DATEDIF(C23,TODAY(),"md")&amp;" jours",DATEDIF(C23,TODAY(),"md")&amp;" jour"),IF((DATEDIF(C23,E23,"y"))&gt;1,DATEDIF(C23,E23,"y")&amp;" ans ",DATEDIF(C23,E23,"y")&amp;" an, ")&amp;DATEDIF(C23,E23,"ym")&amp;" mois, "&amp;IF((DATEDIF(C23,E23,"md"))&gt;1,DATEDIF(C23,E23,"md")&amp;" jours",DATEDIF(C23,E23,"md")&amp;" jour"))))</f>
        <v>0 an, 8 mois, 6 jours</v>
      </c>
      <c r="J23" s="17">
        <f ca="1">IF(AND(C23="",G23=""),"",IF(G23="",DATEDIF(C23,TODAY(),"d"),DATEDIF(C23,G23,"d")))</f>
        <v>248</v>
      </c>
      <c r="K23" s="17" t="str">
        <f ca="1">IF(AND(C23="",G23=""),"",IF(C23="","",IF(G23="",IF((DATEDIF(C23,TODAY(),"y"))&gt;1,DATEDIF(C23,TODAY(),"y")&amp;" ans ",DATEDIF(C23,TODAY(),"y")&amp;" an, ")&amp;DATEDIF(C23,TODAY(),"ym")&amp;" mois, "&amp;IF((DATEDIF(C23,TODAY(),"md"))&gt;1,DATEDIF(C23,TODAY(),"md")&amp;" jours",DATEDIF(C23,TODAY(),"md")&amp;" jour"),IF((DATEDIF(C23,G23,"y"))&gt;1,DATEDIF(C23,G23,"y")&amp;" ans ",DATEDIF(C23,G23,"y")&amp;" an, ")&amp;DATEDIF(C23,G23,"ym")&amp;" mois, "&amp;IF((DATEDIF(C23,G23,"md"))&gt;1,DATEDIF(C23,G23,"md")&amp;" jours",DATEDIF(C23,G23,"md")&amp;" jour"))))</f>
        <v>0 an, 8 mois, 6 jours</v>
      </c>
      <c r="L23" s="16">
        <f>IF(OR(C23="",D23=""),0,DATEDIF(C23,D23,"d"))</f>
        <v>0</v>
      </c>
      <c r="M23" s="16">
        <f>IF(OR(C23="",E23=""),0,DATEDIF(C23,E23,"d"))</f>
        <v>0</v>
      </c>
      <c r="N23" s="16">
        <f>IF(OR(C23="",F23=""),0,DATEDIF(C23,F23,"d"))</f>
        <v>0</v>
      </c>
      <c r="O23" s="16">
        <f>IF(OR(C23="",G23=""),0,DATEDIF(C23,G23,"d"))</f>
        <v>0</v>
      </c>
      <c r="P23" s="16">
        <f>IF(OR(D23="",E23=""),0,DATEDIF(D23,E23,"d"))</f>
        <v>0</v>
      </c>
      <c r="Q23" s="16">
        <f>IF(OR(D23="",F23=""),0,DATEDIF(D23,F23,"d"))</f>
        <v>0</v>
      </c>
      <c r="R23" s="16">
        <f>IF(OR(D23="",G23=""),0,DATEDIF(D23,G23,"d"))</f>
        <v>0</v>
      </c>
      <c r="S23" s="16">
        <f>IF(OR(E23="",F23=""),0,DATEDIF(E23,F23,"d"))</f>
        <v>0</v>
      </c>
      <c r="T23" s="16">
        <f>IF(OR(E23="",G23=""),0,DATEDIF(E23,G23,"d"))</f>
        <v>0</v>
      </c>
      <c r="U23" s="16">
        <f>IF(OR(F23="",G23=""),0,DATEDIF(F23,G23,"d"))</f>
        <v>0</v>
      </c>
    </row>
    <row r="24" spans="1:21" x14ac:dyDescent="0.25">
      <c r="A24" s="14" t="s">
        <v>62</v>
      </c>
      <c r="B24" s="14" t="s">
        <v>1</v>
      </c>
      <c r="C24" s="26">
        <v>44621</v>
      </c>
      <c r="G24" s="28"/>
      <c r="H24" s="17">
        <f ca="1">IF(AND(C24="",E24=""),"",IF(C24="","",IF(E24="",DATEDIF(C24,TODAY(),"d"),DATEDIF(C24,E24,"d"))))</f>
        <v>247</v>
      </c>
      <c r="I24" s="17" t="str">
        <f ca="1">IF(AND(C24="",E24=""),"",IF(C24="","",IF(E24="",IF((DATEDIF(C24,TODAY(),"y"))&gt;1,DATEDIF(C24,TODAY(),"y")&amp;" ans ",DATEDIF(C24,TODAY(),"y")&amp;" an, ")&amp;DATEDIF(C24,TODAY(),"ym")&amp;" mois, "&amp;IF((DATEDIF(C24,TODAY(),"md"))&gt;1,DATEDIF(C24,TODAY(),"md")&amp;" jours",DATEDIF(C24,TODAY(),"md")&amp;" jour"),IF((DATEDIF(C24,E24,"y"))&gt;1,DATEDIF(C24,E24,"y")&amp;" ans ",DATEDIF(C24,E24,"y")&amp;" an, ")&amp;DATEDIF(C24,E24,"ym")&amp;" mois, "&amp;IF((DATEDIF(C24,E24,"md"))&gt;1,DATEDIF(C24,E24,"md")&amp;" jours",DATEDIF(C24,E24,"md")&amp;" jour"))))</f>
        <v>0 an, 8 mois, 2 jours</v>
      </c>
      <c r="J24" s="17">
        <f ca="1">IF(AND(C24="",G24=""),"",IF(G24="",DATEDIF(C24,TODAY(),"d"),DATEDIF(C24,G24,"d")))</f>
        <v>247</v>
      </c>
      <c r="K24" s="17" t="str">
        <f ca="1">IF(AND(C24="",G24=""),"",IF(C24="","",IF(G24="",IF((DATEDIF(C24,TODAY(),"y"))&gt;1,DATEDIF(C24,TODAY(),"y")&amp;" ans ",DATEDIF(C24,TODAY(),"y")&amp;" an, ")&amp;DATEDIF(C24,TODAY(),"ym")&amp;" mois, "&amp;IF((DATEDIF(C24,TODAY(),"md"))&gt;1,DATEDIF(C24,TODAY(),"md")&amp;" jours",DATEDIF(C24,TODAY(),"md")&amp;" jour"),IF((DATEDIF(C24,G24,"y"))&gt;1,DATEDIF(C24,G24,"y")&amp;" ans ",DATEDIF(C24,G24,"y")&amp;" an, ")&amp;DATEDIF(C24,G24,"ym")&amp;" mois, "&amp;IF((DATEDIF(C24,G24,"md"))&gt;1,DATEDIF(C24,G24,"md")&amp;" jours",DATEDIF(C24,G24,"md")&amp;" jour"))))</f>
        <v>0 an, 8 mois, 2 jours</v>
      </c>
      <c r="L24" s="16">
        <f>IF(OR(C24="",D24=""),0,DATEDIF(C24,D24,"d"))</f>
        <v>0</v>
      </c>
      <c r="M24" s="16">
        <f>IF(OR(C24="",E24=""),0,DATEDIF(C24,E24,"d"))</f>
        <v>0</v>
      </c>
      <c r="N24" s="16">
        <f>IF(OR(C24="",F24=""),0,DATEDIF(C24,F24,"d"))</f>
        <v>0</v>
      </c>
      <c r="O24" s="16">
        <f>IF(OR(C24="",G24=""),0,DATEDIF(C24,G24,"d"))</f>
        <v>0</v>
      </c>
      <c r="P24" s="16">
        <f>IF(OR(D24="",E24=""),0,DATEDIF(D24,E24,"d"))</f>
        <v>0</v>
      </c>
      <c r="Q24" s="16">
        <f>IF(OR(D24="",F24=""),0,DATEDIF(D24,F24,"d"))</f>
        <v>0</v>
      </c>
      <c r="R24" s="16">
        <f>IF(OR(D24="",G24=""),0,DATEDIF(D24,G24,"d"))</f>
        <v>0</v>
      </c>
      <c r="S24" s="16">
        <f>IF(OR(E24="",F24=""),0,DATEDIF(E24,F24,"d"))</f>
        <v>0</v>
      </c>
      <c r="T24" s="16">
        <f>IF(OR(E24="",G24=""),0,DATEDIF(E24,G24,"d"))</f>
        <v>0</v>
      </c>
      <c r="U24" s="16">
        <f>IF(OR(F24="",G24=""),0,DATEDIF(F24,G24,"d"))</f>
        <v>0</v>
      </c>
    </row>
    <row r="25" spans="1:21" x14ac:dyDescent="0.25">
      <c r="A25" s="14" t="s">
        <v>63</v>
      </c>
      <c r="B25" s="14" t="s">
        <v>1</v>
      </c>
      <c r="C25" s="26">
        <v>44621</v>
      </c>
      <c r="F25" s="26"/>
      <c r="G25" s="28"/>
      <c r="H25" s="17">
        <f ca="1">IF(AND(C25="",E25=""),"",IF(C25="","",IF(E25="",DATEDIF(C25,TODAY(),"d"),DATEDIF(C25,E25,"d"))))</f>
        <v>247</v>
      </c>
      <c r="I25" s="17" t="str">
        <f ca="1">IF(AND(C25="",E25=""),"",IF(C25="","",IF(E25="",IF((DATEDIF(C25,TODAY(),"y"))&gt;1,DATEDIF(C25,TODAY(),"y")&amp;" ans ",DATEDIF(C25,TODAY(),"y")&amp;" an, ")&amp;DATEDIF(C25,TODAY(),"ym")&amp;" mois, "&amp;IF((DATEDIF(C25,TODAY(),"md"))&gt;1,DATEDIF(C25,TODAY(),"md")&amp;" jours",DATEDIF(C25,TODAY(),"md")&amp;" jour"),IF((DATEDIF(C25,E25,"y"))&gt;1,DATEDIF(C25,E25,"y")&amp;" ans ",DATEDIF(C25,E25,"y")&amp;" an, ")&amp;DATEDIF(C25,E25,"ym")&amp;" mois, "&amp;IF((DATEDIF(C25,E25,"md"))&gt;1,DATEDIF(C25,E25,"md")&amp;" jours",DATEDIF(C25,E25,"md")&amp;" jour"))))</f>
        <v>0 an, 8 mois, 2 jours</v>
      </c>
      <c r="J25" s="17">
        <f ca="1">IF(AND(C25="",G25=""),"",IF(G25="",DATEDIF(C25,TODAY(),"d"),DATEDIF(C25,G25,"d")))</f>
        <v>247</v>
      </c>
      <c r="K25" s="17" t="str">
        <f ca="1">IF(AND(C25="",G25=""),"",IF(C25="","",IF(G25="",IF((DATEDIF(C25,TODAY(),"y"))&gt;1,DATEDIF(C25,TODAY(),"y")&amp;" ans ",DATEDIF(C25,TODAY(),"y")&amp;" an, ")&amp;DATEDIF(C25,TODAY(),"ym")&amp;" mois, "&amp;IF((DATEDIF(C25,TODAY(),"md"))&gt;1,DATEDIF(C25,TODAY(),"md")&amp;" jours",DATEDIF(C25,TODAY(),"md")&amp;" jour"),IF((DATEDIF(C25,G25,"y"))&gt;1,DATEDIF(C25,G25,"y")&amp;" ans ",DATEDIF(C25,G25,"y")&amp;" an, ")&amp;DATEDIF(C25,G25,"ym")&amp;" mois, "&amp;IF((DATEDIF(C25,G25,"md"))&gt;1,DATEDIF(C25,G25,"md")&amp;" jours",DATEDIF(C25,G25,"md")&amp;" jour"))))</f>
        <v>0 an, 8 mois, 2 jours</v>
      </c>
      <c r="L25" s="16">
        <f>IF(OR(C25="",D25=""),0,DATEDIF(C25,D25,"d"))</f>
        <v>0</v>
      </c>
      <c r="M25" s="16">
        <f>IF(OR(C25="",E25=""),0,DATEDIF(C25,E25,"d"))</f>
        <v>0</v>
      </c>
      <c r="N25" s="16">
        <f>IF(OR(C25="",F25=""),0,DATEDIF(C25,F25,"d"))</f>
        <v>0</v>
      </c>
      <c r="O25" s="16">
        <f>IF(OR(C25="",G25=""),0,DATEDIF(C25,G25,"d"))</f>
        <v>0</v>
      </c>
      <c r="P25" s="16">
        <f>IF(OR(D25="",E25=""),0,DATEDIF(D25,E25,"d"))</f>
        <v>0</v>
      </c>
      <c r="Q25" s="16">
        <f>IF(OR(D25="",F25=""),0,DATEDIF(D25,F25,"d"))</f>
        <v>0</v>
      </c>
      <c r="R25" s="16">
        <f>IF(OR(D25="",G25=""),0,DATEDIF(D25,G25,"d"))</f>
        <v>0</v>
      </c>
      <c r="S25" s="16">
        <f>IF(OR(E25="",F25=""),0,DATEDIF(E25,F25,"d"))</f>
        <v>0</v>
      </c>
      <c r="T25" s="16">
        <f>IF(OR(E25="",G25=""),0,DATEDIF(E25,G25,"d"))</f>
        <v>0</v>
      </c>
      <c r="U25" s="16">
        <f>IF(OR(F25="",G25=""),0,DATEDIF(F25,G25,"d"))</f>
        <v>0</v>
      </c>
    </row>
    <row r="26" spans="1:21" x14ac:dyDescent="0.25">
      <c r="A26" s="14" t="s">
        <v>64</v>
      </c>
      <c r="B26" s="14" t="s">
        <v>1</v>
      </c>
      <c r="C26" s="26">
        <v>44690</v>
      </c>
      <c r="G26" s="28"/>
      <c r="H26" s="17">
        <f ca="1">IF(AND(C26="",E26=""),"",IF(C26="","",IF(E26="",DATEDIF(C26,TODAY(),"d"),DATEDIF(C26,E26,"d"))))</f>
        <v>178</v>
      </c>
      <c r="I26" s="17" t="str">
        <f ca="1">IF(AND(C26="",E26=""),"",IF(C26="","",IF(E26="",IF((DATEDIF(C26,TODAY(),"y"))&gt;1,DATEDIF(C26,TODAY(),"y")&amp;" ans ",DATEDIF(C26,TODAY(),"y")&amp;" an, ")&amp;DATEDIF(C26,TODAY(),"ym")&amp;" mois, "&amp;IF((DATEDIF(C26,TODAY(),"md"))&gt;1,DATEDIF(C26,TODAY(),"md")&amp;" jours",DATEDIF(C26,TODAY(),"md")&amp;" jour"),IF((DATEDIF(C26,E26,"y"))&gt;1,DATEDIF(C26,E26,"y")&amp;" ans ",DATEDIF(C26,E26,"y")&amp;" an, ")&amp;DATEDIF(C26,E26,"ym")&amp;" mois, "&amp;IF((DATEDIF(C26,E26,"md"))&gt;1,DATEDIF(C26,E26,"md")&amp;" jours",DATEDIF(C26,E26,"md")&amp;" jour"))))</f>
        <v>0 an, 5 mois, 25 jours</v>
      </c>
      <c r="J26" s="17">
        <f ca="1">IF(AND(C26="",G26=""),"",IF(G26="",DATEDIF(C26,TODAY(),"d"),DATEDIF(C26,G26,"d")))</f>
        <v>178</v>
      </c>
      <c r="K26" s="17" t="str">
        <f ca="1">IF(AND(C26="",G26=""),"",IF(C26="","",IF(G26="",IF((DATEDIF(C26,TODAY(),"y"))&gt;1,DATEDIF(C26,TODAY(),"y")&amp;" ans ",DATEDIF(C26,TODAY(),"y")&amp;" an, ")&amp;DATEDIF(C26,TODAY(),"ym")&amp;" mois, "&amp;IF((DATEDIF(C26,TODAY(),"md"))&gt;1,DATEDIF(C26,TODAY(),"md")&amp;" jours",DATEDIF(C26,TODAY(),"md")&amp;" jour"),IF((DATEDIF(C26,G26,"y"))&gt;1,DATEDIF(C26,G26,"y")&amp;" ans ",DATEDIF(C26,G26,"y")&amp;" an, ")&amp;DATEDIF(C26,G26,"ym")&amp;" mois, "&amp;IF((DATEDIF(C26,G26,"md"))&gt;1,DATEDIF(C26,G26,"md")&amp;" jours",DATEDIF(C26,G26,"md")&amp;" jour"))))</f>
        <v>0 an, 5 mois, 25 jours</v>
      </c>
      <c r="L26" s="16">
        <f>IF(OR(C26="",D26=""),0,DATEDIF(C26,D26,"d"))</f>
        <v>0</v>
      </c>
      <c r="M26" s="16">
        <f>IF(OR(C26="",E26=""),0,DATEDIF(C26,E26,"d"))</f>
        <v>0</v>
      </c>
      <c r="N26" s="16">
        <f>IF(OR(C26="",F26=""),0,DATEDIF(C26,F26,"d"))</f>
        <v>0</v>
      </c>
      <c r="O26" s="16">
        <f>IF(OR(C26="",G26=""),0,DATEDIF(C26,G26,"d"))</f>
        <v>0</v>
      </c>
      <c r="P26" s="16">
        <f>IF(OR(D26="",E26=""),0,DATEDIF(D26,E26,"d"))</f>
        <v>0</v>
      </c>
      <c r="Q26" s="16">
        <f>IF(OR(D26="",F26=""),0,DATEDIF(D26,F26,"d"))</f>
        <v>0</v>
      </c>
      <c r="R26" s="16">
        <f>IF(OR(D26="",G26=""),0,DATEDIF(D26,G26,"d"))</f>
        <v>0</v>
      </c>
      <c r="S26" s="16">
        <f>IF(OR(E26="",F26=""),0,DATEDIF(E26,F26,"d"))</f>
        <v>0</v>
      </c>
      <c r="T26" s="16">
        <f>IF(OR(E26="",G26=""),0,DATEDIF(E26,G26,"d"))</f>
        <v>0</v>
      </c>
      <c r="U26" s="16">
        <f>IF(OR(F26="",G26=""),0,DATEDIF(F26,G26,"d"))</f>
        <v>0</v>
      </c>
    </row>
    <row r="27" spans="1:21" x14ac:dyDescent="0.25">
      <c r="A27" s="14" t="s">
        <v>65</v>
      </c>
      <c r="B27" s="14" t="s">
        <v>1</v>
      </c>
      <c r="C27" s="26">
        <v>44690</v>
      </c>
      <c r="G27" s="28"/>
      <c r="H27" s="17">
        <f ca="1">IF(AND(C27="",E27=""),"",IF(C27="","",IF(E27="",DATEDIF(C27,TODAY(),"d"),DATEDIF(C27,E27,"d"))))</f>
        <v>178</v>
      </c>
      <c r="I27" s="17" t="str">
        <f ca="1">IF(AND(C27="",E27=""),"",IF(C27="","",IF(E27="",IF((DATEDIF(C27,TODAY(),"y"))&gt;1,DATEDIF(C27,TODAY(),"y")&amp;" ans ",DATEDIF(C27,TODAY(),"y")&amp;" an, ")&amp;DATEDIF(C27,TODAY(),"ym")&amp;" mois, "&amp;IF((DATEDIF(C27,TODAY(),"md"))&gt;1,DATEDIF(C27,TODAY(),"md")&amp;" jours",DATEDIF(C27,TODAY(),"md")&amp;" jour"),IF((DATEDIF(C27,E27,"y"))&gt;1,DATEDIF(C27,E27,"y")&amp;" ans ",DATEDIF(C27,E27,"y")&amp;" an, ")&amp;DATEDIF(C27,E27,"ym")&amp;" mois, "&amp;IF((DATEDIF(C27,E27,"md"))&gt;1,DATEDIF(C27,E27,"md")&amp;" jours",DATEDIF(C27,E27,"md")&amp;" jour"))))</f>
        <v>0 an, 5 mois, 25 jours</v>
      </c>
      <c r="J27" s="17">
        <f ca="1">IF(AND(C27="",G27=""),"",IF(G27="",DATEDIF(C27,TODAY(),"d"),DATEDIF(C27,G27,"d")))</f>
        <v>178</v>
      </c>
      <c r="K27" s="17" t="str">
        <f ca="1">IF(AND(C27="",G27=""),"",IF(C27="","",IF(G27="",IF((DATEDIF(C27,TODAY(),"y"))&gt;1,DATEDIF(C27,TODAY(),"y")&amp;" ans ",DATEDIF(C27,TODAY(),"y")&amp;" an, ")&amp;DATEDIF(C27,TODAY(),"ym")&amp;" mois, "&amp;IF((DATEDIF(C27,TODAY(),"md"))&gt;1,DATEDIF(C27,TODAY(),"md")&amp;" jours",DATEDIF(C27,TODAY(),"md")&amp;" jour"),IF((DATEDIF(C27,G27,"y"))&gt;1,DATEDIF(C27,G27,"y")&amp;" ans ",DATEDIF(C27,G27,"y")&amp;" an, ")&amp;DATEDIF(C27,G27,"ym")&amp;" mois, "&amp;IF((DATEDIF(C27,G27,"md"))&gt;1,DATEDIF(C27,G27,"md")&amp;" jours",DATEDIF(C27,G27,"md")&amp;" jour"))))</f>
        <v>0 an, 5 mois, 25 jours</v>
      </c>
      <c r="L27" s="16">
        <f>IF(OR(C27="",D27=""),0,DATEDIF(C27,D27,"d"))</f>
        <v>0</v>
      </c>
      <c r="M27" s="16">
        <f>IF(OR(C27="",E27=""),0,DATEDIF(C27,E27,"d"))</f>
        <v>0</v>
      </c>
      <c r="N27" s="16">
        <f>IF(OR(C27="",F27=""),0,DATEDIF(C27,F27,"d"))</f>
        <v>0</v>
      </c>
      <c r="O27" s="16">
        <f>IF(OR(C27="",G27=""),0,DATEDIF(C27,G27,"d"))</f>
        <v>0</v>
      </c>
      <c r="P27" s="16">
        <f>IF(OR(D27="",E27=""),0,DATEDIF(D27,E27,"d"))</f>
        <v>0</v>
      </c>
      <c r="Q27" s="16">
        <f>IF(OR(D27="",F27=""),0,DATEDIF(D27,F27,"d"))</f>
        <v>0</v>
      </c>
      <c r="R27" s="16">
        <f>IF(OR(D27="",G27=""),0,DATEDIF(D27,G27,"d"))</f>
        <v>0</v>
      </c>
      <c r="S27" s="16">
        <f>IF(OR(E27="",F27=""),0,DATEDIF(E27,F27,"d"))</f>
        <v>0</v>
      </c>
      <c r="T27" s="16">
        <f>IF(OR(E27="",G27=""),0,DATEDIF(E27,G27,"d"))</f>
        <v>0</v>
      </c>
      <c r="U27" s="16">
        <f>IF(OR(F27="",G27=""),0,DATEDIF(F27,G27,"d"))</f>
        <v>0</v>
      </c>
    </row>
    <row r="28" spans="1:21" x14ac:dyDescent="0.25">
      <c r="A28" s="14" t="s">
        <v>66</v>
      </c>
      <c r="B28" s="14" t="s">
        <v>1</v>
      </c>
      <c r="C28" s="26">
        <v>44621</v>
      </c>
      <c r="G28" s="28"/>
      <c r="H28" s="17">
        <f ca="1">IF(AND(C28="",E28=""),"",IF(C28="","",IF(E28="",DATEDIF(C28,TODAY(),"d"),DATEDIF(C28,E28,"d"))))</f>
        <v>247</v>
      </c>
      <c r="I28" s="17" t="str">
        <f ca="1">IF(AND(C28="",E28=""),"",IF(C28="","",IF(E28="",IF((DATEDIF(C28,TODAY(),"y"))&gt;1,DATEDIF(C28,TODAY(),"y")&amp;" ans ",DATEDIF(C28,TODAY(),"y")&amp;" an, ")&amp;DATEDIF(C28,TODAY(),"ym")&amp;" mois, "&amp;IF((DATEDIF(C28,TODAY(),"md"))&gt;1,DATEDIF(C28,TODAY(),"md")&amp;" jours",DATEDIF(C28,TODAY(),"md")&amp;" jour"),IF((DATEDIF(C28,E28,"y"))&gt;1,DATEDIF(C28,E28,"y")&amp;" ans ",DATEDIF(C28,E28,"y")&amp;" an, ")&amp;DATEDIF(C28,E28,"ym")&amp;" mois, "&amp;IF((DATEDIF(C28,E28,"md"))&gt;1,DATEDIF(C28,E28,"md")&amp;" jours",DATEDIF(C28,E28,"md")&amp;" jour"))))</f>
        <v>0 an, 8 mois, 2 jours</v>
      </c>
      <c r="J28" s="17">
        <f ca="1">IF(AND(C28="",G28=""),"",IF(G28="",DATEDIF(C28,TODAY(),"d"),DATEDIF(C28,G28,"d")))</f>
        <v>247</v>
      </c>
      <c r="K28" s="17" t="str">
        <f ca="1">IF(AND(C28="",G28=""),"",IF(C28="","",IF(G28="",IF((DATEDIF(C28,TODAY(),"y"))&gt;1,DATEDIF(C28,TODAY(),"y")&amp;" ans ",DATEDIF(C28,TODAY(),"y")&amp;" an, ")&amp;DATEDIF(C28,TODAY(),"ym")&amp;" mois, "&amp;IF((DATEDIF(C28,TODAY(),"md"))&gt;1,DATEDIF(C28,TODAY(),"md")&amp;" jours",DATEDIF(C28,TODAY(),"md")&amp;" jour"),IF((DATEDIF(C28,G28,"y"))&gt;1,DATEDIF(C28,G28,"y")&amp;" ans ",DATEDIF(C28,G28,"y")&amp;" an, ")&amp;DATEDIF(C28,G28,"ym")&amp;" mois, "&amp;IF((DATEDIF(C28,G28,"md"))&gt;1,DATEDIF(C28,G28,"md")&amp;" jours",DATEDIF(C28,G28,"md")&amp;" jour"))))</f>
        <v>0 an, 8 mois, 2 jours</v>
      </c>
      <c r="L28" s="16">
        <f>IF(OR(C28="",D28=""),0,DATEDIF(C28,D28,"d"))</f>
        <v>0</v>
      </c>
      <c r="M28" s="16">
        <f>IF(OR(C28="",E28=""),0,DATEDIF(C28,E28,"d"))</f>
        <v>0</v>
      </c>
      <c r="N28" s="16">
        <f>IF(OR(C28="",F28=""),0,DATEDIF(C28,F28,"d"))</f>
        <v>0</v>
      </c>
      <c r="O28" s="16">
        <f>IF(OR(C28="",G28=""),0,DATEDIF(C28,G28,"d"))</f>
        <v>0</v>
      </c>
      <c r="P28" s="16">
        <f>IF(OR(D28="",E28=""),0,DATEDIF(D28,E28,"d"))</f>
        <v>0</v>
      </c>
      <c r="Q28" s="16">
        <f>IF(OR(D28="",F28=""),0,DATEDIF(D28,F28,"d"))</f>
        <v>0</v>
      </c>
      <c r="R28" s="16">
        <f>IF(OR(D28="",G28=""),0,DATEDIF(D28,G28,"d"))</f>
        <v>0</v>
      </c>
      <c r="S28" s="16">
        <f>IF(OR(E28="",F28=""),0,DATEDIF(E28,F28,"d"))</f>
        <v>0</v>
      </c>
      <c r="T28" s="16">
        <f>IF(OR(E28="",G28=""),0,DATEDIF(E28,G28,"d"))</f>
        <v>0</v>
      </c>
      <c r="U28" s="16">
        <f>IF(OR(F28="",G28=""),0,DATEDIF(F28,G28,"d"))</f>
        <v>0</v>
      </c>
    </row>
    <row r="29" spans="1:21" x14ac:dyDescent="0.25">
      <c r="A29" s="14" t="s">
        <v>67</v>
      </c>
      <c r="B29" s="14" t="s">
        <v>1</v>
      </c>
      <c r="C29" s="26">
        <v>44621</v>
      </c>
      <c r="G29" s="28"/>
      <c r="H29" s="17">
        <f ca="1">IF(AND(C29="",E29=""),"",IF(C29="","",IF(E29="",DATEDIF(C29,TODAY(),"d"),DATEDIF(C29,E29,"d"))))</f>
        <v>247</v>
      </c>
      <c r="I29" s="17" t="str">
        <f ca="1">IF(AND(C29="",E29=""),"",IF(C29="","",IF(E29="",IF((DATEDIF(C29,TODAY(),"y"))&gt;1,DATEDIF(C29,TODAY(),"y")&amp;" ans ",DATEDIF(C29,TODAY(),"y")&amp;" an, ")&amp;DATEDIF(C29,TODAY(),"ym")&amp;" mois, "&amp;IF((DATEDIF(C29,TODAY(),"md"))&gt;1,DATEDIF(C29,TODAY(),"md")&amp;" jours",DATEDIF(C29,TODAY(),"md")&amp;" jour"),IF((DATEDIF(C29,E29,"y"))&gt;1,DATEDIF(C29,E29,"y")&amp;" ans ",DATEDIF(C29,E29,"y")&amp;" an, ")&amp;DATEDIF(C29,E29,"ym")&amp;" mois, "&amp;IF((DATEDIF(C29,E29,"md"))&gt;1,DATEDIF(C29,E29,"md")&amp;" jours",DATEDIF(C29,E29,"md")&amp;" jour"))))</f>
        <v>0 an, 8 mois, 2 jours</v>
      </c>
      <c r="J29" s="17">
        <f ca="1">IF(AND(C29="",G29=""),"",IF(G29="",DATEDIF(C29,TODAY(),"d"),DATEDIF(C29,G29,"d")))</f>
        <v>247</v>
      </c>
      <c r="K29" s="17" t="str">
        <f ca="1">IF(AND(C29="",G29=""),"",IF(C29="","",IF(G29="",IF((DATEDIF(C29,TODAY(),"y"))&gt;1,DATEDIF(C29,TODAY(),"y")&amp;" ans ",DATEDIF(C29,TODAY(),"y")&amp;" an, ")&amp;DATEDIF(C29,TODAY(),"ym")&amp;" mois, "&amp;IF((DATEDIF(C29,TODAY(),"md"))&gt;1,DATEDIF(C29,TODAY(),"md")&amp;" jours",DATEDIF(C29,TODAY(),"md")&amp;" jour"),IF((DATEDIF(C29,G29,"y"))&gt;1,DATEDIF(C29,G29,"y")&amp;" ans ",DATEDIF(C29,G29,"y")&amp;" an, ")&amp;DATEDIF(C29,G29,"ym")&amp;" mois, "&amp;IF((DATEDIF(C29,G29,"md"))&gt;1,DATEDIF(C29,G29,"md")&amp;" jours",DATEDIF(C29,G29,"md")&amp;" jour"))))</f>
        <v>0 an, 8 mois, 2 jours</v>
      </c>
      <c r="L29" s="16">
        <f>IF(OR(C29="",D29=""),0,DATEDIF(C29,D29,"d"))</f>
        <v>0</v>
      </c>
      <c r="M29" s="16">
        <f>IF(OR(C29="",E29=""),0,DATEDIF(C29,E29,"d"))</f>
        <v>0</v>
      </c>
      <c r="N29" s="16">
        <f>IF(OR(C29="",F29=""),0,DATEDIF(C29,F29,"d"))</f>
        <v>0</v>
      </c>
      <c r="O29" s="16">
        <f>IF(OR(C29="",G29=""),0,DATEDIF(C29,G29,"d"))</f>
        <v>0</v>
      </c>
      <c r="P29" s="16">
        <f>IF(OR(D29="",E29=""),0,DATEDIF(D29,E29,"d"))</f>
        <v>0</v>
      </c>
      <c r="Q29" s="16">
        <f>IF(OR(D29="",F29=""),0,DATEDIF(D29,F29,"d"))</f>
        <v>0</v>
      </c>
      <c r="R29" s="16">
        <f>IF(OR(D29="",G29=""),0,DATEDIF(D29,G29,"d"))</f>
        <v>0</v>
      </c>
      <c r="S29" s="16">
        <f>IF(OR(E29="",F29=""),0,DATEDIF(E29,F29,"d"))</f>
        <v>0</v>
      </c>
      <c r="T29" s="16">
        <f>IF(OR(E29="",G29=""),0,DATEDIF(E29,G29,"d"))</f>
        <v>0</v>
      </c>
      <c r="U29" s="16">
        <f>IF(OR(F29="",G29=""),0,DATEDIF(F29,G29,"d"))</f>
        <v>0</v>
      </c>
    </row>
    <row r="30" spans="1:21" x14ac:dyDescent="0.25">
      <c r="A30" s="14" t="s">
        <v>68</v>
      </c>
      <c r="B30" s="14" t="s">
        <v>1</v>
      </c>
      <c r="C30" s="26">
        <v>44621</v>
      </c>
      <c r="G30" s="28"/>
      <c r="H30" s="17">
        <f ca="1">IF(AND(C30="",E30=""),"",IF(C30="","",IF(E30="",DATEDIF(C30,TODAY(),"d"),DATEDIF(C30,E30,"d"))))</f>
        <v>247</v>
      </c>
      <c r="I30" s="17" t="str">
        <f ca="1">IF(AND(C30="",E30=""),"",IF(C30="","",IF(E30="",IF((DATEDIF(C30,TODAY(),"y"))&gt;1,DATEDIF(C30,TODAY(),"y")&amp;" ans ",DATEDIF(C30,TODAY(),"y")&amp;" an, ")&amp;DATEDIF(C30,TODAY(),"ym")&amp;" mois, "&amp;IF((DATEDIF(C30,TODAY(),"md"))&gt;1,DATEDIF(C30,TODAY(),"md")&amp;" jours",DATEDIF(C30,TODAY(),"md")&amp;" jour"),IF((DATEDIF(C30,E30,"y"))&gt;1,DATEDIF(C30,E30,"y")&amp;" ans ",DATEDIF(C30,E30,"y")&amp;" an, ")&amp;DATEDIF(C30,E30,"ym")&amp;" mois, "&amp;IF((DATEDIF(C30,E30,"md"))&gt;1,DATEDIF(C30,E30,"md")&amp;" jours",DATEDIF(C30,E30,"md")&amp;" jour"))))</f>
        <v>0 an, 8 mois, 2 jours</v>
      </c>
      <c r="J30" s="17">
        <f ca="1">IF(AND(C30="",G30=""),"",IF(G30="",DATEDIF(C30,TODAY(),"d"),DATEDIF(C30,G30,"d")))</f>
        <v>247</v>
      </c>
      <c r="K30" s="17" t="str">
        <f ca="1">IF(AND(C30="",G30=""),"",IF(C30="","",IF(G30="",IF((DATEDIF(C30,TODAY(),"y"))&gt;1,DATEDIF(C30,TODAY(),"y")&amp;" ans ",DATEDIF(C30,TODAY(),"y")&amp;" an, ")&amp;DATEDIF(C30,TODAY(),"ym")&amp;" mois, "&amp;IF((DATEDIF(C30,TODAY(),"md"))&gt;1,DATEDIF(C30,TODAY(),"md")&amp;" jours",DATEDIF(C30,TODAY(),"md")&amp;" jour"),IF((DATEDIF(C30,G30,"y"))&gt;1,DATEDIF(C30,G30,"y")&amp;" ans ",DATEDIF(C30,G30,"y")&amp;" an, ")&amp;DATEDIF(C30,G30,"ym")&amp;" mois, "&amp;IF((DATEDIF(C30,G30,"md"))&gt;1,DATEDIF(C30,G30,"md")&amp;" jours",DATEDIF(C30,G30,"md")&amp;" jour"))))</f>
        <v>0 an, 8 mois, 2 jours</v>
      </c>
      <c r="L30" s="16">
        <f>IF(OR(C30="",D30=""),0,DATEDIF(C30,D30,"d"))</f>
        <v>0</v>
      </c>
      <c r="M30" s="16">
        <f>IF(OR(C30="",E30=""),0,DATEDIF(C30,E30,"d"))</f>
        <v>0</v>
      </c>
      <c r="N30" s="16">
        <f>IF(OR(C30="",F30=""),0,DATEDIF(C30,F30,"d"))</f>
        <v>0</v>
      </c>
      <c r="O30" s="16">
        <f>IF(OR(C30="",G30=""),0,DATEDIF(C30,G30,"d"))</f>
        <v>0</v>
      </c>
      <c r="P30" s="16">
        <f>IF(OR(D30="",E30=""),0,DATEDIF(D30,E30,"d"))</f>
        <v>0</v>
      </c>
      <c r="Q30" s="16">
        <f>IF(OR(D30="",F30=""),0,DATEDIF(D30,F30,"d"))</f>
        <v>0</v>
      </c>
      <c r="R30" s="16">
        <f>IF(OR(D30="",G30=""),0,DATEDIF(D30,G30,"d"))</f>
        <v>0</v>
      </c>
      <c r="S30" s="16">
        <f>IF(OR(E30="",F30=""),0,DATEDIF(E30,F30,"d"))</f>
        <v>0</v>
      </c>
      <c r="T30" s="16">
        <f>IF(OR(E30="",G30=""),0,DATEDIF(E30,G30,"d"))</f>
        <v>0</v>
      </c>
      <c r="U30" s="16">
        <f>IF(OR(F30="",G30=""),0,DATEDIF(F30,G30,"d"))</f>
        <v>0</v>
      </c>
    </row>
    <row r="31" spans="1:21" x14ac:dyDescent="0.25">
      <c r="A31" s="14" t="s">
        <v>69</v>
      </c>
      <c r="B31" s="14" t="s">
        <v>1</v>
      </c>
      <c r="C31" s="26">
        <v>44621</v>
      </c>
      <c r="G31" s="28"/>
      <c r="H31" s="17">
        <f ca="1">IF(AND(C31="",E31=""),"",IF(C31="","",IF(E31="",DATEDIF(C31,TODAY(),"d"),DATEDIF(C31,E31,"d"))))</f>
        <v>247</v>
      </c>
      <c r="I31" s="17" t="str">
        <f ca="1">IF(AND(C31="",E31=""),"",IF(C31="","",IF(E31="",IF((DATEDIF(C31,TODAY(),"y"))&gt;1,DATEDIF(C31,TODAY(),"y")&amp;" ans ",DATEDIF(C31,TODAY(),"y")&amp;" an, ")&amp;DATEDIF(C31,TODAY(),"ym")&amp;" mois, "&amp;IF((DATEDIF(C31,TODAY(),"md"))&gt;1,DATEDIF(C31,TODAY(),"md")&amp;" jours",DATEDIF(C31,TODAY(),"md")&amp;" jour"),IF((DATEDIF(C31,E31,"y"))&gt;1,DATEDIF(C31,E31,"y")&amp;" ans ",DATEDIF(C31,E31,"y")&amp;" an, ")&amp;DATEDIF(C31,E31,"ym")&amp;" mois, "&amp;IF((DATEDIF(C31,E31,"md"))&gt;1,DATEDIF(C31,E31,"md")&amp;" jours",DATEDIF(C31,E31,"md")&amp;" jour"))))</f>
        <v>0 an, 8 mois, 2 jours</v>
      </c>
      <c r="J31" s="17">
        <f ca="1">IF(AND(C31="",G31=""),"",IF(G31="",DATEDIF(C31,TODAY(),"d"),DATEDIF(C31,G31,"d")))</f>
        <v>247</v>
      </c>
      <c r="K31" s="17" t="str">
        <f ca="1">IF(AND(C31="",G31=""),"",IF(C31="","",IF(G31="",IF((DATEDIF(C31,TODAY(),"y"))&gt;1,DATEDIF(C31,TODAY(),"y")&amp;" ans ",DATEDIF(C31,TODAY(),"y")&amp;" an, ")&amp;DATEDIF(C31,TODAY(),"ym")&amp;" mois, "&amp;IF((DATEDIF(C31,TODAY(),"md"))&gt;1,DATEDIF(C31,TODAY(),"md")&amp;" jours",DATEDIF(C31,TODAY(),"md")&amp;" jour"),IF((DATEDIF(C31,G31,"y"))&gt;1,DATEDIF(C31,G31,"y")&amp;" ans ",DATEDIF(C31,G31,"y")&amp;" an, ")&amp;DATEDIF(C31,G31,"ym")&amp;" mois, "&amp;IF((DATEDIF(C31,G31,"md"))&gt;1,DATEDIF(C31,G31,"md")&amp;" jours",DATEDIF(C31,G31,"md")&amp;" jour"))))</f>
        <v>0 an, 8 mois, 2 jours</v>
      </c>
      <c r="L31" s="16">
        <f>IF(OR(C31="",D31=""),0,DATEDIF(C31,D31,"d"))</f>
        <v>0</v>
      </c>
      <c r="M31" s="16">
        <f>IF(OR(C31="",E31=""),0,DATEDIF(C31,E31,"d"))</f>
        <v>0</v>
      </c>
      <c r="N31" s="16">
        <f>IF(OR(C31="",F31=""),0,DATEDIF(C31,F31,"d"))</f>
        <v>0</v>
      </c>
      <c r="O31" s="16">
        <f>IF(OR(C31="",G31=""),0,DATEDIF(C31,G31,"d"))</f>
        <v>0</v>
      </c>
      <c r="P31" s="16">
        <f>IF(OR(D31="",E31=""),0,DATEDIF(D31,E31,"d"))</f>
        <v>0</v>
      </c>
      <c r="Q31" s="16">
        <f>IF(OR(D31="",F31=""),0,DATEDIF(D31,F31,"d"))</f>
        <v>0</v>
      </c>
      <c r="R31" s="16">
        <f>IF(OR(D31="",G31=""),0,DATEDIF(D31,G31,"d"))</f>
        <v>0</v>
      </c>
      <c r="S31" s="16">
        <f>IF(OR(E31="",F31=""),0,DATEDIF(E31,F31,"d"))</f>
        <v>0</v>
      </c>
      <c r="T31" s="16">
        <f>IF(OR(E31="",G31=""),0,DATEDIF(E31,G31,"d"))</f>
        <v>0</v>
      </c>
      <c r="U31" s="16">
        <f>IF(OR(F31="",G31=""),0,DATEDIF(F31,G31,"d"))</f>
        <v>0</v>
      </c>
    </row>
    <row r="32" spans="1:21" x14ac:dyDescent="0.25">
      <c r="A32" s="14" t="s">
        <v>70</v>
      </c>
      <c r="B32" s="19" t="s">
        <v>1</v>
      </c>
      <c r="C32" s="26">
        <v>44621</v>
      </c>
      <c r="D32" s="28"/>
      <c r="E32" s="28"/>
      <c r="F32" s="28"/>
      <c r="G32" s="28"/>
      <c r="H32" s="17">
        <f ca="1">IF(AND(C32="",E32=""),"",IF(C32="","",IF(E32="",DATEDIF(C32,TODAY(),"d"),DATEDIF(C32,E32,"d"))))</f>
        <v>247</v>
      </c>
      <c r="I32" s="17" t="str">
        <f ca="1">IF(AND(C32="",E32=""),"",IF(C32="","",IF(E32="",IF((DATEDIF(C32,TODAY(),"y"))&gt;1,DATEDIF(C32,TODAY(),"y")&amp;" ans ",DATEDIF(C32,TODAY(),"y")&amp;" an, ")&amp;DATEDIF(C32,TODAY(),"ym")&amp;" mois, "&amp;IF((DATEDIF(C32,TODAY(),"md"))&gt;1,DATEDIF(C32,TODAY(),"md")&amp;" jours",DATEDIF(C32,TODAY(),"md")&amp;" jour"),IF((DATEDIF(C32,E32,"y"))&gt;1,DATEDIF(C32,E32,"y")&amp;" ans ",DATEDIF(C32,E32,"y")&amp;" an, ")&amp;DATEDIF(C32,E32,"ym")&amp;" mois, "&amp;IF((DATEDIF(C32,E32,"md"))&gt;1,DATEDIF(C32,E32,"md")&amp;" jours",DATEDIF(C32,E32,"md")&amp;" jour"))))</f>
        <v>0 an, 8 mois, 2 jours</v>
      </c>
      <c r="J32" s="16">
        <f ca="1">IF(AND(C32="",G32=""),"",IF(G32="",DATEDIF(C32,TODAY(),"d"),DATEDIF(C32,G32,"d")))</f>
        <v>247</v>
      </c>
      <c r="K32" s="16" t="str">
        <f ca="1">IF(AND(C32="",G32=""),"",IF(C32="","",IF(G32="",IF((DATEDIF(C32,TODAY(),"y"))&gt;1,DATEDIF(C32,TODAY(),"y")&amp;" ans ",DATEDIF(C32,TODAY(),"y")&amp;" an, ")&amp;DATEDIF(C32,TODAY(),"ym")&amp;" mois, "&amp;IF((DATEDIF(C32,TODAY(),"md"))&gt;1,DATEDIF(C32,TODAY(),"md")&amp;" jours",DATEDIF(C32,TODAY(),"md")&amp;" jour"),IF((DATEDIF(C32,G32,"y"))&gt;1,DATEDIF(C32,G32,"y")&amp;" ans ",DATEDIF(C32,G32,"y")&amp;" an, ")&amp;DATEDIF(C32,G32,"ym")&amp;" mois, "&amp;IF((DATEDIF(C32,G32,"md"))&gt;1,DATEDIF(C32,G32,"md")&amp;" jours",DATEDIF(C32,G32,"md")&amp;" jour"))))</f>
        <v>0 an, 8 mois, 2 jours</v>
      </c>
      <c r="L32" s="16">
        <f>IF(OR(C32="",D32=""),0,DATEDIF(C32,D32,"d"))</f>
        <v>0</v>
      </c>
      <c r="M32" s="16">
        <f>IF(OR(C32="",E32=""),0,DATEDIF(C32,E32,"d"))</f>
        <v>0</v>
      </c>
      <c r="N32" s="16">
        <f>IF(OR(C32="",F32=""),0,DATEDIF(C32,F32,"d"))</f>
        <v>0</v>
      </c>
      <c r="O32" s="16">
        <f>IF(OR(C32="",G32=""),0,DATEDIF(C32,G32,"d"))</f>
        <v>0</v>
      </c>
      <c r="P32" s="16">
        <f>IF(OR(D32="",E32=""),0,DATEDIF(D32,E32,"d"))</f>
        <v>0</v>
      </c>
      <c r="Q32" s="16">
        <f>IF(OR(D32="",F32=""),0,DATEDIF(D32,F32,"d"))</f>
        <v>0</v>
      </c>
      <c r="R32" s="16">
        <f>IF(OR(D32="",G32=""),0,DATEDIF(D32,G32,"d"))</f>
        <v>0</v>
      </c>
      <c r="S32" s="16">
        <f>IF(OR(E32="",F32=""),0,DATEDIF(E32,F32,"d"))</f>
        <v>0</v>
      </c>
      <c r="T32" s="16">
        <f>IF(OR(E32="",G32=""),0,DATEDIF(E32,G32,"d"))</f>
        <v>0</v>
      </c>
      <c r="U32" s="16">
        <f>IF(OR(F32="",G32=""),0,DATEDIF(F32,G32,"d"))</f>
        <v>0</v>
      </c>
    </row>
    <row r="33" spans="1:21" x14ac:dyDescent="0.25">
      <c r="A33" s="14" t="s">
        <v>71</v>
      </c>
      <c r="B33" s="14" t="s">
        <v>1</v>
      </c>
      <c r="C33" s="26">
        <v>44621</v>
      </c>
      <c r="G33" s="28"/>
      <c r="H33" s="17">
        <f ca="1">IF(AND(C33="",E33=""),"",IF(C33="","",IF(E33="",DATEDIF(C33,TODAY(),"d"),DATEDIF(C33,E33,"d"))))</f>
        <v>247</v>
      </c>
      <c r="I33" s="17" t="str">
        <f ca="1">IF(AND(C33="",E33=""),"",IF(C33="","",IF(E33="",IF((DATEDIF(C33,TODAY(),"y"))&gt;1,DATEDIF(C33,TODAY(),"y")&amp;" ans ",DATEDIF(C33,TODAY(),"y")&amp;" an, ")&amp;DATEDIF(C33,TODAY(),"ym")&amp;" mois, "&amp;IF((DATEDIF(C33,TODAY(),"md"))&gt;1,DATEDIF(C33,TODAY(),"md")&amp;" jours",DATEDIF(C33,TODAY(),"md")&amp;" jour"),IF((DATEDIF(C33,E33,"y"))&gt;1,DATEDIF(C33,E33,"y")&amp;" ans ",DATEDIF(C33,E33,"y")&amp;" an, ")&amp;DATEDIF(C33,E33,"ym")&amp;" mois, "&amp;IF((DATEDIF(C33,E33,"md"))&gt;1,DATEDIF(C33,E33,"md")&amp;" jours",DATEDIF(C33,E33,"md")&amp;" jour"))))</f>
        <v>0 an, 8 mois, 2 jours</v>
      </c>
      <c r="J33" s="17">
        <f ca="1">IF(AND(C33="",G33=""),"",IF(G33="",DATEDIF(C33,TODAY(),"d"),DATEDIF(C33,G33,"d")))</f>
        <v>247</v>
      </c>
      <c r="K33" s="17" t="str">
        <f ca="1">IF(AND(C33="",G33=""),"",IF(C33="","",IF(G33="",IF((DATEDIF(C33,TODAY(),"y"))&gt;1,DATEDIF(C33,TODAY(),"y")&amp;" ans ",DATEDIF(C33,TODAY(),"y")&amp;" an, ")&amp;DATEDIF(C33,TODAY(),"ym")&amp;" mois, "&amp;IF((DATEDIF(C33,TODAY(),"md"))&gt;1,DATEDIF(C33,TODAY(),"md")&amp;" jours",DATEDIF(C33,TODAY(),"md")&amp;" jour"),IF((DATEDIF(C33,G33,"y"))&gt;1,DATEDIF(C33,G33,"y")&amp;" ans ",DATEDIF(C33,G33,"y")&amp;" an, ")&amp;DATEDIF(C33,G33,"ym")&amp;" mois, "&amp;IF((DATEDIF(C33,G33,"md"))&gt;1,DATEDIF(C33,G33,"md")&amp;" jours",DATEDIF(C33,G33,"md")&amp;" jour"))))</f>
        <v>0 an, 8 mois, 2 jours</v>
      </c>
      <c r="L33" s="16">
        <f>IF(OR(C33="",D33=""),0,DATEDIF(C33,D33,"d"))</f>
        <v>0</v>
      </c>
      <c r="M33" s="16">
        <f>IF(OR(C33="",E33=""),0,DATEDIF(C33,E33,"d"))</f>
        <v>0</v>
      </c>
      <c r="N33" s="16">
        <f>IF(OR(C33="",F33=""),0,DATEDIF(C33,F33,"d"))</f>
        <v>0</v>
      </c>
      <c r="O33" s="16">
        <f>IF(OR(C33="",G33=""),0,DATEDIF(C33,G33,"d"))</f>
        <v>0</v>
      </c>
      <c r="P33" s="16">
        <f>IF(OR(D33="",E33=""),0,DATEDIF(D33,E33,"d"))</f>
        <v>0</v>
      </c>
      <c r="Q33" s="16">
        <f>IF(OR(D33="",F33=""),0,DATEDIF(D33,F33,"d"))</f>
        <v>0</v>
      </c>
      <c r="R33" s="16">
        <f>IF(OR(D33="",G33=""),0,DATEDIF(D33,G33,"d"))</f>
        <v>0</v>
      </c>
      <c r="S33" s="16">
        <f>IF(OR(E33="",F33=""),0,DATEDIF(E33,F33,"d"))</f>
        <v>0</v>
      </c>
      <c r="T33" s="16">
        <f>IF(OR(E33="",G33=""),0,DATEDIF(E33,G33,"d"))</f>
        <v>0</v>
      </c>
      <c r="U33" s="16">
        <f>IF(OR(F33="",G33=""),0,DATEDIF(F33,G33,"d"))</f>
        <v>0</v>
      </c>
    </row>
    <row r="34" spans="1:21" x14ac:dyDescent="0.25">
      <c r="A34" s="14" t="s">
        <v>72</v>
      </c>
      <c r="B34" s="14" t="s">
        <v>1</v>
      </c>
      <c r="C34" s="26">
        <v>44690</v>
      </c>
      <c r="G34" s="28"/>
      <c r="H34" s="17">
        <f ca="1">IF(AND(C34="",E34=""),"",IF(C34="","",IF(E34="",DATEDIF(C34,TODAY(),"d"),DATEDIF(C34,E34,"d"))))</f>
        <v>178</v>
      </c>
      <c r="I34" s="17" t="str">
        <f ca="1">IF(AND(C34="",E34=""),"",IF(C34="","",IF(E34="",IF((DATEDIF(C34,TODAY(),"y"))&gt;1,DATEDIF(C34,TODAY(),"y")&amp;" ans ",DATEDIF(C34,TODAY(),"y")&amp;" an, ")&amp;DATEDIF(C34,TODAY(),"ym")&amp;" mois, "&amp;IF((DATEDIF(C34,TODAY(),"md"))&gt;1,DATEDIF(C34,TODAY(),"md")&amp;" jours",DATEDIF(C34,TODAY(),"md")&amp;" jour"),IF((DATEDIF(C34,E34,"y"))&gt;1,DATEDIF(C34,E34,"y")&amp;" ans ",DATEDIF(C34,E34,"y")&amp;" an, ")&amp;DATEDIF(C34,E34,"ym")&amp;" mois, "&amp;IF((DATEDIF(C34,E34,"md"))&gt;1,DATEDIF(C34,E34,"md")&amp;" jours",DATEDIF(C34,E34,"md")&amp;" jour"))))</f>
        <v>0 an, 5 mois, 25 jours</v>
      </c>
      <c r="J34" s="17">
        <f ca="1">IF(AND(C34="",G34=""),"",IF(G34="",DATEDIF(C34,TODAY(),"d"),DATEDIF(C34,G34,"d")))</f>
        <v>178</v>
      </c>
      <c r="K34" s="17" t="str">
        <f ca="1">IF(AND(C34="",G34=""),"",IF(C34="","",IF(G34="",IF((DATEDIF(C34,TODAY(),"y"))&gt;1,DATEDIF(C34,TODAY(),"y")&amp;" ans ",DATEDIF(C34,TODAY(),"y")&amp;" an, ")&amp;DATEDIF(C34,TODAY(),"ym")&amp;" mois, "&amp;IF((DATEDIF(C34,TODAY(),"md"))&gt;1,DATEDIF(C34,TODAY(),"md")&amp;" jours",DATEDIF(C34,TODAY(),"md")&amp;" jour"),IF((DATEDIF(C34,G34,"y"))&gt;1,DATEDIF(C34,G34,"y")&amp;" ans ",DATEDIF(C34,G34,"y")&amp;" an, ")&amp;DATEDIF(C34,G34,"ym")&amp;" mois, "&amp;IF((DATEDIF(C34,G34,"md"))&gt;1,DATEDIF(C34,G34,"md")&amp;" jours",DATEDIF(C34,G34,"md")&amp;" jour"))))</f>
        <v>0 an, 5 mois, 25 jours</v>
      </c>
      <c r="L34" s="16">
        <f>IF(OR(C34="",D34=""),0,DATEDIF(C34,D34,"d"))</f>
        <v>0</v>
      </c>
      <c r="M34" s="16">
        <f>IF(OR(C34="",E34=""),0,DATEDIF(C34,E34,"d"))</f>
        <v>0</v>
      </c>
      <c r="N34" s="16">
        <f>IF(OR(C34="",F34=""),0,DATEDIF(C34,F34,"d"))</f>
        <v>0</v>
      </c>
      <c r="O34" s="16">
        <f>IF(OR(C34="",G34=""),0,DATEDIF(C34,G34,"d"))</f>
        <v>0</v>
      </c>
      <c r="P34" s="16">
        <f>IF(OR(D34="",E34=""),0,DATEDIF(D34,E34,"d"))</f>
        <v>0</v>
      </c>
      <c r="Q34" s="16">
        <f>IF(OR(D34="",F34=""),0,DATEDIF(D34,F34,"d"))</f>
        <v>0</v>
      </c>
      <c r="R34" s="16">
        <f>IF(OR(D34="",G34=""),0,DATEDIF(D34,G34,"d"))</f>
        <v>0</v>
      </c>
      <c r="S34" s="16">
        <f>IF(OR(E34="",F34=""),0,DATEDIF(E34,F34,"d"))</f>
        <v>0</v>
      </c>
      <c r="T34" s="16">
        <f>IF(OR(E34="",G34=""),0,DATEDIF(E34,G34,"d"))</f>
        <v>0</v>
      </c>
      <c r="U34" s="16">
        <f>IF(OR(F34="",G34=""),0,DATEDIF(F34,G34,"d"))</f>
        <v>0</v>
      </c>
    </row>
    <row r="35" spans="1:21" x14ac:dyDescent="0.25">
      <c r="A35" s="14" t="s">
        <v>73</v>
      </c>
      <c r="B35" s="14" t="s">
        <v>1</v>
      </c>
      <c r="C35" s="26">
        <v>44844</v>
      </c>
      <c r="G35" s="28"/>
      <c r="H35" s="17">
        <f ca="1">IF(AND(C35="",E35=""),"",IF(C35="","",IF(E35="",DATEDIF(C35,TODAY(),"d"),DATEDIF(C35,E35,"d"))))</f>
        <v>24</v>
      </c>
      <c r="I35" s="17" t="str">
        <f ca="1">IF(AND(C35="",E35=""),"",IF(C35="","",IF(E35="",IF((DATEDIF(C35,TODAY(),"y"))&gt;1,DATEDIF(C35,TODAY(),"y")&amp;" ans ",DATEDIF(C35,TODAY(),"y")&amp;" an, ")&amp;DATEDIF(C35,TODAY(),"ym")&amp;" mois, "&amp;IF((DATEDIF(C35,TODAY(),"md"))&gt;1,DATEDIF(C35,TODAY(),"md")&amp;" jours",DATEDIF(C35,TODAY(),"md")&amp;" jour"),IF((DATEDIF(C35,E35,"y"))&gt;1,DATEDIF(C35,E35,"y")&amp;" ans ",DATEDIF(C35,E35,"y")&amp;" an, ")&amp;DATEDIF(C35,E35,"ym")&amp;" mois, "&amp;IF((DATEDIF(C35,E35,"md"))&gt;1,DATEDIF(C35,E35,"md")&amp;" jours",DATEDIF(C35,E35,"md")&amp;" jour"))))</f>
        <v>0 an, 0 mois, 24 jours</v>
      </c>
      <c r="J35" s="17">
        <f ca="1">IF(AND(C35="",G35=""),"",IF(G35="",DATEDIF(C35,TODAY(),"d"),DATEDIF(C35,G35,"d")))</f>
        <v>24</v>
      </c>
      <c r="K35" s="17" t="str">
        <f ca="1">IF(AND(C35="",G35=""),"",IF(C35="","",IF(G35="",IF((DATEDIF(C35,TODAY(),"y"))&gt;1,DATEDIF(C35,TODAY(),"y")&amp;" ans ",DATEDIF(C35,TODAY(),"y")&amp;" an, ")&amp;DATEDIF(C35,TODAY(),"ym")&amp;" mois, "&amp;IF((DATEDIF(C35,TODAY(),"md"))&gt;1,DATEDIF(C35,TODAY(),"md")&amp;" jours",DATEDIF(C35,TODAY(),"md")&amp;" jour"),IF((DATEDIF(C35,G35,"y"))&gt;1,DATEDIF(C35,G35,"y")&amp;" ans ",DATEDIF(C35,G35,"y")&amp;" an, ")&amp;DATEDIF(C35,G35,"ym")&amp;" mois, "&amp;IF((DATEDIF(C35,G35,"md"))&gt;1,DATEDIF(C35,G35,"md")&amp;" jours",DATEDIF(C35,G35,"md")&amp;" jour"))))</f>
        <v>0 an, 0 mois, 24 jours</v>
      </c>
      <c r="L35" s="16">
        <f>IF(OR(C35="",D35=""),0,DATEDIF(C35,D35,"d"))</f>
        <v>0</v>
      </c>
      <c r="M35" s="16">
        <f>IF(OR(C35="",E35=""),0,DATEDIF(C35,E35,"d"))</f>
        <v>0</v>
      </c>
      <c r="N35" s="16">
        <f>IF(OR(C35="",F35=""),0,DATEDIF(C35,F35,"d"))</f>
        <v>0</v>
      </c>
      <c r="O35" s="16">
        <f>IF(OR(C35="",G35=""),0,DATEDIF(C35,G35,"d"))</f>
        <v>0</v>
      </c>
      <c r="P35" s="16">
        <f>IF(OR(D35="",E35=""),0,DATEDIF(D35,E35,"d"))</f>
        <v>0</v>
      </c>
      <c r="Q35" s="16">
        <f>IF(OR(D35="",F35=""),0,DATEDIF(D35,F35,"d"))</f>
        <v>0</v>
      </c>
      <c r="R35" s="16">
        <f>IF(OR(D35="",G35=""),0,DATEDIF(D35,G35,"d"))</f>
        <v>0</v>
      </c>
      <c r="S35" s="16">
        <f>IF(OR(E35="",F35=""),0,DATEDIF(E35,F35,"d"))</f>
        <v>0</v>
      </c>
      <c r="T35" s="16">
        <f>IF(OR(E35="",G35=""),0,DATEDIF(E35,G35,"d"))</f>
        <v>0</v>
      </c>
      <c r="U35" s="16">
        <f>IF(OR(F35="",G35=""),0,DATEDIF(F35,G35,"d"))</f>
        <v>0</v>
      </c>
    </row>
    <row r="36" spans="1:21" x14ac:dyDescent="0.25">
      <c r="A36" s="14" t="s">
        <v>54</v>
      </c>
      <c r="B36" s="14" t="s">
        <v>3</v>
      </c>
      <c r="C36" s="26">
        <v>44629</v>
      </c>
      <c r="D36" s="26">
        <v>44858</v>
      </c>
      <c r="E36" s="26"/>
      <c r="F36" s="26"/>
      <c r="G36" s="28"/>
      <c r="H36" s="17">
        <f ca="1">IF(AND(C36="",E36=""),"",IF(C36="","",IF(E36="",DATEDIF(C36,TODAY(),"d"),DATEDIF(C36,E36,"d"))))</f>
        <v>239</v>
      </c>
      <c r="I36" s="17" t="str">
        <f ca="1">IF(AND(C36="",E36=""),"",IF(C36="","",IF(E36="",IF((DATEDIF(C36,TODAY(),"y"))&gt;1,DATEDIF(C36,TODAY(),"y")&amp;" ans ",DATEDIF(C36,TODAY(),"y")&amp;" an, ")&amp;DATEDIF(C36,TODAY(),"ym")&amp;" mois, "&amp;IF((DATEDIF(C36,TODAY(),"md"))&gt;1,DATEDIF(C36,TODAY(),"md")&amp;" jours",DATEDIF(C36,TODAY(),"md")&amp;" jour"),IF((DATEDIF(C36,E36,"y"))&gt;1,DATEDIF(C36,E36,"y")&amp;" ans ",DATEDIF(C36,E36,"y")&amp;" an, ")&amp;DATEDIF(C36,E36,"ym")&amp;" mois, "&amp;IF((DATEDIF(C36,E36,"md"))&gt;1,DATEDIF(C36,E36,"md")&amp;" jours",DATEDIF(C36,E36,"md")&amp;" jour"))))</f>
        <v>0 an, 7 mois, 25 jours</v>
      </c>
      <c r="J36" s="16">
        <f ca="1">IF(AND(C36="",G36=""),"",IF(G36="",DATEDIF(C36,TODAY(),"d"),DATEDIF(C36,G36,"d")))</f>
        <v>239</v>
      </c>
      <c r="K36" s="16" t="str">
        <f ca="1">IF(AND(C36="",G36=""),"",IF(C36="","",IF(G36="",IF((DATEDIF(C36,TODAY(),"y"))&gt;1,DATEDIF(C36,TODAY(),"y")&amp;" ans ",DATEDIF(C36,TODAY(),"y")&amp;" an, ")&amp;DATEDIF(C36,TODAY(),"ym")&amp;" mois, "&amp;IF((DATEDIF(C36,TODAY(),"md"))&gt;1,DATEDIF(C36,TODAY(),"md")&amp;" jours",DATEDIF(C36,TODAY(),"md")&amp;" jour"),IF((DATEDIF(C36,G36,"y"))&gt;1,DATEDIF(C36,G36,"y")&amp;" ans ",DATEDIF(C36,G36,"y")&amp;" an, ")&amp;DATEDIF(C36,G36,"ym")&amp;" mois, "&amp;IF((DATEDIF(C36,G36,"md"))&gt;1,DATEDIF(C36,G36,"md")&amp;" jours",DATEDIF(C36,G36,"md")&amp;" jour"))))</f>
        <v>0 an, 7 mois, 25 jours</v>
      </c>
      <c r="L36" s="16">
        <f>IF(OR(C36="",D36=""),0,DATEDIF(C36,D36,"d"))</f>
        <v>229</v>
      </c>
      <c r="M36" s="16">
        <f>IF(OR(C36="",E36=""),0,DATEDIF(C36,E36,"d"))</f>
        <v>0</v>
      </c>
      <c r="N36" s="16">
        <f>IF(OR(C36="",F36=""),0,DATEDIF(C36,F36,"d"))</f>
        <v>0</v>
      </c>
      <c r="O36" s="16">
        <f>IF(OR(C36="",G36=""),0,DATEDIF(C36,G36,"d"))</f>
        <v>0</v>
      </c>
      <c r="P36" s="16">
        <f>IF(OR(D36="",E36=""),0,DATEDIF(D36,E36,"d"))</f>
        <v>0</v>
      </c>
      <c r="Q36" s="16">
        <f>IF(OR(D36="",F36=""),0,DATEDIF(D36,F36,"d"))</f>
        <v>0</v>
      </c>
      <c r="R36" s="16">
        <f>IF(OR(D36="",G36=""),0,DATEDIF(D36,G36,"d"))</f>
        <v>0</v>
      </c>
      <c r="S36" s="16">
        <f>IF(OR(E36="",F36=""),0,DATEDIF(E36,F36,"d"))</f>
        <v>0</v>
      </c>
      <c r="T36" s="16">
        <f>IF(OR(E36="",G36=""),0,DATEDIF(E36,G36,"d"))</f>
        <v>0</v>
      </c>
      <c r="U36" s="16">
        <f>IF(OR(F36="",G36=""),0,DATEDIF(F36,G36,"d"))</f>
        <v>0</v>
      </c>
    </row>
    <row r="37" spans="1:21" x14ac:dyDescent="0.25">
      <c r="A37" s="14" t="s">
        <v>53</v>
      </c>
      <c r="B37" s="14" t="s">
        <v>3</v>
      </c>
      <c r="C37" s="26">
        <v>44629</v>
      </c>
      <c r="D37" s="26"/>
      <c r="E37" s="26"/>
      <c r="F37" s="26"/>
      <c r="G37" s="28"/>
      <c r="H37" s="17">
        <f ca="1">IF(AND(C37="",E37=""),"",IF(C37="","",IF(E37="",DATEDIF(C37,TODAY(),"d"),DATEDIF(C37,E37,"d"))))</f>
        <v>239</v>
      </c>
      <c r="I37" s="17" t="str">
        <f ca="1">IF(AND(C37="",E37=""),"",IF(C37="","",IF(E37="",IF((DATEDIF(C37,TODAY(),"y"))&gt;1,DATEDIF(C37,TODAY(),"y")&amp;" ans ",DATEDIF(C37,TODAY(),"y")&amp;" an, ")&amp;DATEDIF(C37,TODAY(),"ym")&amp;" mois, "&amp;IF((DATEDIF(C37,TODAY(),"md"))&gt;1,DATEDIF(C37,TODAY(),"md")&amp;" jours",DATEDIF(C37,TODAY(),"md")&amp;" jour"),IF((DATEDIF(C37,E37,"y"))&gt;1,DATEDIF(C37,E37,"y")&amp;" ans ",DATEDIF(C37,E37,"y")&amp;" an, ")&amp;DATEDIF(C37,E37,"ym")&amp;" mois, "&amp;IF((DATEDIF(C37,E37,"md"))&gt;1,DATEDIF(C37,E37,"md")&amp;" jours",DATEDIF(C37,E37,"md")&amp;" jour"))))</f>
        <v>0 an, 7 mois, 25 jours</v>
      </c>
      <c r="J37" s="16">
        <f ca="1">IF(AND(C37="",G37=""),"",IF(G37="",DATEDIF(C37,TODAY(),"d"),DATEDIF(C37,G37,"d")))</f>
        <v>239</v>
      </c>
      <c r="K37" s="16" t="str">
        <f ca="1">IF(AND(C37="",G37=""),"",IF(C37="","",IF(G37="",IF((DATEDIF(C37,TODAY(),"y"))&gt;1,DATEDIF(C37,TODAY(),"y")&amp;" ans ",DATEDIF(C37,TODAY(),"y")&amp;" an, ")&amp;DATEDIF(C37,TODAY(),"ym")&amp;" mois, "&amp;IF((DATEDIF(C37,TODAY(),"md"))&gt;1,DATEDIF(C37,TODAY(),"md")&amp;" jours",DATEDIF(C37,TODAY(),"md")&amp;" jour"),IF((DATEDIF(C37,G37,"y"))&gt;1,DATEDIF(C37,G37,"y")&amp;" ans ",DATEDIF(C37,G37,"y")&amp;" an, ")&amp;DATEDIF(C37,G37,"ym")&amp;" mois, "&amp;IF((DATEDIF(C37,G37,"md"))&gt;1,DATEDIF(C37,G37,"md")&amp;" jours",DATEDIF(C37,G37,"md")&amp;" jour"))))</f>
        <v>0 an, 7 mois, 25 jours</v>
      </c>
      <c r="L37" s="16">
        <f>IF(OR(C37="",D37=""),0,DATEDIF(C37,D37,"d"))</f>
        <v>0</v>
      </c>
      <c r="M37" s="16">
        <f>IF(OR(C37="",E37=""),0,DATEDIF(C37,E37,"d"))</f>
        <v>0</v>
      </c>
      <c r="N37" s="16">
        <f>IF(OR(C37="",F37=""),0,DATEDIF(C37,F37,"d"))</f>
        <v>0</v>
      </c>
      <c r="O37" s="16">
        <f>IF(OR(C37="",G37=""),0,DATEDIF(C37,G37,"d"))</f>
        <v>0</v>
      </c>
      <c r="P37" s="16">
        <f>IF(OR(D37="",E37=""),0,DATEDIF(D37,E37,"d"))</f>
        <v>0</v>
      </c>
      <c r="Q37" s="16">
        <f>IF(OR(D37="",F37=""),0,DATEDIF(D37,F37,"d"))</f>
        <v>0</v>
      </c>
      <c r="R37" s="16">
        <f>IF(OR(D37="",G37=""),0,DATEDIF(D37,G37,"d"))</f>
        <v>0</v>
      </c>
      <c r="S37" s="16">
        <f>IF(OR(E37="",F37=""),0,DATEDIF(E37,F37,"d"))</f>
        <v>0</v>
      </c>
      <c r="T37" s="16">
        <f>IF(OR(E37="",G37=""),0,DATEDIF(E37,G37,"d"))</f>
        <v>0</v>
      </c>
      <c r="U37" s="16">
        <f>IF(OR(F37="",G37=""),0,DATEDIF(F37,G37,"d"))</f>
        <v>0</v>
      </c>
    </row>
    <row r="38" spans="1:21" x14ac:dyDescent="0.25">
      <c r="A38" s="14" t="s">
        <v>48</v>
      </c>
      <c r="B38" s="14" t="s">
        <v>3</v>
      </c>
      <c r="C38" s="26">
        <v>44680</v>
      </c>
      <c r="D38" s="26"/>
      <c r="E38" s="26"/>
      <c r="F38" s="26"/>
      <c r="G38" s="28"/>
      <c r="H38" s="17">
        <f ca="1">IF(AND(C38="",E38=""),"",IF(C38="","",IF(E38="",DATEDIF(C38,TODAY(),"d"),DATEDIF(C38,E38,"d"))))</f>
        <v>188</v>
      </c>
      <c r="I38" s="17" t="str">
        <f ca="1">IF(AND(C38="",E38=""),"",IF(C38="","",IF(E38="",IF((DATEDIF(C38,TODAY(),"y"))&gt;1,DATEDIF(C38,TODAY(),"y")&amp;" ans ",DATEDIF(C38,TODAY(),"y")&amp;" an, ")&amp;DATEDIF(C38,TODAY(),"ym")&amp;" mois, "&amp;IF((DATEDIF(C38,TODAY(),"md"))&gt;1,DATEDIF(C38,TODAY(),"md")&amp;" jours",DATEDIF(C38,TODAY(),"md")&amp;" jour"),IF((DATEDIF(C38,E38,"y"))&gt;1,DATEDIF(C38,E38,"y")&amp;" ans ",DATEDIF(C38,E38,"y")&amp;" an, ")&amp;DATEDIF(C38,E38,"ym")&amp;" mois, "&amp;IF((DATEDIF(C38,E38,"md"))&gt;1,DATEDIF(C38,E38,"md")&amp;" jours",DATEDIF(C38,E38,"md")&amp;" jour"))))</f>
        <v>0 an, 6 mois, 5 jours</v>
      </c>
      <c r="J38" s="16">
        <f ca="1">IF(AND(C38="",G38=""),"",IF(G38="",DATEDIF(C38,TODAY(),"d"),DATEDIF(C38,G38,"d")))</f>
        <v>188</v>
      </c>
      <c r="K38" s="16" t="str">
        <f ca="1">IF(AND(C38="",G38=""),"",IF(C38="","",IF(G38="",IF((DATEDIF(C38,TODAY(),"y"))&gt;1,DATEDIF(C38,TODAY(),"y")&amp;" ans ",DATEDIF(C38,TODAY(),"y")&amp;" an, ")&amp;DATEDIF(C38,TODAY(),"ym")&amp;" mois, "&amp;IF((DATEDIF(C38,TODAY(),"md"))&gt;1,DATEDIF(C38,TODAY(),"md")&amp;" jours",DATEDIF(C38,TODAY(),"md")&amp;" jour"),IF((DATEDIF(C38,G38,"y"))&gt;1,DATEDIF(C38,G38,"y")&amp;" ans ",DATEDIF(C38,G38,"y")&amp;" an, ")&amp;DATEDIF(C38,G38,"ym")&amp;" mois, "&amp;IF((DATEDIF(C38,G38,"md"))&gt;1,DATEDIF(C38,G38,"md")&amp;" jours",DATEDIF(C38,G38,"md")&amp;" jour"))))</f>
        <v>0 an, 6 mois, 5 jours</v>
      </c>
      <c r="L38" s="16">
        <f>IF(OR(C38="",D38=""),0,DATEDIF(C38,D38,"d"))</f>
        <v>0</v>
      </c>
      <c r="M38" s="16">
        <f>IF(OR(C38="",E38=""),0,DATEDIF(C38,E38,"d"))</f>
        <v>0</v>
      </c>
      <c r="N38" s="16">
        <f>IF(OR(C38="",F38=""),0,DATEDIF(C38,F38,"d"))</f>
        <v>0</v>
      </c>
      <c r="O38" s="16">
        <f>IF(OR(C38="",G38=""),0,DATEDIF(C38,G38,"d"))</f>
        <v>0</v>
      </c>
      <c r="P38" s="16">
        <f>IF(OR(D38="",E38=""),0,DATEDIF(D38,E38,"d"))</f>
        <v>0</v>
      </c>
      <c r="Q38" s="16">
        <f>IF(OR(D38="",F38=""),0,DATEDIF(D38,F38,"d"))</f>
        <v>0</v>
      </c>
      <c r="R38" s="16">
        <f>IF(OR(D38="",G38=""),0,DATEDIF(D38,G38,"d"))</f>
        <v>0</v>
      </c>
      <c r="S38" s="16">
        <f>IF(OR(E38="",F38=""),0,DATEDIF(E38,F38,"d"))</f>
        <v>0</v>
      </c>
      <c r="T38" s="16">
        <f>IF(OR(E38="",G38=""),0,DATEDIF(E38,G38,"d"))</f>
        <v>0</v>
      </c>
      <c r="U38" s="16">
        <f>IF(OR(F38="",G38=""),0,DATEDIF(F38,G38,"d"))</f>
        <v>0</v>
      </c>
    </row>
    <row r="39" spans="1:21" x14ac:dyDescent="0.25">
      <c r="A39" s="14" t="s">
        <v>50</v>
      </c>
      <c r="B39" s="14" t="s">
        <v>3</v>
      </c>
      <c r="C39" s="26">
        <v>44671</v>
      </c>
      <c r="D39" s="26"/>
      <c r="E39" s="26"/>
      <c r="F39" s="26"/>
      <c r="G39" s="28"/>
      <c r="H39" s="17">
        <f ca="1">IF(AND(C39="",E39=""),"",IF(C39="","",IF(E39="",DATEDIF(C39,TODAY(),"d"),DATEDIF(C39,E39,"d"))))</f>
        <v>197</v>
      </c>
      <c r="I39" s="17" t="str">
        <f ca="1">IF(AND(C39="",E39=""),"",IF(C39="","",IF(E39="",IF((DATEDIF(C39,TODAY(),"y"))&gt;1,DATEDIF(C39,TODAY(),"y")&amp;" ans ",DATEDIF(C39,TODAY(),"y")&amp;" an, ")&amp;DATEDIF(C39,TODAY(),"ym")&amp;" mois, "&amp;IF((DATEDIF(C39,TODAY(),"md"))&gt;1,DATEDIF(C39,TODAY(),"md")&amp;" jours",DATEDIF(C39,TODAY(),"md")&amp;" jour"),IF((DATEDIF(C39,E39,"y"))&gt;1,DATEDIF(C39,E39,"y")&amp;" ans ",DATEDIF(C39,E39,"y")&amp;" an, ")&amp;DATEDIF(C39,E39,"ym")&amp;" mois, "&amp;IF((DATEDIF(C39,E39,"md"))&gt;1,DATEDIF(C39,E39,"md")&amp;" jours",DATEDIF(C39,E39,"md")&amp;" jour"))))</f>
        <v>0 an, 6 mois, 14 jours</v>
      </c>
      <c r="J39" s="16">
        <f ca="1">IF(AND(C39="",G39=""),"",IF(G39="",DATEDIF(C39,TODAY(),"d"),DATEDIF(C39,G39,"d")))</f>
        <v>197</v>
      </c>
      <c r="K39" s="16" t="str">
        <f ca="1">IF(AND(C39="",G39=""),"",IF(C39="","",IF(G39="",IF((DATEDIF(C39,TODAY(),"y"))&gt;1,DATEDIF(C39,TODAY(),"y")&amp;" ans ",DATEDIF(C39,TODAY(),"y")&amp;" an, ")&amp;DATEDIF(C39,TODAY(),"ym")&amp;" mois, "&amp;IF((DATEDIF(C39,TODAY(),"md"))&gt;1,DATEDIF(C39,TODAY(),"md")&amp;" jours",DATEDIF(C39,TODAY(),"md")&amp;" jour"),IF((DATEDIF(C39,G39,"y"))&gt;1,DATEDIF(C39,G39,"y")&amp;" ans ",DATEDIF(C39,G39,"y")&amp;" an, ")&amp;DATEDIF(C39,G39,"ym")&amp;" mois, "&amp;IF((DATEDIF(C39,G39,"md"))&gt;1,DATEDIF(C39,G39,"md")&amp;" jours",DATEDIF(C39,G39,"md")&amp;" jour"))))</f>
        <v>0 an, 6 mois, 14 jours</v>
      </c>
      <c r="L39" s="16">
        <f>IF(OR(C39="",D39=""),0,DATEDIF(C39,D39,"d"))</f>
        <v>0</v>
      </c>
      <c r="M39" s="16">
        <f>IF(OR(C39="",E39=""),0,DATEDIF(C39,E39,"d"))</f>
        <v>0</v>
      </c>
      <c r="N39" s="16">
        <f>IF(OR(C39="",F39=""),0,DATEDIF(C39,F39,"d"))</f>
        <v>0</v>
      </c>
      <c r="O39" s="16">
        <f>IF(OR(C39="",G39=""),0,DATEDIF(C39,G39,"d"))</f>
        <v>0</v>
      </c>
      <c r="P39" s="16">
        <f>IF(OR(D39="",E39=""),0,DATEDIF(D39,E39,"d"))</f>
        <v>0</v>
      </c>
      <c r="Q39" s="16">
        <f>IF(OR(D39="",F39=""),0,DATEDIF(D39,F39,"d"))</f>
        <v>0</v>
      </c>
      <c r="R39" s="16">
        <f>IF(OR(D39="",G39=""),0,DATEDIF(D39,G39,"d"))</f>
        <v>0</v>
      </c>
      <c r="S39" s="16">
        <f>IF(OR(E39="",F39=""),0,DATEDIF(E39,F39,"d"))</f>
        <v>0</v>
      </c>
      <c r="T39" s="16">
        <f>IF(OR(E39="",G39=""),0,DATEDIF(E39,G39,"d"))</f>
        <v>0</v>
      </c>
      <c r="U39" s="16">
        <f>IF(OR(F39="",G39=""),0,DATEDIF(F39,G39,"d"))</f>
        <v>0</v>
      </c>
    </row>
    <row r="40" spans="1:21" x14ac:dyDescent="0.25">
      <c r="A40" s="14" t="s">
        <v>59</v>
      </c>
      <c r="B40" s="14" t="s">
        <v>1</v>
      </c>
      <c r="C40" s="26" t="s">
        <v>93</v>
      </c>
      <c r="D40" s="26"/>
      <c r="E40" s="26" t="s">
        <v>94</v>
      </c>
      <c r="F40" s="26" t="s">
        <v>91</v>
      </c>
      <c r="G40" s="28" t="s">
        <v>91</v>
      </c>
      <c r="H40" s="17">
        <f ca="1">IF(AND(C40="",E40=""),"",IF(C40="","",IF(E40="",DATEDIF(C40,TODAY(),"d"),DATEDIF(C40,E40,"d"))))</f>
        <v>107</v>
      </c>
      <c r="I40" s="17" t="str">
        <f ca="1">IF(AND(C40="",E40=""),"",IF(C40="","",IF(E40="",IF((DATEDIF(C40,TODAY(),"y"))&gt;1,DATEDIF(C40,TODAY(),"y")&amp;" ans ",DATEDIF(C40,TODAY(),"y")&amp;" an, ")&amp;DATEDIF(C40,TODAY(),"ym")&amp;" mois, "&amp;IF((DATEDIF(C40,TODAY(),"md"))&gt;1,DATEDIF(C40,TODAY(),"md")&amp;" jours",DATEDIF(C40,TODAY(),"md")&amp;" jour"),IF((DATEDIF(C40,E40,"y"))&gt;1,DATEDIF(C40,E40,"y")&amp;" ans ",DATEDIF(C40,E40,"y")&amp;" an, ")&amp;DATEDIF(C40,E40,"ym")&amp;" mois, "&amp;IF((DATEDIF(C40,E40,"md"))&gt;1,DATEDIF(C40,E40,"md")&amp;" jours",DATEDIF(C40,E40,"md")&amp;" jour"))))</f>
        <v>0 an, 3 mois, 15 jours</v>
      </c>
      <c r="J40" s="16">
        <f ca="1">IF(AND(C40="",G40=""),"",IF(G40="",DATEDIF(C40,TODAY(),"d"),DATEDIF(C40,G40,"d")))</f>
        <v>113</v>
      </c>
      <c r="K40" s="16" t="str">
        <f ca="1">IF(AND(C40="",G40=""),"",IF(C40="","",IF(G40="",IF((DATEDIF(C40,TODAY(),"y"))&gt;1,DATEDIF(C40,TODAY(),"y")&amp;" ans ",DATEDIF(C40,TODAY(),"y")&amp;" an, ")&amp;DATEDIF(C40,TODAY(),"ym")&amp;" mois, "&amp;IF((DATEDIF(C40,TODAY(),"md"))&gt;1,DATEDIF(C40,TODAY(),"md")&amp;" jours",DATEDIF(C40,TODAY(),"md")&amp;" jour"),IF((DATEDIF(C40,G40,"y"))&gt;1,DATEDIF(C40,G40,"y")&amp;" ans ",DATEDIF(C40,G40,"y")&amp;" an, ")&amp;DATEDIF(C40,G40,"ym")&amp;" mois, "&amp;IF((DATEDIF(C40,G40,"md"))&gt;1,DATEDIF(C40,G40,"md")&amp;" jours",DATEDIF(C40,G40,"md")&amp;" jour"))))</f>
        <v>0 an, 3 mois, 21 jours</v>
      </c>
      <c r="L40" s="16">
        <f>IF(OR(C40="",D40=""),0,DATEDIF(C40,D40,"d"))</f>
        <v>0</v>
      </c>
      <c r="M40" s="16">
        <f>IF(OR(C40="",E40=""),0,DATEDIF(C40,E40,"d"))</f>
        <v>107</v>
      </c>
      <c r="N40" s="16">
        <f>IF(OR(C40="",F40=""),0,DATEDIF(C40,F40,"d"))</f>
        <v>0</v>
      </c>
      <c r="O40" s="16">
        <f>IF(OR(C40="",G40=""),0,DATEDIF(C40,G40,"d"))</f>
        <v>0</v>
      </c>
      <c r="P40" s="16">
        <f>IF(OR(D40="",E40=""),0,DATEDIF(D40,E40,"d"))</f>
        <v>0</v>
      </c>
      <c r="Q40" s="16">
        <f>IF(OR(D40="",F40=""),0,DATEDIF(D40,F40,"d"))</f>
        <v>0</v>
      </c>
      <c r="R40" s="16">
        <f>IF(OR(D40="",G40=""),0,DATEDIF(D40,G40,"d"))</f>
        <v>0</v>
      </c>
      <c r="S40" s="16">
        <f>IF(OR(E40="",F40=""),0,DATEDIF(E40,F40,"d"))</f>
        <v>0</v>
      </c>
      <c r="T40" s="16">
        <f>IF(OR(E40="",G40=""),0,DATEDIF(E40,G40,"d"))</f>
        <v>0</v>
      </c>
      <c r="U40" s="16">
        <f>IF(OR(F40="",G40=""),0,DATEDIF(F40,G40,"d"))</f>
        <v>0</v>
      </c>
    </row>
    <row r="42" spans="1:21" x14ac:dyDescent="0.25">
      <c r="F42" s="26"/>
      <c r="I42" s="13"/>
      <c r="K42" s="15"/>
    </row>
  </sheetData>
  <mergeCells count="1">
    <mergeCell ref="H2:U2"/>
  </mergeCells>
  <conditionalFormatting sqref="L2 L4:L1048576">
    <cfRule type="cellIs" dxfId="25" priority="1" stopIfTrue="1" operator="greaterThanOrEqual">
      <formula>61</formula>
    </cfRule>
    <cfRule type="cellIs" dxfId="24" priority="2" operator="between">
      <formula>31</formula>
      <formula>60</formula>
    </cfRule>
    <cfRule type="cellIs" dxfId="23" priority="3" operator="between">
      <formula>1</formula>
      <formula>30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Liste!$A$2:$A$8</xm:f>
          </x14:formula1>
          <xm:sqref>B4:B40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8:I41"/>
  <sheetViews>
    <sheetView zoomScaleNormal="100" workbookViewId="0">
      <selection activeCell="G30" sqref="G30"/>
    </sheetView>
  </sheetViews>
  <sheetFormatPr baseColWidth="10" defaultRowHeight="15" x14ac:dyDescent="0.25"/>
  <cols>
    <col min="5" max="5" width="15.85546875" customWidth="1"/>
    <col min="6" max="6" width="13.140625" bestFit="1" customWidth="1"/>
    <col min="7" max="7" width="14.5703125" bestFit="1" customWidth="1"/>
    <col min="8" max="8" width="0" hidden="1" customWidth="1"/>
    <col min="9" max="9" width="20.28515625" bestFit="1" customWidth="1"/>
  </cols>
  <sheetData>
    <row r="28" spans="1:9" x14ac:dyDescent="0.25">
      <c r="A28" s="31" t="s">
        <v>89</v>
      </c>
      <c r="B28" s="31"/>
      <c r="C28" s="31"/>
      <c r="D28" s="31"/>
      <c r="E28" s="31"/>
      <c r="F28" s="31"/>
      <c r="G28" s="31" t="s">
        <v>84</v>
      </c>
      <c r="H28" s="31"/>
      <c r="I28" s="31"/>
    </row>
    <row r="29" spans="1:9" x14ac:dyDescent="0.25">
      <c r="A29" s="32" t="s">
        <v>18</v>
      </c>
      <c r="B29" s="32"/>
      <c r="C29" s="32"/>
      <c r="D29" s="32"/>
      <c r="E29" s="32"/>
      <c r="F29" s="32"/>
      <c r="G29" s="23" t="e">
        <f>AVERAGEIF('Données brutes'!L:L,"&lt;&gt;0")</f>
        <v>#NUM!</v>
      </c>
      <c r="H29" s="25" t="e">
        <f ca="1">TODAY()+G29</f>
        <v>#NUM!</v>
      </c>
      <c r="I29" s="8" t="e">
        <f ca="1">IF((DATEDIF(TODAY(),H29,"y"))&gt;1,DATEDIF(TODAY(),H29,"y")&amp;" ans ",DATEDIF(TODAY(),H29,"y")&amp;" an, ")&amp;DATEDIF(TODAY(),H29,"ym")&amp;" mois, "&amp;IF((DATEDIF(TODAY(),H29,"md"))&gt;1,DATEDIF(TODAY(),H29,"md")&amp;" jours",DATEDIF(TODAY(),H29,"md")&amp;" jour")</f>
        <v>#NUM!</v>
      </c>
    </row>
    <row r="30" spans="1:9" x14ac:dyDescent="0.25">
      <c r="A30" s="32" t="s">
        <v>19</v>
      </c>
      <c r="B30" s="32"/>
      <c r="C30" s="32"/>
      <c r="D30" s="32"/>
      <c r="E30" s="32"/>
      <c r="F30" s="32"/>
      <c r="G30" s="23">
        <f>AVERAGEIF('Données brutes'!M:M,"&lt;&gt;0")</f>
        <v>231.33333333333334</v>
      </c>
      <c r="H30" s="25">
        <f t="shared" ref="H30:H38" ca="1" si="0">TODAY()+G30</f>
        <v>45099.333333333336</v>
      </c>
      <c r="I30" s="8" t="str">
        <f t="shared" ref="I30:I41" ca="1" si="1">IF((DATEDIF(TODAY(),H30,"y"))&gt;1,DATEDIF(TODAY(),H30,"y")&amp;" ans ",DATEDIF(TODAY(),H30,"y")&amp;" an, ")&amp;DATEDIF(TODAY(),H30,"ym")&amp;" mois, "&amp;IF((DATEDIF(TODAY(),H30,"md"))&gt;1,DATEDIF(TODAY(),H30,"md")&amp;" jours",DATEDIF(TODAY(),H30,"md")&amp;" jour")</f>
        <v>0 an, 7 mois, 19 jours</v>
      </c>
    </row>
    <row r="31" spans="1:9" x14ac:dyDescent="0.25">
      <c r="A31" s="32" t="s">
        <v>31</v>
      </c>
      <c r="B31" s="32"/>
      <c r="C31" s="32"/>
      <c r="D31" s="32"/>
      <c r="E31" s="32"/>
      <c r="F31" s="32"/>
      <c r="G31" s="23">
        <f>AVERAGEIF('Données brutes'!N:N,"&lt;&gt;0")</f>
        <v>2771</v>
      </c>
      <c r="H31" s="25">
        <f t="shared" ca="1" si="0"/>
        <v>47639</v>
      </c>
      <c r="I31" s="8" t="str">
        <f t="shared" ca="1" si="1"/>
        <v>7 ans 7 mois, 2 jours</v>
      </c>
    </row>
    <row r="32" spans="1:9" x14ac:dyDescent="0.25">
      <c r="A32" s="32" t="s">
        <v>20</v>
      </c>
      <c r="B32" s="32"/>
      <c r="C32" s="32"/>
      <c r="D32" s="32"/>
      <c r="E32" s="32"/>
      <c r="F32" s="32"/>
      <c r="G32" s="23">
        <f>AVERAGEIF('Données brutes'!O:O,"&lt;&gt;0")</f>
        <v>732</v>
      </c>
      <c r="H32" s="25">
        <f t="shared" ca="1" si="0"/>
        <v>45600</v>
      </c>
      <c r="I32" s="8" t="str">
        <f t="shared" ca="1" si="1"/>
        <v>2 ans 0 mois, 1 jour</v>
      </c>
    </row>
    <row r="33" spans="1:9" x14ac:dyDescent="0.25">
      <c r="A33" s="32" t="s">
        <v>21</v>
      </c>
      <c r="B33" s="32"/>
      <c r="C33" s="32"/>
      <c r="D33" s="32"/>
      <c r="E33" s="32"/>
      <c r="F33" s="32"/>
      <c r="G33" s="23">
        <f>AVERAGEIF('Données brutes'!P:P,"&lt;&gt;0")</f>
        <v>183</v>
      </c>
      <c r="H33" s="25">
        <f t="shared" ca="1" si="0"/>
        <v>45051</v>
      </c>
      <c r="I33" s="8" t="str">
        <f t="shared" ca="1" si="1"/>
        <v>0 an, 6 mois, 2 jours</v>
      </c>
    </row>
    <row r="34" spans="1:9" x14ac:dyDescent="0.25">
      <c r="A34" s="32" t="s">
        <v>32</v>
      </c>
      <c r="B34" s="32"/>
      <c r="C34" s="32"/>
      <c r="D34" s="32"/>
      <c r="E34" s="32"/>
      <c r="F34" s="32"/>
      <c r="G34" s="23">
        <f>AVERAGEIF('Données brutes'!Q:Q,"&lt;&gt;0")</f>
        <v>2648.6666666666665</v>
      </c>
      <c r="H34" s="25">
        <f t="shared" ca="1" si="0"/>
        <v>47516.666666666664</v>
      </c>
      <c r="I34" s="8" t="str">
        <f t="shared" ca="1" si="1"/>
        <v>7 ans 2 mois, 30 jours</v>
      </c>
    </row>
    <row r="35" spans="1:9" x14ac:dyDescent="0.25">
      <c r="A35" s="32" t="s">
        <v>22</v>
      </c>
      <c r="B35" s="32"/>
      <c r="C35" s="32"/>
      <c r="D35" s="32"/>
      <c r="E35" s="32"/>
      <c r="F35" s="32"/>
      <c r="G35" s="23">
        <f>AVERAGEIF('Données brutes'!R:R,"&lt;&gt;0")</f>
        <v>549</v>
      </c>
      <c r="H35" s="25">
        <f t="shared" ca="1" si="0"/>
        <v>45417</v>
      </c>
      <c r="I35" s="8" t="str">
        <f t="shared" ca="1" si="1"/>
        <v>1 an, 6 mois, 2 jours</v>
      </c>
    </row>
    <row r="36" spans="1:9" x14ac:dyDescent="0.25">
      <c r="A36" s="32" t="s">
        <v>33</v>
      </c>
      <c r="B36" s="32"/>
      <c r="C36" s="32"/>
      <c r="D36" s="32"/>
      <c r="E36" s="32"/>
      <c r="F36" s="32"/>
      <c r="G36" s="23">
        <f>AVERAGEIF('Données brutes'!S:S,"&lt;&gt;0")</f>
        <v>183</v>
      </c>
      <c r="H36" s="25">
        <f t="shared" ca="1" si="0"/>
        <v>45051</v>
      </c>
      <c r="I36" s="8" t="str">
        <f t="shared" ca="1" si="1"/>
        <v>0 an, 6 mois, 2 jours</v>
      </c>
    </row>
    <row r="37" spans="1:9" x14ac:dyDescent="0.25">
      <c r="A37" s="32" t="s">
        <v>28</v>
      </c>
      <c r="B37" s="32"/>
      <c r="C37" s="32"/>
      <c r="D37" s="32"/>
      <c r="E37" s="32"/>
      <c r="F37" s="32"/>
      <c r="G37" s="23">
        <f>AVERAGEIF('Données brutes'!T:T,"&lt;&gt;0")</f>
        <v>366</v>
      </c>
      <c r="H37" s="25">
        <f t="shared" ca="1" si="0"/>
        <v>45234</v>
      </c>
      <c r="I37" s="8" t="str">
        <f t="shared" ca="1" si="1"/>
        <v>1 an, 0 mois, 1 jour</v>
      </c>
    </row>
    <row r="38" spans="1:9" x14ac:dyDescent="0.25">
      <c r="A38" s="32" t="s">
        <v>39</v>
      </c>
      <c r="B38" s="32"/>
      <c r="C38" s="32"/>
      <c r="D38" s="32"/>
      <c r="E38" s="32"/>
      <c r="F38" s="32"/>
      <c r="G38" s="23">
        <f>AVERAGEIF('Données brutes'!U:U,"&lt;&gt;0")</f>
        <v>366</v>
      </c>
      <c r="H38" s="25">
        <f t="shared" ca="1" si="0"/>
        <v>45234</v>
      </c>
      <c r="I38" s="8" t="str">
        <f t="shared" ca="1" si="1"/>
        <v>1 an, 0 mois, 1 jour</v>
      </c>
    </row>
    <row r="39" spans="1:9" x14ac:dyDescent="0.25">
      <c r="A39" s="31" t="s">
        <v>90</v>
      </c>
      <c r="B39" s="31"/>
      <c r="C39" s="31"/>
      <c r="D39" s="31"/>
      <c r="E39" s="31"/>
      <c r="F39" s="31"/>
      <c r="G39" s="31" t="s">
        <v>83</v>
      </c>
      <c r="H39" s="31"/>
      <c r="I39" s="31"/>
    </row>
    <row r="40" spans="1:9" x14ac:dyDescent="0.25">
      <c r="A40" s="33" t="s">
        <v>81</v>
      </c>
      <c r="B40" s="33"/>
      <c r="C40" s="33"/>
      <c r="D40" s="33"/>
      <c r="E40" s="33"/>
      <c r="F40" s="33"/>
      <c r="G40" s="24">
        <f ca="1">AVERAGEIF('Données brutes'!H:H,"&lt;&gt;0")</f>
        <v>652.39393939393938</v>
      </c>
      <c r="H40" s="25">
        <f ca="1">TODAY()+G40</f>
        <v>45520.393939393936</v>
      </c>
      <c r="I40" s="8" t="str">
        <f t="shared" ca="1" si="1"/>
        <v>1 an, 9 mois, 13 jours</v>
      </c>
    </row>
    <row r="41" spans="1:9" x14ac:dyDescent="0.25">
      <c r="A41" s="33" t="s">
        <v>82</v>
      </c>
      <c r="B41" s="33"/>
      <c r="C41" s="33"/>
      <c r="D41" s="33"/>
      <c r="E41" s="33"/>
      <c r="F41" s="33"/>
      <c r="G41" s="24">
        <f ca="1">AVERAGEIF('Données brutes'!J:J,"&lt;&gt;0")</f>
        <v>675.69696969696975</v>
      </c>
      <c r="H41" s="25">
        <f ca="1">TODAY()+G41</f>
        <v>45543.696969696968</v>
      </c>
      <c r="I41" s="8" t="str">
        <f t="shared" ca="1" si="1"/>
        <v>1 an, 10 mois, 5 jours</v>
      </c>
    </row>
  </sheetData>
  <mergeCells count="16">
    <mergeCell ref="A40:F40"/>
    <mergeCell ref="A41:F41"/>
    <mergeCell ref="A37:F37"/>
    <mergeCell ref="A30:F30"/>
    <mergeCell ref="A31:F31"/>
    <mergeCell ref="A32:F32"/>
    <mergeCell ref="A35:F35"/>
    <mergeCell ref="A36:F36"/>
    <mergeCell ref="A33:F33"/>
    <mergeCell ref="A34:F34"/>
    <mergeCell ref="A38:F38"/>
    <mergeCell ref="G39:I39"/>
    <mergeCell ref="G28:I28"/>
    <mergeCell ref="A39:F39"/>
    <mergeCell ref="A28:F28"/>
    <mergeCell ref="A29:F29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21"/>
  <sheetViews>
    <sheetView zoomScale="70" zoomScaleNormal="70" workbookViewId="0">
      <selection activeCell="P9" sqref="P9"/>
    </sheetView>
  </sheetViews>
  <sheetFormatPr baseColWidth="10" defaultRowHeight="15" x14ac:dyDescent="0.25"/>
  <cols>
    <col min="2" max="3" width="20.5703125" customWidth="1"/>
    <col min="4" max="5" width="22.85546875" customWidth="1"/>
    <col min="6" max="11" width="20.5703125" customWidth="1"/>
    <col min="12" max="12" width="13.85546875" bestFit="1" customWidth="1"/>
    <col min="13" max="19" width="10.7109375" customWidth="1"/>
  </cols>
  <sheetData>
    <row r="1" spans="1:19" ht="45" x14ac:dyDescent="0.25">
      <c r="A1" s="5"/>
      <c r="B1" s="1" t="s">
        <v>78</v>
      </c>
      <c r="C1" s="1" t="s">
        <v>10</v>
      </c>
      <c r="D1" s="1" t="s">
        <v>80</v>
      </c>
      <c r="E1" s="1" t="s">
        <v>15</v>
      </c>
      <c r="F1" s="1" t="s">
        <v>43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16</v>
      </c>
      <c r="L1" s="1" t="s">
        <v>77</v>
      </c>
      <c r="N1" s="9"/>
      <c r="O1" s="9"/>
      <c r="P1" s="9"/>
      <c r="Q1" s="9"/>
      <c r="R1" s="9"/>
      <c r="S1" s="9"/>
    </row>
    <row r="2" spans="1:19" x14ac:dyDescent="0.25">
      <c r="A2" s="2">
        <v>44501</v>
      </c>
      <c r="B2">
        <f>COUNTIFS('Données brutes'!C:C,"&lt;"&amp;A3,'Données brutes'!C:C,"&gt;01/01/1900",'Données brutes'!B:B,"&lt;&gt;""")-COUNTIFS('Données brutes'!G:G,"&lt;"&amp;A3,'Données brutes'!G:G,"&gt;01/01/1900",'Données brutes'!B:B,"&lt;&gt;""")</f>
        <v>1</v>
      </c>
      <c r="C2">
        <f>SUM(E2:K2)</f>
        <v>0</v>
      </c>
      <c r="D2">
        <f>COUNTIFS('Données brutes'!G:G,"&lt;"&amp;A3,'Données brutes'!G:G,"&gt;"&amp;A2)</f>
        <v>0</v>
      </c>
      <c r="E2">
        <f>COUNTIFS('Données brutes'!$C:$C,"&gt;="&amp;A2,'Données brutes'!$C:$C,"&lt;"&amp;A3,'Données brutes'!$B:$B,"Dossier de lot")</f>
        <v>0</v>
      </c>
      <c r="F2">
        <f>COUNTIFS('Données brutes'!$C:$C,"&gt;="&amp;A2,'Données brutes'!$C:$C,"&lt;"&amp;A3,'Données brutes'!$B:$B,"Formulaire")</f>
        <v>0</v>
      </c>
      <c r="G2">
        <f>COUNTIFS('Données brutes'!$C:$C,"&gt;="&amp;A2,'Données brutes'!$C:$C,"&lt;"&amp;A3,'Données brutes'!$B:$B,"Procédure")</f>
        <v>0</v>
      </c>
      <c r="H2">
        <f>COUNTIFS('Données brutes'!$C:$C,"&gt;="&amp;A2,'Données brutes'!$C:$C,"&lt;"&amp;A3,'Données brutes'!$B:$B,"Liste")</f>
        <v>0</v>
      </c>
      <c r="I2">
        <f>COUNTIFS('Données brutes'!$C:$C,"&gt;="&amp;A2,'Données brutes'!$C:$C,"&lt;"&amp;A3,'Données brutes'!$B:$B,"Instruction")</f>
        <v>0</v>
      </c>
      <c r="J2">
        <f>COUNTIFS('Données brutes'!$C:$C,"&gt;="&amp;A2,'Données brutes'!$C:$C,"&lt;"&amp;A3,'Données brutes'!$B:$B,"Protocole")</f>
        <v>0</v>
      </c>
      <c r="K2">
        <f>COUNTIFS('Données brutes'!$C:$C,"&gt;="&amp;A2,'Données brutes'!$C:$C,"&lt;"&amp;A3,'Données brutes'!$B:$B,"Mode opératoire")</f>
        <v>0</v>
      </c>
      <c r="L2">
        <f>COUNTIFS('Données brutes'!$G:$G,"&gt;="&amp;A2,'Données brutes'!$G:$G,"&lt;"&amp;A3,'Données brutes'!$B:$B,"&lt;&gt;""")</f>
        <v>0</v>
      </c>
    </row>
    <row r="3" spans="1:19" x14ac:dyDescent="0.25">
      <c r="A3" s="2">
        <v>44531</v>
      </c>
      <c r="B3">
        <f>COUNTIFS('Données brutes'!C:C,"&lt;"&amp;A4,'Données brutes'!C:C,"&gt;01/01/1900",'Données brutes'!B:B,"&lt;&gt;""")-COUNTIFS('Données brutes'!G:G,"&lt;"&amp;A4,'Données brutes'!G:G,"&gt;01/01/1900",'Données brutes'!B:B,"&lt;&gt;""")</f>
        <v>1</v>
      </c>
      <c r="C3">
        <f t="shared" ref="C3:C4" si="0">SUM(E3:K3)</f>
        <v>0</v>
      </c>
      <c r="D3">
        <f>COUNTIFS('Données brutes'!G:G,"&lt;"&amp;A4,'Données brutes'!G:G,"&gt;"&amp;A3)</f>
        <v>0</v>
      </c>
      <c r="E3">
        <f>COUNTIFS('Données brutes'!$C:$C,"&gt;="&amp;A3,'Données brutes'!$C:$C,"&lt;"&amp;A4,'Données brutes'!$B:$B,"Dossier de lot")</f>
        <v>0</v>
      </c>
      <c r="F3">
        <f>COUNTIFS('Données brutes'!$C:$C,"&gt;="&amp;A3,'Données brutes'!$C:$C,"&lt;"&amp;A4,'Données brutes'!$B:$B,"Formulaire")</f>
        <v>0</v>
      </c>
      <c r="G3">
        <f>COUNTIFS('Données brutes'!$C:$C,"&gt;="&amp;A3,'Données brutes'!$C:$C,"&lt;"&amp;A4,'Données brutes'!$B:$B,"Procédure")</f>
        <v>0</v>
      </c>
      <c r="H3">
        <f>COUNTIFS('Données brutes'!$C:$C,"&gt;="&amp;A3,'Données brutes'!$C:$C,"&lt;"&amp;A4,'Données brutes'!$B:$B,"Liste")</f>
        <v>0</v>
      </c>
      <c r="I3">
        <f>COUNTIFS('Données brutes'!$C:$C,"&gt;="&amp;A3,'Données brutes'!$C:$C,"&lt;"&amp;A4,'Données brutes'!$B:$B,"Instruction")</f>
        <v>0</v>
      </c>
      <c r="J3">
        <f>COUNTIFS('Données brutes'!$C:$C,"&gt;="&amp;A3,'Données brutes'!$C:$C,"&lt;"&amp;A4,'Données brutes'!$B:$B,"Protocole")</f>
        <v>0</v>
      </c>
      <c r="K3">
        <f>COUNTIFS('Données brutes'!$C:$C,"&gt;="&amp;A3,'Données brutes'!$C:$C,"&lt;"&amp;A4,'Données brutes'!$B:$B,"Mode opératoire")</f>
        <v>0</v>
      </c>
      <c r="L3">
        <f>COUNTIFS('Données brutes'!$G:$G,"&gt;="&amp;A3,'Données brutes'!$G:$G,"&lt;"&amp;A4,'Données brutes'!$B:$B,"&lt;&gt;""")</f>
        <v>0</v>
      </c>
    </row>
    <row r="4" spans="1:19" x14ac:dyDescent="0.25">
      <c r="A4" s="2">
        <v>44562</v>
      </c>
      <c r="B4">
        <f>COUNTIFS('Données brutes'!C:C,"&lt;"&amp;A5,'Données brutes'!C:C,"&gt;01/01/1900",'Données brutes'!B:B,"&lt;&gt;""")-COUNTIFS('Données brutes'!G:G,"&lt;"&amp;A5,'Données brutes'!G:G,"&gt;01/01/1900",'Données brutes'!B:B,"&lt;&gt;""")</f>
        <v>1</v>
      </c>
      <c r="C4">
        <f t="shared" si="0"/>
        <v>0</v>
      </c>
      <c r="D4">
        <f>COUNTIFS('Données brutes'!G:G,"&lt;"&amp;A5,'Données brutes'!G:G,"&gt;"&amp;A4)</f>
        <v>0</v>
      </c>
      <c r="E4">
        <f>COUNTIFS('Données brutes'!$C:$C,"&gt;="&amp;A4,'Données brutes'!$C:$C,"&lt;"&amp;A5,'Données brutes'!$B:$B,"Dossier de lot")</f>
        <v>0</v>
      </c>
      <c r="F4">
        <f>COUNTIFS('Données brutes'!$C:$C,"&gt;="&amp;A4,'Données brutes'!$C:$C,"&lt;"&amp;A5,'Données brutes'!$B:$B,"Formulaire")</f>
        <v>0</v>
      </c>
      <c r="G4">
        <f>COUNTIFS('Données brutes'!$C:$C,"&gt;="&amp;A4,'Données brutes'!$C:$C,"&lt;"&amp;A5,'Données brutes'!$B:$B,"Procédure")</f>
        <v>0</v>
      </c>
      <c r="H4">
        <f>COUNTIFS('Données brutes'!$C:$C,"&gt;="&amp;A4,'Données brutes'!$C:$C,"&lt;"&amp;A5,'Données brutes'!$B:$B,"Liste")</f>
        <v>0</v>
      </c>
      <c r="I4">
        <f>COUNTIFS('Données brutes'!$C:$C,"&gt;="&amp;A4,'Données brutes'!$C:$C,"&lt;"&amp;A5,'Données brutes'!$B:$B,"Instruction")</f>
        <v>0</v>
      </c>
      <c r="J4">
        <f>COUNTIFS('Données brutes'!$C:$C,"&gt;="&amp;A4,'Données brutes'!$C:$C,"&lt;"&amp;A5,'Données brutes'!$B:$B,"Protocole")</f>
        <v>0</v>
      </c>
      <c r="K4">
        <f>COUNTIFS('Données brutes'!$C:$C,"&gt;="&amp;A4,'Données brutes'!$C:$C,"&lt;"&amp;A5,'Données brutes'!$B:$B,"Mode opératoire")</f>
        <v>0</v>
      </c>
      <c r="L4">
        <f>COUNTIFS('Données brutes'!$G:$G,"&gt;="&amp;A4,'Données brutes'!$G:$G,"&lt;"&amp;A5,'Données brutes'!$B:$B,"&lt;&gt;""")</f>
        <v>0</v>
      </c>
    </row>
    <row r="5" spans="1:19" x14ac:dyDescent="0.25">
      <c r="A5" s="2">
        <v>44593</v>
      </c>
      <c r="B5">
        <f>COUNTIFS('Données brutes'!C:C,"&lt;"&amp;A6,'Données brutes'!C:C,"&gt;01/01/1900",'Données brutes'!B:B,"&lt;&gt;""")-COUNTIFS('Données brutes'!G:G,"&lt;"&amp;A6,'Données brutes'!G:G,"&gt;01/01/1900",'Données brutes'!B:B,"&lt;&gt;""")</f>
        <v>2</v>
      </c>
      <c r="C5">
        <f t="shared" ref="C5:C8" si="1">SUM(E5:K5)</f>
        <v>1</v>
      </c>
      <c r="D5">
        <f>COUNTIFS('Données brutes'!G:G,"&lt;"&amp;A6,'Données brutes'!G:G,"&gt;"&amp;A5)</f>
        <v>0</v>
      </c>
      <c r="E5">
        <f>COUNTIFS('Données brutes'!$C:$C,"&gt;="&amp;A5,'Données brutes'!$C:$C,"&lt;"&amp;A6,'Données brutes'!$B:$B,"Dossier de lot")</f>
        <v>1</v>
      </c>
      <c r="F5">
        <f>COUNTIFS('Données brutes'!$C:$C,"&gt;="&amp;A5,'Données brutes'!$C:$C,"&lt;"&amp;A6,'Données brutes'!$B:$B,"Formulaire")</f>
        <v>0</v>
      </c>
      <c r="G5">
        <f>COUNTIFS('Données brutes'!$C:$C,"&gt;="&amp;A5,'Données brutes'!$C:$C,"&lt;"&amp;A6,'Données brutes'!$B:$B,"Procédure")</f>
        <v>0</v>
      </c>
      <c r="H5">
        <f>COUNTIFS('Données brutes'!$C:$C,"&gt;="&amp;A5,'Données brutes'!$C:$C,"&lt;"&amp;A6,'Données brutes'!$B:$B,"Liste")</f>
        <v>0</v>
      </c>
      <c r="I5">
        <f>COUNTIFS('Données brutes'!$C:$C,"&gt;="&amp;A5,'Données brutes'!$C:$C,"&lt;"&amp;A6,'Données brutes'!$B:$B,"Instruction")</f>
        <v>0</v>
      </c>
      <c r="J5">
        <f>COUNTIFS('Données brutes'!$C:$C,"&gt;="&amp;A5,'Données brutes'!$C:$C,"&lt;"&amp;A6,'Données brutes'!$B:$B,"Protocole")</f>
        <v>0</v>
      </c>
      <c r="K5">
        <f>COUNTIFS('Données brutes'!$C:$C,"&gt;="&amp;A5,'Données brutes'!$C:$C,"&lt;"&amp;A6,'Données brutes'!$B:$B,"Mode opératoire")</f>
        <v>0</v>
      </c>
      <c r="L5">
        <f>COUNTIFS('Données brutes'!$G:$G,"&gt;="&amp;A5,'Données brutes'!$G:$G,"&lt;"&amp;A6,'Données brutes'!$B:$B,"&lt;&gt;""")</f>
        <v>0</v>
      </c>
    </row>
    <row r="6" spans="1:19" x14ac:dyDescent="0.25">
      <c r="A6" s="2">
        <v>44621</v>
      </c>
      <c r="B6">
        <f>COUNTIFS('Données brutes'!C:C,"&lt;"&amp;A7,'Données brutes'!C:C,"&gt;01/01/1900",'Données brutes'!B:B,"&lt;&gt;""")-COUNTIFS('Données brutes'!G:G,"&lt;"&amp;A7,'Données brutes'!G:G,"&gt;01/01/1900",'Données brutes'!B:B,"&lt;&gt;""")</f>
        <v>13</v>
      </c>
      <c r="C6">
        <f t="shared" si="1"/>
        <v>11</v>
      </c>
      <c r="D6">
        <f>COUNTIFS('Données brutes'!G:G,"&lt;"&amp;A7,'Données brutes'!G:G,"&gt;"&amp;A6)</f>
        <v>0</v>
      </c>
      <c r="E6">
        <f>COUNTIFS('Données brutes'!$C:$C,"&gt;="&amp;A6,'Données brutes'!$C:$C,"&lt;"&amp;A7,'Données brutes'!$B:$B,"Dossier de lot")</f>
        <v>8</v>
      </c>
      <c r="F6">
        <f>COUNTIFS('Données brutes'!$C:$C,"&gt;="&amp;A6,'Données brutes'!$C:$C,"&lt;"&amp;A7,'Données brutes'!$B:$B,"Formulaire")</f>
        <v>0</v>
      </c>
      <c r="G6">
        <f>COUNTIFS('Données brutes'!$C:$C,"&gt;="&amp;A6,'Données brutes'!$C:$C,"&lt;"&amp;A7,'Données brutes'!$B:$B,"Procédure")</f>
        <v>0</v>
      </c>
      <c r="H6">
        <f>COUNTIFS('Données brutes'!$C:$C,"&gt;="&amp;A6,'Données brutes'!$C:$C,"&lt;"&amp;A7,'Données brutes'!$B:$B,"Liste")</f>
        <v>0</v>
      </c>
      <c r="I6">
        <f>COUNTIFS('Données brutes'!$C:$C,"&gt;="&amp;A6,'Données brutes'!$C:$C,"&lt;"&amp;A7,'Données brutes'!$B:$B,"Instruction")</f>
        <v>3</v>
      </c>
      <c r="J6">
        <f>COUNTIFS('Données brutes'!$C:$C,"&gt;="&amp;A6,'Données brutes'!$C:$C,"&lt;"&amp;A7,'Données brutes'!$B:$B,"Protocole")</f>
        <v>0</v>
      </c>
      <c r="K6">
        <f>COUNTIFS('Données brutes'!$C:$C,"&gt;="&amp;A6,'Données brutes'!$C:$C,"&lt;"&amp;A7,'Données brutes'!$B:$B,"Mode opératoire")</f>
        <v>0</v>
      </c>
      <c r="L6">
        <f>COUNTIFS('Données brutes'!$G:$G,"&gt;="&amp;A6,'Données brutes'!$G:$G,"&lt;"&amp;A7,'Données brutes'!$B:$B,"&lt;&gt;""")</f>
        <v>0</v>
      </c>
    </row>
    <row r="7" spans="1:19" x14ac:dyDescent="0.25">
      <c r="A7" s="2">
        <v>44652</v>
      </c>
      <c r="B7">
        <f>COUNTIFS('Données brutes'!C:C,"&lt;"&amp;A8,'Données brutes'!C:C,"&gt;01/01/1900",'Données brutes'!B:B,"&lt;&gt;""")-COUNTIFS('Données brutes'!G:G,"&lt;"&amp;A8,'Données brutes'!G:G,"&gt;01/01/1900",'Données brutes'!B:B,"&lt;&gt;""")</f>
        <v>17</v>
      </c>
      <c r="C7">
        <f t="shared" si="1"/>
        <v>4</v>
      </c>
      <c r="D7">
        <f>COUNTIFS('Données brutes'!G:G,"&lt;"&amp;A8,'Données brutes'!G:G,"&gt;"&amp;A7)</f>
        <v>0</v>
      </c>
      <c r="E7">
        <f>COUNTIFS('Données brutes'!$C:$C,"&gt;="&amp;A7,'Données brutes'!$C:$C,"&lt;"&amp;A8,'Données brutes'!$B:$B,"Dossier de lot")</f>
        <v>0</v>
      </c>
      <c r="F7">
        <f>COUNTIFS('Données brutes'!$C:$C,"&gt;="&amp;A7,'Données brutes'!$C:$C,"&lt;"&amp;A8,'Données brutes'!$B:$B,"Formulaire")</f>
        <v>1</v>
      </c>
      <c r="G7">
        <f>COUNTIFS('Données brutes'!$C:$C,"&gt;="&amp;A7,'Données brutes'!$C:$C,"&lt;"&amp;A8,'Données brutes'!$B:$B,"Procédure")</f>
        <v>0</v>
      </c>
      <c r="H7">
        <f>COUNTIFS('Données brutes'!$C:$C,"&gt;="&amp;A7,'Données brutes'!$C:$C,"&lt;"&amp;A8,'Données brutes'!$B:$B,"Liste")</f>
        <v>1</v>
      </c>
      <c r="I7">
        <f>COUNTIFS('Données brutes'!$C:$C,"&gt;="&amp;A7,'Données brutes'!$C:$C,"&lt;"&amp;A8,'Données brutes'!$B:$B,"Instruction")</f>
        <v>2</v>
      </c>
      <c r="J7">
        <f>COUNTIFS('Données brutes'!$C:$C,"&gt;="&amp;A7,'Données brutes'!$C:$C,"&lt;"&amp;A8,'Données brutes'!$B:$B,"Protocole")</f>
        <v>0</v>
      </c>
      <c r="K7">
        <f>COUNTIFS('Données brutes'!$C:$C,"&gt;="&amp;A7,'Données brutes'!$C:$C,"&lt;"&amp;A8,'Données brutes'!$B:$B,"Mode opératoire")</f>
        <v>0</v>
      </c>
      <c r="L7">
        <f>COUNTIFS('Données brutes'!$G:$G,"&gt;="&amp;A7,'Données brutes'!$G:$G,"&lt;"&amp;A8,'Données brutes'!$B:$B,"&lt;&gt;""")</f>
        <v>0</v>
      </c>
    </row>
    <row r="8" spans="1:19" x14ac:dyDescent="0.25">
      <c r="A8" s="2">
        <v>44682</v>
      </c>
      <c r="B8">
        <f>COUNTIFS('Données brutes'!C:C,"&lt;"&amp;A9,'Données brutes'!C:C,"&gt;01/01/1900",'Données brutes'!B:B,"&lt;&gt;""")-COUNTIFS('Données brutes'!G:G,"&lt;"&amp;A9,'Données brutes'!G:G,"&gt;01/01/1900",'Données brutes'!B:B,"&lt;&gt;""")</f>
        <v>20</v>
      </c>
      <c r="C8">
        <f t="shared" si="1"/>
        <v>3</v>
      </c>
      <c r="D8">
        <f>COUNTIFS('Données brutes'!G:G,"&lt;"&amp;A9,'Données brutes'!G:G,"&gt;"&amp;A8)</f>
        <v>0</v>
      </c>
      <c r="E8">
        <f>COUNTIFS('Données brutes'!$C:$C,"&gt;="&amp;A8,'Données brutes'!$C:$C,"&lt;"&amp;A9,'Données brutes'!$B:$B,"Dossier de lot")</f>
        <v>3</v>
      </c>
      <c r="F8">
        <f>COUNTIFS('Données brutes'!$C:$C,"&gt;="&amp;A8,'Données brutes'!$C:$C,"&lt;"&amp;A9,'Données brutes'!$B:$B,"Formulaire")</f>
        <v>0</v>
      </c>
      <c r="G8">
        <f>COUNTIFS('Données brutes'!$C:$C,"&gt;="&amp;A8,'Données brutes'!$C:$C,"&lt;"&amp;A9,'Données brutes'!$B:$B,"Procédure")</f>
        <v>0</v>
      </c>
      <c r="H8">
        <f>COUNTIFS('Données brutes'!$C:$C,"&gt;="&amp;A8,'Données brutes'!$C:$C,"&lt;"&amp;A9,'Données brutes'!$B:$B,"Liste")</f>
        <v>0</v>
      </c>
      <c r="I8">
        <f>COUNTIFS('Données brutes'!$C:$C,"&gt;="&amp;A8,'Données brutes'!$C:$C,"&lt;"&amp;A9,'Données brutes'!$B:$B,"Instruction")</f>
        <v>0</v>
      </c>
      <c r="J8">
        <f>COUNTIFS('Données brutes'!$C:$C,"&gt;="&amp;A8,'Données brutes'!$C:$C,"&lt;"&amp;A9,'Données brutes'!$B:$B,"Protocole")</f>
        <v>0</v>
      </c>
      <c r="K8">
        <f>COUNTIFS('Données brutes'!$C:$C,"&gt;="&amp;A8,'Données brutes'!$C:$C,"&lt;"&amp;A9,'Données brutes'!$B:$B,"Mode opératoire")</f>
        <v>0</v>
      </c>
      <c r="L8">
        <f>COUNTIFS('Données brutes'!$G:$G,"&gt;="&amp;A8,'Données brutes'!$G:$G,"&lt;"&amp;A9,'Données brutes'!$B:$B,"&lt;&gt;""")</f>
        <v>0</v>
      </c>
    </row>
    <row r="9" spans="1:19" x14ac:dyDescent="0.25">
      <c r="A9" s="2">
        <v>44713</v>
      </c>
      <c r="B9">
        <f>COUNTIFS('Données brutes'!C:C,"&lt;"&amp;A10,'Données brutes'!C:C,"&gt;01/01/1900",'Données brutes'!B:B,"&lt;&gt;""")-COUNTIFS('Données brutes'!G:G,"&lt;"&amp;A10,'Données brutes'!G:G,"&gt;01/01/1900",'Données brutes'!B:B,"&lt;&gt;""")</f>
        <v>20</v>
      </c>
      <c r="C9">
        <f>SUM(E9:K9)</f>
        <v>0</v>
      </c>
      <c r="D9">
        <f>COUNTIFS('Données brutes'!G:G,"&lt;"&amp;A10,'Données brutes'!G:G,"&gt;"&amp;A9)</f>
        <v>0</v>
      </c>
      <c r="E9">
        <f>COUNTIFS('Données brutes'!$C:$C,"&gt;="&amp;A9,'Données brutes'!$C:$C,"&lt;"&amp;A10,'Données brutes'!$B:$B,"Dossier de lot")</f>
        <v>0</v>
      </c>
      <c r="F9">
        <f>COUNTIFS('Données brutes'!$C:$C,"&gt;="&amp;A9,'Données brutes'!$C:$C,"&lt;"&amp;A10,'Données brutes'!$B:$B,"Formulaire")</f>
        <v>0</v>
      </c>
      <c r="G9">
        <f>COUNTIFS('Données brutes'!$C:$C,"&gt;="&amp;A9,'Données brutes'!$C:$C,"&lt;"&amp;A10,'Données brutes'!$B:$B,"Procédure")</f>
        <v>0</v>
      </c>
      <c r="H9">
        <f>COUNTIFS('Données brutes'!$C:$C,"&gt;="&amp;A9,'Données brutes'!$C:$C,"&lt;"&amp;A10,'Données brutes'!$B:$B,"Liste")</f>
        <v>0</v>
      </c>
      <c r="I9">
        <f>COUNTIFS('Données brutes'!$C:$C,"&gt;="&amp;A9,'Données brutes'!$C:$C,"&lt;"&amp;A10,'Données brutes'!$B:$B,"Instruction")</f>
        <v>0</v>
      </c>
      <c r="J9">
        <f>COUNTIFS('Données brutes'!$C:$C,"&gt;="&amp;A9,'Données brutes'!$C:$C,"&lt;"&amp;A10,'Données brutes'!$B:$B,"Protocole")</f>
        <v>0</v>
      </c>
      <c r="K9">
        <f>COUNTIFS('Données brutes'!$C:$C,"&gt;="&amp;A9,'Données brutes'!$C:$C,"&lt;"&amp;A10,'Données brutes'!$B:$B,"Mode opératoire")</f>
        <v>0</v>
      </c>
      <c r="L9">
        <f>COUNTIFS('Données brutes'!$G:$G,"&gt;="&amp;A9,'Données brutes'!$G:$G,"&lt;"&amp;A10,'Données brutes'!$B:$B,"&lt;&gt;""")</f>
        <v>0</v>
      </c>
    </row>
    <row r="10" spans="1:19" x14ac:dyDescent="0.25">
      <c r="A10" s="2">
        <v>44743</v>
      </c>
      <c r="B10">
        <f>COUNTIFS('Données brutes'!C:C,"&lt;"&amp;A11,'Données brutes'!C:C,"&gt;01/01/1900",'Données brutes'!B:B,"&lt;&gt;""")-COUNTIFS('Données brutes'!G:G,"&lt;"&amp;A11,'Données brutes'!G:G,"&gt;01/01/1900",'Données brutes'!B:B,"&lt;&gt;""")</f>
        <v>23</v>
      </c>
      <c r="C10">
        <f t="shared" ref="C10:C20" si="2">SUM(E10:K10)</f>
        <v>3</v>
      </c>
      <c r="D10">
        <f>COUNTIFS('Données brutes'!G:G,"&lt;"&amp;A11,'Données brutes'!G:G,"&gt;"&amp;A10)</f>
        <v>0</v>
      </c>
      <c r="E10">
        <f>COUNTIFS('Données brutes'!$C:$C,"&gt;="&amp;A10,'Données brutes'!$C:$C,"&lt;"&amp;A11,'Données brutes'!$B:$B,"Dossier de lot")</f>
        <v>2</v>
      </c>
      <c r="F10">
        <f>COUNTIFS('Données brutes'!$C:$C,"&gt;="&amp;A10,'Données brutes'!$C:$C,"&lt;"&amp;A11,'Données brutes'!$B:$B,"Formulaire")</f>
        <v>1</v>
      </c>
      <c r="G10">
        <f>COUNTIFS('Données brutes'!$C:$C,"&gt;="&amp;A10,'Données brutes'!$C:$C,"&lt;"&amp;A11,'Données brutes'!$B:$B,"Procédure")</f>
        <v>0</v>
      </c>
      <c r="H10">
        <f>COUNTIFS('Données brutes'!$C:$C,"&gt;="&amp;A10,'Données brutes'!$C:$C,"&lt;"&amp;A11,'Données brutes'!$B:$B,"Liste")</f>
        <v>0</v>
      </c>
      <c r="I10">
        <f>COUNTIFS('Données brutes'!$C:$C,"&gt;="&amp;A10,'Données brutes'!$C:$C,"&lt;"&amp;A11,'Données brutes'!$B:$B,"Instruction")</f>
        <v>0</v>
      </c>
      <c r="J10">
        <f>COUNTIFS('Données brutes'!$C:$C,"&gt;="&amp;A10,'Données brutes'!$C:$C,"&lt;"&amp;A11,'Données brutes'!$B:$B,"Protocole")</f>
        <v>0</v>
      </c>
      <c r="K10">
        <f>COUNTIFS('Données brutes'!$C:$C,"&gt;="&amp;A10,'Données brutes'!$C:$C,"&lt;"&amp;A11,'Données brutes'!$B:$B,"Mode opératoire")</f>
        <v>0</v>
      </c>
      <c r="L10">
        <f>COUNTIFS('Données brutes'!$G:$G,"&gt;="&amp;A10,'Données brutes'!$G:$G,"&lt;"&amp;A11,'Données brutes'!$B:$B,"&lt;&gt;""")</f>
        <v>0</v>
      </c>
    </row>
    <row r="11" spans="1:19" x14ac:dyDescent="0.25">
      <c r="A11" s="2">
        <v>44774</v>
      </c>
      <c r="B11">
        <f>COUNTIFS('Données brutes'!C:C,"&lt;"&amp;A12,'Données brutes'!C:C,"&gt;01/01/1900",'Données brutes'!B:B,"&lt;&gt;""")-COUNTIFS('Données brutes'!G:G,"&lt;"&amp;A12,'Données brutes'!G:G,"&gt;01/01/1900",'Données brutes'!B:B,"&lt;&gt;""")</f>
        <v>24</v>
      </c>
      <c r="C11">
        <f t="shared" si="2"/>
        <v>1</v>
      </c>
      <c r="D11">
        <f>COUNTIFS('Données brutes'!G:G,"&lt;"&amp;A12,'Données brutes'!G:G,"&gt;"&amp;A11)</f>
        <v>0</v>
      </c>
      <c r="E11">
        <f>COUNTIFS('Données brutes'!$C:$C,"&gt;="&amp;A11,'Données brutes'!$C:$C,"&lt;"&amp;A12,'Données brutes'!$B:$B,"Dossier de lot")</f>
        <v>0</v>
      </c>
      <c r="F11">
        <f>COUNTIFS('Données brutes'!$C:$C,"&gt;="&amp;A11,'Données brutes'!$C:$C,"&lt;"&amp;A12,'Données brutes'!$B:$B,"Formulaire")</f>
        <v>0</v>
      </c>
      <c r="G11">
        <f>COUNTIFS('Données brutes'!$C:$C,"&gt;="&amp;A11,'Données brutes'!$C:$C,"&lt;"&amp;A12,'Données brutes'!$B:$B,"Procédure")</f>
        <v>0</v>
      </c>
      <c r="H11">
        <f>COUNTIFS('Données brutes'!$C:$C,"&gt;="&amp;A11,'Données brutes'!$C:$C,"&lt;"&amp;A12,'Données brutes'!$B:$B,"Liste")</f>
        <v>0</v>
      </c>
      <c r="I11">
        <f>COUNTIFS('Données brutes'!$C:$C,"&gt;="&amp;A11,'Données brutes'!$C:$C,"&lt;"&amp;A12,'Données brutes'!$B:$B,"Instruction")</f>
        <v>0</v>
      </c>
      <c r="J11">
        <f>COUNTIFS('Données brutes'!$C:$C,"&gt;="&amp;A11,'Données brutes'!$C:$C,"&lt;"&amp;A12,'Données brutes'!$B:$B,"Protocole")</f>
        <v>0</v>
      </c>
      <c r="K11">
        <f>COUNTIFS('Données brutes'!$C:$C,"&gt;="&amp;A11,'Données brutes'!$C:$C,"&lt;"&amp;A12,'Données brutes'!$B:$B,"Mode opératoire")</f>
        <v>1</v>
      </c>
      <c r="L11">
        <f>COUNTIFS('Données brutes'!$G:$G,"&gt;="&amp;A11,'Données brutes'!$G:$G,"&lt;"&amp;A12,'Données brutes'!$B:$B,"&lt;&gt;""")</f>
        <v>0</v>
      </c>
    </row>
    <row r="12" spans="1:19" x14ac:dyDescent="0.25">
      <c r="A12" s="2">
        <v>44805</v>
      </c>
      <c r="B12">
        <f>COUNTIFS('Données brutes'!C:C,"&lt;"&amp;A13,'Données brutes'!C:C,"&gt;01/01/1900",'Données brutes'!B:B,"&lt;&gt;""")-COUNTIFS('Données brutes'!G:G,"&lt;"&amp;A13,'Données brutes'!G:G,"&gt;01/01/1900",'Données brutes'!B:B,"&lt;&gt;""")</f>
        <v>24</v>
      </c>
      <c r="C12">
        <f t="shared" si="2"/>
        <v>0</v>
      </c>
      <c r="D12">
        <f>COUNTIFS('Données brutes'!G:G,"&lt;"&amp;A13,'Données brutes'!G:G,"&gt;"&amp;A12)</f>
        <v>0</v>
      </c>
      <c r="E12">
        <f>COUNTIFS('Données brutes'!$C:$C,"&gt;="&amp;A12,'Données brutes'!$C:$C,"&lt;"&amp;A13,'Données brutes'!$B:$B,"Dossier de lot")</f>
        <v>0</v>
      </c>
      <c r="F12">
        <f>COUNTIFS('Données brutes'!$C:$C,"&gt;="&amp;A12,'Données brutes'!$C:$C,"&lt;"&amp;A13,'Données brutes'!$B:$B,"Formulaire")</f>
        <v>0</v>
      </c>
      <c r="G12">
        <f>COUNTIFS('Données brutes'!$C:$C,"&gt;="&amp;A12,'Données brutes'!$C:$C,"&lt;"&amp;A13,'Données brutes'!$B:$B,"Procédure")</f>
        <v>0</v>
      </c>
      <c r="H12">
        <f>COUNTIFS('Données brutes'!$C:$C,"&gt;="&amp;A12,'Données brutes'!$C:$C,"&lt;"&amp;A13,'Données brutes'!$B:$B,"Liste")</f>
        <v>0</v>
      </c>
      <c r="I12">
        <f>COUNTIFS('Données brutes'!$C:$C,"&gt;="&amp;A12,'Données brutes'!$C:$C,"&lt;"&amp;A13,'Données brutes'!$B:$B,"Instruction")</f>
        <v>0</v>
      </c>
      <c r="J12">
        <f>COUNTIFS('Données brutes'!$C:$C,"&gt;="&amp;A12,'Données brutes'!$C:$C,"&lt;"&amp;A13,'Données brutes'!$B:$B,"Protocole")</f>
        <v>0</v>
      </c>
      <c r="K12">
        <f>COUNTIFS('Données brutes'!$C:$C,"&gt;="&amp;A12,'Données brutes'!$C:$C,"&lt;"&amp;A13,'Données brutes'!$B:$B,"Mode opératoire")</f>
        <v>0</v>
      </c>
      <c r="L12">
        <f>COUNTIFS('Données brutes'!$G:$G,"&gt;="&amp;A12,'Données brutes'!$G:$G,"&lt;"&amp;A13,'Données brutes'!$B:$B,"&lt;&gt;""")</f>
        <v>0</v>
      </c>
    </row>
    <row r="13" spans="1:19" x14ac:dyDescent="0.25">
      <c r="A13" s="2">
        <v>44835</v>
      </c>
      <c r="B13">
        <f>COUNTIFS('Données brutes'!C:C,"&lt;"&amp;A14,'Données brutes'!C:C,"&gt;01/01/1900",'Données brutes'!B:B,"&lt;&gt;""")-COUNTIFS('Données brutes'!G:G,"&lt;"&amp;A14,'Données brutes'!G:G,"&gt;01/01/1900",'Données brutes'!B:B,"&lt;&gt;""")</f>
        <v>26</v>
      </c>
      <c r="C13">
        <f t="shared" si="2"/>
        <v>2</v>
      </c>
      <c r="D13">
        <f>COUNTIFS('Données brutes'!G:G,"&lt;"&amp;A14,'Données brutes'!G:G,"&gt;"&amp;A13)</f>
        <v>0</v>
      </c>
      <c r="E13">
        <f>COUNTIFS('Données brutes'!$C:$C,"&gt;="&amp;A13,'Données brutes'!$C:$C,"&lt;"&amp;A14,'Données brutes'!$B:$B,"Dossier de lot")</f>
        <v>1</v>
      </c>
      <c r="F13">
        <f>COUNTIFS('Données brutes'!$C:$C,"&gt;="&amp;A13,'Données brutes'!$C:$C,"&lt;"&amp;A14,'Données brutes'!$B:$B,"Formulaire")</f>
        <v>0</v>
      </c>
      <c r="G13">
        <f>COUNTIFS('Données brutes'!$C:$C,"&gt;="&amp;A13,'Données brutes'!$C:$C,"&lt;"&amp;A14,'Données brutes'!$B:$B,"Procédure")</f>
        <v>0</v>
      </c>
      <c r="H13">
        <f>COUNTIFS('Données brutes'!$C:$C,"&gt;="&amp;A13,'Données brutes'!$C:$C,"&lt;"&amp;A14,'Données brutes'!$B:$B,"Liste")</f>
        <v>0</v>
      </c>
      <c r="I13">
        <f>COUNTIFS('Données brutes'!$C:$C,"&gt;="&amp;A13,'Données brutes'!$C:$C,"&lt;"&amp;A14,'Données brutes'!$B:$B,"Instruction")</f>
        <v>1</v>
      </c>
      <c r="J13">
        <f>COUNTIFS('Données brutes'!$C:$C,"&gt;="&amp;A13,'Données brutes'!$C:$C,"&lt;"&amp;A14,'Données brutes'!$B:$B,"Protocole")</f>
        <v>0</v>
      </c>
      <c r="K13">
        <f>COUNTIFS('Données brutes'!$C:$C,"&gt;="&amp;A13,'Données brutes'!$C:$C,"&lt;"&amp;A14,'Données brutes'!$B:$B,"Mode opératoire")</f>
        <v>0</v>
      </c>
      <c r="L13">
        <f>COUNTIFS('Données brutes'!$G:$G,"&gt;="&amp;A13,'Données brutes'!$G:$G,"&lt;"&amp;A14,'Données brutes'!$B:$B,"&lt;&gt;""")</f>
        <v>0</v>
      </c>
    </row>
    <row r="14" spans="1:19" x14ac:dyDescent="0.25">
      <c r="A14" s="2">
        <v>44866</v>
      </c>
      <c r="B14">
        <f>COUNTIFS('Données brutes'!C:C,"&lt;"&amp;A15,'Données brutes'!C:C,"&gt;01/01/1900",'Données brutes'!B:B,"&lt;&gt;""")-COUNTIFS('Données brutes'!G:G,"&lt;"&amp;A15,'Données brutes'!G:G,"&gt;01/01/1900",'Données brutes'!B:B,"&lt;&gt;""")</f>
        <v>26</v>
      </c>
      <c r="C14">
        <f t="shared" si="2"/>
        <v>0</v>
      </c>
      <c r="D14">
        <f>COUNTIFS('Données brutes'!G:G,"&lt;"&amp;A15,'Données brutes'!G:G,"&gt;"&amp;A14)</f>
        <v>0</v>
      </c>
      <c r="E14">
        <f>COUNTIFS('Données brutes'!$C:$C,"&gt;="&amp;A14,'Données brutes'!$C:$C,"&lt;"&amp;A15,'Données brutes'!$B:$B,"Dossier de lot")</f>
        <v>0</v>
      </c>
      <c r="F14">
        <f>COUNTIFS('Données brutes'!$C:$C,"&gt;="&amp;A14,'Données brutes'!$C:$C,"&lt;"&amp;A15,'Données brutes'!$B:$B,"Formulaire")</f>
        <v>0</v>
      </c>
      <c r="G14">
        <f>COUNTIFS('Données brutes'!$C:$C,"&gt;="&amp;A14,'Données brutes'!$C:$C,"&lt;"&amp;A15,'Données brutes'!$B:$B,"Procédure")</f>
        <v>0</v>
      </c>
      <c r="H14">
        <f>COUNTIFS('Données brutes'!$C:$C,"&gt;="&amp;A14,'Données brutes'!$C:$C,"&lt;"&amp;A15,'Données brutes'!$B:$B,"Liste")</f>
        <v>0</v>
      </c>
      <c r="I14">
        <f>COUNTIFS('Données brutes'!$C:$C,"&gt;="&amp;A14,'Données brutes'!$C:$C,"&lt;"&amp;A15,'Données brutes'!$B:$B,"Instruction")</f>
        <v>0</v>
      </c>
      <c r="J14">
        <f>COUNTIFS('Données brutes'!$C:$C,"&gt;="&amp;A14,'Données brutes'!$C:$C,"&lt;"&amp;A15,'Données brutes'!$B:$B,"Protocole")</f>
        <v>0</v>
      </c>
      <c r="K14">
        <f>COUNTIFS('Données brutes'!$C:$C,"&gt;="&amp;A14,'Données brutes'!$C:$C,"&lt;"&amp;A15,'Données brutes'!$B:$B,"Mode opératoire")</f>
        <v>0</v>
      </c>
      <c r="L14">
        <f>COUNTIFS('Données brutes'!$G:$G,"&gt;="&amp;A14,'Données brutes'!$G:$G,"&lt;"&amp;A15,'Données brutes'!$B:$B,"&lt;&gt;""")</f>
        <v>0</v>
      </c>
    </row>
    <row r="15" spans="1:19" x14ac:dyDescent="0.25">
      <c r="A15" s="2">
        <v>44896</v>
      </c>
      <c r="B15">
        <f>COUNTIFS('Données brutes'!C:C,"&lt;"&amp;A16,'Données brutes'!C:C,"&gt;01/01/1900",'Données brutes'!B:B,"&lt;&gt;""")-COUNTIFS('Données brutes'!G:G,"&lt;"&amp;A16,'Données brutes'!G:G,"&gt;01/01/1900",'Données brutes'!B:B,"&lt;&gt;""")</f>
        <v>26</v>
      </c>
      <c r="C15">
        <f t="shared" si="2"/>
        <v>0</v>
      </c>
      <c r="D15">
        <f>COUNTIFS('Données brutes'!G:G,"&lt;"&amp;A16,'Données brutes'!G:G,"&gt;"&amp;A15)</f>
        <v>0</v>
      </c>
      <c r="E15">
        <f>COUNTIFS('Données brutes'!$C:$C,"&gt;="&amp;A15,'Données brutes'!$C:$C,"&lt;"&amp;A16,'Données brutes'!$B:$B,"Dossier de lot")</f>
        <v>0</v>
      </c>
      <c r="F15">
        <f>COUNTIFS('Données brutes'!$C:$C,"&gt;="&amp;A15,'Données brutes'!$C:$C,"&lt;"&amp;A16,'Données brutes'!$B:$B,"Formulaire")</f>
        <v>0</v>
      </c>
      <c r="G15">
        <f>COUNTIFS('Données brutes'!$C:$C,"&gt;="&amp;A15,'Données brutes'!$C:$C,"&lt;"&amp;A16,'Données brutes'!$B:$B,"Procédure")</f>
        <v>0</v>
      </c>
      <c r="H15">
        <f>COUNTIFS('Données brutes'!$C:$C,"&gt;="&amp;A15,'Données brutes'!$C:$C,"&lt;"&amp;A16,'Données brutes'!$B:$B,"Liste")</f>
        <v>0</v>
      </c>
      <c r="I15">
        <f>COUNTIFS('Données brutes'!$C:$C,"&gt;="&amp;A15,'Données brutes'!$C:$C,"&lt;"&amp;A16,'Données brutes'!$B:$B,"Instruction")</f>
        <v>0</v>
      </c>
      <c r="J15">
        <f>COUNTIFS('Données brutes'!$C:$C,"&gt;="&amp;A15,'Données brutes'!$C:$C,"&lt;"&amp;A16,'Données brutes'!$B:$B,"Protocole")</f>
        <v>0</v>
      </c>
      <c r="K15">
        <f>COUNTIFS('Données brutes'!$C:$C,"&gt;="&amp;A15,'Données brutes'!$C:$C,"&lt;"&amp;A16,'Données brutes'!$B:$B,"Mode opératoire")</f>
        <v>0</v>
      </c>
      <c r="L15">
        <f>COUNTIFS('Données brutes'!$G:$G,"&gt;="&amp;A15,'Données brutes'!$G:$G,"&lt;"&amp;A16,'Données brutes'!$B:$B,"&lt;&gt;""")</f>
        <v>0</v>
      </c>
    </row>
    <row r="16" spans="1:19" x14ac:dyDescent="0.25">
      <c r="A16" s="2">
        <v>44927</v>
      </c>
      <c r="B16">
        <f>COUNTIFS('Données brutes'!C:C,"&lt;"&amp;A17,'Données brutes'!C:C,"&gt;01/01/1900",'Données brutes'!B:B,"&lt;&gt;""")-COUNTIFS('Données brutes'!G:G,"&lt;"&amp;A17,'Données brutes'!G:G,"&gt;01/01/1900",'Données brutes'!B:B,"&lt;&gt;""")</f>
        <v>26</v>
      </c>
      <c r="C16">
        <f t="shared" si="2"/>
        <v>0</v>
      </c>
      <c r="D16">
        <f>COUNTIFS('Données brutes'!G:G,"&lt;"&amp;A17,'Données brutes'!G:G,"&gt;"&amp;A16)</f>
        <v>0</v>
      </c>
      <c r="E16">
        <f>COUNTIFS('Données brutes'!$C:$C,"&gt;="&amp;A16,'Données brutes'!$C:$C,"&lt;"&amp;A17,'Données brutes'!$B:$B,"Dossier de lot")</f>
        <v>0</v>
      </c>
      <c r="F16">
        <f>COUNTIFS('Données brutes'!$C:$C,"&gt;="&amp;A16,'Données brutes'!$C:$C,"&lt;"&amp;A17,'Données brutes'!$B:$B,"Formulaire")</f>
        <v>0</v>
      </c>
      <c r="G16">
        <f>COUNTIFS('Données brutes'!$C:$C,"&gt;="&amp;A16,'Données brutes'!$C:$C,"&lt;"&amp;A17,'Données brutes'!$B:$B,"Procédure")</f>
        <v>0</v>
      </c>
      <c r="H16">
        <f>COUNTIFS('Données brutes'!$C:$C,"&gt;="&amp;A16,'Données brutes'!$C:$C,"&lt;"&amp;A17,'Données brutes'!$B:$B,"Liste")</f>
        <v>0</v>
      </c>
      <c r="I16">
        <f>COUNTIFS('Données brutes'!$C:$C,"&gt;="&amp;A16,'Données brutes'!$C:$C,"&lt;"&amp;A17,'Données brutes'!$B:$B,"Instruction")</f>
        <v>0</v>
      </c>
      <c r="J16">
        <f>COUNTIFS('Données brutes'!$C:$C,"&gt;="&amp;A16,'Données brutes'!$C:$C,"&lt;"&amp;A17,'Données brutes'!$B:$B,"Protocole")</f>
        <v>0</v>
      </c>
      <c r="K16">
        <f>COUNTIFS('Données brutes'!$C:$C,"&gt;="&amp;A16,'Données brutes'!$C:$C,"&lt;"&amp;A17,'Données brutes'!$B:$B,"Mode opératoire")</f>
        <v>0</v>
      </c>
      <c r="L16">
        <f>COUNTIFS('Données brutes'!$G:$G,"&gt;="&amp;A16,'Données brutes'!$G:$G,"&lt;"&amp;A17,'Données brutes'!$B:$B,"&lt;&gt;""")</f>
        <v>0</v>
      </c>
    </row>
    <row r="17" spans="1:12" x14ac:dyDescent="0.25">
      <c r="A17" s="2">
        <v>44958</v>
      </c>
      <c r="B17">
        <f>COUNTIFS('Données brutes'!C:C,"&lt;"&amp;A18,'Données brutes'!C:C,"&gt;01/01/1900",'Données brutes'!B:B,"&lt;&gt;""")-COUNTIFS('Données brutes'!G:G,"&lt;"&amp;A18,'Données brutes'!G:G,"&gt;01/01/1900",'Données brutes'!B:B,"&lt;&gt;""")</f>
        <v>26</v>
      </c>
      <c r="C17">
        <f t="shared" si="2"/>
        <v>0</v>
      </c>
      <c r="D17">
        <f>COUNTIFS('Données brutes'!G:G,"&lt;"&amp;A18,'Données brutes'!G:G,"&gt;"&amp;A17)</f>
        <v>0</v>
      </c>
      <c r="E17">
        <f>COUNTIFS('Données brutes'!$C:$C,"&gt;="&amp;A17,'Données brutes'!$C:$C,"&lt;"&amp;A18,'Données brutes'!$B:$B,"Dossier de lot")</f>
        <v>0</v>
      </c>
      <c r="F17">
        <f>COUNTIFS('Données brutes'!$C:$C,"&gt;="&amp;A17,'Données brutes'!$C:$C,"&lt;"&amp;A18,'Données brutes'!$B:$B,"Formulaire")</f>
        <v>0</v>
      </c>
      <c r="G17">
        <f>COUNTIFS('Données brutes'!$C:$C,"&gt;="&amp;A17,'Données brutes'!$C:$C,"&lt;"&amp;A18,'Données brutes'!$B:$B,"Procédure")</f>
        <v>0</v>
      </c>
      <c r="H17">
        <f>COUNTIFS('Données brutes'!$C:$C,"&gt;="&amp;A17,'Données brutes'!$C:$C,"&lt;"&amp;A18,'Données brutes'!$B:$B,"Liste")</f>
        <v>0</v>
      </c>
      <c r="I17">
        <f>COUNTIFS('Données brutes'!$C:$C,"&gt;="&amp;A17,'Données brutes'!$C:$C,"&lt;"&amp;A18,'Données brutes'!$B:$B,"Instruction")</f>
        <v>0</v>
      </c>
      <c r="J17">
        <f>COUNTIFS('Données brutes'!$C:$C,"&gt;="&amp;A17,'Données brutes'!$C:$C,"&lt;"&amp;A18,'Données brutes'!$B:$B,"Protocole")</f>
        <v>0</v>
      </c>
      <c r="K17">
        <f>COUNTIFS('Données brutes'!$C:$C,"&gt;="&amp;A17,'Données brutes'!$C:$C,"&lt;"&amp;A18,'Données brutes'!$B:$B,"Mode opératoire")</f>
        <v>0</v>
      </c>
      <c r="L17">
        <f>COUNTIFS('Données brutes'!$G:$G,"&gt;="&amp;A17,'Données brutes'!$G:$G,"&lt;"&amp;A18,'Données brutes'!$B:$B,"&lt;&gt;""")</f>
        <v>0</v>
      </c>
    </row>
    <row r="18" spans="1:12" x14ac:dyDescent="0.25">
      <c r="A18" s="2">
        <v>44986</v>
      </c>
      <c r="B18">
        <f>COUNTIFS('Données brutes'!C:C,"&lt;"&amp;A19,'Données brutes'!C:C,"&gt;01/01/1900",'Données brutes'!B:B,"&lt;&gt;""")-COUNTIFS('Données brutes'!G:G,"&lt;"&amp;A19,'Données brutes'!G:G,"&gt;01/01/1900",'Données brutes'!B:B,"&lt;&gt;""")</f>
        <v>26</v>
      </c>
      <c r="C18">
        <f t="shared" si="2"/>
        <v>0</v>
      </c>
      <c r="D18">
        <f>COUNTIFS('Données brutes'!G:G,"&lt;"&amp;A19,'Données brutes'!G:G,"&gt;"&amp;A18)</f>
        <v>0</v>
      </c>
      <c r="E18">
        <f>COUNTIFS('Données brutes'!$C:$C,"&gt;="&amp;A18,'Données brutes'!$C:$C,"&lt;"&amp;A19,'Données brutes'!$B:$B,"Dossier de lot")</f>
        <v>0</v>
      </c>
      <c r="F18">
        <f>COUNTIFS('Données brutes'!$C:$C,"&gt;="&amp;A18,'Données brutes'!$C:$C,"&lt;"&amp;A19,'Données brutes'!$B:$B,"Formulaire")</f>
        <v>0</v>
      </c>
      <c r="G18">
        <f>COUNTIFS('Données brutes'!$C:$C,"&gt;="&amp;A18,'Données brutes'!$C:$C,"&lt;"&amp;A19,'Données brutes'!$B:$B,"Procédure")</f>
        <v>0</v>
      </c>
      <c r="H18">
        <f>COUNTIFS('Données brutes'!$C:$C,"&gt;="&amp;A18,'Données brutes'!$C:$C,"&lt;"&amp;A19,'Données brutes'!$B:$B,"Liste")</f>
        <v>0</v>
      </c>
      <c r="I18">
        <f>COUNTIFS('Données brutes'!$C:$C,"&gt;="&amp;A18,'Données brutes'!$C:$C,"&lt;"&amp;A19,'Données brutes'!$B:$B,"Instruction")</f>
        <v>0</v>
      </c>
      <c r="J18">
        <f>COUNTIFS('Données brutes'!$C:$C,"&gt;="&amp;A18,'Données brutes'!$C:$C,"&lt;"&amp;A19,'Données brutes'!$B:$B,"Protocole")</f>
        <v>0</v>
      </c>
      <c r="K18">
        <f>COUNTIFS('Données brutes'!$C:$C,"&gt;="&amp;A18,'Données brutes'!$C:$C,"&lt;"&amp;A19,'Données brutes'!$B:$B,"Mode opératoire")</f>
        <v>0</v>
      </c>
      <c r="L18">
        <f>COUNTIFS('Données brutes'!$G:$G,"&gt;="&amp;A18,'Données brutes'!$G:$G,"&lt;"&amp;A19,'Données brutes'!$B:$B,"&lt;&gt;""")</f>
        <v>0</v>
      </c>
    </row>
    <row r="19" spans="1:12" x14ac:dyDescent="0.25">
      <c r="A19" s="2">
        <v>45017</v>
      </c>
      <c r="B19">
        <f>COUNTIFS('Données brutes'!C:C,"&lt;"&amp;A20,'Données brutes'!C:C,"&gt;01/01/1900",'Données brutes'!B:B,"&lt;&gt;""")-COUNTIFS('Données brutes'!G:G,"&lt;"&amp;A20,'Données brutes'!G:G,"&gt;01/01/1900",'Données brutes'!B:B,"&lt;&gt;""")</f>
        <v>26</v>
      </c>
      <c r="C19">
        <f t="shared" si="2"/>
        <v>0</v>
      </c>
      <c r="D19">
        <f>COUNTIFS('Données brutes'!G:G,"&lt;"&amp;A20,'Données brutes'!G:G,"&gt;"&amp;A19)</f>
        <v>0</v>
      </c>
      <c r="E19">
        <f>COUNTIFS('Données brutes'!$C:$C,"&gt;="&amp;A19,'Données brutes'!$C:$C,"&lt;"&amp;A20,'Données brutes'!$B:$B,"Dossier de lot")</f>
        <v>0</v>
      </c>
      <c r="F19">
        <f>COUNTIFS('Données brutes'!$C:$C,"&gt;="&amp;A19,'Données brutes'!$C:$C,"&lt;"&amp;A20,'Données brutes'!$B:$B,"Formulaire")</f>
        <v>0</v>
      </c>
      <c r="G19">
        <f>COUNTIFS('Données brutes'!$C:$C,"&gt;="&amp;A19,'Données brutes'!$C:$C,"&lt;"&amp;A20,'Données brutes'!$B:$B,"Procédure")</f>
        <v>0</v>
      </c>
      <c r="H19">
        <f>COUNTIFS('Données brutes'!$C:$C,"&gt;="&amp;A19,'Données brutes'!$C:$C,"&lt;"&amp;A20,'Données brutes'!$B:$B,"Liste")</f>
        <v>0</v>
      </c>
      <c r="I19">
        <f>COUNTIFS('Données brutes'!$C:$C,"&gt;="&amp;A19,'Données brutes'!$C:$C,"&lt;"&amp;A20,'Données brutes'!$B:$B,"Instruction")</f>
        <v>0</v>
      </c>
      <c r="J19">
        <f>COUNTIFS('Données brutes'!$C:$C,"&gt;="&amp;A19,'Données brutes'!$C:$C,"&lt;"&amp;A20,'Données brutes'!$B:$B,"Protocole")</f>
        <v>0</v>
      </c>
      <c r="K19">
        <f>COUNTIFS('Données brutes'!$C:$C,"&gt;="&amp;A19,'Données brutes'!$C:$C,"&lt;"&amp;A20,'Données brutes'!$B:$B,"Mode opératoire")</f>
        <v>0</v>
      </c>
      <c r="L19">
        <f>COUNTIFS('Données brutes'!$G:$G,"&gt;="&amp;A19,'Données brutes'!$G:$G,"&lt;"&amp;A20,'Données brutes'!$B:$B,"&lt;&gt;""")</f>
        <v>0</v>
      </c>
    </row>
    <row r="20" spans="1:12" x14ac:dyDescent="0.25">
      <c r="A20" s="2">
        <v>45047</v>
      </c>
      <c r="B20">
        <f>COUNTIFS('Données brutes'!C:C,"&lt;"&amp;A21,'Données brutes'!C:C,"&gt;01/01/1900",'Données brutes'!B:B,"&lt;&gt;""")-COUNTIFS('Données brutes'!G:G,"&lt;"&amp;A21,'Données brutes'!G:G,"&gt;01/01/1900",'Données brutes'!B:B,"&lt;&gt;""")</f>
        <v>26</v>
      </c>
      <c r="C20">
        <f t="shared" si="2"/>
        <v>0</v>
      </c>
      <c r="D20">
        <f>COUNTIFS('Données brutes'!G:G,"&lt;"&amp;A21,'Données brutes'!G:G,"&gt;"&amp;A20)</f>
        <v>0</v>
      </c>
      <c r="E20">
        <f>COUNTIFS('Données brutes'!$C:$C,"&gt;="&amp;A20,'Données brutes'!$C:$C,"&lt;"&amp;A21,'Données brutes'!$B:$B,"Dossier de lot")</f>
        <v>0</v>
      </c>
      <c r="F20">
        <f>COUNTIFS('Données brutes'!$C:$C,"&gt;="&amp;A20,'Données brutes'!$C:$C,"&lt;"&amp;A21,'Données brutes'!$B:$B,"Formulaire")</f>
        <v>0</v>
      </c>
      <c r="G20">
        <f>COUNTIFS('Données brutes'!$C:$C,"&gt;="&amp;A20,'Données brutes'!$C:$C,"&lt;"&amp;A21,'Données brutes'!$B:$B,"Procédure")</f>
        <v>0</v>
      </c>
      <c r="H20">
        <f>COUNTIFS('Données brutes'!$C:$C,"&gt;="&amp;A20,'Données brutes'!$C:$C,"&lt;"&amp;A21,'Données brutes'!$B:$B,"Liste")</f>
        <v>0</v>
      </c>
      <c r="I20">
        <f>COUNTIFS('Données brutes'!$C:$C,"&gt;="&amp;A20,'Données brutes'!$C:$C,"&lt;"&amp;A21,'Données brutes'!$B:$B,"Instruction")</f>
        <v>0</v>
      </c>
      <c r="J20">
        <f>COUNTIFS('Données brutes'!$C:$C,"&gt;="&amp;A20,'Données brutes'!$C:$C,"&lt;"&amp;A21,'Données brutes'!$B:$B,"Protocole")</f>
        <v>0</v>
      </c>
      <c r="K20">
        <f>COUNTIFS('Données brutes'!$C:$C,"&gt;="&amp;A20,'Données brutes'!$C:$C,"&lt;"&amp;A21,'Données brutes'!$B:$B,"Mode opératoire")</f>
        <v>0</v>
      </c>
      <c r="L20">
        <f>COUNTIFS('Données brutes'!$G:$G,"&gt;="&amp;A20,'Données brutes'!$G:$G,"&lt;"&amp;A21,'Données brutes'!$B:$B,"&lt;&gt;""")</f>
        <v>0</v>
      </c>
    </row>
    <row r="21" spans="1:12" x14ac:dyDescent="0.25">
      <c r="A21" s="2">
        <v>45078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3"/>
  <sheetViews>
    <sheetView topLeftCell="A2" workbookViewId="0">
      <selection activeCell="A2" sqref="A2:A9"/>
    </sheetView>
  </sheetViews>
  <sheetFormatPr baseColWidth="10" defaultRowHeight="15" x14ac:dyDescent="0.25"/>
  <cols>
    <col min="1" max="1" width="20.7109375" bestFit="1" customWidth="1"/>
    <col min="4" max="4" width="18" customWidth="1"/>
    <col min="5" max="5" width="20.85546875" customWidth="1"/>
    <col min="6" max="11" width="20.5703125" customWidth="1"/>
  </cols>
  <sheetData>
    <row r="1" spans="1:11" x14ac:dyDescent="0.25">
      <c r="A1" t="s">
        <v>9</v>
      </c>
      <c r="D1" s="1"/>
      <c r="E1" s="1"/>
      <c r="F1" s="1"/>
      <c r="G1" s="1"/>
      <c r="H1" s="1"/>
      <c r="I1" s="1"/>
      <c r="J1" s="4"/>
      <c r="K1" s="3"/>
    </row>
    <row r="2" spans="1:11" x14ac:dyDescent="0.25">
      <c r="A2" t="s">
        <v>1</v>
      </c>
      <c r="C2" s="2"/>
    </row>
    <row r="3" spans="1:11" x14ac:dyDescent="0.25">
      <c r="A3" t="s">
        <v>40</v>
      </c>
      <c r="C3" s="2"/>
    </row>
    <row r="4" spans="1:11" x14ac:dyDescent="0.25">
      <c r="A4" t="s">
        <v>3</v>
      </c>
      <c r="C4" s="2"/>
    </row>
    <row r="5" spans="1:11" x14ac:dyDescent="0.25">
      <c r="A5" t="s">
        <v>17</v>
      </c>
      <c r="C5" s="2"/>
      <c r="E5" s="6"/>
    </row>
    <row r="6" spans="1:11" x14ac:dyDescent="0.25">
      <c r="A6" t="s">
        <v>5</v>
      </c>
      <c r="C6" s="2"/>
    </row>
    <row r="7" spans="1:11" x14ac:dyDescent="0.25">
      <c r="A7" t="s">
        <v>56</v>
      </c>
      <c r="C7" s="2"/>
    </row>
    <row r="8" spans="1:11" x14ac:dyDescent="0.25">
      <c r="A8" t="s">
        <v>2</v>
      </c>
      <c r="C8" s="2"/>
    </row>
    <row r="9" spans="1:11" x14ac:dyDescent="0.25">
      <c r="A9" t="s">
        <v>4</v>
      </c>
      <c r="C9" s="2"/>
    </row>
    <row r="10" spans="1:11" x14ac:dyDescent="0.25">
      <c r="C10" s="2"/>
    </row>
    <row r="11" spans="1:11" x14ac:dyDescent="0.25">
      <c r="C11" s="2"/>
    </row>
    <row r="12" spans="1:11" x14ac:dyDescent="0.25">
      <c r="C12" s="2"/>
    </row>
    <row r="13" spans="1:11" x14ac:dyDescent="0.25">
      <c r="C13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 brutes</vt:lpstr>
      <vt:lpstr>Indicateurs</vt:lpstr>
      <vt:lpstr>Tableaux indicateurs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GOURY Gabriel</dc:creator>
  <cp:lastModifiedBy>GOURY Gabriel</cp:lastModifiedBy>
  <dcterms:created xsi:type="dcterms:W3CDTF">2022-10-19T10:46:23Z</dcterms:created>
  <dcterms:modified xsi:type="dcterms:W3CDTF">2022-11-03T10:50:24Z</dcterms:modified>
</cp:coreProperties>
</file>