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13_ncr:1_{05D00D74-EF82-4986-A8A0-5E01957E6206}" xr6:coauthVersionLast="47" xr6:coauthVersionMax="47" xr10:uidLastSave="{00000000-0000-0000-0000-000000000000}"/>
  <bookViews>
    <workbookView xWindow="-120" yWindow="-120" windowWidth="29040" windowHeight="15720" xr2:uid="{8B23452B-C7D9-4C2E-92B6-A050C26E5B9B}"/>
  </bookViews>
  <sheets>
    <sheet name="Données" sheetId="2" r:id="rId1"/>
    <sheet name="Gestion" sheetId="9" r:id="rId2"/>
    <sheet name="Plat P265GH" sheetId="1" r:id="rId3"/>
    <sheet name="Moulé GP280GH" sheetId="4" r:id="rId4"/>
    <sheet name="Moulé G17CrMo5-5" sheetId="5" r:id="rId5"/>
    <sheet name="Moulé G17CrMo9-10" sheetId="6" r:id="rId6"/>
    <sheet name="Moulé GX5CrNiMo19-11-2" sheetId="8" r:id="rId7"/>
    <sheet name="Forgé P280GH" sheetId="7" r:id="rId8"/>
  </sheets>
  <definedNames>
    <definedName name="Epaisseur_Commande">Données!$A$2</definedName>
    <definedName name="Liste_Matière">Table_Matière_Onglets[Matière]</definedName>
    <definedName name="Liste_Onglet">Table_Matière_Onglets[Onglet]</definedName>
    <definedName name="Liste_Rm_20" localSheetId="7">M06_Table_Rm[Rm/20]</definedName>
    <definedName name="Liste_Rm_20" localSheetId="4">M03_Table_Rm[Rm/20]</definedName>
    <definedName name="Liste_Rm_20" localSheetId="5">M04_Table_Rm[Rm/20]</definedName>
    <definedName name="Liste_Rm_20" localSheetId="3">M02_Table_Rm[Rm/20]</definedName>
    <definedName name="Liste_Rm_20" localSheetId="6">M05_Table_Rm[Rm/20]</definedName>
    <definedName name="Liste_Rm_20" localSheetId="2">M01_Table_Rm[Rm/20]</definedName>
    <definedName name="Liste_Rm_Fluage" localSheetId="7">M06_Table_Rm_Fluage[#Headers]</definedName>
    <definedName name="Liste_Rm_Fluage" localSheetId="4">M03_Table_Rm_Fluage[#Headers]</definedName>
    <definedName name="Liste_Rm_Fluage" localSheetId="5">M04_Table_Rm_Fluage[#Headers]</definedName>
    <definedName name="Liste_Rm_Fluage" localSheetId="3">M02_Table_Rm_Fluage[#Headers]</definedName>
    <definedName name="Liste_Rm_Fluage" localSheetId="6">M05_Table_Rm_Fluage[#Headers]</definedName>
    <definedName name="Liste_Rm_Fluage" localSheetId="2">M01_Table_Rm_Fluage[#Headers]</definedName>
    <definedName name="Liste_Rp0.2" localSheetId="7">M06_Table_Rp0.2[#Headers]</definedName>
    <definedName name="Liste_Rp0.2" localSheetId="4">M03_Table_Rp0.2[#Headers]</definedName>
    <definedName name="Liste_Rp0.2" localSheetId="5">M04_Table_Rp0.2[#Headers]</definedName>
    <definedName name="Liste_Rp0.2" localSheetId="3">M02_Table_Rp0.2[#Headers]</definedName>
    <definedName name="Liste_Rp0.2" localSheetId="6">M05_Table_Rp0.2[#Headers]</definedName>
    <definedName name="Liste_Rp0.2" localSheetId="2">M01_Table_Rp0.2[#Headers]</definedName>
    <definedName name="M01_Liste_Epaisseur">M01_Table_Epaisseur[Epaisseur]</definedName>
    <definedName name="M02_Liste_Epaisseur">M02_Table_Epaisseur[Epaisseur]</definedName>
    <definedName name="M03_Liste_Epaisseur">M03_Table_Epaisseur[Epaisseur]</definedName>
    <definedName name="M04_Liste_Epaisseur">M04_Table_Epaisseur[Epaisseur]</definedName>
    <definedName name="M05_Liste_Epaisseur">M05_Table_Epaisseur[Epaisseur]</definedName>
    <definedName name="M06_Liste_Epaisseur">M06_Table_Epaisseur[Epaisseur]</definedName>
    <definedName name="Matière">Données!$A$1</definedName>
    <definedName name="Rm_100000tce" localSheetId="7">'Forgé P280GH'!$L$10</definedName>
    <definedName name="Rm_100000tce" localSheetId="4">'Moulé G17CrMo5-5'!$L$10</definedName>
    <definedName name="Rm_100000tce" localSheetId="5">'Moulé G17CrMo9-10'!$L$10</definedName>
    <definedName name="Rm_100000tce" localSheetId="3">'Moulé GP280GH'!$L$10</definedName>
    <definedName name="Rm_100000tce" localSheetId="6">'Moulé GX5CrNiMo19-11-2'!$L$10</definedName>
    <definedName name="Rm_100000tce" localSheetId="2">'Plat P265GH'!$L$10</definedName>
    <definedName name="Rm_100000tce_Inf" localSheetId="7">'Forgé P280GH'!$K$10</definedName>
    <definedName name="Rm_100000tce_Inf" localSheetId="4">'Moulé G17CrMo5-5'!$K$10</definedName>
    <definedName name="Rm_100000tce_Inf" localSheetId="5">'Moulé G17CrMo9-10'!$K$10</definedName>
    <definedName name="Rm_100000tce_Inf" localSheetId="3">'Moulé GP280GH'!$K$10</definedName>
    <definedName name="Rm_100000tce_Inf" localSheetId="6">'Moulé GX5CrNiMo19-11-2'!$K$10</definedName>
    <definedName name="Rm_100000tce_Inf" localSheetId="2">'Plat P265GH'!$K$10</definedName>
    <definedName name="Rm_100000tce_Sup" localSheetId="7">'Forgé P280GH'!$M$10</definedName>
    <definedName name="Rm_100000tce_Sup" localSheetId="4">'Moulé G17CrMo5-5'!$M$10</definedName>
    <definedName name="Rm_100000tce_Sup" localSheetId="5">'Moulé G17CrMo9-10'!$M$10</definedName>
    <definedName name="Rm_100000tce_Sup" localSheetId="3">'Moulé GP280GH'!$M$10</definedName>
    <definedName name="Rm_100000tce_Sup" localSheetId="6">'Moulé GX5CrNiMo19-11-2'!$M$10</definedName>
    <definedName name="Rm_100000tce_Sup" localSheetId="2">'Plat P265GH'!$M$10</definedName>
    <definedName name="Rm_100000tcs" localSheetId="7">'Forgé P280GH'!$I$10</definedName>
    <definedName name="Rm_100000tcs" localSheetId="4">'Moulé G17CrMo5-5'!$I$10</definedName>
    <definedName name="Rm_100000tcs" localSheetId="5">'Moulé G17CrMo9-10'!$I$10</definedName>
    <definedName name="Rm_100000tcs" localSheetId="3">'Moulé GP280GH'!$I$10</definedName>
    <definedName name="Rm_100000tcs" localSheetId="6">'Moulé GX5CrNiMo19-11-2'!$I$10</definedName>
    <definedName name="Rm_100000tcs" localSheetId="2">'Plat P265GH'!$I$10</definedName>
    <definedName name="Rm_100000tcs_Inf" localSheetId="7">'Forgé P280GH'!$H$10</definedName>
    <definedName name="Rm_100000tcs_Inf" localSheetId="4">'Moulé G17CrMo5-5'!$H$10</definedName>
    <definedName name="Rm_100000tcs_Inf" localSheetId="5">'Moulé G17CrMo9-10'!$H$10</definedName>
    <definedName name="Rm_100000tcs_Inf" localSheetId="3">'Moulé GP280GH'!$H$10</definedName>
    <definedName name="Rm_100000tcs_Inf" localSheetId="6">'Moulé GX5CrNiMo19-11-2'!$H$10</definedName>
    <definedName name="Rm_100000tcs_Inf" localSheetId="2">'Plat P265GH'!$H$10</definedName>
    <definedName name="Rm_100000tcs_Sup" localSheetId="7">'Forgé P280GH'!$J$10</definedName>
    <definedName name="Rm_100000tcs_Sup" localSheetId="4">'Moulé G17CrMo5-5'!$J$10</definedName>
    <definedName name="Rm_100000tcs_Sup" localSheetId="5">'Moulé G17CrMo9-10'!$J$10</definedName>
    <definedName name="Rm_100000tcs_Sup" localSheetId="3">'Moulé GP280GH'!$J$10</definedName>
    <definedName name="Rm_100000tcs_Sup" localSheetId="6">'Moulé GX5CrNiMo19-11-2'!$J$10</definedName>
    <definedName name="Rm_100000tcs_Sup" localSheetId="2">'Plat P265GH'!$J$10</definedName>
    <definedName name="Rm_20" localSheetId="7">'Forgé P280GH'!$G$10</definedName>
    <definedName name="Rm_20" localSheetId="4">'Moulé G17CrMo5-5'!$G$10</definedName>
    <definedName name="Rm_20" localSheetId="5">'Moulé G17CrMo9-10'!$G$10</definedName>
    <definedName name="Rm_20" localSheetId="3">'Moulé GP280GH'!$G$10</definedName>
    <definedName name="Rm_20" localSheetId="6">'Moulé GX5CrNiMo19-11-2'!$G$10</definedName>
    <definedName name="Rm_20" localSheetId="2">'Plat P265GH'!$G$10</definedName>
    <definedName name="Rp0.2_20" localSheetId="7">'Forgé P280GH'!$G$8</definedName>
    <definedName name="Rp0.2_20" localSheetId="4">'Moulé G17CrMo5-5'!$G$8</definedName>
    <definedName name="Rp0.2_20" localSheetId="5">'Moulé G17CrMo9-10'!$G$8</definedName>
    <definedName name="Rp0.2_20" localSheetId="3">'Moulé GP280GH'!$G$8</definedName>
    <definedName name="Rp0.2_20" localSheetId="6">'Moulé GX5CrNiMo19-11-2'!$G$8</definedName>
    <definedName name="Rp0.2_20" localSheetId="2">'Plat P265GH'!$G$8</definedName>
    <definedName name="Rp0.2_tce" localSheetId="7">'Forgé P280GH'!$L$8</definedName>
    <definedName name="Rp0.2_tce" localSheetId="4">'Moulé G17CrMo5-5'!$L$8</definedName>
    <definedName name="Rp0.2_tce" localSheetId="5">'Moulé G17CrMo9-10'!$L$8</definedName>
    <definedName name="Rp0.2_tce" localSheetId="3">'Moulé GP280GH'!$L$8</definedName>
    <definedName name="Rp0.2_tce" localSheetId="6">'Moulé GX5CrNiMo19-11-2'!$L$8</definedName>
    <definedName name="Rp0.2_tce" localSheetId="2">'Plat P265GH'!$L$8</definedName>
    <definedName name="Rp0.2_tce_Inf" localSheetId="7">'Forgé P280GH'!$K$8</definedName>
    <definedName name="Rp0.2_tce_Inf" localSheetId="4">'Moulé G17CrMo5-5'!$K$8</definedName>
    <definedName name="Rp0.2_tce_Inf" localSheetId="5">'Moulé G17CrMo9-10'!$K$8</definedName>
    <definedName name="Rp0.2_tce_Inf" localSheetId="3">'Moulé GP280GH'!$K$8</definedName>
    <definedName name="Rp0.2_tce_Inf" localSheetId="6">'Moulé GX5CrNiMo19-11-2'!$K$8</definedName>
    <definedName name="Rp0.2_tce_Inf" localSheetId="2">'Plat P265GH'!$K$8</definedName>
    <definedName name="Rp0.2_tce_Sup" localSheetId="7">'Forgé P280GH'!$M$8</definedName>
    <definedName name="Rp0.2_tce_Sup" localSheetId="4">'Moulé G17CrMo5-5'!$M$8</definedName>
    <definedName name="Rp0.2_tce_Sup" localSheetId="5">'Moulé G17CrMo9-10'!$M$8</definedName>
    <definedName name="Rp0.2_tce_Sup" localSheetId="3">'Moulé GP280GH'!$M$8</definedName>
    <definedName name="Rp0.2_tce_Sup" localSheetId="6">'Moulé GX5CrNiMo19-11-2'!$M$8</definedName>
    <definedName name="Rp0.2_tce_Sup" localSheetId="2">'Plat P265GH'!$M$8</definedName>
    <definedName name="Rp0.2_tcs" localSheetId="7">'Forgé P280GH'!$I$8</definedName>
    <definedName name="Rp0.2_tcs" localSheetId="4">'Moulé G17CrMo5-5'!$I$8</definedName>
    <definedName name="Rp0.2_tcs" localSheetId="5">'Moulé G17CrMo9-10'!$I$8</definedName>
    <definedName name="Rp0.2_tcs" localSheetId="3">'Moulé GP280GH'!$I$8</definedName>
    <definedName name="Rp0.2_tcs" localSheetId="6">'Moulé GX5CrNiMo19-11-2'!$I$8</definedName>
    <definedName name="Rp0.2_tcs" localSheetId="2">'Plat P265GH'!$I$8</definedName>
    <definedName name="Rp0.2_tcs_Inf" localSheetId="7">'Forgé P280GH'!$H$8</definedName>
    <definedName name="Rp0.2_tcs_Inf" localSheetId="4">'Moulé G17CrMo5-5'!$H$8</definedName>
    <definedName name="Rp0.2_tcs_Inf" localSheetId="5">'Moulé G17CrMo9-10'!$H$8</definedName>
    <definedName name="Rp0.2_tcs_Inf" localSheetId="3">'Moulé GP280GH'!$H$8</definedName>
    <definedName name="Rp0.2_tcs_Inf" localSheetId="6">'Moulé GX5CrNiMo19-11-2'!$H$8</definedName>
    <definedName name="Rp0.2_tcs_Inf" localSheetId="2">'Plat P265GH'!$H$8</definedName>
    <definedName name="Rp0.2_tcs_Sup" localSheetId="7">'Forgé P280GH'!$J$8</definedName>
    <definedName name="Rp0.2_tcs_Sup" localSheetId="4">'Moulé G17CrMo5-5'!$J$8</definedName>
    <definedName name="Rp0.2_tcs_Sup" localSheetId="5">'Moulé G17CrMo9-10'!$J$8</definedName>
    <definedName name="Rp0.2_tcs_Sup" localSheetId="3">'Moulé GP280GH'!$J$8</definedName>
    <definedName name="Rp0.2_tcs_Sup" localSheetId="6">'Moulé GX5CrNiMo19-11-2'!$J$8</definedName>
    <definedName name="Rp0.2_tcs_Sup" localSheetId="2">'Plat P265GH'!$J$8</definedName>
    <definedName name="Ta">Données!$D$1</definedName>
    <definedName name="Te">Données!$F$1</definedName>
    <definedName name="Te_Inf" localSheetId="7">'Forgé P280GH'!$K$6</definedName>
    <definedName name="Te_Inf" localSheetId="4">'Moulé G17CrMo5-5'!$K$6</definedName>
    <definedName name="Te_Inf" localSheetId="5">'Moulé G17CrMo9-10'!$K$6</definedName>
    <definedName name="Te_Inf" localSheetId="3">'Moulé GP280GH'!$K$6</definedName>
    <definedName name="Te_Inf" localSheetId="6">'Moulé GX5CrNiMo19-11-2'!$K$6</definedName>
    <definedName name="Te_Inf" localSheetId="2">'Plat P265GH'!$K$6</definedName>
    <definedName name="Te_Sup" localSheetId="7">'Forgé P280GH'!$M$6</definedName>
    <definedName name="Te_Sup" localSheetId="4">'Moulé G17CrMo5-5'!$M$6</definedName>
    <definedName name="Te_Sup" localSheetId="5">'Moulé G17CrMo9-10'!$M$6</definedName>
    <definedName name="Te_Sup" localSheetId="3">'Moulé GP280GH'!$M$6</definedName>
    <definedName name="Te_Sup" localSheetId="6">'Moulé GX5CrNiMo19-11-2'!$M$6</definedName>
    <definedName name="Te_Sup" localSheetId="2">'Plat P265GH'!$M$6</definedName>
    <definedName name="Ts">Données!$E$1</definedName>
    <definedName name="Ts_Inf" localSheetId="7">'Forgé P280GH'!$H$6</definedName>
    <definedName name="Ts_Inf" localSheetId="4">'Moulé G17CrMo5-5'!$H$6</definedName>
    <definedName name="Ts_Inf" localSheetId="5">'Moulé G17CrMo9-10'!$H$6</definedName>
    <definedName name="Ts_Inf" localSheetId="3">'Moulé GP280GH'!$H$6</definedName>
    <definedName name="Ts_Inf" localSheetId="6">'Moulé GX5CrNiMo19-11-2'!$H$6</definedName>
    <definedName name="Ts_Inf" localSheetId="2">'Plat P265GH'!$H$6</definedName>
    <definedName name="Ts_Sup" localSheetId="7">'Forgé P280GH'!$J$6</definedName>
    <definedName name="Ts_Sup" localSheetId="4">'Moulé G17CrMo5-5'!$J$6</definedName>
    <definedName name="Ts_Sup" localSheetId="5">'Moulé G17CrMo9-10'!$J$6</definedName>
    <definedName name="Ts_Sup" localSheetId="3">'Moulé GP280GH'!$J$6</definedName>
    <definedName name="Ts_Sup" localSheetId="6">'Moulé GX5CrNiMo19-11-2'!$J$6</definedName>
    <definedName name="Ts_Sup" localSheetId="2">'Plat P265GH'!$J$6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" i="6" l="1"/>
  <c r="L6" i="8"/>
  <c r="I6" i="8"/>
  <c r="G6" i="8"/>
  <c r="V3" i="8"/>
  <c r="P3" i="8"/>
  <c r="V2" i="8"/>
  <c r="P2" i="8"/>
  <c r="V1" i="8"/>
  <c r="P1" i="8"/>
  <c r="L6" i="7"/>
  <c r="I6" i="7"/>
  <c r="G6" i="7"/>
  <c r="V3" i="7"/>
  <c r="P3" i="7"/>
  <c r="V2" i="7"/>
  <c r="P2" i="7"/>
  <c r="V1" i="7"/>
  <c r="P1" i="7"/>
  <c r="L6" i="6"/>
  <c r="I6" i="6"/>
  <c r="G6" i="6"/>
  <c r="V3" i="6"/>
  <c r="P3" i="6"/>
  <c r="V2" i="6"/>
  <c r="V1" i="6"/>
  <c r="P1" i="6"/>
  <c r="L6" i="5"/>
  <c r="I6" i="5"/>
  <c r="G6" i="5"/>
  <c r="V3" i="5"/>
  <c r="P3" i="5"/>
  <c r="V2" i="5"/>
  <c r="P2" i="5"/>
  <c r="V1" i="5"/>
  <c r="P1" i="5"/>
  <c r="L6" i="4"/>
  <c r="I6" i="4"/>
  <c r="G6" i="4"/>
  <c r="V3" i="4"/>
  <c r="P3" i="4"/>
  <c r="V2" i="4"/>
  <c r="P2" i="4"/>
  <c r="V1" i="4"/>
  <c r="P1" i="4"/>
  <c r="P3" i="1" l="1"/>
  <c r="V3" i="1"/>
  <c r="V2" i="1"/>
  <c r="P2" i="1" l="1"/>
  <c r="V1" i="1"/>
  <c r="P1" i="1"/>
  <c r="L6" i="1"/>
  <c r="I6" i="1" l="1"/>
  <c r="G6" i="1"/>
</calcChain>
</file>

<file path=xl/sharedStrings.xml><?xml version="1.0" encoding="utf-8"?>
<sst xmlns="http://schemas.openxmlformats.org/spreadsheetml/2006/main" count="367" uniqueCount="93">
  <si>
    <t>Epaisseur</t>
  </si>
  <si>
    <t>50</t>
  </si>
  <si>
    <t>100</t>
  </si>
  <si>
    <t>150</t>
  </si>
  <si>
    <t>200</t>
  </si>
  <si>
    <t>250</t>
  </si>
  <si>
    <t>300</t>
  </si>
  <si>
    <t>350</t>
  </si>
  <si>
    <t>400</t>
  </si>
  <si>
    <t>t ≤ 16</t>
  </si>
  <si>
    <t>16 &lt; t ≤ 40</t>
  </si>
  <si>
    <t>40 &lt; t ≤ 60</t>
  </si>
  <si>
    <t>60 &lt; t ≤ 100</t>
  </si>
  <si>
    <t>100 &lt; t ≤ 150</t>
  </si>
  <si>
    <t>150 &lt; t ≤ 250</t>
  </si>
  <si>
    <t>450</t>
  </si>
  <si>
    <t>380</t>
  </si>
  <si>
    <t>390</t>
  </si>
  <si>
    <t>410</t>
  </si>
  <si>
    <t>420</t>
  </si>
  <si>
    <t>430</t>
  </si>
  <si>
    <t>440</t>
  </si>
  <si>
    <t>460</t>
  </si>
  <si>
    <t>470</t>
  </si>
  <si>
    <t>480</t>
  </si>
  <si>
    <t>Conception</t>
  </si>
  <si>
    <t>Fluage</t>
  </si>
  <si>
    <t>Essai / Assemblage</t>
  </si>
  <si>
    <t>Facteurs de sécurité - Aciers et aciers moulés
NF EN 12516-2+A1 - §6 - Tableau 2</t>
  </si>
  <si>
    <r>
      <t>f</t>
    </r>
    <r>
      <rPr>
        <b/>
        <vertAlign val="subscript"/>
        <sz val="11"/>
        <color theme="5" tint="-0.249977111117893"/>
        <rFont val="Calibri"/>
        <family val="2"/>
        <scheme val="minor"/>
      </rPr>
      <t xml:space="preserve"> </t>
    </r>
    <r>
      <rPr>
        <b/>
        <sz val="11"/>
        <color theme="5" tint="-0.249977111117893"/>
        <rFont val="Calibri"/>
        <family val="2"/>
        <scheme val="minor"/>
      </rPr>
      <t>= Min (R</t>
    </r>
    <r>
      <rPr>
        <b/>
        <vertAlign val="subscript"/>
        <sz val="11"/>
        <color theme="5" tint="-0.249977111117893"/>
        <rFont val="Calibri"/>
        <family val="2"/>
        <scheme val="minor"/>
      </rPr>
      <t xml:space="preserve">p0,2/t </t>
    </r>
    <r>
      <rPr>
        <b/>
        <sz val="11"/>
        <color theme="5" tint="-0.249977111117893"/>
        <rFont val="Calibri"/>
        <family val="2"/>
        <scheme val="minor"/>
      </rPr>
      <t>/ 1,5 ; R</t>
    </r>
    <r>
      <rPr>
        <b/>
        <vertAlign val="subscript"/>
        <sz val="11"/>
        <color theme="5" tint="-0.249977111117893"/>
        <rFont val="Calibri"/>
        <family val="2"/>
        <scheme val="minor"/>
      </rPr>
      <t xml:space="preserve">m/20 </t>
    </r>
    <r>
      <rPr>
        <b/>
        <sz val="11"/>
        <color theme="5" tint="-0.249977111117893"/>
        <rFont val="Calibri"/>
        <family val="2"/>
        <scheme val="minor"/>
      </rPr>
      <t>/ 2,4)</t>
    </r>
  </si>
  <si>
    <r>
      <t>f = R</t>
    </r>
    <r>
      <rPr>
        <b/>
        <vertAlign val="subscript"/>
        <sz val="11"/>
        <color theme="5" tint="-0.249977111117893"/>
        <rFont val="Calibri"/>
        <family val="2"/>
        <scheme val="minor"/>
      </rPr>
      <t xml:space="preserve">m/100000t </t>
    </r>
    <r>
      <rPr>
        <b/>
        <sz val="11"/>
        <color theme="5" tint="-0.249977111117893"/>
        <rFont val="Calibri"/>
        <family val="2"/>
        <scheme val="minor"/>
      </rPr>
      <t>/ 1,5</t>
    </r>
  </si>
  <si>
    <r>
      <t>f = R</t>
    </r>
    <r>
      <rPr>
        <b/>
        <vertAlign val="subscript"/>
        <sz val="11"/>
        <color theme="5" tint="-0.249977111117893"/>
        <rFont val="Calibri"/>
        <family val="2"/>
        <scheme val="minor"/>
      </rPr>
      <t xml:space="preserve">p0,2/20 </t>
    </r>
    <r>
      <rPr>
        <b/>
        <sz val="11"/>
        <color theme="5" tint="-0.249977111117893"/>
        <rFont val="Calibri"/>
        <family val="2"/>
        <scheme val="minor"/>
      </rPr>
      <t>/ 1,05</t>
    </r>
  </si>
  <si>
    <t>Ts</t>
  </si>
  <si>
    <t>Ts-</t>
  </si>
  <si>
    <t>Ts+</t>
  </si>
  <si>
    <r>
      <t>Interpolation linéaire
p = f</t>
    </r>
    <r>
      <rPr>
        <vertAlign val="subscript"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+(f</t>
    </r>
    <r>
      <rPr>
        <vertAlign val="subscript"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-f</t>
    </r>
    <r>
      <rPr>
        <vertAlign val="subscript"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).[(x-a)/(b-a)]</t>
    </r>
  </si>
  <si>
    <r>
      <t>R</t>
    </r>
    <r>
      <rPr>
        <vertAlign val="subscript"/>
        <sz val="11"/>
        <color theme="1"/>
        <rFont val="Calibri"/>
        <family val="2"/>
        <scheme val="minor"/>
      </rPr>
      <t>m/20</t>
    </r>
  </si>
  <si>
    <r>
      <t>R</t>
    </r>
    <r>
      <rPr>
        <vertAlign val="subscript"/>
        <sz val="11"/>
        <color theme="1"/>
        <rFont val="Calibri"/>
        <family val="2"/>
        <scheme val="minor"/>
      </rPr>
      <t>p0,2/20</t>
    </r>
  </si>
  <si>
    <t>f_Conception_Service</t>
  </si>
  <si>
    <t>f_Fluage_Service</t>
  </si>
  <si>
    <t>f_Essai/Assemblage_Service</t>
  </si>
  <si>
    <t>f_Conception_Exceptionnelle</t>
  </si>
  <si>
    <t>f_Fluage_Exceptionnelle</t>
  </si>
  <si>
    <t>f_Essai/Assemblage_Exceptionnelle</t>
  </si>
  <si>
    <t>Tamb</t>
  </si>
  <si>
    <t>Tserv</t>
  </si>
  <si>
    <t>Texcep</t>
  </si>
  <si>
    <r>
      <t>T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Inf</t>
    </r>
  </si>
  <si>
    <r>
      <t>T</t>
    </r>
    <r>
      <rPr>
        <vertAlign val="subscript"/>
        <sz val="11"/>
        <color theme="1"/>
        <rFont val="Calibri"/>
        <family val="2"/>
        <scheme val="minor"/>
      </rPr>
      <t>e</t>
    </r>
  </si>
  <si>
    <r>
      <t>T</t>
    </r>
    <r>
      <rPr>
        <vertAlign val="subscript"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Sup</t>
    </r>
  </si>
  <si>
    <r>
      <t>R</t>
    </r>
    <r>
      <rPr>
        <vertAlign val="subscript"/>
        <sz val="11"/>
        <color theme="1"/>
        <rFont val="Calibri"/>
        <family val="2"/>
        <scheme val="minor"/>
      </rPr>
      <t>p0,2/tcs</t>
    </r>
    <r>
      <rPr>
        <sz val="11"/>
        <color theme="1"/>
        <rFont val="Calibri"/>
        <family val="2"/>
        <scheme val="minor"/>
      </rPr>
      <t>Inf</t>
    </r>
  </si>
  <si>
    <r>
      <t>R</t>
    </r>
    <r>
      <rPr>
        <vertAlign val="subscript"/>
        <sz val="11"/>
        <color theme="1"/>
        <rFont val="Calibri"/>
        <family val="2"/>
        <scheme val="minor"/>
      </rPr>
      <t>p0,2/tcs</t>
    </r>
    <r>
      <rPr>
        <sz val="11"/>
        <color theme="1"/>
        <rFont val="Calibri"/>
        <family val="2"/>
        <scheme val="minor"/>
      </rPr>
      <t>Sup</t>
    </r>
  </si>
  <si>
    <r>
      <t>R</t>
    </r>
    <r>
      <rPr>
        <vertAlign val="subscript"/>
        <sz val="11"/>
        <color theme="1"/>
        <rFont val="Calibri"/>
        <family val="2"/>
        <scheme val="minor"/>
      </rPr>
      <t>p0,2/tce</t>
    </r>
    <r>
      <rPr>
        <sz val="11"/>
        <color theme="1"/>
        <rFont val="Calibri"/>
        <family val="2"/>
        <scheme val="minor"/>
      </rPr>
      <t>Inf</t>
    </r>
  </si>
  <si>
    <r>
      <t>R</t>
    </r>
    <r>
      <rPr>
        <vertAlign val="subscript"/>
        <sz val="11"/>
        <color theme="1"/>
        <rFont val="Calibri"/>
        <family val="2"/>
        <scheme val="minor"/>
      </rPr>
      <t>p0,2/tce</t>
    </r>
  </si>
  <si>
    <r>
      <t>R</t>
    </r>
    <r>
      <rPr>
        <vertAlign val="subscript"/>
        <sz val="11"/>
        <color theme="1"/>
        <rFont val="Calibri"/>
        <family val="2"/>
        <scheme val="minor"/>
      </rPr>
      <t>p0,2/tce</t>
    </r>
    <r>
      <rPr>
        <sz val="11"/>
        <color theme="1"/>
        <rFont val="Calibri"/>
        <family val="2"/>
        <scheme val="minor"/>
      </rPr>
      <t>Sup</t>
    </r>
  </si>
  <si>
    <r>
      <t>R</t>
    </r>
    <r>
      <rPr>
        <vertAlign val="subscript"/>
        <sz val="11"/>
        <color theme="1"/>
        <rFont val="Calibri"/>
        <family val="2"/>
        <scheme val="minor"/>
      </rPr>
      <t>p0,2/tcs</t>
    </r>
  </si>
  <si>
    <r>
      <t>R</t>
    </r>
    <r>
      <rPr>
        <vertAlign val="subscript"/>
        <sz val="11"/>
        <color theme="1"/>
        <rFont val="Calibri"/>
        <family val="2"/>
        <scheme val="minor"/>
      </rPr>
      <t>m/100000tcs</t>
    </r>
  </si>
  <si>
    <r>
      <t>R</t>
    </r>
    <r>
      <rPr>
        <vertAlign val="subscript"/>
        <sz val="11"/>
        <color theme="1"/>
        <rFont val="Calibri"/>
        <family val="2"/>
        <scheme val="minor"/>
      </rPr>
      <t>m/100000tcs</t>
    </r>
    <r>
      <rPr>
        <sz val="11"/>
        <color theme="1"/>
        <rFont val="Calibri"/>
        <family val="2"/>
        <scheme val="minor"/>
      </rPr>
      <t>Inf</t>
    </r>
  </si>
  <si>
    <r>
      <t>R</t>
    </r>
    <r>
      <rPr>
        <vertAlign val="subscript"/>
        <sz val="11"/>
        <color theme="1"/>
        <rFont val="Calibri"/>
        <family val="2"/>
        <scheme val="minor"/>
      </rPr>
      <t>m/100000tcs</t>
    </r>
    <r>
      <rPr>
        <sz val="11"/>
        <color theme="1"/>
        <rFont val="Calibri"/>
        <family val="2"/>
        <scheme val="minor"/>
      </rPr>
      <t>Sup</t>
    </r>
  </si>
  <si>
    <r>
      <t>T</t>
    </r>
    <r>
      <rPr>
        <vertAlign val="subscript"/>
        <sz val="11"/>
        <color theme="1"/>
        <rFont val="Calibri"/>
        <family val="2"/>
        <scheme val="minor"/>
      </rPr>
      <t>a</t>
    </r>
  </si>
  <si>
    <t>500</t>
  </si>
  <si>
    <t xml:space="preserve"> Acier</t>
  </si>
  <si>
    <t>Toutes</t>
  </si>
  <si>
    <t>550</t>
  </si>
  <si>
    <t>Rm à température (°C) - Fluage (100000h)</t>
  </si>
  <si>
    <r>
      <t>R</t>
    </r>
    <r>
      <rPr>
        <vertAlign val="subscript"/>
        <sz val="11"/>
        <color theme="1"/>
        <rFont val="Calibri"/>
        <family val="2"/>
        <scheme val="minor"/>
      </rPr>
      <t>p0.2</t>
    </r>
    <r>
      <rPr>
        <sz val="11"/>
        <color theme="1"/>
        <rFont val="Calibri"/>
        <family val="2"/>
        <scheme val="minor"/>
      </rPr>
      <t xml:space="preserve"> à température (°C)</t>
    </r>
  </si>
  <si>
    <t xml:space="preserve"> Acier faiblement allié</t>
  </si>
  <si>
    <t>600</t>
  </si>
  <si>
    <t>Matière 01</t>
  </si>
  <si>
    <t>Matière 02</t>
  </si>
  <si>
    <t>Matière 03</t>
  </si>
  <si>
    <t>Matière 04</t>
  </si>
  <si>
    <t>t ≤ 35</t>
  </si>
  <si>
    <t>35 &lt; t ≤ 160</t>
  </si>
  <si>
    <t>Matière 05</t>
  </si>
  <si>
    <t>Matière 06</t>
  </si>
  <si>
    <t>&lt;------ A discuter</t>
  </si>
  <si>
    <t xml:space="preserve"> Acier austénitique</t>
  </si>
  <si>
    <t>Moulé - GP280GH (1.0625) - NF EN 10213</t>
  </si>
  <si>
    <t>Plat - P265GH (1.0426) - NF EN 10028-2</t>
  </si>
  <si>
    <t>Onglet</t>
  </si>
  <si>
    <t>Moulé - G17CrMo5-5 (1.7357) - NF EN 10213</t>
  </si>
  <si>
    <t>Moulé - G17CrMo9-10 (1.7379) - NF EN 10213</t>
  </si>
  <si>
    <t>Moulé - GX5CrNiMo19-11-2 (1.4408) - NF EN 10213</t>
  </si>
  <si>
    <t>Forgé - P280GH (1.0426) - NF EN 10222-2</t>
  </si>
  <si>
    <t>Matière</t>
  </si>
  <si>
    <t>-&gt; Valeur retournée</t>
  </si>
  <si>
    <t>Plat P265GH</t>
  </si>
  <si>
    <t>Moulé GP280GH</t>
  </si>
  <si>
    <t>Moulé G17CrMo5-5</t>
  </si>
  <si>
    <t>Moulé G17CrMo9-10</t>
  </si>
  <si>
    <t>Moulé GX5CrNiMo19-11-2</t>
  </si>
  <si>
    <t>Forgé P280GH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</si>
</sst>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5" tint="-0.249977111117893"/>
      <name val="Calibri"/>
      <family val="2"/>
      <scheme val="minor"/>
    </font>
    <font>
      <b/>
      <vertAlign val="subscript"/>
      <sz val="11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3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704850</xdr:colOff>
          <xdr:row>4</xdr:row>
          <xdr:rowOff>228600</xdr:rowOff>
        </xdr:from>
        <xdr:to>
          <xdr:col>19</xdr:col>
          <xdr:colOff>419100</xdr:colOff>
          <xdr:row>8</xdr:row>
          <xdr:rowOff>219075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Test de calcul des contraintes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704850</xdr:colOff>
          <xdr:row>4</xdr:row>
          <xdr:rowOff>228600</xdr:rowOff>
        </xdr:from>
        <xdr:to>
          <xdr:col>19</xdr:col>
          <xdr:colOff>419100</xdr:colOff>
          <xdr:row>8</xdr:row>
          <xdr:rowOff>219075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Test de calcul des contraintes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704850</xdr:colOff>
          <xdr:row>4</xdr:row>
          <xdr:rowOff>228600</xdr:rowOff>
        </xdr:from>
        <xdr:to>
          <xdr:col>19</xdr:col>
          <xdr:colOff>419100</xdr:colOff>
          <xdr:row>8</xdr:row>
          <xdr:rowOff>219075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Test de calcul des contraintes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704850</xdr:colOff>
          <xdr:row>4</xdr:row>
          <xdr:rowOff>228600</xdr:rowOff>
        </xdr:from>
        <xdr:to>
          <xdr:col>19</xdr:col>
          <xdr:colOff>419100</xdr:colOff>
          <xdr:row>8</xdr:row>
          <xdr:rowOff>219075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Test de calcul des contraintes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704850</xdr:colOff>
          <xdr:row>4</xdr:row>
          <xdr:rowOff>228600</xdr:rowOff>
        </xdr:from>
        <xdr:to>
          <xdr:col>19</xdr:col>
          <xdr:colOff>419100</xdr:colOff>
          <xdr:row>8</xdr:row>
          <xdr:rowOff>219075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Test de calcul des contraintes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704850</xdr:colOff>
          <xdr:row>4</xdr:row>
          <xdr:rowOff>228600</xdr:rowOff>
        </xdr:from>
        <xdr:to>
          <xdr:col>19</xdr:col>
          <xdr:colOff>419100</xdr:colOff>
          <xdr:row>8</xdr:row>
          <xdr:rowOff>219075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7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Test de calcul des contraintes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0E84C3E-5E6F-4C88-8297-739BCED62554}" name="Table_Matière_Onglets" displayName="Table_Matière_Onglets" ref="A1:B7" totalsRowShown="0" headerRowDxfId="229">
  <autoFilter ref="A1:B7" xr:uid="{D0E84C3E-5E6F-4C88-8297-739BCED62554}">
    <filterColumn colId="0" hiddenButton="1"/>
    <filterColumn colId="1" hiddenButton="1"/>
  </autoFilter>
  <tableColumns count="2">
    <tableColumn id="1" xr3:uid="{D3D3CB40-DA21-4D58-A290-1D4111A46626}" name="Matière" dataDxfId="228"/>
    <tableColumn id="2" xr3:uid="{2C05E574-0172-4352-91C6-574AF6CDCA76}" name="Onglet" dataDxfId="22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3A919D-E959-431A-B2EC-5B80273FE9BE}" name="M01_Table_Rp0.2" displayName="M01_Table_Rp0.2" ref="B13:I19" headerRowDxfId="226" dataDxfId="224" headerRowBorderDxfId="225" tableBorderDxfId="223" totalsRowBorderDxfId="222">
  <autoFilter ref="B13:I19" xr:uid="{663A919D-E959-431A-B2EC-5B80273FE9B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B5A6528E-46E7-4818-8BC3-3397F8E28725}" name="50" totalsRowLabel="Total" dataDxfId="221" totalsRowDxfId="220"/>
    <tableColumn id="2" xr3:uid="{EF35E87C-9BAF-42EF-A6FF-AA14037A3D23}" name="100" dataDxfId="219" totalsRowDxfId="218"/>
    <tableColumn id="3" xr3:uid="{FB105E93-9F25-4E2F-9788-F4263DE360A6}" name="150" dataDxfId="217" totalsRowDxfId="216"/>
    <tableColumn id="4" xr3:uid="{DD6FD566-254B-4088-969D-CD7EFD8449D1}" name="200" dataDxfId="215" totalsRowDxfId="214"/>
    <tableColumn id="5" xr3:uid="{2F708BC9-A2EA-44C8-B1E2-1CBD6832835F}" name="250" dataDxfId="213" totalsRowDxfId="212"/>
    <tableColumn id="6" xr3:uid="{DE3D6788-8B14-44E4-9241-910207F14E22}" name="300" dataDxfId="211" totalsRowDxfId="210"/>
    <tableColumn id="7" xr3:uid="{7E68C022-AD11-4CBD-812A-E63B60AB0CF7}" name="350" dataDxfId="209" totalsRowDxfId="208"/>
    <tableColumn id="8" xr3:uid="{372BB412-D6BE-46DB-9036-A47DFD797639}" name="400" totalsRowFunction="sum" dataDxfId="207" totalsRowDxfId="206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9F8BFD-C38D-4E76-8838-91647F807DE1}" name="M01_Table_Epaisseur" displayName="M01_Table_Epaisseur" ref="A13:A19" totalsRowShown="0" headerRowDxfId="205" dataDxfId="203" headerRowBorderDxfId="204" tableBorderDxfId="202">
  <autoFilter ref="A13:A19" xr:uid="{0A9F8BFD-C38D-4E76-8838-91647F807DE1}">
    <filterColumn colId="0" hiddenButton="1"/>
  </autoFilter>
  <tableColumns count="1">
    <tableColumn id="1" xr3:uid="{1B4A9CD7-F8E2-4845-A2B6-EAA6F7710096}" name="Epaisseur" dataDxfId="20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B876E6A-A36C-4021-B029-10C2167A66C6}" name="M01_Table_Rm_Fluage" displayName="M01_Table_Rm_Fluage" ref="L13:V14" totalsRowShown="0" headerRowDxfId="200" dataDxfId="199">
  <autoFilter ref="L13:V14" xr:uid="{7B876E6A-A36C-4021-B029-10C2167A66C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4258AF60-DE6E-41EB-B470-A71799B9AA5C}" name="380" dataDxfId="198"/>
    <tableColumn id="2" xr3:uid="{3D05C421-1EB5-4B62-AAEB-D075365F9BB3}" name="390" dataDxfId="197"/>
    <tableColumn id="3" xr3:uid="{7950CC8D-1DBB-47DB-B833-510209AD76A0}" name="400" dataDxfId="196"/>
    <tableColumn id="4" xr3:uid="{F8BBEA11-6DEF-45B9-BE26-B7D1F4F6FD15}" name="410" dataDxfId="195"/>
    <tableColumn id="5" xr3:uid="{8FDED401-51BF-4BCB-A138-6D9856AD6856}" name="420" dataDxfId="194"/>
    <tableColumn id="6" xr3:uid="{B8311EC3-E374-4D16-89C8-7E4B21C3DC5C}" name="430" dataDxfId="193"/>
    <tableColumn id="7" xr3:uid="{7418D5C7-885A-4BF4-836E-13C6A8AFE96D}" name="440" dataDxfId="192"/>
    <tableColumn id="8" xr3:uid="{07070AEF-39C6-4251-AE88-5C2BFB757E4A}" name="450" dataDxfId="191"/>
    <tableColumn id="9" xr3:uid="{1C67A882-1484-44A6-8928-096D765225DC}" name="460" dataDxfId="190"/>
    <tableColumn id="10" xr3:uid="{2D9DCBA9-B57B-4768-B6BA-1604696DFE52}" name="470" dataDxfId="189"/>
    <tableColumn id="11" xr3:uid="{D83C5DD7-5521-4FF2-9C53-62210C101678}" name="480" dataDxfId="188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B9AB1DA-7F68-4A42-99D6-94FD5AA3F3CB}" name="M01_Table_Rm" displayName="M01_Table_Rm" ref="J13:J19" totalsRowShown="0" headerRowDxfId="187" dataDxfId="185" headerRowBorderDxfId="186">
  <autoFilter ref="J13:J19" xr:uid="{2B9AB1DA-7F68-4A42-99D6-94FD5AA3F3CB}">
    <filterColumn colId="0" hiddenButton="1"/>
  </autoFilter>
  <tableColumns count="1">
    <tableColumn id="1" xr3:uid="{895CA119-22E0-4706-A397-8A82B1BDA796}" name="Rm/20" dataDxfId="184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5C91C6A-0066-462B-A1F0-A4476337DD6E}" name="M02_Table_Rp0.2" displayName="M02_Table_Rp0.2" ref="B13:H14" headerRowDxfId="183" dataDxfId="181" headerRowBorderDxfId="182" tableBorderDxfId="180" totalsRowBorderDxfId="179">
  <autoFilter ref="B13:H14" xr:uid="{663A919D-E959-431A-B2EC-5B80273FE9B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A7F43086-08A9-4B41-A272-D8D872EACE9E}" name="50" totalsRowLabel="Total" dataDxfId="178" totalsRowDxfId="177"/>
    <tableColumn id="2" xr3:uid="{73884474-279E-4FA0-8F51-0E953CF89E55}" name="100" dataDxfId="176" totalsRowDxfId="175"/>
    <tableColumn id="3" xr3:uid="{E64280AE-30E0-4209-BE80-53BE18390997}" name="200" dataDxfId="174" totalsRowDxfId="173"/>
    <tableColumn id="4" xr3:uid="{6114A58E-6B4C-4C02-BB44-208EBFEFBD29}" name="300" dataDxfId="172" totalsRowDxfId="171"/>
    <tableColumn id="5" xr3:uid="{1626CDCB-8879-4C1E-9187-4750BDB226FC}" name="350" dataDxfId="170" totalsRowDxfId="169"/>
    <tableColumn id="7" xr3:uid="{7548BEC2-B773-4AB9-A779-A8FAF9520722}" name="400" dataDxfId="168" totalsRowDxfId="167"/>
    <tableColumn id="6" xr3:uid="{27BF9DD8-62EB-4D0A-9E4E-118052F1B2B8}" name="450" dataDxfId="166" totalsRowDxfId="165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8979B46-E145-412A-B6AF-272580EF2456}" name="M02_Table_Epaisseur" displayName="M02_Table_Epaisseur" ref="A13:A14" totalsRowShown="0" headerRowDxfId="164" dataDxfId="162" headerRowBorderDxfId="163" tableBorderDxfId="161">
  <autoFilter ref="A13:A14" xr:uid="{0A9F8BFD-C38D-4E76-8838-91647F807DE1}">
    <filterColumn colId="0" hiddenButton="1"/>
  </autoFilter>
  <tableColumns count="1">
    <tableColumn id="1" xr3:uid="{5C777BF8-314A-46F8-88F4-3863E2F9EE5C}" name="Epaisseur" dataDxfId="16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ACEB225-6ABD-4755-AE99-10145C34C956}" name="M02_Table_Rm_Fluage" displayName="M02_Table_Rm_Fluage" ref="K13:M14" totalsRowShown="0" headerRowDxfId="159" dataDxfId="158">
  <autoFilter ref="K13:M14" xr:uid="{7B876E6A-A36C-4021-B029-10C2167A66C6}">
    <filterColumn colId="0" hiddenButton="1"/>
    <filterColumn colId="1" hiddenButton="1"/>
    <filterColumn colId="2" hiddenButton="1"/>
  </autoFilter>
  <tableColumns count="3">
    <tableColumn id="1" xr3:uid="{46C77568-E11C-4570-99F9-2119B94B0DCF}" name="400" dataDxfId="157"/>
    <tableColumn id="2" xr3:uid="{1562381F-883C-4FC5-97B1-8EC4E3F562FB}" name="450" dataDxfId="156"/>
    <tableColumn id="3" xr3:uid="{F12957B7-9555-4F08-87B8-56D573D249F6}" name="500" dataDxfId="155"/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577F6C7-1B26-493E-A7C5-8437FEDEE97B}" name="M02_Table_Rm" displayName="M02_Table_Rm" ref="I13:I14" totalsRowShown="0" headerRowDxfId="154" dataDxfId="152" headerRowBorderDxfId="153">
  <autoFilter ref="I13:I14" xr:uid="{2B9AB1DA-7F68-4A42-99D6-94FD5AA3F3CB}">
    <filterColumn colId="0" hiddenButton="1"/>
  </autoFilter>
  <tableColumns count="1">
    <tableColumn id="1" xr3:uid="{D312095F-375A-4777-A4EA-9EAFD90AD98F}" name="Rm/20" dataDxfId="151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31D235D-9D18-4138-BB12-AF1FECA95582}" name="M03_Table_Rp0.2" displayName="M03_Table_Rp0.2" ref="B13:J14" headerRowDxfId="150" dataDxfId="148" headerRowBorderDxfId="149" tableBorderDxfId="147" totalsRowBorderDxfId="146">
  <autoFilter ref="B13:J14" xr:uid="{663A919D-E959-431A-B2EC-5B80273FE9B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E54B245D-8C5C-49AE-885A-55F6E73BC219}" name="50" totalsRowLabel="Total" dataDxfId="145" totalsRowDxfId="144"/>
    <tableColumn id="2" xr3:uid="{120969D1-597E-4C57-B84D-5AE6B7DE71DC}" name="100" dataDxfId="143" totalsRowDxfId="142"/>
    <tableColumn id="3" xr3:uid="{472E092F-0D4D-4225-9C68-A338F7FABDF0}" name="200" dataDxfId="141" totalsRowDxfId="140"/>
    <tableColumn id="4" xr3:uid="{4AF79F13-263B-4C38-BEFA-6A2D98AE8497}" name="300" dataDxfId="139" totalsRowDxfId="138"/>
    <tableColumn id="5" xr3:uid="{B7C9FD15-F315-44DC-B9A1-847FF397677D}" name="350" dataDxfId="137" totalsRowDxfId="136"/>
    <tableColumn id="7" xr3:uid="{7A7106E6-04DC-4E15-A775-3A00DA8E829E}" name="400" dataDxfId="135" totalsRowDxfId="134"/>
    <tableColumn id="6" xr3:uid="{FD941D8B-B870-451E-A780-8B6700223141}" name="450" dataDxfId="133" totalsRowDxfId="132"/>
    <tableColumn id="8" xr3:uid="{7E8EBEB1-7672-491D-B332-0B4A677E6ACA}" name="500" dataDxfId="131" totalsRowDxfId="130"/>
    <tableColumn id="9" xr3:uid="{6D86AE17-661D-4A62-89B8-E7AF9AB88FDB}" name="550" dataDxfId="129" totalsRowDxfId="128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99A72982-5751-4944-9921-65AD666FB60A}" name="M03_Table_Epaisseur" displayName="M03_Table_Epaisseur" ref="A13:A14" totalsRowShown="0" headerRowDxfId="127" dataDxfId="125" headerRowBorderDxfId="126" tableBorderDxfId="124">
  <autoFilter ref="A13:A14" xr:uid="{0A9F8BFD-C38D-4E76-8838-91647F807DE1}">
    <filterColumn colId="0" hiddenButton="1"/>
  </autoFilter>
  <tableColumns count="1">
    <tableColumn id="1" xr3:uid="{61E40C1D-7209-4B55-B030-2EB3D50FD1C0}" name="Epaisseur" dataDxfId="123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8C44A28-51BE-4807-81CF-6C43B564F4BE}" name="M03_Table_Rm_Fluage" displayName="M03_Table_Rm_Fluage" ref="M13:P14" totalsRowShown="0" headerRowDxfId="122" dataDxfId="121">
  <autoFilter ref="M13:P14" xr:uid="{7B876E6A-A36C-4021-B029-10C2167A66C6}">
    <filterColumn colId="0" hiddenButton="1"/>
    <filterColumn colId="1" hiddenButton="1"/>
    <filterColumn colId="2" hiddenButton="1"/>
    <filterColumn colId="3" hiddenButton="1"/>
  </autoFilter>
  <tableColumns count="4">
    <tableColumn id="1" xr3:uid="{EB62B901-21F7-4629-B6B7-234484709F5D}" name="400" dataDxfId="120"/>
    <tableColumn id="2" xr3:uid="{18F27100-68DC-48C8-B32A-30878931FACE}" name="450" dataDxfId="119"/>
    <tableColumn id="3" xr3:uid="{8A82FB7D-FA05-4DDC-95C7-1F20E2DB262C}" name="500" dataDxfId="118"/>
    <tableColumn id="4" xr3:uid="{1C9423B3-2BBB-46F5-A963-2B49B08F23C4}" name="550" dataDxfId="117"/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41C98676-5F9F-4465-BF1D-3E5EB58AB098}" name="M03_Table_Rm" displayName="M03_Table_Rm" ref="K13:K14" totalsRowShown="0" headerRowDxfId="116" dataDxfId="114" headerRowBorderDxfId="115">
  <autoFilter ref="K13:K14" xr:uid="{2B9AB1DA-7F68-4A42-99D6-94FD5AA3F3CB}">
    <filterColumn colId="0" hiddenButton="1"/>
  </autoFilter>
  <tableColumns count="1">
    <tableColumn id="1" xr3:uid="{97393D3C-8570-4809-B125-F7754D254085}" name="Rm/20" dataDxfId="113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41EEA9A-3770-4334-9E3B-805D59A8FCE2}" name="M04_Table_Rp0.2" displayName="M04_Table_Rp0.2" ref="B13:J14" headerRowDxfId="112" dataDxfId="110" headerRowBorderDxfId="111" tableBorderDxfId="109" totalsRowBorderDxfId="108">
  <autoFilter ref="B13:J14" xr:uid="{663A919D-E959-431A-B2EC-5B80273FE9B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36C73040-D52B-44C3-8E8F-CE41933F5C21}" name="50" totalsRowLabel="Total" dataDxfId="107" totalsRowDxfId="106"/>
    <tableColumn id="2" xr3:uid="{1F1049E7-1E80-44A5-8DE3-1A3625578311}" name="100" dataDxfId="105" totalsRowDxfId="104"/>
    <tableColumn id="3" xr3:uid="{14A2778D-8AC8-4F24-B809-1FD949CA64E0}" name="200" dataDxfId="103" totalsRowDxfId="102"/>
    <tableColumn id="4" xr3:uid="{4AE013D9-150C-47EF-88A0-178992D6E9A0}" name="300" dataDxfId="101" totalsRowDxfId="100"/>
    <tableColumn id="5" xr3:uid="{DC6823C0-2221-47B3-97A0-86787D1AF9F7}" name="350" dataDxfId="99" totalsRowDxfId="98"/>
    <tableColumn id="7" xr3:uid="{4F3FF5AF-1ACE-4685-9D27-10332FD1935D}" name="400" dataDxfId="97" totalsRowDxfId="96"/>
    <tableColumn id="6" xr3:uid="{8CA843D7-E93D-4C65-BC1E-A0C256D1B2ED}" name="450" dataDxfId="95" totalsRowDxfId="94"/>
    <tableColumn id="8" xr3:uid="{2CD07B0C-D20D-4677-9C35-61C9B61FA3EB}" name="500" dataDxfId="93" totalsRowDxfId="92"/>
    <tableColumn id="9" xr3:uid="{EECBCB62-EE0D-4AAC-BF14-E46927D15319}" name="550" dataDxfId="91" totalsRowDxfId="90"/>
  </tableColumns>
  <tableStyleInfo name="TableStyleLight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1051A342-4543-4999-8E25-A0E34CF0335D}" name="M04_Table_Epaisseur" displayName="M04_Table_Epaisseur" ref="A13:A14" totalsRowShown="0" headerRowDxfId="89" dataDxfId="87" headerRowBorderDxfId="88" tableBorderDxfId="86">
  <autoFilter ref="A13:A14" xr:uid="{0A9F8BFD-C38D-4E76-8838-91647F807DE1}">
    <filterColumn colId="0" hiddenButton="1"/>
  </autoFilter>
  <tableColumns count="1">
    <tableColumn id="1" xr3:uid="{A995C3F0-D9EB-4795-9024-CE5A8ED097A3}" name="Epaisseur" dataDxfId="85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278A0A6-2111-4A45-9C21-B5992D269727}" name="M04_Table_Rm_Fluage" displayName="M04_Table_Rm_Fluage" ref="M13:Q14" totalsRowShown="0" headerRowDxfId="84" dataDxfId="83">
  <autoFilter ref="M13:Q14" xr:uid="{7B876E6A-A36C-4021-B029-10C2167A66C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E0D3A76-5FB1-4ACB-93A8-97055D4F2255}" name="400" dataDxfId="82"/>
    <tableColumn id="2" xr3:uid="{9A83772A-8156-4142-B299-868341691387}" name="450" dataDxfId="81"/>
    <tableColumn id="3" xr3:uid="{EB06275C-99CC-46E4-95C1-5389BF690CE5}" name="500" dataDxfId="80"/>
    <tableColumn id="4" xr3:uid="{B6760E63-F94E-4D16-A72D-B3BE23EEBF47}" name="550" dataDxfId="79"/>
    <tableColumn id="6" xr3:uid="{270178CE-2E1F-4364-8451-45A31A99F59A}" name="600" dataDxfId="78"/>
  </tableColumns>
  <tableStyleInfo name="TableStyleLight14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4ACC9A7-B3C6-4BC1-982F-8D1EEE1F96E3}" name="M04_Table_Rm" displayName="M04_Table_Rm" ref="K13:K14" totalsRowShown="0" headerRowDxfId="77" dataDxfId="75" headerRowBorderDxfId="76">
  <autoFilter ref="K13:K14" xr:uid="{2B9AB1DA-7F68-4A42-99D6-94FD5AA3F3CB}">
    <filterColumn colId="0" hiddenButton="1"/>
  </autoFilter>
  <tableColumns count="1">
    <tableColumn id="1" xr3:uid="{BFC56053-A63E-4E49-A96E-B13584A58E2F}" name="Rm/20" dataDxfId="74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9DE11BC0-E915-474E-8088-DA7566D16397}" name="M05_Table_Rp0.2" displayName="M05_Table_Rp0.2" ref="B13:F14" headerRowDxfId="73" dataDxfId="71" headerRowBorderDxfId="72" tableBorderDxfId="70" totalsRowBorderDxfId="69">
  <autoFilter ref="B13:F14" xr:uid="{663A919D-E959-431A-B2EC-5B80273FE9B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D9FA693E-E636-43CA-BFD1-0D81AE85857C}" name="50" totalsRowLabel="Total" dataDxfId="68" totalsRowDxfId="67"/>
    <tableColumn id="2" xr3:uid="{FD58FD94-A643-4103-BC7C-FC0FC7944629}" name="100" dataDxfId="66" totalsRowDxfId="65"/>
    <tableColumn id="3" xr3:uid="{175783EE-D9BA-4F6A-903D-F8D21D52BA1E}" name="200" dataDxfId="64" totalsRowDxfId="63"/>
    <tableColumn id="4" xr3:uid="{76FEBF9E-2F86-4BE0-B7E3-C9EFC3D53724}" name="300" dataDxfId="62" totalsRowDxfId="61"/>
    <tableColumn id="5" xr3:uid="{814573C5-0359-407F-A315-11B3DE56020E}" name="400" dataDxfId="60" totalsRowDxfId="59"/>
  </tableColumns>
  <tableStyleInfo name="TableStyleLight8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D3610407-EB97-411D-9347-0F8796D6A879}" name="M05_Table_Epaisseur" displayName="M05_Table_Epaisseur" ref="A13:A14" totalsRowShown="0" headerRowDxfId="58" dataDxfId="56" headerRowBorderDxfId="57" tableBorderDxfId="55">
  <autoFilter ref="A13:A14" xr:uid="{0A9F8BFD-C38D-4E76-8838-91647F807DE1}">
    <filterColumn colId="0" hiddenButton="1"/>
  </autoFilter>
  <tableColumns count="1">
    <tableColumn id="1" xr3:uid="{59AC2040-67A2-4661-B824-DED021539704}" name="Epaisseur" dataDxfId="54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71A49DF8-DB27-463B-BA08-EDA46A4DBC80}" name="M05_Table_Rm_Fluage" displayName="M05_Table_Rm_Fluage" ref="I13:M14" totalsRowShown="0" headerRowDxfId="53" dataDxfId="52">
  <autoFilter ref="I13:M14" xr:uid="{7B876E6A-A36C-4021-B029-10C2167A66C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685A20D-AD89-4C76-9250-78079A03696C}" name="400" dataDxfId="51"/>
    <tableColumn id="2" xr3:uid="{2EC929D4-256D-4EAE-BE45-885355FB41A6}" name="450" dataDxfId="50"/>
    <tableColumn id="3" xr3:uid="{E4210AB3-2135-404E-8A40-2A299C92A970}" name="500" dataDxfId="49"/>
    <tableColumn id="4" xr3:uid="{26C0B49B-05C9-4B03-839B-39786B8C82E0}" name="550" dataDxfId="48"/>
    <tableColumn id="6" xr3:uid="{87ACF2F3-0394-482A-BAE9-A888FCB0C8C3}" name="600" dataDxfId="47"/>
  </tableColumns>
  <tableStyleInfo name="TableStyleLight14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9A6FD63A-2BFD-40F0-9589-FA86BC8796BB}" name="M05_Table_Rm" displayName="M05_Table_Rm" ref="G13:G14" totalsRowShown="0" headerRowDxfId="46" dataDxfId="44" headerRowBorderDxfId="45">
  <autoFilter ref="G13:G14" xr:uid="{2B9AB1DA-7F68-4A42-99D6-94FD5AA3F3CB}">
    <filterColumn colId="0" hiddenButton="1"/>
  </autoFilter>
  <tableColumns count="1">
    <tableColumn id="1" xr3:uid="{54C1C53E-A006-49E3-AD8C-F4EE31299B43}" name="Rm/20" dataDxfId="43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F98C9D0-6A4D-45C4-BDF0-A9D6ABBD3754}" name="M06_Table_Rp0.2" displayName="M06_Table_Rp0.2" ref="B13:I15" headerRowDxfId="42" dataDxfId="40" headerRowBorderDxfId="41" tableBorderDxfId="39" totalsRowBorderDxfId="38">
  <autoFilter ref="B13:I15" xr:uid="{663A919D-E959-431A-B2EC-5B80273FE9B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93AF5182-BB89-470F-AD42-CB121590E15F}" name="50" totalsRowLabel="Total" dataDxfId="37" totalsRowDxfId="36"/>
    <tableColumn id="2" xr3:uid="{EC1837FE-60A0-4FA1-9DB8-02E7F61A3339}" name="100" dataDxfId="35" totalsRowDxfId="34"/>
    <tableColumn id="3" xr3:uid="{1182EE17-3334-4146-B07D-D2C6298324AA}" name="150" dataDxfId="33" totalsRowDxfId="32"/>
    <tableColumn id="4" xr3:uid="{241F2590-A6B1-49D0-93E6-C5F6790044EC}" name="200" dataDxfId="31" totalsRowDxfId="30"/>
    <tableColumn id="5" xr3:uid="{ACDC2916-ED8D-48C8-AED6-590EEB2E37CF}" name="250" dataDxfId="29" totalsRowDxfId="28"/>
    <tableColumn id="6" xr3:uid="{ECC98EB3-EAAF-4D6D-AA78-1C266E89E3D4}" name="300" dataDxfId="27" totalsRowDxfId="26"/>
    <tableColumn id="7" xr3:uid="{A07FA5F8-F4B8-4038-939A-1938BDABA551}" name="350" dataDxfId="25" totalsRowDxfId="24"/>
    <tableColumn id="8" xr3:uid="{BA356F64-3EA8-431C-B0DF-98B0C014E147}" name="400" totalsRowFunction="sum" dataDxfId="23" totalsRowDxfId="22"/>
  </tableColumns>
  <tableStyleInfo name="TableStyleLight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2B4993A-7DAD-4CA1-BFEE-081BEB754181}" name="M06_Table_Epaisseur" displayName="M06_Table_Epaisseur" ref="A13:A15" totalsRowShown="0" headerRowDxfId="21" dataDxfId="19" headerRowBorderDxfId="20" tableBorderDxfId="18">
  <autoFilter ref="A13:A15" xr:uid="{0A9F8BFD-C38D-4E76-8838-91647F807DE1}">
    <filterColumn colId="0" hiddenButton="1"/>
  </autoFilter>
  <tableColumns count="1">
    <tableColumn id="1" xr3:uid="{0FB18874-A517-4D26-89F5-09DBC666CD04}" name="Epaisseur" dataDxfId="17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1C1282B-1D30-40E2-814A-5B887B4F1083}" name="M06_Table_Rm_Fluage" displayName="M06_Table_Rm_Fluage" ref="L13:V14" totalsRowShown="0" headerRowDxfId="16" dataDxfId="15">
  <autoFilter ref="L13:V14" xr:uid="{7B876E6A-A36C-4021-B029-10C2167A66C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3015007F-8007-4CB6-BFE9-F983AD6882E9}" name="380" dataDxfId="14"/>
    <tableColumn id="2" xr3:uid="{7FA88CA1-333C-4ED5-8C73-A0C4F1D928BD}" name="390" dataDxfId="13"/>
    <tableColumn id="3" xr3:uid="{AF3A7664-48CD-4005-9C4A-C89185CC384D}" name="400" dataDxfId="12"/>
    <tableColumn id="4" xr3:uid="{AA8B8A9D-3A3F-4A80-970F-78FC0EE1A59D}" name="410" dataDxfId="11"/>
    <tableColumn id="5" xr3:uid="{5E61FD33-E24E-47F1-BE2D-DE76DACDE4A9}" name="420" dataDxfId="10"/>
    <tableColumn id="6" xr3:uid="{9900A689-C5FD-42FA-B1DF-7A2FC3D0E63F}" name="430" dataDxfId="9"/>
    <tableColumn id="7" xr3:uid="{A6233859-2559-4A54-A594-225F932FF5A8}" name="440" dataDxfId="8"/>
    <tableColumn id="8" xr3:uid="{ED242CB5-3153-4225-A9DB-07C28BDAFDB4}" name="450" dataDxfId="7"/>
    <tableColumn id="9" xr3:uid="{94CCEB93-F3CC-4073-BC16-9551C530CB63}" name="460" dataDxfId="6"/>
    <tableColumn id="10" xr3:uid="{3CE7C80C-F196-4646-882F-1E7FEE27282F}" name="470" dataDxfId="5"/>
    <tableColumn id="11" xr3:uid="{25AE59A6-0B2F-423E-AE50-B54CE629A109}" name="480" dataDxfId="4"/>
  </tableColumns>
  <tableStyleInfo name="TableStyleLight14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264746A-C49A-4133-92C1-277D49DC1A91}" name="M06_Table_Rm" displayName="M06_Table_Rm" ref="J13:J15" totalsRowShown="0" headerRowDxfId="3" dataDxfId="1" headerRowBorderDxfId="2">
  <autoFilter ref="J13:J15" xr:uid="{2B9AB1DA-7F68-4A42-99D6-94FD5AA3F3CB}">
    <filterColumn colId="0" hiddenButton="1"/>
  </autoFilter>
  <tableColumns count="1">
    <tableColumn id="1" xr3:uid="{C89156B8-7B3C-46FF-81EF-E12948A68996}" name="Rm/20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7.xml"/><Relationship Id="rId3" Type="http://schemas.openxmlformats.org/officeDocument/2006/relationships/vmlDrawing" Target="../drawings/vmlDrawing4.vml"/><Relationship Id="rId7" Type="http://schemas.openxmlformats.org/officeDocument/2006/relationships/table" Target="../tables/table1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15.xml"/><Relationship Id="rId5" Type="http://schemas.openxmlformats.org/officeDocument/2006/relationships/table" Target="../tables/table14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1.xml"/><Relationship Id="rId3" Type="http://schemas.openxmlformats.org/officeDocument/2006/relationships/vmlDrawing" Target="../drawings/vmlDrawing5.vml"/><Relationship Id="rId7" Type="http://schemas.openxmlformats.org/officeDocument/2006/relationships/table" Target="../tables/table2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19.xml"/><Relationship Id="rId5" Type="http://schemas.openxmlformats.org/officeDocument/2006/relationships/table" Target="../tables/table18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5.xml"/><Relationship Id="rId3" Type="http://schemas.openxmlformats.org/officeDocument/2006/relationships/vmlDrawing" Target="../drawings/vmlDrawing6.vml"/><Relationship Id="rId7" Type="http://schemas.openxmlformats.org/officeDocument/2006/relationships/table" Target="../tables/table2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23.xml"/><Relationship Id="rId5" Type="http://schemas.openxmlformats.org/officeDocument/2006/relationships/table" Target="../tables/table22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1CEC-FE16-4F91-9136-FA661407F25F}">
  <sheetPr codeName="Données"/>
  <dimension ref="A1:F5"/>
  <sheetViews>
    <sheetView tabSelected="1" workbookViewId="0">
      <selection activeCell="A2" sqref="A2"/>
    </sheetView>
  </sheetViews>
  <sheetFormatPr baseColWidth="10" defaultRowHeight="15" x14ac:dyDescent="0.25"/>
  <cols>
    <col min="1" max="1" width="50.7109375" style="1" customWidth="1"/>
    <col min="2" max="2" width="18.5703125" style="1" bestFit="1" customWidth="1"/>
    <col min="3" max="16384" width="11.42578125" style="1"/>
  </cols>
  <sheetData>
    <row r="1" spans="1:6" x14ac:dyDescent="0.25">
      <c r="A1" s="1" t="s">
        <v>84</v>
      </c>
      <c r="D1" s="1">
        <v>50</v>
      </c>
      <c r="E1" s="1">
        <v>480</v>
      </c>
      <c r="F1" s="1">
        <v>350</v>
      </c>
    </row>
    <row r="2" spans="1:6" x14ac:dyDescent="0.25">
      <c r="A2" s="1" t="s">
        <v>72</v>
      </c>
      <c r="D2" s="1" t="s">
        <v>44</v>
      </c>
      <c r="E2" s="1" t="s">
        <v>45</v>
      </c>
      <c r="F2" s="1" t="s">
        <v>46</v>
      </c>
    </row>
    <row r="5" spans="1:6" x14ac:dyDescent="0.25">
      <c r="A5" s="16" t="s">
        <v>92</v>
      </c>
      <c r="B5" s="15" t="s">
        <v>86</v>
      </c>
    </row>
  </sheetData>
  <dataValidations count="2">
    <dataValidation type="list" allowBlank="1" showInputMessage="1" showErrorMessage="1" sqref="A1" xr:uid="{A033C99E-834F-40B8-B8BA-A89195E18ADE}">
      <formula1>INDIRECT("Table_Matière_Onglets[Matière]")</formula1>
    </dataValidation>
    <dataValidation type="list" allowBlank="1" showInputMessage="1" showErrorMessage="1" sqref="A2" xr:uid="{03FA0A3D-3CD3-4B83-9B93-267CD4F8E529}">
      <formula1>M06_Liste_Epaisseur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37283-11AC-4A5C-B3D7-234EF677CC69}">
  <sheetPr codeName="Gestion"/>
  <dimension ref="A1:B7"/>
  <sheetViews>
    <sheetView workbookViewId="0">
      <selection activeCell="A42" sqref="A42"/>
    </sheetView>
  </sheetViews>
  <sheetFormatPr baseColWidth="10" defaultColWidth="10.7109375" defaultRowHeight="15" x14ac:dyDescent="0.25"/>
  <cols>
    <col min="1" max="2" width="50.7109375" customWidth="1"/>
  </cols>
  <sheetData>
    <row r="1" spans="1:2" x14ac:dyDescent="0.25">
      <c r="A1" s="1" t="s">
        <v>85</v>
      </c>
      <c r="B1" s="1" t="s">
        <v>80</v>
      </c>
    </row>
    <row r="2" spans="1:2" x14ac:dyDescent="0.25">
      <c r="A2" s="1" t="s">
        <v>79</v>
      </c>
      <c r="B2" s="1" t="s">
        <v>87</v>
      </c>
    </row>
    <row r="3" spans="1:2" x14ac:dyDescent="0.25">
      <c r="A3" s="1" t="s">
        <v>78</v>
      </c>
      <c r="B3" s="1" t="s">
        <v>88</v>
      </c>
    </row>
    <row r="4" spans="1:2" x14ac:dyDescent="0.25">
      <c r="A4" s="1" t="s">
        <v>81</v>
      </c>
      <c r="B4" s="1" t="s">
        <v>89</v>
      </c>
    </row>
    <row r="5" spans="1:2" x14ac:dyDescent="0.25">
      <c r="A5" s="1" t="s">
        <v>82</v>
      </c>
      <c r="B5" s="1" t="s">
        <v>90</v>
      </c>
    </row>
    <row r="6" spans="1:2" x14ac:dyDescent="0.25">
      <c r="A6" s="1" t="s">
        <v>83</v>
      </c>
      <c r="B6" s="1" t="s">
        <v>91</v>
      </c>
    </row>
    <row r="7" spans="1:2" x14ac:dyDescent="0.25">
      <c r="A7" s="1" t="s">
        <v>84</v>
      </c>
      <c r="B7" s="1" t="s">
        <v>92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2A969-8EEF-4409-9D6F-E35E9C413E23}">
  <sheetPr codeName="M01"/>
  <dimension ref="A1:W25"/>
  <sheetViews>
    <sheetView zoomScale="90" zoomScaleNormal="90" workbookViewId="0">
      <selection activeCell="A14" sqref="A14:A19"/>
    </sheetView>
  </sheetViews>
  <sheetFormatPr baseColWidth="10" defaultColWidth="12.7109375" defaultRowHeight="20.100000000000001" customHeight="1" x14ac:dyDescent="0.25"/>
  <cols>
    <col min="1" max="16384" width="12.7109375" style="2"/>
  </cols>
  <sheetData>
    <row r="1" spans="1:23" ht="20.100000000000001" customHeight="1" x14ac:dyDescent="0.25">
      <c r="A1" s="22" t="s">
        <v>68</v>
      </c>
      <c r="B1" s="23"/>
      <c r="D1" s="37" t="s">
        <v>28</v>
      </c>
      <c r="E1" s="37"/>
      <c r="F1" s="37"/>
      <c r="G1" s="37"/>
      <c r="H1" s="36" t="s">
        <v>25</v>
      </c>
      <c r="I1" s="36"/>
      <c r="J1" s="36" t="s">
        <v>29</v>
      </c>
      <c r="K1" s="36"/>
      <c r="L1" s="36"/>
      <c r="M1" s="20" t="s">
        <v>38</v>
      </c>
      <c r="N1" s="35"/>
      <c r="O1" s="21"/>
      <c r="P1" s="20">
        <f>MIN(Rp0.2_tcs/1.5,Rm_20/2.4)</f>
        <v>0</v>
      </c>
      <c r="Q1" s="21"/>
      <c r="R1" s="20" t="s">
        <v>41</v>
      </c>
      <c r="S1" s="35"/>
      <c r="T1" s="35"/>
      <c r="U1" s="21"/>
      <c r="V1" s="20">
        <f>MIN(Rp0.2_tce/1.5,Rm_20/2.4)</f>
        <v>0</v>
      </c>
      <c r="W1" s="21"/>
    </row>
    <row r="2" spans="1:23" ht="20.100000000000001" customHeight="1" thickBot="1" x14ac:dyDescent="0.3">
      <c r="A2" s="24"/>
      <c r="B2" s="25"/>
      <c r="D2" s="37"/>
      <c r="E2" s="37"/>
      <c r="F2" s="37"/>
      <c r="G2" s="37"/>
      <c r="H2" s="36" t="s">
        <v>26</v>
      </c>
      <c r="I2" s="36"/>
      <c r="J2" s="36" t="s">
        <v>30</v>
      </c>
      <c r="K2" s="36"/>
      <c r="L2" s="36"/>
      <c r="M2" s="20" t="s">
        <v>39</v>
      </c>
      <c r="N2" s="35"/>
      <c r="O2" s="21"/>
      <c r="P2" s="20">
        <f>Rm_100000tcs/1.5</f>
        <v>28</v>
      </c>
      <c r="Q2" s="21"/>
      <c r="R2" s="20" t="s">
        <v>42</v>
      </c>
      <c r="S2" s="35"/>
      <c r="T2" s="35"/>
      <c r="U2" s="21"/>
      <c r="V2" s="20">
        <f>Rm_100000tce/1.5</f>
        <v>28</v>
      </c>
      <c r="W2" s="21"/>
    </row>
    <row r="3" spans="1:23" ht="20.100000000000001" customHeight="1" x14ac:dyDescent="0.25">
      <c r="A3" s="22" t="s">
        <v>61</v>
      </c>
      <c r="B3" s="23"/>
      <c r="D3" s="37"/>
      <c r="E3" s="37"/>
      <c r="F3" s="37"/>
      <c r="G3" s="37"/>
      <c r="H3" s="36" t="s">
        <v>27</v>
      </c>
      <c r="I3" s="36"/>
      <c r="J3" s="36" t="s">
        <v>31</v>
      </c>
      <c r="K3" s="36"/>
      <c r="L3" s="36"/>
      <c r="M3" s="20" t="s">
        <v>40</v>
      </c>
      <c r="N3" s="35"/>
      <c r="O3" s="21"/>
      <c r="P3" s="20">
        <f>Rp0.2_20/1.05</f>
        <v>170.47619047619048</v>
      </c>
      <c r="Q3" s="21"/>
      <c r="R3" s="20" t="s">
        <v>43</v>
      </c>
      <c r="S3" s="35"/>
      <c r="T3" s="35"/>
      <c r="U3" s="21"/>
      <c r="V3" s="20">
        <f>Rp0.2_20/1.05</f>
        <v>170.47619047619048</v>
      </c>
      <c r="W3" s="21"/>
    </row>
    <row r="4" spans="1:23" ht="20.100000000000001" customHeight="1" thickBot="1" x14ac:dyDescent="0.3">
      <c r="A4" s="24"/>
      <c r="B4" s="25"/>
    </row>
    <row r="5" spans="1:23" ht="20.100000000000001" customHeight="1" x14ac:dyDescent="0.25">
      <c r="D5" s="26" t="s">
        <v>35</v>
      </c>
      <c r="E5" s="27"/>
      <c r="F5" s="28"/>
      <c r="G5" s="9" t="s">
        <v>59</v>
      </c>
      <c r="H5" s="5" t="s">
        <v>33</v>
      </c>
      <c r="I5" s="10" t="s">
        <v>32</v>
      </c>
      <c r="J5" s="5" t="s">
        <v>34</v>
      </c>
      <c r="K5" s="6" t="s">
        <v>47</v>
      </c>
      <c r="L5" s="11" t="s">
        <v>48</v>
      </c>
      <c r="M5" s="6" t="s">
        <v>49</v>
      </c>
    </row>
    <row r="6" spans="1:23" ht="20.100000000000001" customHeight="1" x14ac:dyDescent="0.25">
      <c r="D6" s="29"/>
      <c r="E6" s="30"/>
      <c r="F6" s="31"/>
      <c r="G6" s="9">
        <f>Ta</f>
        <v>50</v>
      </c>
      <c r="H6" s="5"/>
      <c r="I6" s="10">
        <f>Ts</f>
        <v>480</v>
      </c>
      <c r="J6" s="5"/>
      <c r="K6" s="6"/>
      <c r="L6" s="11">
        <f>Te</f>
        <v>350</v>
      </c>
      <c r="M6" s="6"/>
    </row>
    <row r="7" spans="1:23" ht="20.100000000000001" customHeight="1" x14ac:dyDescent="0.25">
      <c r="D7" s="29"/>
      <c r="E7" s="30"/>
      <c r="F7" s="31"/>
      <c r="G7" s="7" t="s">
        <v>37</v>
      </c>
      <c r="H7" s="5" t="s">
        <v>50</v>
      </c>
      <c r="I7" s="5" t="s">
        <v>55</v>
      </c>
      <c r="J7" s="5" t="s">
        <v>51</v>
      </c>
      <c r="K7" s="6" t="s">
        <v>52</v>
      </c>
      <c r="L7" s="6" t="s">
        <v>53</v>
      </c>
      <c r="M7" s="6" t="s">
        <v>54</v>
      </c>
    </row>
    <row r="8" spans="1:23" ht="20.100000000000001" customHeight="1" x14ac:dyDescent="0.25">
      <c r="D8" s="29"/>
      <c r="E8" s="30"/>
      <c r="F8" s="31"/>
      <c r="G8" s="7">
        <v>179</v>
      </c>
      <c r="H8" s="5"/>
      <c r="I8" s="5"/>
      <c r="J8" s="5"/>
      <c r="K8" s="6"/>
      <c r="L8" s="6"/>
      <c r="M8" s="6"/>
    </row>
    <row r="9" spans="1:23" ht="20.100000000000001" customHeight="1" x14ac:dyDescent="0.25">
      <c r="D9" s="29"/>
      <c r="E9" s="30"/>
      <c r="F9" s="31"/>
      <c r="G9" s="7" t="s">
        <v>36</v>
      </c>
      <c r="H9" s="5" t="s">
        <v>57</v>
      </c>
      <c r="I9" s="5" t="s">
        <v>56</v>
      </c>
      <c r="J9" s="5" t="s">
        <v>58</v>
      </c>
      <c r="K9" s="6" t="s">
        <v>57</v>
      </c>
      <c r="L9" s="6" t="s">
        <v>56</v>
      </c>
      <c r="M9" s="6" t="s">
        <v>58</v>
      </c>
    </row>
    <row r="10" spans="1:23" ht="20.100000000000001" customHeight="1" x14ac:dyDescent="0.25">
      <c r="D10" s="32"/>
      <c r="E10" s="33"/>
      <c r="F10" s="34"/>
      <c r="G10" s="7">
        <v>390</v>
      </c>
      <c r="H10" s="12"/>
      <c r="I10" s="12">
        <v>42</v>
      </c>
      <c r="J10" s="12"/>
      <c r="K10" s="13"/>
      <c r="L10" s="13">
        <v>42</v>
      </c>
      <c r="M10" s="13"/>
    </row>
    <row r="11" spans="1:23" ht="20.100000000000001" customHeight="1" thickBot="1" x14ac:dyDescent="0.3"/>
    <row r="12" spans="1:23" ht="20.100000000000001" customHeight="1" thickBot="1" x14ac:dyDescent="0.3">
      <c r="A12" s="4"/>
      <c r="B12" s="17" t="s">
        <v>65</v>
      </c>
      <c r="C12" s="18"/>
      <c r="D12" s="18"/>
      <c r="E12" s="18"/>
      <c r="F12" s="18"/>
      <c r="G12" s="18"/>
      <c r="H12" s="18"/>
      <c r="I12" s="19"/>
      <c r="L12" s="17" t="s">
        <v>64</v>
      </c>
      <c r="M12" s="18"/>
      <c r="N12" s="18"/>
      <c r="O12" s="18"/>
      <c r="P12" s="18"/>
      <c r="Q12" s="18"/>
      <c r="R12" s="18"/>
      <c r="S12" s="18"/>
      <c r="T12" s="18"/>
      <c r="U12" s="18"/>
      <c r="V12" s="19"/>
    </row>
    <row r="13" spans="1:23" ht="20.100000000000001" customHeight="1" x14ac:dyDescent="0.25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6</v>
      </c>
      <c r="H13" s="1" t="s">
        <v>7</v>
      </c>
      <c r="I13" s="1" t="s">
        <v>8</v>
      </c>
      <c r="J13" s="8" t="s">
        <v>36</v>
      </c>
      <c r="L13" s="1" t="s">
        <v>16</v>
      </c>
      <c r="M13" s="1" t="s">
        <v>17</v>
      </c>
      <c r="N13" s="1" t="s">
        <v>8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15</v>
      </c>
      <c r="T13" s="1" t="s">
        <v>22</v>
      </c>
      <c r="U13" s="1" t="s">
        <v>23</v>
      </c>
      <c r="V13" s="1" t="s">
        <v>24</v>
      </c>
    </row>
    <row r="14" spans="1:23" ht="20.100000000000001" customHeight="1" x14ac:dyDescent="0.25">
      <c r="A14" s="3" t="s">
        <v>9</v>
      </c>
      <c r="B14" s="1">
        <v>256</v>
      </c>
      <c r="C14" s="1">
        <v>241</v>
      </c>
      <c r="D14" s="1">
        <v>223</v>
      </c>
      <c r="E14" s="1">
        <v>205</v>
      </c>
      <c r="F14" s="1">
        <v>188</v>
      </c>
      <c r="G14" s="1">
        <v>173</v>
      </c>
      <c r="H14" s="1">
        <v>160</v>
      </c>
      <c r="I14" s="1">
        <v>150</v>
      </c>
      <c r="J14" s="1">
        <v>410</v>
      </c>
      <c r="L14" s="1">
        <v>165</v>
      </c>
      <c r="M14" s="1">
        <v>148</v>
      </c>
      <c r="N14" s="1">
        <v>132</v>
      </c>
      <c r="O14" s="1">
        <v>118</v>
      </c>
      <c r="P14" s="1">
        <v>103</v>
      </c>
      <c r="Q14" s="1">
        <v>91</v>
      </c>
      <c r="R14" s="1">
        <v>79</v>
      </c>
      <c r="S14" s="1">
        <v>69</v>
      </c>
      <c r="T14" s="1">
        <v>59</v>
      </c>
      <c r="U14" s="1">
        <v>50</v>
      </c>
      <c r="V14" s="1">
        <v>42</v>
      </c>
    </row>
    <row r="15" spans="1:23" ht="20.100000000000001" customHeight="1" x14ac:dyDescent="0.25">
      <c r="A15" s="3" t="s">
        <v>10</v>
      </c>
      <c r="B15" s="1">
        <v>247</v>
      </c>
      <c r="C15" s="1">
        <v>232</v>
      </c>
      <c r="D15" s="1">
        <v>215</v>
      </c>
      <c r="E15" s="1">
        <v>197</v>
      </c>
      <c r="F15" s="1">
        <v>181</v>
      </c>
      <c r="G15" s="1">
        <v>166</v>
      </c>
      <c r="H15" s="1">
        <v>154</v>
      </c>
      <c r="I15" s="1">
        <v>145</v>
      </c>
      <c r="J15" s="1">
        <v>410</v>
      </c>
    </row>
    <row r="16" spans="1:23" ht="20.100000000000001" customHeight="1" x14ac:dyDescent="0.25">
      <c r="A16" s="3" t="s">
        <v>11</v>
      </c>
      <c r="B16" s="1">
        <v>237</v>
      </c>
      <c r="C16" s="1">
        <v>223</v>
      </c>
      <c r="D16" s="1">
        <v>206</v>
      </c>
      <c r="E16" s="1">
        <v>190</v>
      </c>
      <c r="F16" s="1">
        <v>174</v>
      </c>
      <c r="G16" s="1">
        <v>160</v>
      </c>
      <c r="H16" s="1">
        <v>148</v>
      </c>
      <c r="I16" s="1">
        <v>139</v>
      </c>
      <c r="J16" s="1">
        <v>410</v>
      </c>
    </row>
    <row r="17" spans="1:10" ht="20.100000000000001" customHeight="1" x14ac:dyDescent="0.25">
      <c r="A17" s="3" t="s">
        <v>12</v>
      </c>
      <c r="B17" s="1">
        <v>208</v>
      </c>
      <c r="C17" s="1">
        <v>196</v>
      </c>
      <c r="D17" s="1">
        <v>181</v>
      </c>
      <c r="E17" s="1">
        <v>167</v>
      </c>
      <c r="F17" s="1">
        <v>153</v>
      </c>
      <c r="G17" s="1">
        <v>140</v>
      </c>
      <c r="H17" s="1">
        <v>130</v>
      </c>
      <c r="I17" s="1">
        <v>122</v>
      </c>
      <c r="J17" s="1">
        <v>410</v>
      </c>
    </row>
    <row r="18" spans="1:10" ht="20.100000000000001" customHeight="1" x14ac:dyDescent="0.25">
      <c r="A18" s="3" t="s">
        <v>13</v>
      </c>
      <c r="B18" s="1">
        <v>193</v>
      </c>
      <c r="C18" s="1">
        <v>182</v>
      </c>
      <c r="D18" s="1">
        <v>169</v>
      </c>
      <c r="E18" s="1">
        <v>155</v>
      </c>
      <c r="F18" s="1">
        <v>142</v>
      </c>
      <c r="G18" s="1">
        <v>130</v>
      </c>
      <c r="H18" s="1">
        <v>121</v>
      </c>
      <c r="I18" s="1">
        <v>114</v>
      </c>
      <c r="J18" s="1">
        <v>400</v>
      </c>
    </row>
    <row r="19" spans="1:10" ht="20.100000000000001" customHeight="1" x14ac:dyDescent="0.25">
      <c r="A19" s="3" t="s">
        <v>14</v>
      </c>
      <c r="B19" s="1">
        <v>179</v>
      </c>
      <c r="C19" s="1">
        <v>168</v>
      </c>
      <c r="D19" s="1">
        <v>156</v>
      </c>
      <c r="E19" s="1">
        <v>143</v>
      </c>
      <c r="F19" s="1">
        <v>131</v>
      </c>
      <c r="G19" s="1">
        <v>121</v>
      </c>
      <c r="H19" s="1">
        <v>112</v>
      </c>
      <c r="I19" s="1">
        <v>105</v>
      </c>
      <c r="J19" s="1">
        <v>390</v>
      </c>
    </row>
    <row r="23" spans="1:10" ht="20.100000000000001" customHeight="1" x14ac:dyDescent="0.25">
      <c r="A23" s="4"/>
    </row>
    <row r="24" spans="1:10" ht="20.100000000000001" customHeight="1" x14ac:dyDescent="0.25">
      <c r="A24" s="4"/>
    </row>
    <row r="25" spans="1:10" ht="20.100000000000001" customHeight="1" x14ac:dyDescent="0.25">
      <c r="A25" s="4"/>
    </row>
  </sheetData>
  <mergeCells count="24">
    <mergeCell ref="V2:W2"/>
    <mergeCell ref="H3:I3"/>
    <mergeCell ref="D1:G3"/>
    <mergeCell ref="J3:L3"/>
    <mergeCell ref="V3:W3"/>
    <mergeCell ref="R1:U1"/>
    <mergeCell ref="R2:U2"/>
    <mergeCell ref="R3:U3"/>
    <mergeCell ref="L12:V12"/>
    <mergeCell ref="V1:W1"/>
    <mergeCell ref="A1:B2"/>
    <mergeCell ref="D5:F10"/>
    <mergeCell ref="A3:B4"/>
    <mergeCell ref="P1:Q1"/>
    <mergeCell ref="M1:O1"/>
    <mergeCell ref="M2:O2"/>
    <mergeCell ref="H1:I1"/>
    <mergeCell ref="H2:I2"/>
    <mergeCell ref="J1:L1"/>
    <mergeCell ref="J2:L2"/>
    <mergeCell ref="B12:I12"/>
    <mergeCell ref="M3:O3"/>
    <mergeCell ref="P2:Q2"/>
    <mergeCell ref="P3:Q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alcul_Contraintes">
                <anchor moveWithCells="1" sizeWithCells="1">
                  <from>
                    <xdr:col>14</xdr:col>
                    <xdr:colOff>704850</xdr:colOff>
                    <xdr:row>4</xdr:row>
                    <xdr:rowOff>228600</xdr:rowOff>
                  </from>
                  <to>
                    <xdr:col>19</xdr:col>
                    <xdr:colOff>419100</xdr:colOff>
                    <xdr:row>8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1A55C-7567-490D-A2B1-9D7DEF7EA5C5}">
  <sheetPr codeName="M02"/>
  <dimension ref="A1:W20"/>
  <sheetViews>
    <sheetView zoomScale="90" zoomScaleNormal="90" workbookViewId="0">
      <selection activeCell="M18" sqref="M18"/>
    </sheetView>
  </sheetViews>
  <sheetFormatPr baseColWidth="10" defaultColWidth="12.7109375" defaultRowHeight="20.100000000000001" customHeight="1" x14ac:dyDescent="0.25"/>
  <cols>
    <col min="1" max="16384" width="12.7109375" style="2"/>
  </cols>
  <sheetData>
    <row r="1" spans="1:23" ht="20.100000000000001" customHeight="1" x14ac:dyDescent="0.25">
      <c r="A1" s="22" t="s">
        <v>69</v>
      </c>
      <c r="B1" s="23"/>
      <c r="D1" s="37" t="s">
        <v>28</v>
      </c>
      <c r="E1" s="37"/>
      <c r="F1" s="37"/>
      <c r="G1" s="37"/>
      <c r="H1" s="36" t="s">
        <v>25</v>
      </c>
      <c r="I1" s="36"/>
      <c r="J1" s="36" t="s">
        <v>29</v>
      </c>
      <c r="K1" s="36"/>
      <c r="L1" s="36"/>
      <c r="M1" s="20" t="s">
        <v>38</v>
      </c>
      <c r="N1" s="35"/>
      <c r="O1" s="21"/>
      <c r="P1" s="20">
        <f>MIN(Rp0.2_tcs/1.5,Rm_20/2.4)</f>
        <v>0</v>
      </c>
      <c r="Q1" s="21"/>
      <c r="R1" s="20" t="s">
        <v>41</v>
      </c>
      <c r="S1" s="35"/>
      <c r="T1" s="35"/>
      <c r="U1" s="21"/>
      <c r="V1" s="20">
        <f>MIN(Rp0.2_tce/1.5,Rm_20/2.4)</f>
        <v>113.33333333333333</v>
      </c>
      <c r="W1" s="21"/>
    </row>
    <row r="2" spans="1:23" ht="20.100000000000001" customHeight="1" thickBot="1" x14ac:dyDescent="0.3">
      <c r="A2" s="24"/>
      <c r="B2" s="25"/>
      <c r="D2" s="37"/>
      <c r="E2" s="37"/>
      <c r="F2" s="37"/>
      <c r="G2" s="37"/>
      <c r="H2" s="36" t="s">
        <v>26</v>
      </c>
      <c r="I2" s="36"/>
      <c r="J2" s="36" t="s">
        <v>30</v>
      </c>
      <c r="K2" s="36"/>
      <c r="L2" s="36"/>
      <c r="M2" s="20" t="s">
        <v>39</v>
      </c>
      <c r="N2" s="35"/>
      <c r="O2" s="21"/>
      <c r="P2" s="20">
        <f>Rm_100000tcs/1.5</f>
        <v>50</v>
      </c>
      <c r="Q2" s="21"/>
      <c r="R2" s="20" t="s">
        <v>42</v>
      </c>
      <c r="S2" s="35"/>
      <c r="T2" s="35"/>
      <c r="U2" s="21"/>
      <c r="V2" s="20">
        <f>Rm_100000tce/1.5</f>
        <v>0</v>
      </c>
      <c r="W2" s="21"/>
    </row>
    <row r="3" spans="1:23" ht="20.100000000000001" customHeight="1" x14ac:dyDescent="0.25">
      <c r="A3" s="22" t="s">
        <v>61</v>
      </c>
      <c r="B3" s="23"/>
      <c r="D3" s="37"/>
      <c r="E3" s="37"/>
      <c r="F3" s="37"/>
      <c r="G3" s="37"/>
      <c r="H3" s="36" t="s">
        <v>27</v>
      </c>
      <c r="I3" s="36"/>
      <c r="J3" s="36" t="s">
        <v>31</v>
      </c>
      <c r="K3" s="36"/>
      <c r="L3" s="36"/>
      <c r="M3" s="20" t="s">
        <v>40</v>
      </c>
      <c r="N3" s="35"/>
      <c r="O3" s="21"/>
      <c r="P3" s="20">
        <f>Rp0.2_20/1.05</f>
        <v>266.66666666666663</v>
      </c>
      <c r="Q3" s="21"/>
      <c r="R3" s="20" t="s">
        <v>43</v>
      </c>
      <c r="S3" s="35"/>
      <c r="T3" s="35"/>
      <c r="U3" s="21"/>
      <c r="V3" s="20">
        <f>Rp0.2_20/1.05</f>
        <v>266.66666666666663</v>
      </c>
      <c r="W3" s="21"/>
    </row>
    <row r="4" spans="1:23" ht="20.100000000000001" customHeight="1" thickBot="1" x14ac:dyDescent="0.3">
      <c r="A4" s="24"/>
      <c r="B4" s="25"/>
    </row>
    <row r="5" spans="1:23" ht="20.100000000000001" customHeight="1" x14ac:dyDescent="0.25">
      <c r="D5" s="26" t="s">
        <v>35</v>
      </c>
      <c r="E5" s="27"/>
      <c r="F5" s="28"/>
      <c r="G5" s="9" t="s">
        <v>59</v>
      </c>
      <c r="H5" s="5" t="s">
        <v>33</v>
      </c>
      <c r="I5" s="10" t="s">
        <v>32</v>
      </c>
      <c r="J5" s="5" t="s">
        <v>34</v>
      </c>
      <c r="K5" s="6" t="s">
        <v>47</v>
      </c>
      <c r="L5" s="11" t="s">
        <v>48</v>
      </c>
      <c r="M5" s="6" t="s">
        <v>49</v>
      </c>
    </row>
    <row r="6" spans="1:23" ht="20.100000000000001" customHeight="1" x14ac:dyDescent="0.25">
      <c r="D6" s="29"/>
      <c r="E6" s="30"/>
      <c r="F6" s="31"/>
      <c r="G6" s="9">
        <f>Ta</f>
        <v>50</v>
      </c>
      <c r="H6" s="5"/>
      <c r="I6" s="10">
        <f>Ts</f>
        <v>480</v>
      </c>
      <c r="J6" s="5"/>
      <c r="K6" s="6"/>
      <c r="L6" s="11">
        <f>Te</f>
        <v>350</v>
      </c>
      <c r="M6" s="6"/>
    </row>
    <row r="7" spans="1:23" ht="20.100000000000001" customHeight="1" x14ac:dyDescent="0.25">
      <c r="D7" s="29"/>
      <c r="E7" s="30"/>
      <c r="F7" s="31"/>
      <c r="G7" s="7" t="s">
        <v>37</v>
      </c>
      <c r="H7" s="5" t="s">
        <v>50</v>
      </c>
      <c r="I7" s="5" t="s">
        <v>55</v>
      </c>
      <c r="J7" s="5" t="s">
        <v>51</v>
      </c>
      <c r="K7" s="6" t="s">
        <v>52</v>
      </c>
      <c r="L7" s="6" t="s">
        <v>53</v>
      </c>
      <c r="M7" s="6" t="s">
        <v>54</v>
      </c>
    </row>
    <row r="8" spans="1:23" ht="20.100000000000001" customHeight="1" x14ac:dyDescent="0.25">
      <c r="D8" s="29"/>
      <c r="E8" s="30"/>
      <c r="F8" s="31"/>
      <c r="G8" s="7">
        <v>280</v>
      </c>
      <c r="H8" s="5"/>
      <c r="I8" s="5"/>
      <c r="J8" s="5"/>
      <c r="K8" s="6"/>
      <c r="L8" s="6">
        <v>170</v>
      </c>
      <c r="M8" s="6"/>
    </row>
    <row r="9" spans="1:23" ht="20.100000000000001" customHeight="1" x14ac:dyDescent="0.25">
      <c r="D9" s="29"/>
      <c r="E9" s="30"/>
      <c r="F9" s="31"/>
      <c r="G9" s="7" t="s">
        <v>36</v>
      </c>
      <c r="H9" s="5" t="s">
        <v>57</v>
      </c>
      <c r="I9" s="5" t="s">
        <v>56</v>
      </c>
      <c r="J9" s="5" t="s">
        <v>58</v>
      </c>
      <c r="K9" s="6" t="s">
        <v>57</v>
      </c>
      <c r="L9" s="6" t="s">
        <v>56</v>
      </c>
      <c r="M9" s="6" t="s">
        <v>58</v>
      </c>
    </row>
    <row r="10" spans="1:23" ht="20.100000000000001" customHeight="1" x14ac:dyDescent="0.25">
      <c r="D10" s="32"/>
      <c r="E10" s="33"/>
      <c r="F10" s="34"/>
      <c r="G10" s="7">
        <v>480</v>
      </c>
      <c r="H10" s="12"/>
      <c r="I10" s="12">
        <v>75</v>
      </c>
      <c r="J10" s="12"/>
      <c r="K10" s="13"/>
      <c r="L10" s="13"/>
      <c r="M10" s="13"/>
    </row>
    <row r="11" spans="1:23" ht="20.100000000000001" customHeight="1" thickBot="1" x14ac:dyDescent="0.3"/>
    <row r="12" spans="1:23" ht="20.100000000000001" customHeight="1" thickBot="1" x14ac:dyDescent="0.3">
      <c r="A12" s="4"/>
      <c r="B12" s="17" t="s">
        <v>65</v>
      </c>
      <c r="C12" s="18"/>
      <c r="D12" s="18"/>
      <c r="E12" s="18"/>
      <c r="F12" s="18"/>
      <c r="G12" s="18"/>
      <c r="H12" s="19"/>
      <c r="K12" s="17" t="s">
        <v>64</v>
      </c>
      <c r="L12" s="18"/>
      <c r="M12" s="19"/>
    </row>
    <row r="13" spans="1:23" ht="20.100000000000001" customHeight="1" x14ac:dyDescent="0.25">
      <c r="A13" s="1" t="s">
        <v>0</v>
      </c>
      <c r="B13" s="1" t="s">
        <v>1</v>
      </c>
      <c r="C13" s="1" t="s">
        <v>2</v>
      </c>
      <c r="D13" s="1" t="s">
        <v>4</v>
      </c>
      <c r="E13" s="1" t="s">
        <v>6</v>
      </c>
      <c r="F13" s="1" t="s">
        <v>7</v>
      </c>
      <c r="G13" s="1" t="s">
        <v>8</v>
      </c>
      <c r="H13" s="1" t="s">
        <v>15</v>
      </c>
      <c r="I13" s="8" t="s">
        <v>36</v>
      </c>
      <c r="K13" s="1" t="s">
        <v>8</v>
      </c>
      <c r="L13" s="1" t="s">
        <v>15</v>
      </c>
      <c r="M13" s="1" t="s">
        <v>60</v>
      </c>
    </row>
    <row r="14" spans="1:23" ht="20.100000000000001" customHeight="1" x14ac:dyDescent="0.25">
      <c r="A14" s="3" t="s">
        <v>62</v>
      </c>
      <c r="B14" s="1">
        <v>280</v>
      </c>
      <c r="C14" s="1">
        <v>250</v>
      </c>
      <c r="D14" s="1">
        <v>220</v>
      </c>
      <c r="E14" s="1">
        <v>190</v>
      </c>
      <c r="F14" s="1">
        <v>170</v>
      </c>
      <c r="G14" s="1">
        <v>160</v>
      </c>
      <c r="H14" s="1">
        <v>150</v>
      </c>
      <c r="I14" s="1">
        <v>480</v>
      </c>
      <c r="K14" s="1">
        <v>165</v>
      </c>
      <c r="L14" s="1">
        <v>85</v>
      </c>
      <c r="M14" s="1">
        <v>75</v>
      </c>
    </row>
    <row r="18" spans="1:1" ht="20.100000000000001" customHeight="1" x14ac:dyDescent="0.25">
      <c r="A18" s="4"/>
    </row>
    <row r="19" spans="1:1" ht="20.100000000000001" customHeight="1" x14ac:dyDescent="0.25">
      <c r="A19" s="4"/>
    </row>
    <row r="20" spans="1:1" ht="20.100000000000001" customHeight="1" x14ac:dyDescent="0.25">
      <c r="A20" s="4"/>
    </row>
  </sheetData>
  <mergeCells count="24">
    <mergeCell ref="P3:Q3"/>
    <mergeCell ref="R3:U3"/>
    <mergeCell ref="V3:W3"/>
    <mergeCell ref="D5:F10"/>
    <mergeCell ref="B12:H12"/>
    <mergeCell ref="K12:M12"/>
    <mergeCell ref="R1:U1"/>
    <mergeCell ref="V1:W1"/>
    <mergeCell ref="H2:I2"/>
    <mergeCell ref="J2:L2"/>
    <mergeCell ref="M2:O2"/>
    <mergeCell ref="P2:Q2"/>
    <mergeCell ref="R2:U2"/>
    <mergeCell ref="V2:W2"/>
    <mergeCell ref="P1:Q1"/>
    <mergeCell ref="A1:B2"/>
    <mergeCell ref="D1:G3"/>
    <mergeCell ref="H1:I1"/>
    <mergeCell ref="J1:L1"/>
    <mergeCell ref="M1:O1"/>
    <mergeCell ref="A3:B4"/>
    <mergeCell ref="H3:I3"/>
    <mergeCell ref="J3:L3"/>
    <mergeCell ref="M3:O3"/>
  </mergeCells>
  <phoneticPr fontId="8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Calcul_Contraintes">
                <anchor moveWithCells="1" sizeWithCells="1">
                  <from>
                    <xdr:col>14</xdr:col>
                    <xdr:colOff>704850</xdr:colOff>
                    <xdr:row>4</xdr:row>
                    <xdr:rowOff>228600</xdr:rowOff>
                  </from>
                  <to>
                    <xdr:col>19</xdr:col>
                    <xdr:colOff>419100</xdr:colOff>
                    <xdr:row>8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8CC22-9849-4842-BCA1-D8B968B26402}">
  <sheetPr codeName="M03"/>
  <dimension ref="A1:W20"/>
  <sheetViews>
    <sheetView zoomScale="90" zoomScaleNormal="90" workbookViewId="0">
      <selection sqref="A1:B2"/>
    </sheetView>
  </sheetViews>
  <sheetFormatPr baseColWidth="10" defaultColWidth="12.7109375" defaultRowHeight="20.100000000000001" customHeight="1" x14ac:dyDescent="0.25"/>
  <cols>
    <col min="1" max="16384" width="12.7109375" style="2"/>
  </cols>
  <sheetData>
    <row r="1" spans="1:23" ht="20.100000000000001" customHeight="1" x14ac:dyDescent="0.25">
      <c r="A1" s="22" t="s">
        <v>70</v>
      </c>
      <c r="B1" s="23"/>
      <c r="D1" s="37" t="s">
        <v>28</v>
      </c>
      <c r="E1" s="37"/>
      <c r="F1" s="37"/>
      <c r="G1" s="37"/>
      <c r="H1" s="36" t="s">
        <v>25</v>
      </c>
      <c r="I1" s="36"/>
      <c r="J1" s="36" t="s">
        <v>29</v>
      </c>
      <c r="K1" s="36"/>
      <c r="L1" s="36"/>
      <c r="M1" s="20" t="s">
        <v>38</v>
      </c>
      <c r="N1" s="35"/>
      <c r="O1" s="21"/>
      <c r="P1" s="20">
        <f>MIN(Rp0.2_tcs/1.5,Rm_20/2.4)</f>
        <v>116.66666666666667</v>
      </c>
      <c r="Q1" s="21"/>
      <c r="R1" s="20" t="s">
        <v>41</v>
      </c>
      <c r="S1" s="35"/>
      <c r="T1" s="35"/>
      <c r="U1" s="21"/>
      <c r="V1" s="20">
        <f>MIN(Rp0.2_tce/1.5,Rm_20/2.4)</f>
        <v>143.33333333333334</v>
      </c>
      <c r="W1" s="21"/>
    </row>
    <row r="2" spans="1:23" ht="20.100000000000001" customHeight="1" thickBot="1" x14ac:dyDescent="0.3">
      <c r="A2" s="24"/>
      <c r="B2" s="25"/>
      <c r="D2" s="37"/>
      <c r="E2" s="37"/>
      <c r="F2" s="37"/>
      <c r="G2" s="37"/>
      <c r="H2" s="36" t="s">
        <v>26</v>
      </c>
      <c r="I2" s="36"/>
      <c r="J2" s="36" t="s">
        <v>30</v>
      </c>
      <c r="K2" s="36"/>
      <c r="L2" s="36"/>
      <c r="M2" s="20" t="s">
        <v>39</v>
      </c>
      <c r="N2" s="35"/>
      <c r="O2" s="21"/>
      <c r="P2" s="20">
        <f>Rm_100000tcs/1.5</f>
        <v>0</v>
      </c>
      <c r="Q2" s="21"/>
      <c r="R2" s="20" t="s">
        <v>42</v>
      </c>
      <c r="S2" s="35"/>
      <c r="T2" s="35"/>
      <c r="U2" s="21"/>
      <c r="V2" s="20">
        <f>Rm_100000tce/1.5</f>
        <v>0</v>
      </c>
      <c r="W2" s="21"/>
    </row>
    <row r="3" spans="1:23" ht="20.100000000000001" customHeight="1" x14ac:dyDescent="0.25">
      <c r="A3" s="22" t="s">
        <v>66</v>
      </c>
      <c r="B3" s="23"/>
      <c r="D3" s="37"/>
      <c r="E3" s="37"/>
      <c r="F3" s="37"/>
      <c r="G3" s="37"/>
      <c r="H3" s="36" t="s">
        <v>27</v>
      </c>
      <c r="I3" s="36"/>
      <c r="J3" s="36" t="s">
        <v>31</v>
      </c>
      <c r="K3" s="36"/>
      <c r="L3" s="36"/>
      <c r="M3" s="20" t="s">
        <v>40</v>
      </c>
      <c r="N3" s="35"/>
      <c r="O3" s="21"/>
      <c r="P3" s="20">
        <f>Rp0.2_20/1.05</f>
        <v>300</v>
      </c>
      <c r="Q3" s="21"/>
      <c r="R3" s="20" t="s">
        <v>43</v>
      </c>
      <c r="S3" s="35"/>
      <c r="T3" s="35"/>
      <c r="U3" s="21"/>
      <c r="V3" s="20">
        <f>Rp0.2_20/1.05</f>
        <v>300</v>
      </c>
      <c r="W3" s="21"/>
    </row>
    <row r="4" spans="1:23" ht="20.100000000000001" customHeight="1" thickBot="1" x14ac:dyDescent="0.3">
      <c r="A4" s="24"/>
      <c r="B4" s="25"/>
    </row>
    <row r="5" spans="1:23" ht="20.100000000000001" customHeight="1" x14ac:dyDescent="0.25">
      <c r="D5" s="26" t="s">
        <v>35</v>
      </c>
      <c r="E5" s="27"/>
      <c r="F5" s="28"/>
      <c r="G5" s="9" t="s">
        <v>59</v>
      </c>
      <c r="H5" s="5" t="s">
        <v>33</v>
      </c>
      <c r="I5" s="10" t="s">
        <v>32</v>
      </c>
      <c r="J5" s="5" t="s">
        <v>34</v>
      </c>
      <c r="K5" s="6" t="s">
        <v>47</v>
      </c>
      <c r="L5" s="11" t="s">
        <v>48</v>
      </c>
      <c r="M5" s="6" t="s">
        <v>49</v>
      </c>
    </row>
    <row r="6" spans="1:23" ht="20.100000000000001" customHeight="1" x14ac:dyDescent="0.25">
      <c r="D6" s="29"/>
      <c r="E6" s="30"/>
      <c r="F6" s="31"/>
      <c r="G6" s="9">
        <f>Ta</f>
        <v>50</v>
      </c>
      <c r="H6" s="5"/>
      <c r="I6" s="10">
        <f>Ts</f>
        <v>480</v>
      </c>
      <c r="J6" s="5"/>
      <c r="K6" s="6"/>
      <c r="L6" s="11">
        <f>Te</f>
        <v>350</v>
      </c>
      <c r="M6" s="6"/>
    </row>
    <row r="7" spans="1:23" ht="20.100000000000001" customHeight="1" x14ac:dyDescent="0.25">
      <c r="D7" s="29"/>
      <c r="E7" s="30"/>
      <c r="F7" s="31"/>
      <c r="G7" s="7" t="s">
        <v>37</v>
      </c>
      <c r="H7" s="5" t="s">
        <v>50</v>
      </c>
      <c r="I7" s="5" t="s">
        <v>55</v>
      </c>
      <c r="J7" s="5" t="s">
        <v>51</v>
      </c>
      <c r="K7" s="6" t="s">
        <v>52</v>
      </c>
      <c r="L7" s="6" t="s">
        <v>53</v>
      </c>
      <c r="M7" s="6" t="s">
        <v>54</v>
      </c>
    </row>
    <row r="8" spans="1:23" ht="20.100000000000001" customHeight="1" x14ac:dyDescent="0.25">
      <c r="D8" s="29"/>
      <c r="E8" s="30"/>
      <c r="F8" s="31"/>
      <c r="G8" s="7">
        <v>315</v>
      </c>
      <c r="H8" s="5"/>
      <c r="I8" s="5">
        <v>175</v>
      </c>
      <c r="J8" s="5"/>
      <c r="K8" s="6"/>
      <c r="L8" s="6">
        <v>215</v>
      </c>
      <c r="M8" s="6"/>
    </row>
    <row r="9" spans="1:23" ht="20.100000000000001" customHeight="1" x14ac:dyDescent="0.25">
      <c r="D9" s="29"/>
      <c r="E9" s="30"/>
      <c r="F9" s="31"/>
      <c r="G9" s="7" t="s">
        <v>36</v>
      </c>
      <c r="H9" s="5" t="s">
        <v>57</v>
      </c>
      <c r="I9" s="5" t="s">
        <v>56</v>
      </c>
      <c r="J9" s="5" t="s">
        <v>58</v>
      </c>
      <c r="K9" s="6" t="s">
        <v>57</v>
      </c>
      <c r="L9" s="6" t="s">
        <v>56</v>
      </c>
      <c r="M9" s="6" t="s">
        <v>58</v>
      </c>
    </row>
    <row r="10" spans="1:23" ht="20.100000000000001" customHeight="1" x14ac:dyDescent="0.25">
      <c r="D10" s="32"/>
      <c r="E10" s="33"/>
      <c r="F10" s="34"/>
      <c r="G10" s="7">
        <v>490</v>
      </c>
      <c r="H10" s="12"/>
      <c r="I10" s="12"/>
      <c r="J10" s="12"/>
      <c r="K10" s="13"/>
      <c r="L10" s="13"/>
      <c r="M10" s="13"/>
    </row>
    <row r="11" spans="1:23" ht="20.100000000000001" customHeight="1" thickBot="1" x14ac:dyDescent="0.3"/>
    <row r="12" spans="1:23" ht="20.100000000000001" customHeight="1" thickBot="1" x14ac:dyDescent="0.3">
      <c r="A12" s="4"/>
      <c r="B12" s="17" t="s">
        <v>65</v>
      </c>
      <c r="C12" s="18"/>
      <c r="D12" s="18"/>
      <c r="E12" s="18"/>
      <c r="F12" s="18"/>
      <c r="G12" s="18"/>
      <c r="H12" s="18"/>
      <c r="I12" s="18"/>
      <c r="J12" s="19"/>
      <c r="M12" s="17" t="s">
        <v>64</v>
      </c>
      <c r="N12" s="18"/>
      <c r="O12" s="18"/>
      <c r="P12" s="19"/>
    </row>
    <row r="13" spans="1:23" ht="20.100000000000001" customHeight="1" x14ac:dyDescent="0.25">
      <c r="A13" s="1" t="s">
        <v>0</v>
      </c>
      <c r="B13" s="1" t="s">
        <v>1</v>
      </c>
      <c r="C13" s="1" t="s">
        <v>2</v>
      </c>
      <c r="D13" s="1" t="s">
        <v>4</v>
      </c>
      <c r="E13" s="1" t="s">
        <v>6</v>
      </c>
      <c r="F13" s="1" t="s">
        <v>7</v>
      </c>
      <c r="G13" s="1" t="s">
        <v>8</v>
      </c>
      <c r="H13" s="1" t="s">
        <v>15</v>
      </c>
      <c r="I13" s="14" t="s">
        <v>60</v>
      </c>
      <c r="J13" s="14" t="s">
        <v>63</v>
      </c>
      <c r="K13" s="8" t="s">
        <v>36</v>
      </c>
      <c r="M13" s="1" t="s">
        <v>8</v>
      </c>
      <c r="N13" s="1" t="s">
        <v>15</v>
      </c>
      <c r="O13" s="1" t="s">
        <v>60</v>
      </c>
      <c r="P13" s="1" t="s">
        <v>63</v>
      </c>
    </row>
    <row r="14" spans="1:23" ht="20.100000000000001" customHeight="1" x14ac:dyDescent="0.25">
      <c r="A14" s="3" t="s">
        <v>62</v>
      </c>
      <c r="B14" s="1">
        <v>315</v>
      </c>
      <c r="C14" s="1">
        <v>315</v>
      </c>
      <c r="D14" s="1">
        <v>250</v>
      </c>
      <c r="E14" s="1">
        <v>230</v>
      </c>
      <c r="F14" s="1">
        <v>215</v>
      </c>
      <c r="G14" s="1">
        <v>200</v>
      </c>
      <c r="H14" s="1">
        <v>190</v>
      </c>
      <c r="I14" s="1">
        <v>175</v>
      </c>
      <c r="J14" s="1">
        <v>160</v>
      </c>
      <c r="K14" s="1">
        <v>490</v>
      </c>
      <c r="M14" s="1">
        <v>370</v>
      </c>
      <c r="N14" s="1">
        <v>244</v>
      </c>
      <c r="O14" s="1">
        <v>117</v>
      </c>
      <c r="P14" s="1">
        <v>55</v>
      </c>
    </row>
    <row r="18" spans="1:1" ht="20.100000000000001" customHeight="1" x14ac:dyDescent="0.25">
      <c r="A18" s="4"/>
    </row>
    <row r="19" spans="1:1" ht="20.100000000000001" customHeight="1" x14ac:dyDescent="0.25">
      <c r="A19" s="4"/>
    </row>
    <row r="20" spans="1:1" ht="20.100000000000001" customHeight="1" x14ac:dyDescent="0.25">
      <c r="A20" s="4"/>
    </row>
  </sheetData>
  <mergeCells count="24">
    <mergeCell ref="P3:Q3"/>
    <mergeCell ref="R3:U3"/>
    <mergeCell ref="V3:W3"/>
    <mergeCell ref="D5:F10"/>
    <mergeCell ref="M12:P12"/>
    <mergeCell ref="B12:J12"/>
    <mergeCell ref="R1:U1"/>
    <mergeCell ref="V1:W1"/>
    <mergeCell ref="H2:I2"/>
    <mergeCell ref="J2:L2"/>
    <mergeCell ref="M2:O2"/>
    <mergeCell ref="P2:Q2"/>
    <mergeCell ref="R2:U2"/>
    <mergeCell ref="V2:W2"/>
    <mergeCell ref="P1:Q1"/>
    <mergeCell ref="A1:B2"/>
    <mergeCell ref="D1:G3"/>
    <mergeCell ref="H1:I1"/>
    <mergeCell ref="J1:L1"/>
    <mergeCell ref="M1:O1"/>
    <mergeCell ref="A3:B4"/>
    <mergeCell ref="H3:I3"/>
    <mergeCell ref="J3:L3"/>
    <mergeCell ref="M3:O3"/>
  </mergeCells>
  <phoneticPr fontId="8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alcul_Contraintes">
                <anchor moveWithCells="1" sizeWithCells="1">
                  <from>
                    <xdr:col>14</xdr:col>
                    <xdr:colOff>704850</xdr:colOff>
                    <xdr:row>4</xdr:row>
                    <xdr:rowOff>228600</xdr:rowOff>
                  </from>
                  <to>
                    <xdr:col>19</xdr:col>
                    <xdr:colOff>419100</xdr:colOff>
                    <xdr:row>8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EA569-21D3-421B-A827-42115B9C8CDC}">
  <sheetPr codeName="M04"/>
  <dimension ref="A1:W20"/>
  <sheetViews>
    <sheetView zoomScale="90" zoomScaleNormal="90" workbookViewId="0">
      <selection activeCell="V5" sqref="V5"/>
    </sheetView>
  </sheetViews>
  <sheetFormatPr baseColWidth="10" defaultColWidth="12.7109375" defaultRowHeight="20.100000000000001" customHeight="1" x14ac:dyDescent="0.25"/>
  <cols>
    <col min="1" max="16384" width="12.7109375" style="2"/>
  </cols>
  <sheetData>
    <row r="1" spans="1:23" ht="20.100000000000001" customHeight="1" x14ac:dyDescent="0.25">
      <c r="A1" s="22" t="s">
        <v>71</v>
      </c>
      <c r="B1" s="23"/>
      <c r="D1" s="37" t="s">
        <v>28</v>
      </c>
      <c r="E1" s="37"/>
      <c r="F1" s="37"/>
      <c r="G1" s="37"/>
      <c r="H1" s="36" t="s">
        <v>25</v>
      </c>
      <c r="I1" s="36"/>
      <c r="J1" s="36" t="s">
        <v>29</v>
      </c>
      <c r="K1" s="36"/>
      <c r="L1" s="36"/>
      <c r="M1" s="20" t="s">
        <v>38</v>
      </c>
      <c r="N1" s="35"/>
      <c r="O1" s="21"/>
      <c r="P1" s="20">
        <f>MIN(Rp0.2_tcs/1.5,Rm_20/2.4)</f>
        <v>0</v>
      </c>
      <c r="Q1" s="21"/>
      <c r="R1" s="20" t="s">
        <v>41</v>
      </c>
      <c r="S1" s="35"/>
      <c r="T1" s="35"/>
      <c r="U1" s="21"/>
      <c r="V1" s="20">
        <f>MIN(Rp0.2_tce/1.5,Rm_20/2.4)</f>
        <v>220</v>
      </c>
      <c r="W1" s="21"/>
    </row>
    <row r="2" spans="1:23" ht="20.100000000000001" customHeight="1" thickBot="1" x14ac:dyDescent="0.3">
      <c r="A2" s="24"/>
      <c r="B2" s="25"/>
      <c r="D2" s="37"/>
      <c r="E2" s="37"/>
      <c r="F2" s="37"/>
      <c r="G2" s="37"/>
      <c r="H2" s="36" t="s">
        <v>26</v>
      </c>
      <c r="I2" s="36"/>
      <c r="J2" s="36" t="s">
        <v>30</v>
      </c>
      <c r="K2" s="36"/>
      <c r="L2" s="36"/>
      <c r="M2" s="20" t="s">
        <v>39</v>
      </c>
      <c r="N2" s="35"/>
      <c r="O2" s="21"/>
      <c r="P2" s="20">
        <f>Rm_100000tcs/1.5</f>
        <v>21.333333333333332</v>
      </c>
      <c r="Q2" s="21"/>
      <c r="R2" s="20" t="s">
        <v>42</v>
      </c>
      <c r="S2" s="35"/>
      <c r="T2" s="35"/>
      <c r="U2" s="21"/>
      <c r="V2" s="20">
        <f>Rm_100000tce/1.5</f>
        <v>0</v>
      </c>
      <c r="W2" s="21"/>
    </row>
    <row r="3" spans="1:23" ht="20.100000000000001" customHeight="1" x14ac:dyDescent="0.25">
      <c r="A3" s="22" t="s">
        <v>66</v>
      </c>
      <c r="B3" s="23"/>
      <c r="D3" s="37"/>
      <c r="E3" s="37"/>
      <c r="F3" s="37"/>
      <c r="G3" s="37"/>
      <c r="H3" s="36" t="s">
        <v>27</v>
      </c>
      <c r="I3" s="36"/>
      <c r="J3" s="36" t="s">
        <v>31</v>
      </c>
      <c r="K3" s="36"/>
      <c r="L3" s="36"/>
      <c r="M3" s="20" t="s">
        <v>40</v>
      </c>
      <c r="N3" s="35"/>
      <c r="O3" s="21"/>
      <c r="P3" s="20">
        <f>Rp0.2_20/1.05</f>
        <v>380.95238095238096</v>
      </c>
      <c r="Q3" s="21"/>
      <c r="R3" s="20" t="s">
        <v>43</v>
      </c>
      <c r="S3" s="35"/>
      <c r="T3" s="35"/>
      <c r="U3" s="21"/>
      <c r="V3" s="20">
        <f>Rp0.2_20/1.05</f>
        <v>380.95238095238096</v>
      </c>
      <c r="W3" s="21"/>
    </row>
    <row r="4" spans="1:23" ht="20.100000000000001" customHeight="1" thickBot="1" x14ac:dyDescent="0.3">
      <c r="A4" s="24"/>
      <c r="B4" s="25"/>
    </row>
    <row r="5" spans="1:23" ht="20.100000000000001" customHeight="1" x14ac:dyDescent="0.25">
      <c r="D5" s="26" t="s">
        <v>35</v>
      </c>
      <c r="E5" s="27"/>
      <c r="F5" s="28"/>
      <c r="G5" s="9" t="s">
        <v>59</v>
      </c>
      <c r="H5" s="5" t="s">
        <v>33</v>
      </c>
      <c r="I5" s="10" t="s">
        <v>32</v>
      </c>
      <c r="J5" s="5" t="s">
        <v>34</v>
      </c>
      <c r="K5" s="6" t="s">
        <v>47</v>
      </c>
      <c r="L5" s="11" t="s">
        <v>48</v>
      </c>
      <c r="M5" s="6" t="s">
        <v>49</v>
      </c>
    </row>
    <row r="6" spans="1:23" ht="20.100000000000001" customHeight="1" x14ac:dyDescent="0.25">
      <c r="D6" s="29"/>
      <c r="E6" s="30"/>
      <c r="F6" s="31"/>
      <c r="G6" s="9">
        <f>Ta</f>
        <v>50</v>
      </c>
      <c r="H6" s="5"/>
      <c r="I6" s="10">
        <f>Ts</f>
        <v>480</v>
      </c>
      <c r="J6" s="5"/>
      <c r="K6" s="6"/>
      <c r="L6" s="11">
        <f>Te</f>
        <v>350</v>
      </c>
      <c r="M6" s="6"/>
    </row>
    <row r="7" spans="1:23" ht="20.100000000000001" customHeight="1" x14ac:dyDescent="0.25">
      <c r="D7" s="29"/>
      <c r="E7" s="30"/>
      <c r="F7" s="31"/>
      <c r="G7" s="7" t="s">
        <v>37</v>
      </c>
      <c r="H7" s="5" t="s">
        <v>50</v>
      </c>
      <c r="I7" s="5" t="s">
        <v>55</v>
      </c>
      <c r="J7" s="5" t="s">
        <v>51</v>
      </c>
      <c r="K7" s="6" t="s">
        <v>52</v>
      </c>
      <c r="L7" s="6" t="s">
        <v>53</v>
      </c>
      <c r="M7" s="6" t="s">
        <v>54</v>
      </c>
    </row>
    <row r="8" spans="1:23" ht="20.100000000000001" customHeight="1" x14ac:dyDescent="0.25">
      <c r="D8" s="29"/>
      <c r="E8" s="30"/>
      <c r="F8" s="31"/>
      <c r="G8" s="7">
        <v>400</v>
      </c>
      <c r="H8" s="5"/>
      <c r="I8" s="5"/>
      <c r="J8" s="5"/>
      <c r="K8" s="6"/>
      <c r="L8" s="6">
        <v>330</v>
      </c>
      <c r="M8" s="6"/>
    </row>
    <row r="9" spans="1:23" ht="20.100000000000001" customHeight="1" x14ac:dyDescent="0.25">
      <c r="D9" s="29"/>
      <c r="E9" s="30"/>
      <c r="F9" s="31"/>
      <c r="G9" s="7" t="s">
        <v>36</v>
      </c>
      <c r="H9" s="5" t="s">
        <v>57</v>
      </c>
      <c r="I9" s="5" t="s">
        <v>56</v>
      </c>
      <c r="J9" s="5" t="s">
        <v>58</v>
      </c>
      <c r="K9" s="6" t="s">
        <v>57</v>
      </c>
      <c r="L9" s="6" t="s">
        <v>56</v>
      </c>
      <c r="M9" s="6" t="s">
        <v>58</v>
      </c>
    </row>
    <row r="10" spans="1:23" ht="20.100000000000001" customHeight="1" x14ac:dyDescent="0.25">
      <c r="D10" s="32"/>
      <c r="E10" s="33"/>
      <c r="F10" s="34"/>
      <c r="G10" s="7">
        <v>590</v>
      </c>
      <c r="H10" s="12"/>
      <c r="I10" s="12">
        <v>32</v>
      </c>
      <c r="J10" s="12"/>
      <c r="K10" s="13"/>
      <c r="L10" s="13"/>
      <c r="M10" s="13"/>
    </row>
    <row r="11" spans="1:23" ht="20.100000000000001" customHeight="1" thickBot="1" x14ac:dyDescent="0.3"/>
    <row r="12" spans="1:23" ht="20.100000000000001" customHeight="1" thickBot="1" x14ac:dyDescent="0.3">
      <c r="A12" s="4"/>
      <c r="B12" s="17" t="s">
        <v>65</v>
      </c>
      <c r="C12" s="18"/>
      <c r="D12" s="18"/>
      <c r="E12" s="18"/>
      <c r="F12" s="18"/>
      <c r="G12" s="18"/>
      <c r="H12" s="18"/>
      <c r="I12" s="18"/>
      <c r="J12" s="19"/>
      <c r="M12" s="17" t="s">
        <v>64</v>
      </c>
      <c r="N12" s="18"/>
      <c r="O12" s="18"/>
      <c r="P12" s="18"/>
      <c r="Q12" s="19"/>
    </row>
    <row r="13" spans="1:23" ht="20.100000000000001" customHeight="1" x14ac:dyDescent="0.25">
      <c r="A13" s="1" t="s">
        <v>0</v>
      </c>
      <c r="B13" s="1" t="s">
        <v>1</v>
      </c>
      <c r="C13" s="1" t="s">
        <v>2</v>
      </c>
      <c r="D13" s="1" t="s">
        <v>4</v>
      </c>
      <c r="E13" s="1" t="s">
        <v>6</v>
      </c>
      <c r="F13" s="1" t="s">
        <v>7</v>
      </c>
      <c r="G13" s="1" t="s">
        <v>8</v>
      </c>
      <c r="H13" s="1" t="s">
        <v>15</v>
      </c>
      <c r="I13" s="14" t="s">
        <v>60</v>
      </c>
      <c r="J13" s="14" t="s">
        <v>63</v>
      </c>
      <c r="K13" s="8" t="s">
        <v>36</v>
      </c>
      <c r="M13" s="1" t="s">
        <v>8</v>
      </c>
      <c r="N13" s="1" t="s">
        <v>15</v>
      </c>
      <c r="O13" s="1" t="s">
        <v>60</v>
      </c>
      <c r="P13" s="1" t="s">
        <v>63</v>
      </c>
      <c r="Q13" s="1" t="s">
        <v>67</v>
      </c>
    </row>
    <row r="14" spans="1:23" ht="20.100000000000001" customHeight="1" x14ac:dyDescent="0.25">
      <c r="A14" s="3" t="s">
        <v>62</v>
      </c>
      <c r="B14" s="1">
        <v>400</v>
      </c>
      <c r="C14" s="1">
        <v>400</v>
      </c>
      <c r="D14" s="1">
        <v>355</v>
      </c>
      <c r="E14" s="1">
        <v>345</v>
      </c>
      <c r="F14" s="1">
        <v>330</v>
      </c>
      <c r="G14" s="1">
        <v>315</v>
      </c>
      <c r="H14" s="1">
        <v>305</v>
      </c>
      <c r="I14" s="1">
        <v>280</v>
      </c>
      <c r="J14" s="1">
        <v>240</v>
      </c>
      <c r="K14" s="1">
        <v>590</v>
      </c>
      <c r="M14" s="1">
        <v>334</v>
      </c>
      <c r="N14" s="1">
        <v>204</v>
      </c>
      <c r="O14" s="1">
        <v>120</v>
      </c>
      <c r="P14" s="1">
        <v>68</v>
      </c>
      <c r="Q14" s="1">
        <v>32</v>
      </c>
    </row>
    <row r="18" spans="1:1" ht="20.100000000000001" customHeight="1" x14ac:dyDescent="0.25">
      <c r="A18" s="4"/>
    </row>
    <row r="19" spans="1:1" ht="20.100000000000001" customHeight="1" x14ac:dyDescent="0.25">
      <c r="A19" s="4"/>
    </row>
    <row r="20" spans="1:1" ht="20.100000000000001" customHeight="1" x14ac:dyDescent="0.25">
      <c r="A20" s="4"/>
    </row>
  </sheetData>
  <mergeCells count="24">
    <mergeCell ref="P3:Q3"/>
    <mergeCell ref="R3:U3"/>
    <mergeCell ref="V3:W3"/>
    <mergeCell ref="D5:F10"/>
    <mergeCell ref="B12:J12"/>
    <mergeCell ref="M12:Q12"/>
    <mergeCell ref="R1:U1"/>
    <mergeCell ref="V1:W1"/>
    <mergeCell ref="H2:I2"/>
    <mergeCell ref="J2:L2"/>
    <mergeCell ref="M2:O2"/>
    <mergeCell ref="P2:Q2"/>
    <mergeCell ref="R2:U2"/>
    <mergeCell ref="V2:W2"/>
    <mergeCell ref="P1:Q1"/>
    <mergeCell ref="A1:B2"/>
    <mergeCell ref="D1:G3"/>
    <mergeCell ref="H1:I1"/>
    <mergeCell ref="J1:L1"/>
    <mergeCell ref="M1:O1"/>
    <mergeCell ref="A3:B4"/>
    <mergeCell ref="H3:I3"/>
    <mergeCell ref="J3:L3"/>
    <mergeCell ref="M3:O3"/>
  </mergeCells>
  <phoneticPr fontId="8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Calcul_Contraintes">
                <anchor moveWithCells="1" sizeWithCells="1">
                  <from>
                    <xdr:col>14</xdr:col>
                    <xdr:colOff>704850</xdr:colOff>
                    <xdr:row>4</xdr:row>
                    <xdr:rowOff>228600</xdr:rowOff>
                  </from>
                  <to>
                    <xdr:col>19</xdr:col>
                    <xdr:colOff>419100</xdr:colOff>
                    <xdr:row>8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FFBA7-60C0-4C09-A1C2-DC4E7CCF3227}">
  <sheetPr codeName="M06"/>
  <dimension ref="A1:W20"/>
  <sheetViews>
    <sheetView zoomScale="90" zoomScaleNormal="90" workbookViewId="0">
      <selection activeCell="I12" sqref="I12:O15"/>
    </sheetView>
  </sheetViews>
  <sheetFormatPr baseColWidth="10" defaultColWidth="12.7109375" defaultRowHeight="20.100000000000001" customHeight="1" x14ac:dyDescent="0.25"/>
  <cols>
    <col min="1" max="16384" width="12.7109375" style="2"/>
  </cols>
  <sheetData>
    <row r="1" spans="1:23" ht="20.100000000000001" customHeight="1" x14ac:dyDescent="0.25">
      <c r="A1" s="22" t="s">
        <v>74</v>
      </c>
      <c r="B1" s="23"/>
      <c r="D1" s="37" t="s">
        <v>28</v>
      </c>
      <c r="E1" s="37"/>
      <c r="F1" s="37"/>
      <c r="G1" s="37"/>
      <c r="H1" s="36" t="s">
        <v>25</v>
      </c>
      <c r="I1" s="36"/>
      <c r="J1" s="36" t="s">
        <v>29</v>
      </c>
      <c r="K1" s="36"/>
      <c r="L1" s="36"/>
      <c r="M1" s="20" t="s">
        <v>38</v>
      </c>
      <c r="N1" s="35"/>
      <c r="O1" s="21"/>
      <c r="P1" s="20">
        <f>MIN(Rp0.2_tcs/1.5,Rm_20/2.4)</f>
        <v>0</v>
      </c>
      <c r="Q1" s="21"/>
      <c r="R1" s="20" t="s">
        <v>41</v>
      </c>
      <c r="S1" s="35"/>
      <c r="T1" s="35"/>
      <c r="U1" s="21"/>
      <c r="V1" s="20">
        <f>MIN(Rp0.2_tce/1.5,Rm_20/2.4)</f>
        <v>73.333333333333329</v>
      </c>
      <c r="W1" s="21"/>
    </row>
    <row r="2" spans="1:23" ht="20.100000000000001" customHeight="1" thickBot="1" x14ac:dyDescent="0.3">
      <c r="A2" s="24"/>
      <c r="B2" s="25"/>
      <c r="D2" s="37"/>
      <c r="E2" s="37"/>
      <c r="F2" s="37"/>
      <c r="G2" s="37"/>
      <c r="H2" s="36" t="s">
        <v>26</v>
      </c>
      <c r="I2" s="36"/>
      <c r="J2" s="36" t="s">
        <v>30</v>
      </c>
      <c r="K2" s="36"/>
      <c r="L2" s="36"/>
      <c r="M2" s="20" t="s">
        <v>39</v>
      </c>
      <c r="N2" s="35"/>
      <c r="O2" s="21"/>
      <c r="P2" s="20">
        <f>Rm_100000tcs/1.5</f>
        <v>21.333333333333332</v>
      </c>
      <c r="Q2" s="21"/>
      <c r="R2" s="20" t="s">
        <v>42</v>
      </c>
      <c r="S2" s="35"/>
      <c r="T2" s="35"/>
      <c r="U2" s="21"/>
      <c r="V2" s="20">
        <f>Rm_100000tce/1.5</f>
        <v>0</v>
      </c>
      <c r="W2" s="21"/>
    </row>
    <row r="3" spans="1:23" ht="20.100000000000001" customHeight="1" x14ac:dyDescent="0.25">
      <c r="A3" s="22" t="s">
        <v>77</v>
      </c>
      <c r="B3" s="23"/>
      <c r="D3" s="37"/>
      <c r="E3" s="37"/>
      <c r="F3" s="37"/>
      <c r="G3" s="37"/>
      <c r="H3" s="36" t="s">
        <v>27</v>
      </c>
      <c r="I3" s="36"/>
      <c r="J3" s="36" t="s">
        <v>31</v>
      </c>
      <c r="K3" s="36"/>
      <c r="L3" s="36"/>
      <c r="M3" s="20" t="s">
        <v>40</v>
      </c>
      <c r="N3" s="35"/>
      <c r="O3" s="21"/>
      <c r="P3" s="20">
        <f>Rp0.2_20/1.05</f>
        <v>380.95238095238096</v>
      </c>
      <c r="Q3" s="21"/>
      <c r="R3" s="20" t="s">
        <v>43</v>
      </c>
      <c r="S3" s="35"/>
      <c r="T3" s="35"/>
      <c r="U3" s="21"/>
      <c r="V3" s="20">
        <f>Rp0.2_20/1.05</f>
        <v>380.95238095238096</v>
      </c>
      <c r="W3" s="21"/>
    </row>
    <row r="4" spans="1:23" ht="20.100000000000001" customHeight="1" thickBot="1" x14ac:dyDescent="0.3">
      <c r="A4" s="24"/>
      <c r="B4" s="25"/>
    </row>
    <row r="5" spans="1:23" ht="20.100000000000001" customHeight="1" x14ac:dyDescent="0.25">
      <c r="D5" s="26" t="s">
        <v>35</v>
      </c>
      <c r="E5" s="27"/>
      <c r="F5" s="28"/>
      <c r="G5" s="9" t="s">
        <v>59</v>
      </c>
      <c r="H5" s="5" t="s">
        <v>33</v>
      </c>
      <c r="I5" s="10" t="s">
        <v>32</v>
      </c>
      <c r="J5" s="5" t="s">
        <v>34</v>
      </c>
      <c r="K5" s="6" t="s">
        <v>47</v>
      </c>
      <c r="L5" s="11" t="s">
        <v>48</v>
      </c>
      <c r="M5" s="6" t="s">
        <v>49</v>
      </c>
    </row>
    <row r="6" spans="1:23" ht="20.100000000000001" customHeight="1" x14ac:dyDescent="0.25">
      <c r="D6" s="29"/>
      <c r="E6" s="30"/>
      <c r="F6" s="31"/>
      <c r="G6" s="9">
        <f>Ta</f>
        <v>50</v>
      </c>
      <c r="H6" s="5"/>
      <c r="I6" s="10">
        <f>Ts</f>
        <v>480</v>
      </c>
      <c r="J6" s="5"/>
      <c r="K6" s="6" t="s">
        <v>6</v>
      </c>
      <c r="L6" s="11">
        <f>Te</f>
        <v>350</v>
      </c>
      <c r="M6" s="6" t="s">
        <v>8</v>
      </c>
    </row>
    <row r="7" spans="1:23" ht="20.100000000000001" customHeight="1" x14ac:dyDescent="0.25">
      <c r="D7" s="29"/>
      <c r="E7" s="30"/>
      <c r="F7" s="31"/>
      <c r="G7" s="7" t="s">
        <v>37</v>
      </c>
      <c r="H7" s="5" t="s">
        <v>50</v>
      </c>
      <c r="I7" s="5" t="s">
        <v>55</v>
      </c>
      <c r="J7" s="5" t="s">
        <v>51</v>
      </c>
      <c r="K7" s="6" t="s">
        <v>52</v>
      </c>
      <c r="L7" s="6" t="s">
        <v>53</v>
      </c>
      <c r="M7" s="6" t="s">
        <v>54</v>
      </c>
    </row>
    <row r="8" spans="1:23" ht="20.100000000000001" customHeight="1" x14ac:dyDescent="0.25">
      <c r="D8" s="29"/>
      <c r="E8" s="30"/>
      <c r="F8" s="31"/>
      <c r="G8" s="7">
        <v>400</v>
      </c>
      <c r="H8" s="5"/>
      <c r="I8" s="5"/>
      <c r="J8" s="5"/>
      <c r="K8" s="6">
        <v>115</v>
      </c>
      <c r="L8" s="6">
        <v>110</v>
      </c>
      <c r="M8" s="6">
        <v>105</v>
      </c>
    </row>
    <row r="9" spans="1:23" ht="20.100000000000001" customHeight="1" x14ac:dyDescent="0.25">
      <c r="D9" s="29"/>
      <c r="E9" s="30"/>
      <c r="F9" s="31"/>
      <c r="G9" s="7" t="s">
        <v>36</v>
      </c>
      <c r="H9" s="5" t="s">
        <v>57</v>
      </c>
      <c r="I9" s="5" t="s">
        <v>56</v>
      </c>
      <c r="J9" s="5" t="s">
        <v>58</v>
      </c>
      <c r="K9" s="6" t="s">
        <v>57</v>
      </c>
      <c r="L9" s="6" t="s">
        <v>56</v>
      </c>
      <c r="M9" s="6" t="s">
        <v>58</v>
      </c>
    </row>
    <row r="10" spans="1:23" ht="20.100000000000001" customHeight="1" x14ac:dyDescent="0.25">
      <c r="D10" s="32"/>
      <c r="E10" s="33"/>
      <c r="F10" s="34"/>
      <c r="G10" s="7">
        <v>440</v>
      </c>
      <c r="H10" s="12"/>
      <c r="I10" s="12">
        <v>32</v>
      </c>
      <c r="J10" s="12"/>
      <c r="K10" s="13"/>
      <c r="L10" s="13"/>
      <c r="M10" s="13"/>
    </row>
    <row r="11" spans="1:23" ht="20.100000000000001" customHeight="1" thickBot="1" x14ac:dyDescent="0.3"/>
    <row r="12" spans="1:23" ht="20.100000000000001" customHeight="1" thickBot="1" x14ac:dyDescent="0.3">
      <c r="A12" s="4"/>
      <c r="B12" s="17" t="s">
        <v>65</v>
      </c>
      <c r="C12" s="18"/>
      <c r="D12" s="18"/>
      <c r="E12" s="18"/>
      <c r="F12" s="19"/>
      <c r="I12" s="17" t="s">
        <v>64</v>
      </c>
      <c r="J12" s="18"/>
      <c r="K12" s="18"/>
      <c r="L12" s="18"/>
      <c r="M12" s="19"/>
    </row>
    <row r="13" spans="1:23" ht="20.100000000000001" customHeight="1" x14ac:dyDescent="0.25">
      <c r="A13" s="1" t="s">
        <v>0</v>
      </c>
      <c r="B13" s="1" t="s">
        <v>1</v>
      </c>
      <c r="C13" s="1" t="s">
        <v>2</v>
      </c>
      <c r="D13" s="1" t="s">
        <v>4</v>
      </c>
      <c r="E13" s="1" t="s">
        <v>6</v>
      </c>
      <c r="F13" s="1" t="s">
        <v>8</v>
      </c>
      <c r="G13" s="8" t="s">
        <v>36</v>
      </c>
      <c r="I13" s="1" t="s">
        <v>8</v>
      </c>
      <c r="J13" s="1" t="s">
        <v>15</v>
      </c>
      <c r="K13" s="1" t="s">
        <v>60</v>
      </c>
      <c r="L13" s="1" t="s">
        <v>63</v>
      </c>
      <c r="M13" s="1" t="s">
        <v>67</v>
      </c>
      <c r="O13" s="2" t="s">
        <v>76</v>
      </c>
    </row>
    <row r="14" spans="1:23" ht="20.100000000000001" customHeight="1" x14ac:dyDescent="0.25">
      <c r="A14" s="3" t="s">
        <v>62</v>
      </c>
      <c r="B14" s="1">
        <v>400</v>
      </c>
      <c r="C14" s="1">
        <v>170</v>
      </c>
      <c r="D14" s="1">
        <v>135</v>
      </c>
      <c r="E14" s="1">
        <v>115</v>
      </c>
      <c r="F14" s="1">
        <v>105</v>
      </c>
      <c r="G14" s="1">
        <v>440</v>
      </c>
      <c r="I14" s="1">
        <v>334</v>
      </c>
      <c r="J14" s="1">
        <v>204</v>
      </c>
      <c r="K14" s="1">
        <v>120</v>
      </c>
      <c r="L14" s="1">
        <v>68</v>
      </c>
      <c r="M14" s="1">
        <v>32</v>
      </c>
    </row>
    <row r="18" spans="1:1" ht="20.100000000000001" customHeight="1" x14ac:dyDescent="0.25">
      <c r="A18" s="4"/>
    </row>
    <row r="19" spans="1:1" ht="20.100000000000001" customHeight="1" x14ac:dyDescent="0.25">
      <c r="A19" s="4"/>
    </row>
    <row r="20" spans="1:1" ht="20.100000000000001" customHeight="1" x14ac:dyDescent="0.25">
      <c r="A20" s="4"/>
    </row>
  </sheetData>
  <mergeCells count="24">
    <mergeCell ref="A1:B2"/>
    <mergeCell ref="D1:G3"/>
    <mergeCell ref="H1:I1"/>
    <mergeCell ref="J1:L1"/>
    <mergeCell ref="M1:O1"/>
    <mergeCell ref="A3:B4"/>
    <mergeCell ref="H3:I3"/>
    <mergeCell ref="J3:L3"/>
    <mergeCell ref="M3:O3"/>
    <mergeCell ref="R1:U1"/>
    <mergeCell ref="V1:W1"/>
    <mergeCell ref="H2:I2"/>
    <mergeCell ref="J2:L2"/>
    <mergeCell ref="M2:O2"/>
    <mergeCell ref="P2:Q2"/>
    <mergeCell ref="R2:U2"/>
    <mergeCell ref="V2:W2"/>
    <mergeCell ref="P1:Q1"/>
    <mergeCell ref="P3:Q3"/>
    <mergeCell ref="R3:U3"/>
    <mergeCell ref="V3:W3"/>
    <mergeCell ref="D5:F10"/>
    <mergeCell ref="I12:M12"/>
    <mergeCell ref="B12:F1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Calcul_Contraintes">
                <anchor moveWithCells="1" sizeWithCells="1">
                  <from>
                    <xdr:col>14</xdr:col>
                    <xdr:colOff>704850</xdr:colOff>
                    <xdr:row>4</xdr:row>
                    <xdr:rowOff>228600</xdr:rowOff>
                  </from>
                  <to>
                    <xdr:col>19</xdr:col>
                    <xdr:colOff>419100</xdr:colOff>
                    <xdr:row>8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2EAD8-8E2D-4D5F-8F9B-1479079FC6E0}">
  <sheetPr codeName="M05"/>
  <dimension ref="A1:W21"/>
  <sheetViews>
    <sheetView zoomScale="90" zoomScaleNormal="90" workbookViewId="0">
      <selection activeCell="P20" sqref="P20"/>
    </sheetView>
  </sheetViews>
  <sheetFormatPr baseColWidth="10" defaultColWidth="12.7109375" defaultRowHeight="20.100000000000001" customHeight="1" x14ac:dyDescent="0.25"/>
  <cols>
    <col min="1" max="16384" width="12.7109375" style="2"/>
  </cols>
  <sheetData>
    <row r="1" spans="1:23" ht="20.100000000000001" customHeight="1" x14ac:dyDescent="0.25">
      <c r="A1" s="22" t="s">
        <v>75</v>
      </c>
      <c r="B1" s="23"/>
      <c r="D1" s="37" t="s">
        <v>28</v>
      </c>
      <c r="E1" s="37"/>
      <c r="F1" s="37"/>
      <c r="G1" s="37"/>
      <c r="H1" s="36" t="s">
        <v>25</v>
      </c>
      <c r="I1" s="36"/>
      <c r="J1" s="36" t="s">
        <v>29</v>
      </c>
      <c r="K1" s="36"/>
      <c r="L1" s="36"/>
      <c r="M1" s="20" t="s">
        <v>38</v>
      </c>
      <c r="N1" s="35"/>
      <c r="O1" s="21"/>
      <c r="P1" s="20">
        <f>MIN(Rp0.2_tcs/1.5,Rm_20/2.4)</f>
        <v>0</v>
      </c>
      <c r="Q1" s="21"/>
      <c r="R1" s="20" t="s">
        <v>41</v>
      </c>
      <c r="S1" s="35"/>
      <c r="T1" s="35"/>
      <c r="U1" s="21"/>
      <c r="V1" s="20">
        <f>MIN(Rp0.2_tce/1.5,Rm_20/2.4)</f>
        <v>113.33333333333333</v>
      </c>
      <c r="W1" s="21"/>
    </row>
    <row r="2" spans="1:23" ht="20.100000000000001" customHeight="1" thickBot="1" x14ac:dyDescent="0.3">
      <c r="A2" s="24"/>
      <c r="B2" s="25"/>
      <c r="D2" s="37"/>
      <c r="E2" s="37"/>
      <c r="F2" s="37"/>
      <c r="G2" s="37"/>
      <c r="H2" s="36" t="s">
        <v>26</v>
      </c>
      <c r="I2" s="36"/>
      <c r="J2" s="36" t="s">
        <v>30</v>
      </c>
      <c r="K2" s="36"/>
      <c r="L2" s="36"/>
      <c r="M2" s="20" t="s">
        <v>39</v>
      </c>
      <c r="N2" s="35"/>
      <c r="O2" s="21"/>
      <c r="P2" s="20">
        <f>Rm_100000tcs/1.5</f>
        <v>36.666666666666664</v>
      </c>
      <c r="Q2" s="21"/>
      <c r="R2" s="20" t="s">
        <v>42</v>
      </c>
      <c r="S2" s="35"/>
      <c r="T2" s="35"/>
      <c r="U2" s="21"/>
      <c r="V2" s="20">
        <f>Rm_100000tce/1.5</f>
        <v>0</v>
      </c>
      <c r="W2" s="21"/>
    </row>
    <row r="3" spans="1:23" ht="20.100000000000001" customHeight="1" x14ac:dyDescent="0.25">
      <c r="A3" s="22" t="s">
        <v>61</v>
      </c>
      <c r="B3" s="23"/>
      <c r="D3" s="37"/>
      <c r="E3" s="37"/>
      <c r="F3" s="37"/>
      <c r="G3" s="37"/>
      <c r="H3" s="36" t="s">
        <v>27</v>
      </c>
      <c r="I3" s="36"/>
      <c r="J3" s="36" t="s">
        <v>31</v>
      </c>
      <c r="K3" s="36"/>
      <c r="L3" s="36"/>
      <c r="M3" s="20" t="s">
        <v>40</v>
      </c>
      <c r="N3" s="35"/>
      <c r="O3" s="21"/>
      <c r="P3" s="20">
        <f>Rp0.2_20/1.05</f>
        <v>266.66666666666663</v>
      </c>
      <c r="Q3" s="21"/>
      <c r="R3" s="20" t="s">
        <v>43</v>
      </c>
      <c r="S3" s="35"/>
      <c r="T3" s="35"/>
      <c r="U3" s="21"/>
      <c r="V3" s="20">
        <f>Rp0.2_20/1.05</f>
        <v>266.66666666666663</v>
      </c>
      <c r="W3" s="21"/>
    </row>
    <row r="4" spans="1:23" ht="20.100000000000001" customHeight="1" thickBot="1" x14ac:dyDescent="0.3">
      <c r="A4" s="24"/>
      <c r="B4" s="25"/>
    </row>
    <row r="5" spans="1:23" ht="20.100000000000001" customHeight="1" x14ac:dyDescent="0.25">
      <c r="D5" s="26" t="s">
        <v>35</v>
      </c>
      <c r="E5" s="27"/>
      <c r="F5" s="28"/>
      <c r="G5" s="9" t="s">
        <v>59</v>
      </c>
      <c r="H5" s="5" t="s">
        <v>33</v>
      </c>
      <c r="I5" s="10" t="s">
        <v>32</v>
      </c>
      <c r="J5" s="5" t="s">
        <v>34</v>
      </c>
      <c r="K5" s="6" t="s">
        <v>47</v>
      </c>
      <c r="L5" s="11" t="s">
        <v>48</v>
      </c>
      <c r="M5" s="6" t="s">
        <v>49</v>
      </c>
    </row>
    <row r="6" spans="1:23" ht="20.100000000000001" customHeight="1" x14ac:dyDescent="0.25">
      <c r="D6" s="29"/>
      <c r="E6" s="30"/>
      <c r="F6" s="31"/>
      <c r="G6" s="9">
        <f>Ta</f>
        <v>50</v>
      </c>
      <c r="H6" s="5"/>
      <c r="I6" s="10">
        <f>Ts</f>
        <v>480</v>
      </c>
      <c r="J6" s="5"/>
      <c r="K6" s="6"/>
      <c r="L6" s="11">
        <f>Te</f>
        <v>350</v>
      </c>
      <c r="M6" s="6"/>
    </row>
    <row r="7" spans="1:23" ht="20.100000000000001" customHeight="1" x14ac:dyDescent="0.25">
      <c r="D7" s="29"/>
      <c r="E7" s="30"/>
      <c r="F7" s="31"/>
      <c r="G7" s="7" t="s">
        <v>37</v>
      </c>
      <c r="H7" s="5" t="s">
        <v>50</v>
      </c>
      <c r="I7" s="5" t="s">
        <v>55</v>
      </c>
      <c r="J7" s="5" t="s">
        <v>51</v>
      </c>
      <c r="K7" s="6" t="s">
        <v>52</v>
      </c>
      <c r="L7" s="6" t="s">
        <v>53</v>
      </c>
      <c r="M7" s="6" t="s">
        <v>54</v>
      </c>
    </row>
    <row r="8" spans="1:23" ht="20.100000000000001" customHeight="1" x14ac:dyDescent="0.25">
      <c r="D8" s="29"/>
      <c r="E8" s="30"/>
      <c r="F8" s="31"/>
      <c r="G8" s="7">
        <v>280</v>
      </c>
      <c r="H8" s="5"/>
      <c r="I8" s="5"/>
      <c r="J8" s="5"/>
      <c r="K8" s="6"/>
      <c r="L8" s="6">
        <v>170</v>
      </c>
      <c r="M8" s="6"/>
    </row>
    <row r="9" spans="1:23" ht="20.100000000000001" customHeight="1" x14ac:dyDescent="0.25">
      <c r="D9" s="29"/>
      <c r="E9" s="30"/>
      <c r="F9" s="31"/>
      <c r="G9" s="7" t="s">
        <v>36</v>
      </c>
      <c r="H9" s="5" t="s">
        <v>57</v>
      </c>
      <c r="I9" s="5" t="s">
        <v>56</v>
      </c>
      <c r="J9" s="5" t="s">
        <v>58</v>
      </c>
      <c r="K9" s="6" t="s">
        <v>57</v>
      </c>
      <c r="L9" s="6" t="s">
        <v>56</v>
      </c>
      <c r="M9" s="6" t="s">
        <v>58</v>
      </c>
    </row>
    <row r="10" spans="1:23" ht="20.100000000000001" customHeight="1" x14ac:dyDescent="0.25">
      <c r="D10" s="32"/>
      <c r="E10" s="33"/>
      <c r="F10" s="34"/>
      <c r="G10" s="7">
        <v>460</v>
      </c>
      <c r="H10" s="12"/>
      <c r="I10" s="12">
        <v>55</v>
      </c>
      <c r="J10" s="12"/>
      <c r="K10" s="13"/>
      <c r="L10" s="13"/>
      <c r="M10" s="13"/>
    </row>
    <row r="11" spans="1:23" ht="20.100000000000001" customHeight="1" thickBot="1" x14ac:dyDescent="0.3"/>
    <row r="12" spans="1:23" ht="20.100000000000001" customHeight="1" thickBot="1" x14ac:dyDescent="0.3">
      <c r="A12" s="4"/>
      <c r="B12" s="17" t="s">
        <v>65</v>
      </c>
      <c r="C12" s="18"/>
      <c r="D12" s="18"/>
      <c r="E12" s="18"/>
      <c r="F12" s="18"/>
      <c r="G12" s="18"/>
      <c r="H12" s="18"/>
      <c r="I12" s="19"/>
      <c r="L12" s="17" t="s">
        <v>64</v>
      </c>
      <c r="M12" s="18"/>
      <c r="N12" s="18"/>
      <c r="O12" s="18"/>
      <c r="P12" s="18"/>
      <c r="Q12" s="18"/>
      <c r="R12" s="18"/>
      <c r="S12" s="18"/>
      <c r="T12" s="18"/>
      <c r="U12" s="18"/>
      <c r="V12" s="19"/>
    </row>
    <row r="13" spans="1:23" ht="20.100000000000001" customHeight="1" x14ac:dyDescent="0.25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6</v>
      </c>
      <c r="H13" s="1" t="s">
        <v>7</v>
      </c>
      <c r="I13" s="1" t="s">
        <v>8</v>
      </c>
      <c r="J13" s="8" t="s">
        <v>36</v>
      </c>
      <c r="L13" s="1" t="s">
        <v>16</v>
      </c>
      <c r="M13" s="1" t="s">
        <v>17</v>
      </c>
      <c r="N13" s="1" t="s">
        <v>8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15</v>
      </c>
      <c r="T13" s="1" t="s">
        <v>22</v>
      </c>
      <c r="U13" s="1" t="s">
        <v>23</v>
      </c>
      <c r="V13" s="1" t="s">
        <v>24</v>
      </c>
    </row>
    <row r="14" spans="1:23" ht="20.100000000000001" customHeight="1" x14ac:dyDescent="0.25">
      <c r="A14" s="3" t="s">
        <v>72</v>
      </c>
      <c r="B14" s="1">
        <v>280</v>
      </c>
      <c r="C14" s="1">
        <v>250</v>
      </c>
      <c r="D14" s="1">
        <v>235</v>
      </c>
      <c r="E14" s="1">
        <v>225</v>
      </c>
      <c r="F14" s="1">
        <v>205</v>
      </c>
      <c r="G14" s="1">
        <v>185</v>
      </c>
      <c r="H14" s="1">
        <v>170</v>
      </c>
      <c r="I14" s="1">
        <v>155</v>
      </c>
      <c r="J14" s="1">
        <v>460</v>
      </c>
      <c r="L14" s="1">
        <v>227</v>
      </c>
      <c r="M14" s="1">
        <v>203</v>
      </c>
      <c r="N14" s="1">
        <v>179</v>
      </c>
      <c r="O14" s="1">
        <v>157</v>
      </c>
      <c r="P14" s="1">
        <v>136</v>
      </c>
      <c r="Q14" s="1">
        <v>117</v>
      </c>
      <c r="R14" s="1">
        <v>100</v>
      </c>
      <c r="S14" s="1">
        <v>85</v>
      </c>
      <c r="T14" s="1">
        <v>73</v>
      </c>
      <c r="U14" s="1">
        <v>63</v>
      </c>
      <c r="V14" s="1">
        <v>55</v>
      </c>
    </row>
    <row r="15" spans="1:23" ht="20.100000000000001" customHeight="1" x14ac:dyDescent="0.25">
      <c r="A15" s="3" t="s">
        <v>73</v>
      </c>
      <c r="B15" s="1">
        <v>255</v>
      </c>
      <c r="C15" s="1">
        <v>210</v>
      </c>
      <c r="D15" s="1">
        <v>200</v>
      </c>
      <c r="E15" s="1">
        <v>195</v>
      </c>
      <c r="F15" s="1">
        <v>185</v>
      </c>
      <c r="G15" s="1">
        <v>170</v>
      </c>
      <c r="H15" s="1">
        <v>155</v>
      </c>
      <c r="I15" s="1">
        <v>135</v>
      </c>
      <c r="J15" s="1">
        <v>460</v>
      </c>
    </row>
    <row r="19" spans="1:1" ht="20.100000000000001" customHeight="1" x14ac:dyDescent="0.25">
      <c r="A19" s="4"/>
    </row>
    <row r="20" spans="1:1" ht="20.100000000000001" customHeight="1" x14ac:dyDescent="0.25">
      <c r="A20" s="4"/>
    </row>
    <row r="21" spans="1:1" ht="20.100000000000001" customHeight="1" x14ac:dyDescent="0.25">
      <c r="A21" s="4"/>
    </row>
  </sheetData>
  <mergeCells count="24">
    <mergeCell ref="A1:B2"/>
    <mergeCell ref="D1:G3"/>
    <mergeCell ref="H1:I1"/>
    <mergeCell ref="J1:L1"/>
    <mergeCell ref="M1:O1"/>
    <mergeCell ref="A3:B4"/>
    <mergeCell ref="H3:I3"/>
    <mergeCell ref="J3:L3"/>
    <mergeCell ref="M3:O3"/>
    <mergeCell ref="R1:U1"/>
    <mergeCell ref="V1:W1"/>
    <mergeCell ref="H2:I2"/>
    <mergeCell ref="J2:L2"/>
    <mergeCell ref="M2:O2"/>
    <mergeCell ref="P2:Q2"/>
    <mergeCell ref="R2:U2"/>
    <mergeCell ref="V2:W2"/>
    <mergeCell ref="P1:Q1"/>
    <mergeCell ref="P3:Q3"/>
    <mergeCell ref="R3:U3"/>
    <mergeCell ref="V3:W3"/>
    <mergeCell ref="D5:F10"/>
    <mergeCell ref="B12:I12"/>
    <mergeCell ref="L12:V1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Calcul_Contraintes">
                <anchor moveWithCells="1" sizeWithCells="1">
                  <from>
                    <xdr:col>14</xdr:col>
                    <xdr:colOff>704850</xdr:colOff>
                    <xdr:row>4</xdr:row>
                    <xdr:rowOff>228600</xdr:rowOff>
                  </from>
                  <to>
                    <xdr:col>19</xdr:col>
                    <xdr:colOff>419100</xdr:colOff>
                    <xdr:row>8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139</vt:i4>
      </vt:variant>
    </vt:vector>
  </HeadingPairs>
  <TitlesOfParts>
    <vt:vector size="147" baseType="lpstr">
      <vt:lpstr>Données</vt:lpstr>
      <vt:lpstr>Gestion</vt:lpstr>
      <vt:lpstr>Plat P265GH</vt:lpstr>
      <vt:lpstr>Moulé GP280GH</vt:lpstr>
      <vt:lpstr>Moulé G17CrMo5-5</vt:lpstr>
      <vt:lpstr>Moulé G17CrMo9-10</vt:lpstr>
      <vt:lpstr>Moulé GX5CrNiMo19-11-2</vt:lpstr>
      <vt:lpstr>Forgé P280GH</vt:lpstr>
      <vt:lpstr>Epaisseur_Commande</vt:lpstr>
      <vt:lpstr>Liste_Matière</vt:lpstr>
      <vt:lpstr>Liste_Onglet</vt:lpstr>
      <vt:lpstr>'Forgé P280GH'!Liste_Rm_20</vt:lpstr>
      <vt:lpstr>'Moulé G17CrMo5-5'!Liste_Rm_20</vt:lpstr>
      <vt:lpstr>'Moulé G17CrMo9-10'!Liste_Rm_20</vt:lpstr>
      <vt:lpstr>'Moulé GP280GH'!Liste_Rm_20</vt:lpstr>
      <vt:lpstr>'Moulé GX5CrNiMo19-11-2'!Liste_Rm_20</vt:lpstr>
      <vt:lpstr>'Plat P265GH'!Liste_Rm_20</vt:lpstr>
      <vt:lpstr>'Forgé P280GH'!Liste_Rm_Fluage</vt:lpstr>
      <vt:lpstr>'Moulé G17CrMo5-5'!Liste_Rm_Fluage</vt:lpstr>
      <vt:lpstr>'Moulé G17CrMo9-10'!Liste_Rm_Fluage</vt:lpstr>
      <vt:lpstr>'Moulé GP280GH'!Liste_Rm_Fluage</vt:lpstr>
      <vt:lpstr>'Moulé GX5CrNiMo19-11-2'!Liste_Rm_Fluage</vt:lpstr>
      <vt:lpstr>'Plat P265GH'!Liste_Rm_Fluage</vt:lpstr>
      <vt:lpstr>'Forgé P280GH'!Liste_Rp0.2</vt:lpstr>
      <vt:lpstr>'Moulé G17CrMo5-5'!Liste_Rp0.2</vt:lpstr>
      <vt:lpstr>'Moulé G17CrMo9-10'!Liste_Rp0.2</vt:lpstr>
      <vt:lpstr>'Moulé GP280GH'!Liste_Rp0.2</vt:lpstr>
      <vt:lpstr>'Moulé GX5CrNiMo19-11-2'!Liste_Rp0.2</vt:lpstr>
      <vt:lpstr>'Plat P265GH'!Liste_Rp0.2</vt:lpstr>
      <vt:lpstr>M01_Liste_Epaisseur</vt:lpstr>
      <vt:lpstr>M02_Liste_Epaisseur</vt:lpstr>
      <vt:lpstr>M03_Liste_Epaisseur</vt:lpstr>
      <vt:lpstr>M04_Liste_Epaisseur</vt:lpstr>
      <vt:lpstr>M05_Liste_Epaisseur</vt:lpstr>
      <vt:lpstr>M06_Liste_Epaisseur</vt:lpstr>
      <vt:lpstr>Matière</vt:lpstr>
      <vt:lpstr>'Forgé P280GH'!Rm_100000tce</vt:lpstr>
      <vt:lpstr>'Moulé G17CrMo5-5'!Rm_100000tce</vt:lpstr>
      <vt:lpstr>'Moulé G17CrMo9-10'!Rm_100000tce</vt:lpstr>
      <vt:lpstr>'Moulé GP280GH'!Rm_100000tce</vt:lpstr>
      <vt:lpstr>'Moulé GX5CrNiMo19-11-2'!Rm_100000tce</vt:lpstr>
      <vt:lpstr>'Plat P265GH'!Rm_100000tce</vt:lpstr>
      <vt:lpstr>'Forgé P280GH'!Rm_100000tce_Inf</vt:lpstr>
      <vt:lpstr>'Moulé G17CrMo5-5'!Rm_100000tce_Inf</vt:lpstr>
      <vt:lpstr>'Moulé G17CrMo9-10'!Rm_100000tce_Inf</vt:lpstr>
      <vt:lpstr>'Moulé GP280GH'!Rm_100000tce_Inf</vt:lpstr>
      <vt:lpstr>'Moulé GX5CrNiMo19-11-2'!Rm_100000tce_Inf</vt:lpstr>
      <vt:lpstr>'Plat P265GH'!Rm_100000tce_Inf</vt:lpstr>
      <vt:lpstr>'Forgé P280GH'!Rm_100000tce_Sup</vt:lpstr>
      <vt:lpstr>'Moulé G17CrMo5-5'!Rm_100000tce_Sup</vt:lpstr>
      <vt:lpstr>'Moulé G17CrMo9-10'!Rm_100000tce_Sup</vt:lpstr>
      <vt:lpstr>'Moulé GP280GH'!Rm_100000tce_Sup</vt:lpstr>
      <vt:lpstr>'Moulé GX5CrNiMo19-11-2'!Rm_100000tce_Sup</vt:lpstr>
      <vt:lpstr>'Plat P265GH'!Rm_100000tce_Sup</vt:lpstr>
      <vt:lpstr>'Forgé P280GH'!Rm_100000tcs</vt:lpstr>
      <vt:lpstr>'Moulé G17CrMo5-5'!Rm_100000tcs</vt:lpstr>
      <vt:lpstr>'Moulé G17CrMo9-10'!Rm_100000tcs</vt:lpstr>
      <vt:lpstr>'Moulé GP280GH'!Rm_100000tcs</vt:lpstr>
      <vt:lpstr>'Moulé GX5CrNiMo19-11-2'!Rm_100000tcs</vt:lpstr>
      <vt:lpstr>'Plat P265GH'!Rm_100000tcs</vt:lpstr>
      <vt:lpstr>'Forgé P280GH'!Rm_100000tcs_Inf</vt:lpstr>
      <vt:lpstr>'Moulé G17CrMo5-5'!Rm_100000tcs_Inf</vt:lpstr>
      <vt:lpstr>'Moulé G17CrMo9-10'!Rm_100000tcs_Inf</vt:lpstr>
      <vt:lpstr>'Moulé GP280GH'!Rm_100000tcs_Inf</vt:lpstr>
      <vt:lpstr>'Moulé GX5CrNiMo19-11-2'!Rm_100000tcs_Inf</vt:lpstr>
      <vt:lpstr>'Plat P265GH'!Rm_100000tcs_Inf</vt:lpstr>
      <vt:lpstr>'Forgé P280GH'!Rm_100000tcs_Sup</vt:lpstr>
      <vt:lpstr>'Moulé G17CrMo5-5'!Rm_100000tcs_Sup</vt:lpstr>
      <vt:lpstr>'Moulé G17CrMo9-10'!Rm_100000tcs_Sup</vt:lpstr>
      <vt:lpstr>'Moulé GP280GH'!Rm_100000tcs_Sup</vt:lpstr>
      <vt:lpstr>'Moulé GX5CrNiMo19-11-2'!Rm_100000tcs_Sup</vt:lpstr>
      <vt:lpstr>'Plat P265GH'!Rm_100000tcs_Sup</vt:lpstr>
      <vt:lpstr>'Forgé P280GH'!Rm_20</vt:lpstr>
      <vt:lpstr>'Moulé G17CrMo5-5'!Rm_20</vt:lpstr>
      <vt:lpstr>'Moulé G17CrMo9-10'!Rm_20</vt:lpstr>
      <vt:lpstr>'Moulé GP280GH'!Rm_20</vt:lpstr>
      <vt:lpstr>'Moulé GX5CrNiMo19-11-2'!Rm_20</vt:lpstr>
      <vt:lpstr>'Plat P265GH'!Rm_20</vt:lpstr>
      <vt:lpstr>'Forgé P280GH'!Rp0.2_20</vt:lpstr>
      <vt:lpstr>'Moulé G17CrMo5-5'!Rp0.2_20</vt:lpstr>
      <vt:lpstr>'Moulé G17CrMo9-10'!Rp0.2_20</vt:lpstr>
      <vt:lpstr>'Moulé GP280GH'!Rp0.2_20</vt:lpstr>
      <vt:lpstr>'Moulé GX5CrNiMo19-11-2'!Rp0.2_20</vt:lpstr>
      <vt:lpstr>'Plat P265GH'!Rp0.2_20</vt:lpstr>
      <vt:lpstr>'Forgé P280GH'!Rp0.2_tce</vt:lpstr>
      <vt:lpstr>'Moulé G17CrMo5-5'!Rp0.2_tce</vt:lpstr>
      <vt:lpstr>'Moulé G17CrMo9-10'!Rp0.2_tce</vt:lpstr>
      <vt:lpstr>'Moulé GP280GH'!Rp0.2_tce</vt:lpstr>
      <vt:lpstr>'Moulé GX5CrNiMo19-11-2'!Rp0.2_tce</vt:lpstr>
      <vt:lpstr>'Plat P265GH'!Rp0.2_tce</vt:lpstr>
      <vt:lpstr>'Forgé P280GH'!Rp0.2_tce_Inf</vt:lpstr>
      <vt:lpstr>'Moulé G17CrMo5-5'!Rp0.2_tce_Inf</vt:lpstr>
      <vt:lpstr>'Moulé G17CrMo9-10'!Rp0.2_tce_Inf</vt:lpstr>
      <vt:lpstr>'Moulé GP280GH'!Rp0.2_tce_Inf</vt:lpstr>
      <vt:lpstr>'Moulé GX5CrNiMo19-11-2'!Rp0.2_tce_Inf</vt:lpstr>
      <vt:lpstr>'Plat P265GH'!Rp0.2_tce_Inf</vt:lpstr>
      <vt:lpstr>'Forgé P280GH'!Rp0.2_tce_Sup</vt:lpstr>
      <vt:lpstr>'Moulé G17CrMo5-5'!Rp0.2_tce_Sup</vt:lpstr>
      <vt:lpstr>'Moulé G17CrMo9-10'!Rp0.2_tce_Sup</vt:lpstr>
      <vt:lpstr>'Moulé GP280GH'!Rp0.2_tce_Sup</vt:lpstr>
      <vt:lpstr>'Moulé GX5CrNiMo19-11-2'!Rp0.2_tce_Sup</vt:lpstr>
      <vt:lpstr>'Plat P265GH'!Rp0.2_tce_Sup</vt:lpstr>
      <vt:lpstr>'Forgé P280GH'!Rp0.2_tcs</vt:lpstr>
      <vt:lpstr>'Moulé G17CrMo5-5'!Rp0.2_tcs</vt:lpstr>
      <vt:lpstr>'Moulé G17CrMo9-10'!Rp0.2_tcs</vt:lpstr>
      <vt:lpstr>'Moulé GP280GH'!Rp0.2_tcs</vt:lpstr>
      <vt:lpstr>'Moulé GX5CrNiMo19-11-2'!Rp0.2_tcs</vt:lpstr>
      <vt:lpstr>'Plat P265GH'!Rp0.2_tcs</vt:lpstr>
      <vt:lpstr>'Forgé P280GH'!Rp0.2_tcs_Inf</vt:lpstr>
      <vt:lpstr>'Moulé G17CrMo5-5'!Rp0.2_tcs_Inf</vt:lpstr>
      <vt:lpstr>'Moulé G17CrMo9-10'!Rp0.2_tcs_Inf</vt:lpstr>
      <vt:lpstr>'Moulé GP280GH'!Rp0.2_tcs_Inf</vt:lpstr>
      <vt:lpstr>'Moulé GX5CrNiMo19-11-2'!Rp0.2_tcs_Inf</vt:lpstr>
      <vt:lpstr>'Plat P265GH'!Rp0.2_tcs_Inf</vt:lpstr>
      <vt:lpstr>'Forgé P280GH'!Rp0.2_tcs_Sup</vt:lpstr>
      <vt:lpstr>'Moulé G17CrMo5-5'!Rp0.2_tcs_Sup</vt:lpstr>
      <vt:lpstr>'Moulé G17CrMo9-10'!Rp0.2_tcs_Sup</vt:lpstr>
      <vt:lpstr>'Moulé GP280GH'!Rp0.2_tcs_Sup</vt:lpstr>
      <vt:lpstr>'Moulé GX5CrNiMo19-11-2'!Rp0.2_tcs_Sup</vt:lpstr>
      <vt:lpstr>'Plat P265GH'!Rp0.2_tcs_Sup</vt:lpstr>
      <vt:lpstr>Ta</vt:lpstr>
      <vt:lpstr>Te</vt:lpstr>
      <vt:lpstr>'Forgé P280GH'!Te_Inf</vt:lpstr>
      <vt:lpstr>'Moulé G17CrMo5-5'!Te_Inf</vt:lpstr>
      <vt:lpstr>'Moulé G17CrMo9-10'!Te_Inf</vt:lpstr>
      <vt:lpstr>'Moulé GP280GH'!Te_Inf</vt:lpstr>
      <vt:lpstr>'Moulé GX5CrNiMo19-11-2'!Te_Inf</vt:lpstr>
      <vt:lpstr>'Plat P265GH'!Te_Inf</vt:lpstr>
      <vt:lpstr>'Forgé P280GH'!Te_Sup</vt:lpstr>
      <vt:lpstr>'Moulé G17CrMo5-5'!Te_Sup</vt:lpstr>
      <vt:lpstr>'Moulé G17CrMo9-10'!Te_Sup</vt:lpstr>
      <vt:lpstr>'Moulé GP280GH'!Te_Sup</vt:lpstr>
      <vt:lpstr>'Moulé GX5CrNiMo19-11-2'!Te_Sup</vt:lpstr>
      <vt:lpstr>'Plat P265GH'!Te_Sup</vt:lpstr>
      <vt:lpstr>Ts</vt:lpstr>
      <vt:lpstr>'Forgé P280GH'!Ts_Inf</vt:lpstr>
      <vt:lpstr>'Moulé G17CrMo5-5'!Ts_Inf</vt:lpstr>
      <vt:lpstr>'Moulé G17CrMo9-10'!Ts_Inf</vt:lpstr>
      <vt:lpstr>'Moulé GP280GH'!Ts_Inf</vt:lpstr>
      <vt:lpstr>'Moulé GX5CrNiMo19-11-2'!Ts_Inf</vt:lpstr>
      <vt:lpstr>'Plat P265GH'!Ts_Inf</vt:lpstr>
      <vt:lpstr>'Forgé P280GH'!Ts_Sup</vt:lpstr>
      <vt:lpstr>'Moulé G17CrMo5-5'!Ts_Sup</vt:lpstr>
      <vt:lpstr>'Moulé G17CrMo9-10'!Ts_Sup</vt:lpstr>
      <vt:lpstr>'Moulé GP280GH'!Ts_Sup</vt:lpstr>
      <vt:lpstr>'Moulé GX5CrNiMo19-11-2'!Ts_Sup</vt:lpstr>
      <vt:lpstr>'Plat P265GH'!Ts_Sup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PUCHAUX</dc:creator>
  <cp:lastModifiedBy>Clément PUCHAUX</cp:lastModifiedBy>
  <dcterms:created xsi:type="dcterms:W3CDTF">2023-11-28T15:22:15Z</dcterms:created>
  <dcterms:modified xsi:type="dcterms:W3CDTF">2023-12-05T14:08:39Z</dcterms:modified>
</cp:coreProperties>
</file>