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eelflip\Desktop\"/>
    </mc:Choice>
  </mc:AlternateContent>
  <xr:revisionPtr revIDLastSave="0" documentId="13_ncr:1_{EC4DDF69-970D-4818-9057-A0446FF1C5EF}" xr6:coauthVersionLast="47" xr6:coauthVersionMax="47" xr10:uidLastSave="{00000000-0000-0000-0000-000000000000}"/>
  <bookViews>
    <workbookView xWindow="2385" yWindow="3525" windowWidth="24525" windowHeight="13380" xr2:uid="{8B23452B-C7D9-4C2E-92B6-A050C26E5B9B}"/>
  </bookViews>
  <sheets>
    <sheet name="Données" sheetId="2" r:id="rId1"/>
    <sheet name="Plat - P265GH (1.0426)" sheetId="1" r:id="rId2"/>
    <sheet name="Forgé - GP280GH (X.XXXX)" sheetId="3" r:id="rId3"/>
  </sheets>
  <definedNames>
    <definedName name="Epaisseur_Siège">Données!$A$2</definedName>
    <definedName name="Liste_Rm_20" localSheetId="2">M2_Table_Rm[Rm/20]</definedName>
    <definedName name="Liste_Rm_20" localSheetId="1">M1_Table_Rm[Rm/20]</definedName>
    <definedName name="Liste_Rm_Fluage" localSheetId="2">M2_Table_Rm_Fluage[#Headers]</definedName>
    <definedName name="Liste_Rm_Fluage" localSheetId="1">M1_Table_Rm_Fluage[#Headers]</definedName>
    <definedName name="Liste_Rp0.2" localSheetId="2">M2_Table_Rp0.2[#Headers]</definedName>
    <definedName name="Liste_Rp0.2" localSheetId="1">M1_Table_Rp0.2[#Headers]</definedName>
    <definedName name="M1_Liste_Epaisseur">M1_Table_Epaisseur[Epaisseur]</definedName>
    <definedName name="M2_Liste_Epaisseur" localSheetId="2">M2_Table_Epaisseur[Epaisseur]</definedName>
    <definedName name="Matière_Siège">Données!$A$1</definedName>
    <definedName name="Rm_100000tce" localSheetId="2">'Forgé - GP280GH (X.XXXX)'!$L$10</definedName>
    <definedName name="Rm_100000tce" localSheetId="1">'Plat - P265GH (1.0426)'!$L$10</definedName>
    <definedName name="Rm_100000tce_Inf" localSheetId="2">'Forgé - GP280GH (X.XXXX)'!$K$10</definedName>
    <definedName name="Rm_100000tce_Inf" localSheetId="1">'Plat - P265GH (1.0426)'!$K$10</definedName>
    <definedName name="Rm_100000tce_Sup" localSheetId="2">'Forgé - GP280GH (X.XXXX)'!$M$10</definedName>
    <definedName name="Rm_100000tce_Sup" localSheetId="1">'Plat - P265GH (1.0426)'!$M$10</definedName>
    <definedName name="Rm_100000tcs" localSheetId="2">'Forgé - GP280GH (X.XXXX)'!$I$10</definedName>
    <definedName name="Rm_100000tcs" localSheetId="1">'Plat - P265GH (1.0426)'!$I$10</definedName>
    <definedName name="Rm_100000tcs_Inf" localSheetId="2">'Forgé - GP280GH (X.XXXX)'!$H$10</definedName>
    <definedName name="Rm_100000tcs_Inf" localSheetId="1">'Plat - P265GH (1.0426)'!$H$10</definedName>
    <definedName name="Rm_100000tcs_Sup" localSheetId="2">'Forgé - GP280GH (X.XXXX)'!$J$10</definedName>
    <definedName name="Rm_100000tcs_Sup" localSheetId="1">'Plat - P265GH (1.0426)'!$J$10</definedName>
    <definedName name="Rm_20" localSheetId="2">'Forgé - GP280GH (X.XXXX)'!$G$10</definedName>
    <definedName name="Rm_20" localSheetId="1">'Plat - P265GH (1.0426)'!$G$10</definedName>
    <definedName name="Rp0.2_20" localSheetId="2">'Forgé - GP280GH (X.XXXX)'!$G$8</definedName>
    <definedName name="Rp0.2_20" localSheetId="1">'Plat - P265GH (1.0426)'!$G$8</definedName>
    <definedName name="Rp0.2_tce" localSheetId="2">'Forgé - GP280GH (X.XXXX)'!$L$8</definedName>
    <definedName name="Rp0.2_tce" localSheetId="1">'Plat - P265GH (1.0426)'!$L$8</definedName>
    <definedName name="Rp0.2_tce_Inf" localSheetId="2">'Forgé - GP280GH (X.XXXX)'!$K$8</definedName>
    <definedName name="Rp0.2_tce_Inf" localSheetId="1">'Plat - P265GH (1.0426)'!$K$8</definedName>
    <definedName name="Rp0.2_tce_Sup" localSheetId="2">'Forgé - GP280GH (X.XXXX)'!$M$8</definedName>
    <definedName name="Rp0.2_tce_Sup" localSheetId="1">'Plat - P265GH (1.0426)'!$M$8</definedName>
    <definedName name="Rp0.2_tcs" localSheetId="2">'Forgé - GP280GH (X.XXXX)'!$I$8</definedName>
    <definedName name="Rp0.2_tcs" localSheetId="1">'Plat - P265GH (1.0426)'!$I$8</definedName>
    <definedName name="Rp0.2_tcs_Inf" localSheetId="2">'Forgé - GP280GH (X.XXXX)'!$H$8</definedName>
    <definedName name="Rp0.2_tcs_Inf" localSheetId="1">'Plat - P265GH (1.0426)'!$H$8</definedName>
    <definedName name="Rp0.2_tcs_Sup" localSheetId="2">'Forgé - GP280GH (X.XXXX)'!$J$8</definedName>
    <definedName name="Rp0.2_tcs_Sup" localSheetId="1">'Plat - P265GH (1.0426)'!$J$8</definedName>
    <definedName name="Ta">Données!$D$1</definedName>
    <definedName name="Te">Données!$F$1</definedName>
    <definedName name="Te_Inf" localSheetId="2">'Forgé - GP280GH (X.XXXX)'!$K$6</definedName>
    <definedName name="Te_Inf" localSheetId="1">'Plat - P265GH (1.0426)'!$K$6</definedName>
    <definedName name="Te_Sup" localSheetId="2">'Forgé - GP280GH (X.XXXX)'!$M$6</definedName>
    <definedName name="Te_Sup" localSheetId="1">'Plat - P265GH (1.0426)'!$M$6</definedName>
    <definedName name="Ts">Données!$E$1</definedName>
    <definedName name="Ts_Inf" localSheetId="2">'Forgé - GP280GH (X.XXXX)'!$H$6</definedName>
    <definedName name="Ts_Inf" localSheetId="1">'Plat - P265GH (1.0426)'!$H$6</definedName>
    <definedName name="Ts_Sup" localSheetId="2">'Forgé - GP280GH (X.XXXX)'!$J$6</definedName>
    <definedName name="Ts_Sup" localSheetId="1">'Plat - P265GH (1.0426)'!$J$6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6" i="3" l="1"/>
  <c r="I6" i="3"/>
  <c r="G6" i="3"/>
  <c r="V3" i="3"/>
  <c r="P3" i="3"/>
  <c r="V2" i="3"/>
  <c r="P2" i="3"/>
  <c r="V1" i="3"/>
  <c r="P1" i="3"/>
  <c r="P3" i="1"/>
  <c r="V3" i="1"/>
  <c r="V2" i="1"/>
  <c r="P2" i="1" l="1"/>
  <c r="V1" i="1"/>
  <c r="P1" i="1"/>
  <c r="L6" i="1"/>
  <c r="I6" i="1" l="1"/>
  <c r="G6" i="1"/>
</calcChain>
</file>

<file path=xl/sharedStrings.xml><?xml version="1.0" encoding="utf-8"?>
<sst xmlns="http://schemas.openxmlformats.org/spreadsheetml/2006/main" count="138" uniqueCount="74">
  <si>
    <r>
      <t>R</t>
    </r>
    <r>
      <rPr>
        <vertAlign val="subscript"/>
        <sz val="11"/>
        <color theme="1"/>
        <rFont val="Calibri"/>
        <family val="2"/>
        <scheme val="minor"/>
      </rPr>
      <t>p0.2</t>
    </r>
    <r>
      <rPr>
        <sz val="11"/>
        <color theme="1"/>
        <rFont val="Calibri"/>
        <family val="2"/>
        <scheme val="minor"/>
      </rPr>
      <t xml:space="preserve"> en fonction de la température (°C)</t>
    </r>
  </si>
  <si>
    <t>Epaisseur</t>
  </si>
  <si>
    <t>50</t>
  </si>
  <si>
    <t>100</t>
  </si>
  <si>
    <t>150</t>
  </si>
  <si>
    <t>200</t>
  </si>
  <si>
    <t>250</t>
  </si>
  <si>
    <t>300</t>
  </si>
  <si>
    <t>350</t>
  </si>
  <si>
    <t>400</t>
  </si>
  <si>
    <t>t ≤ 16</t>
  </si>
  <si>
    <t>16 &lt; t ≤ 40</t>
  </si>
  <si>
    <t>40 &lt; t ≤ 60</t>
  </si>
  <si>
    <t>60 &lt; t ≤ 100</t>
  </si>
  <si>
    <t>100 &lt; t ≤ 150</t>
  </si>
  <si>
    <t>150 &lt; t ≤ 250</t>
  </si>
  <si>
    <t>450</t>
  </si>
  <si>
    <t>380</t>
  </si>
  <si>
    <t>390</t>
  </si>
  <si>
    <t>410</t>
  </si>
  <si>
    <t>420</t>
  </si>
  <si>
    <t>430</t>
  </si>
  <si>
    <t>440</t>
  </si>
  <si>
    <t>460</t>
  </si>
  <si>
    <t>470</t>
  </si>
  <si>
    <t>480</t>
  </si>
  <si>
    <t>Conception</t>
  </si>
  <si>
    <t>Fluage</t>
  </si>
  <si>
    <t>Essai / Assemblage</t>
  </si>
  <si>
    <t>Facteurs de sécurité - Aciers et aciers moulés
NF EN 12516-2+A1 - §6 - Tableau 2</t>
  </si>
  <si>
    <r>
      <t>f</t>
    </r>
    <r>
      <rPr>
        <b/>
        <vertAlign val="subscript"/>
        <sz val="11"/>
        <color theme="5" tint="-0.249977111117893"/>
        <rFont val="Calibri"/>
        <family val="2"/>
        <scheme val="minor"/>
      </rPr>
      <t xml:space="preserve"> </t>
    </r>
    <r>
      <rPr>
        <b/>
        <sz val="11"/>
        <color theme="5" tint="-0.249977111117893"/>
        <rFont val="Calibri"/>
        <family val="2"/>
        <scheme val="minor"/>
      </rPr>
      <t>= Min (R</t>
    </r>
    <r>
      <rPr>
        <b/>
        <vertAlign val="subscript"/>
        <sz val="11"/>
        <color theme="5" tint="-0.249977111117893"/>
        <rFont val="Calibri"/>
        <family val="2"/>
        <scheme val="minor"/>
      </rPr>
      <t xml:space="preserve">p0,2/t </t>
    </r>
    <r>
      <rPr>
        <b/>
        <sz val="11"/>
        <color theme="5" tint="-0.249977111117893"/>
        <rFont val="Calibri"/>
        <family val="2"/>
        <scheme val="minor"/>
      </rPr>
      <t>/ 1,5 ; R</t>
    </r>
    <r>
      <rPr>
        <b/>
        <vertAlign val="subscript"/>
        <sz val="11"/>
        <color theme="5" tint="-0.249977111117893"/>
        <rFont val="Calibri"/>
        <family val="2"/>
        <scheme val="minor"/>
      </rPr>
      <t xml:space="preserve">m/20 </t>
    </r>
    <r>
      <rPr>
        <b/>
        <sz val="11"/>
        <color theme="5" tint="-0.249977111117893"/>
        <rFont val="Calibri"/>
        <family val="2"/>
        <scheme val="minor"/>
      </rPr>
      <t>/ 2,4)</t>
    </r>
  </si>
  <si>
    <r>
      <t>f = R</t>
    </r>
    <r>
      <rPr>
        <b/>
        <vertAlign val="subscript"/>
        <sz val="11"/>
        <color theme="5" tint="-0.249977111117893"/>
        <rFont val="Calibri"/>
        <family val="2"/>
        <scheme val="minor"/>
      </rPr>
      <t xml:space="preserve">m/100000t </t>
    </r>
    <r>
      <rPr>
        <b/>
        <sz val="11"/>
        <color theme="5" tint="-0.249977111117893"/>
        <rFont val="Calibri"/>
        <family val="2"/>
        <scheme val="minor"/>
      </rPr>
      <t>/ 1,5</t>
    </r>
  </si>
  <si>
    <r>
      <t>f = R</t>
    </r>
    <r>
      <rPr>
        <b/>
        <vertAlign val="subscript"/>
        <sz val="11"/>
        <color theme="5" tint="-0.249977111117893"/>
        <rFont val="Calibri"/>
        <family val="2"/>
        <scheme val="minor"/>
      </rPr>
      <t xml:space="preserve">p0,2/20 </t>
    </r>
    <r>
      <rPr>
        <b/>
        <sz val="11"/>
        <color theme="5" tint="-0.249977111117893"/>
        <rFont val="Calibri"/>
        <family val="2"/>
        <scheme val="minor"/>
      </rPr>
      <t>/ 1,05</t>
    </r>
  </si>
  <si>
    <t>Ts</t>
  </si>
  <si>
    <t>Ts-</t>
  </si>
  <si>
    <t>Ts+</t>
  </si>
  <si>
    <r>
      <t>Interpolation linéaire
p = f</t>
    </r>
    <r>
      <rPr>
        <vertAlign val="subscript"/>
        <sz val="11"/>
        <color theme="1"/>
        <rFont val="Calibri"/>
        <family val="2"/>
        <scheme val="minor"/>
      </rPr>
      <t>a</t>
    </r>
    <r>
      <rPr>
        <sz val="11"/>
        <color theme="1"/>
        <rFont val="Calibri"/>
        <family val="2"/>
        <scheme val="minor"/>
      </rPr>
      <t>+(f</t>
    </r>
    <r>
      <rPr>
        <vertAlign val="subscript"/>
        <sz val="11"/>
        <color theme="1"/>
        <rFont val="Calibri"/>
        <family val="2"/>
        <scheme val="minor"/>
      </rPr>
      <t>b</t>
    </r>
    <r>
      <rPr>
        <sz val="11"/>
        <color theme="1"/>
        <rFont val="Calibri"/>
        <family val="2"/>
        <scheme val="minor"/>
      </rPr>
      <t>-f</t>
    </r>
    <r>
      <rPr>
        <vertAlign val="subscript"/>
        <sz val="11"/>
        <color theme="1"/>
        <rFont val="Calibri"/>
        <family val="2"/>
        <scheme val="minor"/>
      </rPr>
      <t>a</t>
    </r>
    <r>
      <rPr>
        <sz val="11"/>
        <color theme="1"/>
        <rFont val="Calibri"/>
        <family val="2"/>
        <scheme val="minor"/>
      </rPr>
      <t>).[(x-a)/(b-a)]</t>
    </r>
  </si>
  <si>
    <r>
      <t>R</t>
    </r>
    <r>
      <rPr>
        <vertAlign val="subscript"/>
        <sz val="11"/>
        <color theme="1"/>
        <rFont val="Calibri"/>
        <family val="2"/>
        <scheme val="minor"/>
      </rPr>
      <t>m/20</t>
    </r>
  </si>
  <si>
    <r>
      <t>R</t>
    </r>
    <r>
      <rPr>
        <vertAlign val="subscript"/>
        <sz val="11"/>
        <color theme="1"/>
        <rFont val="Calibri"/>
        <family val="2"/>
        <scheme val="minor"/>
      </rPr>
      <t>p0,2/20</t>
    </r>
  </si>
  <si>
    <t>f_Conception_Service</t>
  </si>
  <si>
    <t>f_Fluage_Service</t>
  </si>
  <si>
    <t>f_Essai/Assemblage_Service</t>
  </si>
  <si>
    <t>f_Conception_Exceptionnelle</t>
  </si>
  <si>
    <t>f_Fluage_Exceptionnelle</t>
  </si>
  <si>
    <t>f_Essai/Assemblage_Exceptionnelle</t>
  </si>
  <si>
    <t>Tamb</t>
  </si>
  <si>
    <t>Tserv</t>
  </si>
  <si>
    <t>Texcep</t>
  </si>
  <si>
    <r>
      <t>T</t>
    </r>
    <r>
      <rPr>
        <vertAlign val="subscript"/>
        <sz val="11"/>
        <color theme="1"/>
        <rFont val="Calibri"/>
        <family val="2"/>
        <scheme val="minor"/>
      </rPr>
      <t>e</t>
    </r>
    <r>
      <rPr>
        <sz val="11"/>
        <color theme="1"/>
        <rFont val="Calibri"/>
        <family val="2"/>
        <scheme val="minor"/>
      </rPr>
      <t>Inf</t>
    </r>
  </si>
  <si>
    <r>
      <t>T</t>
    </r>
    <r>
      <rPr>
        <vertAlign val="subscript"/>
        <sz val="11"/>
        <color theme="1"/>
        <rFont val="Calibri"/>
        <family val="2"/>
        <scheme val="minor"/>
      </rPr>
      <t>e</t>
    </r>
  </si>
  <si>
    <r>
      <t>T</t>
    </r>
    <r>
      <rPr>
        <vertAlign val="subscript"/>
        <sz val="11"/>
        <color theme="1"/>
        <rFont val="Calibri"/>
        <family val="2"/>
        <scheme val="minor"/>
      </rPr>
      <t>e</t>
    </r>
    <r>
      <rPr>
        <sz val="11"/>
        <color theme="1"/>
        <rFont val="Calibri"/>
        <family val="2"/>
        <scheme val="minor"/>
      </rPr>
      <t>Sup</t>
    </r>
  </si>
  <si>
    <r>
      <t>R</t>
    </r>
    <r>
      <rPr>
        <vertAlign val="subscript"/>
        <sz val="11"/>
        <color theme="1"/>
        <rFont val="Calibri"/>
        <family val="2"/>
        <scheme val="minor"/>
      </rPr>
      <t>p0,2/tcs</t>
    </r>
    <r>
      <rPr>
        <sz val="11"/>
        <color theme="1"/>
        <rFont val="Calibri"/>
        <family val="2"/>
        <scheme val="minor"/>
      </rPr>
      <t>Inf</t>
    </r>
  </si>
  <si>
    <r>
      <t>R</t>
    </r>
    <r>
      <rPr>
        <vertAlign val="subscript"/>
        <sz val="11"/>
        <color theme="1"/>
        <rFont val="Calibri"/>
        <family val="2"/>
        <scheme val="minor"/>
      </rPr>
      <t>p0,2/tcs</t>
    </r>
    <r>
      <rPr>
        <sz val="11"/>
        <color theme="1"/>
        <rFont val="Calibri"/>
        <family val="2"/>
        <scheme val="minor"/>
      </rPr>
      <t>Sup</t>
    </r>
  </si>
  <si>
    <r>
      <t>R</t>
    </r>
    <r>
      <rPr>
        <vertAlign val="subscript"/>
        <sz val="11"/>
        <color theme="1"/>
        <rFont val="Calibri"/>
        <family val="2"/>
        <scheme val="minor"/>
      </rPr>
      <t>p0,2/tce</t>
    </r>
    <r>
      <rPr>
        <sz val="11"/>
        <color theme="1"/>
        <rFont val="Calibri"/>
        <family val="2"/>
        <scheme val="minor"/>
      </rPr>
      <t>Inf</t>
    </r>
  </si>
  <si>
    <r>
      <t>R</t>
    </r>
    <r>
      <rPr>
        <vertAlign val="subscript"/>
        <sz val="11"/>
        <color theme="1"/>
        <rFont val="Calibri"/>
        <family val="2"/>
        <scheme val="minor"/>
      </rPr>
      <t>p0,2/tce</t>
    </r>
  </si>
  <si>
    <r>
      <t>R</t>
    </r>
    <r>
      <rPr>
        <vertAlign val="subscript"/>
        <sz val="11"/>
        <color theme="1"/>
        <rFont val="Calibri"/>
        <family val="2"/>
        <scheme val="minor"/>
      </rPr>
      <t>p0,2/tce</t>
    </r>
    <r>
      <rPr>
        <sz val="11"/>
        <color theme="1"/>
        <rFont val="Calibri"/>
        <family val="2"/>
        <scheme val="minor"/>
      </rPr>
      <t>Sup</t>
    </r>
  </si>
  <si>
    <r>
      <t>R</t>
    </r>
    <r>
      <rPr>
        <vertAlign val="subscript"/>
        <sz val="11"/>
        <color theme="1"/>
        <rFont val="Calibri"/>
        <family val="2"/>
        <scheme val="minor"/>
      </rPr>
      <t>p0,2/tcs</t>
    </r>
  </si>
  <si>
    <t xml:space="preserve"> Acier Faiblement Allié</t>
  </si>
  <si>
    <t>Rm en fonction de la température (°C) - Fluage (100000h)</t>
  </si>
  <si>
    <r>
      <t>R</t>
    </r>
    <r>
      <rPr>
        <vertAlign val="subscript"/>
        <sz val="11"/>
        <color theme="1"/>
        <rFont val="Calibri"/>
        <family val="2"/>
        <scheme val="minor"/>
      </rPr>
      <t>m/100000tcs</t>
    </r>
  </si>
  <si>
    <r>
      <t>R</t>
    </r>
    <r>
      <rPr>
        <vertAlign val="subscript"/>
        <sz val="11"/>
        <color theme="1"/>
        <rFont val="Calibri"/>
        <family val="2"/>
        <scheme val="minor"/>
      </rPr>
      <t>m/100000tcs</t>
    </r>
    <r>
      <rPr>
        <sz val="11"/>
        <color theme="1"/>
        <rFont val="Calibri"/>
        <family val="2"/>
        <scheme val="minor"/>
      </rPr>
      <t>Inf</t>
    </r>
  </si>
  <si>
    <r>
      <t>R</t>
    </r>
    <r>
      <rPr>
        <vertAlign val="subscript"/>
        <sz val="11"/>
        <color theme="1"/>
        <rFont val="Calibri"/>
        <family val="2"/>
        <scheme val="minor"/>
      </rPr>
      <t>m/100000tcs</t>
    </r>
    <r>
      <rPr>
        <sz val="11"/>
        <color theme="1"/>
        <rFont val="Calibri"/>
        <family val="2"/>
        <scheme val="minor"/>
      </rPr>
      <t>Sup</t>
    </r>
  </si>
  <si>
    <r>
      <t>T</t>
    </r>
    <r>
      <rPr>
        <vertAlign val="subscript"/>
        <sz val="11"/>
        <color theme="1"/>
        <rFont val="Calibri"/>
        <family val="2"/>
        <scheme val="minor"/>
      </rPr>
      <t>a</t>
    </r>
  </si>
  <si>
    <t>Matière 1</t>
  </si>
  <si>
    <t>500</t>
  </si>
  <si>
    <t>Matière 2</t>
  </si>
  <si>
    <t>t ≤ 20</t>
  </si>
  <si>
    <t>20 &lt; t ≤ 45</t>
  </si>
  <si>
    <t>45 &lt; t ≤ 65</t>
  </si>
  <si>
    <t>65 &lt; t ≤ 105</t>
  </si>
  <si>
    <t>105 &lt; t ≤ 155</t>
  </si>
  <si>
    <t>155 &lt; t ≤ 250</t>
  </si>
  <si>
    <t>Forgé - GP280GH (X.XXXX)</t>
  </si>
  <si>
    <t>M1_Liste_Epaisseurs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</si>
</sst>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5" tint="-0.249977111117893"/>
      <name val="Calibri"/>
      <family val="2"/>
      <scheme val="minor"/>
    </font>
    <font>
      <b/>
      <vertAlign val="subscript"/>
      <sz val="11"/>
      <color theme="5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7" borderId="17" xfId="0" applyFont="1" applyFill="1" applyBorder="1" applyAlignment="1">
      <alignment horizontal="center" vertical="center"/>
    </xf>
    <xf numFmtId="0" fontId="6" fillId="7" borderId="18" xfId="0" applyFont="1" applyFill="1" applyBorder="1" applyAlignment="1">
      <alignment horizontal="center" vertical="center"/>
    </xf>
    <xf numFmtId="0" fontId="6" fillId="7" borderId="19" xfId="0" applyFont="1" applyFill="1" applyBorder="1" applyAlignment="1">
      <alignment horizontal="center" vertical="center"/>
    </xf>
    <xf numFmtId="0" fontId="6" fillId="7" borderId="20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88"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</border>
    </dxf>
    <dxf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15</xdr:row>
          <xdr:rowOff>38100</xdr:rowOff>
        </xdr:from>
        <xdr:to>
          <xdr:col>15</xdr:col>
          <xdr:colOff>590550</xdr:colOff>
          <xdr:row>19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5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Lancer Test de calcul des contraintes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15</xdr:row>
          <xdr:rowOff>38100</xdr:rowOff>
        </xdr:from>
        <xdr:to>
          <xdr:col>15</xdr:col>
          <xdr:colOff>590550</xdr:colOff>
          <xdr:row>19</xdr:row>
          <xdr:rowOff>28575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5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Lancer Test de calcul des contraintes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63A919D-E959-431A-B2EC-5B80273FE9BE}" name="M1_Table_Rp0.2" displayName="M1_Table_Rp0.2" ref="B13:I19" headerRowDxfId="87" dataDxfId="85" headerRowBorderDxfId="86" tableBorderDxfId="84" totalsRowBorderDxfId="83">
  <autoFilter ref="B13:I19" xr:uid="{663A919D-E959-431A-B2EC-5B80273FE9B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B5A6528E-46E7-4818-8BC3-3397F8E28725}" name="50" totalsRowLabel="Total" dataDxfId="82" totalsRowDxfId="81"/>
    <tableColumn id="2" xr3:uid="{EF35E87C-9BAF-42EF-A6FF-AA14037A3D23}" name="100" dataDxfId="80" totalsRowDxfId="79"/>
    <tableColumn id="3" xr3:uid="{FB105E93-9F25-4E2F-9788-F4263DE360A6}" name="150" dataDxfId="78" totalsRowDxfId="77"/>
    <tableColumn id="4" xr3:uid="{DD6FD566-254B-4088-969D-CD7EFD8449D1}" name="200" dataDxfId="76" totalsRowDxfId="75"/>
    <tableColumn id="5" xr3:uid="{2F708BC9-A2EA-44C8-B1E2-1CBD6832835F}" name="250" dataDxfId="74" totalsRowDxfId="73"/>
    <tableColumn id="6" xr3:uid="{DE3D6788-8B14-44E4-9241-910207F14E22}" name="300" dataDxfId="72" totalsRowDxfId="71"/>
    <tableColumn id="7" xr3:uid="{7E68C022-AD11-4CBD-812A-E63B60AB0CF7}" name="350" dataDxfId="70" totalsRowDxfId="69"/>
    <tableColumn id="8" xr3:uid="{372BB412-D6BE-46DB-9036-A47DFD797639}" name="400" totalsRowFunction="sum" dataDxfId="68" totalsRowDxfId="67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A9F8BFD-C38D-4E76-8838-91647F807DE1}" name="M1_Table_Epaisseur" displayName="M1_Table_Epaisseur" ref="A13:A19" totalsRowShown="0" headerRowDxfId="66" dataDxfId="64" headerRowBorderDxfId="65" tableBorderDxfId="63">
  <autoFilter ref="A13:A19" xr:uid="{0A9F8BFD-C38D-4E76-8838-91647F807DE1}">
    <filterColumn colId="0" hiddenButton="1"/>
  </autoFilter>
  <tableColumns count="1">
    <tableColumn id="1" xr3:uid="{1B4A9CD7-F8E2-4845-A2B6-EAA6F7710096}" name="Epaisseur" dataDxfId="62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B876E6A-A36C-4021-B029-10C2167A66C6}" name="M1_Table_Rm_Fluage" displayName="M1_Table_Rm_Fluage" ref="L13:V14" totalsRowShown="0" headerRowDxfId="61" dataDxfId="60">
  <autoFilter ref="L13:V14" xr:uid="{7B876E6A-A36C-4021-B029-10C2167A66C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4258AF60-DE6E-41EB-B470-A71799B9AA5C}" name="380" dataDxfId="59"/>
    <tableColumn id="2" xr3:uid="{3D05C421-1EB5-4B62-AAEB-D075365F9BB3}" name="390" dataDxfId="58"/>
    <tableColumn id="3" xr3:uid="{7950CC8D-1DBB-47DB-B833-510209AD76A0}" name="400" dataDxfId="57"/>
    <tableColumn id="4" xr3:uid="{F8BBEA11-6DEF-45B9-BE26-B7D1F4F6FD15}" name="410" dataDxfId="56"/>
    <tableColumn id="5" xr3:uid="{8FDED401-51BF-4BCB-A138-6D9856AD6856}" name="420" dataDxfId="55"/>
    <tableColumn id="6" xr3:uid="{B8311EC3-E374-4D16-89C8-7E4B21C3DC5C}" name="430" dataDxfId="54"/>
    <tableColumn id="7" xr3:uid="{7418D5C7-885A-4BF4-836E-13C6A8AFE96D}" name="440" dataDxfId="53"/>
    <tableColumn id="8" xr3:uid="{07070AEF-39C6-4251-AE88-5C2BFB757E4A}" name="450" dataDxfId="52"/>
    <tableColumn id="9" xr3:uid="{1C67A882-1484-44A6-8928-096D765225DC}" name="460" dataDxfId="51"/>
    <tableColumn id="10" xr3:uid="{2D9DCBA9-B57B-4768-B6BA-1604696DFE52}" name="470" dataDxfId="50"/>
    <tableColumn id="11" xr3:uid="{D83C5DD7-5521-4FF2-9C53-62210C101678}" name="480" dataDxfId="49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B9AB1DA-7F68-4A42-99D6-94FD5AA3F3CB}" name="M1_Table_Rm" displayName="M1_Table_Rm" ref="J13:J19" totalsRowShown="0" headerRowDxfId="48" dataDxfId="46" headerRowBorderDxfId="47">
  <autoFilter ref="J13:J19" xr:uid="{2B9AB1DA-7F68-4A42-99D6-94FD5AA3F3CB}">
    <filterColumn colId="0" hiddenButton="1"/>
  </autoFilter>
  <tableColumns count="1">
    <tableColumn id="1" xr3:uid="{895CA119-22E0-4706-A397-8A82B1BDA796}" name="Rm/20" dataDxfId="45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154D70B-4242-4120-94AA-12C043414429}" name="M2_Table_Rp0.2" displayName="M2_Table_Rp0.2" ref="B13:J19" headerRowDxfId="44" dataDxfId="42" headerRowBorderDxfId="43" tableBorderDxfId="41" totalsRowBorderDxfId="40">
  <autoFilter ref="B13:J19" xr:uid="{663A919D-E959-431A-B2EC-5B80273FE9B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1F7FC781-729D-4EDD-A1BE-5669E8EF1638}" name="50" totalsRowLabel="Total" dataDxfId="39" totalsRowDxfId="38"/>
    <tableColumn id="2" xr3:uid="{EAE95F4B-B986-47E6-BC3D-95125A55C404}" name="100" dataDxfId="37" totalsRowDxfId="36"/>
    <tableColumn id="3" xr3:uid="{CDD4650E-CC9F-4FA6-9BE7-9EEA6C6EA38B}" name="150" dataDxfId="35" totalsRowDxfId="34"/>
    <tableColumn id="4" xr3:uid="{8383402A-3CB4-466C-9652-2445FD922A23}" name="200" dataDxfId="33" totalsRowDxfId="32"/>
    <tableColumn id="5" xr3:uid="{B6670D8C-6E21-4EF2-833E-DA89640AACFD}" name="250" dataDxfId="31" totalsRowDxfId="30"/>
    <tableColumn id="6" xr3:uid="{4A0524DF-6DE9-42A4-AB28-5961383DBC76}" name="300" dataDxfId="29" totalsRowDxfId="28"/>
    <tableColumn id="7" xr3:uid="{16F6E7D9-951C-4974-A8D8-354CD4B2DBF9}" name="350" dataDxfId="27" totalsRowDxfId="26"/>
    <tableColumn id="8" xr3:uid="{C4732DDE-F01B-4134-B0FF-AFFE9F9D8062}" name="400" totalsRowFunction="sum" dataDxfId="25" totalsRowDxfId="24"/>
    <tableColumn id="9" xr3:uid="{23819F5C-9011-48EB-A54F-393F83EECDD0}" name="500" dataDxfId="23" totalsRowDxfId="22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E9C5FE3-6D8F-4F35-A407-3CD6E1635839}" name="M2_Table_Epaisseur" displayName="M2_Table_Epaisseur" ref="A13:A19" totalsRowShown="0" headerRowDxfId="21" dataDxfId="19" headerRowBorderDxfId="20" tableBorderDxfId="18">
  <autoFilter ref="A13:A19" xr:uid="{0A9F8BFD-C38D-4E76-8838-91647F807DE1}">
    <filterColumn colId="0" hiddenButton="1"/>
  </autoFilter>
  <tableColumns count="1">
    <tableColumn id="1" xr3:uid="{597970A2-80EC-4C38-BB2B-739370075510}" name="Epaisseur" dataDxfId="17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13BAE8B-66E0-496D-930F-E3976CE6C838}" name="M2_Table_Rm_Fluage" displayName="M2_Table_Rm_Fluage" ref="M13:W14" totalsRowShown="0" headerRowDxfId="16" dataDxfId="15">
  <autoFilter ref="M13:W14" xr:uid="{7B876E6A-A36C-4021-B029-10C2167A66C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9D612F2E-8C20-4342-B6CB-751616A1CC44}" name="380" dataDxfId="14"/>
    <tableColumn id="2" xr3:uid="{EBA124B8-2AA4-41CA-8C26-27E8E8B8CADF}" name="390" dataDxfId="13"/>
    <tableColumn id="3" xr3:uid="{D0063922-B64E-4216-A19F-5E52C512AE42}" name="400" dataDxfId="12"/>
    <tableColumn id="4" xr3:uid="{584272C6-7727-442A-886B-8797C1407750}" name="410" dataDxfId="11"/>
    <tableColumn id="5" xr3:uid="{D2ED1DBB-EB75-407E-A59C-0BE4273EB597}" name="420" dataDxfId="10"/>
    <tableColumn id="6" xr3:uid="{5F87265D-E5D2-4DCE-B725-69A489780F74}" name="430" dataDxfId="9"/>
    <tableColumn id="7" xr3:uid="{F7E0119A-EA5B-4467-81D2-DA1365C85260}" name="440" dataDxfId="8"/>
    <tableColumn id="8" xr3:uid="{33FCEC10-2F40-4328-A302-004BC1B50851}" name="450" dataDxfId="7"/>
    <tableColumn id="9" xr3:uid="{CC1A9EAB-3208-4BE1-9619-DF0E2E5DFB01}" name="460" dataDxfId="6"/>
    <tableColumn id="10" xr3:uid="{9E70294D-E4CA-4AF3-915A-B8D0A525141B}" name="470" dataDxfId="5"/>
    <tableColumn id="11" xr3:uid="{2916DE35-6A71-4E30-AFEF-5F653D249DA5}" name="500" dataDxfId="4"/>
  </tableColumns>
  <tableStyleInfo name="TableStyleLight14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C79E5AC-83FF-42CC-98BB-17E673D955E5}" name="M2_Table_Rm" displayName="M2_Table_Rm" ref="K13:K19" totalsRowShown="0" headerRowDxfId="3" dataDxfId="1" headerRowBorderDxfId="2">
  <autoFilter ref="K13:K19" xr:uid="{2B9AB1DA-7F68-4A42-99D6-94FD5AA3F3CB}">
    <filterColumn colId="0" hiddenButton="1"/>
  </autoFilter>
  <tableColumns count="1">
    <tableColumn id="1" xr3:uid="{52A13480-D394-47D0-831B-5E21AF58EE84}" name="Rm/20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vmlDrawing" Target="../drawings/vmlDrawing2.vml"/><Relationship Id="rId7" Type="http://schemas.openxmlformats.org/officeDocument/2006/relationships/table" Target="../tables/table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EA1CEC-FE16-4F91-9136-FA661407F25F}">
  <sheetPr codeName="Données"/>
  <dimension ref="A1:F2"/>
  <sheetViews>
    <sheetView tabSelected="1" workbookViewId="0">
      <selection activeCell="A2" sqref="A2"/>
    </sheetView>
  </sheetViews>
  <sheetFormatPr baseColWidth="10" defaultRowHeight="15" x14ac:dyDescent="0.25"/>
  <cols>
    <col min="1" max="1" width="24" bestFit="1" customWidth="1"/>
  </cols>
  <sheetData>
    <row r="1" spans="1:6" x14ac:dyDescent="0.25">
      <c r="A1" t="s">
        <v>72</v>
      </c>
      <c r="D1">
        <v>30</v>
      </c>
      <c r="E1">
        <v>300</v>
      </c>
      <c r="F1">
        <v>350</v>
      </c>
    </row>
    <row r="2" spans="1:6" x14ac:dyDescent="0.25">
      <c r="A2" s="16" t="s">
        <v>73</v>
      </c>
      <c r="D2" t="s">
        <v>45</v>
      </c>
      <c r="E2" t="s">
        <v>46</v>
      </c>
      <c r="F2" t="s">
        <v>47</v>
      </c>
    </row>
  </sheetData>
  <dataValidations count="2">
    <dataValidation type="list" allowBlank="1" showInputMessage="1" showErrorMessage="1" sqref="A1" xr:uid="{5BAC8AD1-A540-43F5-B8E5-4EDF4479C669}">
      <formula1>"Données,Plat - P265GH (1.0426),Forgé - GP280GH (X.XXXX)"</formula1>
    </dataValidation>
    <dataValidation type="list" allowBlank="1" showInputMessage="1" showErrorMessage="1" sqref="A2" xr:uid="{10CF9941-297B-4E1C-B891-93089EC2218F}">
      <formula1>"M2_Liste_Epaisseurs"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2A969-8EEF-4409-9D6F-E35E9C413E23}">
  <sheetPr codeName="M1"/>
  <dimension ref="A1:W25"/>
  <sheetViews>
    <sheetView zoomScale="90" zoomScaleNormal="90" workbookViewId="0">
      <selection activeCell="B37" sqref="B37"/>
    </sheetView>
  </sheetViews>
  <sheetFormatPr baseColWidth="10" defaultColWidth="12.7109375" defaultRowHeight="20.100000000000001" customHeight="1" x14ac:dyDescent="0.25"/>
  <cols>
    <col min="1" max="16384" width="12.7109375" style="2"/>
  </cols>
  <sheetData>
    <row r="1" spans="1:23" ht="20.100000000000001" customHeight="1" x14ac:dyDescent="0.25">
      <c r="A1" s="25" t="s">
        <v>63</v>
      </c>
      <c r="B1" s="26"/>
      <c r="D1" s="20" t="s">
        <v>29</v>
      </c>
      <c r="E1" s="20"/>
      <c r="F1" s="20"/>
      <c r="G1" s="20"/>
      <c r="H1" s="19" t="s">
        <v>26</v>
      </c>
      <c r="I1" s="19"/>
      <c r="J1" s="19" t="s">
        <v>30</v>
      </c>
      <c r="K1" s="19"/>
      <c r="L1" s="19"/>
      <c r="M1" s="17" t="s">
        <v>39</v>
      </c>
      <c r="N1" s="21"/>
      <c r="O1" s="18"/>
      <c r="P1" s="17">
        <f>MIN(Rp0.2_tcs/1.5,Rm_20/2.4)</f>
        <v>0</v>
      </c>
      <c r="Q1" s="18"/>
      <c r="R1" s="17" t="s">
        <v>42</v>
      </c>
      <c r="S1" s="21"/>
      <c r="T1" s="21"/>
      <c r="U1" s="18"/>
      <c r="V1" s="17">
        <f>MIN(Rp0.2_tce/1.5,Rm_20/2.4)</f>
        <v>0</v>
      </c>
      <c r="W1" s="18"/>
    </row>
    <row r="2" spans="1:23" ht="20.100000000000001" customHeight="1" thickBot="1" x14ac:dyDescent="0.3">
      <c r="A2" s="27"/>
      <c r="B2" s="28"/>
      <c r="D2" s="20"/>
      <c r="E2" s="20"/>
      <c r="F2" s="20"/>
      <c r="G2" s="20"/>
      <c r="H2" s="19" t="s">
        <v>27</v>
      </c>
      <c r="I2" s="19"/>
      <c r="J2" s="19" t="s">
        <v>31</v>
      </c>
      <c r="K2" s="19"/>
      <c r="L2" s="19"/>
      <c r="M2" s="17" t="s">
        <v>40</v>
      </c>
      <c r="N2" s="21"/>
      <c r="O2" s="18"/>
      <c r="P2" s="17">
        <f>Rm_100000tcs/1.5</f>
        <v>0</v>
      </c>
      <c r="Q2" s="18"/>
      <c r="R2" s="17" t="s">
        <v>43</v>
      </c>
      <c r="S2" s="21"/>
      <c r="T2" s="21"/>
      <c r="U2" s="18"/>
      <c r="V2" s="17">
        <f>Rm_100000tce/1.5</f>
        <v>0</v>
      </c>
      <c r="W2" s="18"/>
    </row>
    <row r="3" spans="1:23" ht="20.100000000000001" customHeight="1" x14ac:dyDescent="0.25">
      <c r="A3" s="25" t="s">
        <v>57</v>
      </c>
      <c r="B3" s="26"/>
      <c r="D3" s="20"/>
      <c r="E3" s="20"/>
      <c r="F3" s="20"/>
      <c r="G3" s="20"/>
      <c r="H3" s="19" t="s">
        <v>28</v>
      </c>
      <c r="I3" s="19"/>
      <c r="J3" s="19" t="s">
        <v>32</v>
      </c>
      <c r="K3" s="19"/>
      <c r="L3" s="19"/>
      <c r="M3" s="17" t="s">
        <v>41</v>
      </c>
      <c r="N3" s="21"/>
      <c r="O3" s="18"/>
      <c r="P3" s="17">
        <f>Rp0.2_20/1.05</f>
        <v>0</v>
      </c>
      <c r="Q3" s="18"/>
      <c r="R3" s="17" t="s">
        <v>44</v>
      </c>
      <c r="S3" s="21"/>
      <c r="T3" s="21"/>
      <c r="U3" s="18"/>
      <c r="V3" s="17">
        <f>Rp0.2_20/1.05</f>
        <v>0</v>
      </c>
      <c r="W3" s="18"/>
    </row>
    <row r="4" spans="1:23" ht="20.100000000000001" customHeight="1" thickBot="1" x14ac:dyDescent="0.3">
      <c r="A4" s="27"/>
      <c r="B4" s="28"/>
    </row>
    <row r="5" spans="1:23" ht="20.100000000000001" customHeight="1" x14ac:dyDescent="0.25">
      <c r="D5" s="29" t="s">
        <v>36</v>
      </c>
      <c r="E5" s="30"/>
      <c r="F5" s="31"/>
      <c r="G5" s="9" t="s">
        <v>62</v>
      </c>
      <c r="H5" s="5" t="s">
        <v>34</v>
      </c>
      <c r="I5" s="10" t="s">
        <v>33</v>
      </c>
      <c r="J5" s="5" t="s">
        <v>35</v>
      </c>
      <c r="K5" s="6" t="s">
        <v>48</v>
      </c>
      <c r="L5" s="11" t="s">
        <v>49</v>
      </c>
      <c r="M5" s="6" t="s">
        <v>50</v>
      </c>
    </row>
    <row r="6" spans="1:23" ht="20.100000000000001" customHeight="1" x14ac:dyDescent="0.25">
      <c r="D6" s="32"/>
      <c r="E6" s="33"/>
      <c r="F6" s="34"/>
      <c r="G6" s="9">
        <f>Ta</f>
        <v>30</v>
      </c>
      <c r="H6" s="5"/>
      <c r="I6" s="10">
        <f>Ts</f>
        <v>300</v>
      </c>
      <c r="J6" s="5"/>
      <c r="K6" s="6"/>
      <c r="L6" s="11">
        <f>Te</f>
        <v>350</v>
      </c>
      <c r="M6" s="6"/>
    </row>
    <row r="7" spans="1:23" ht="20.100000000000001" customHeight="1" x14ac:dyDescent="0.25">
      <c r="D7" s="32"/>
      <c r="E7" s="33"/>
      <c r="F7" s="34"/>
      <c r="G7" s="7" t="s">
        <v>38</v>
      </c>
      <c r="H7" s="5" t="s">
        <v>51</v>
      </c>
      <c r="I7" s="5" t="s">
        <v>56</v>
      </c>
      <c r="J7" s="5" t="s">
        <v>52</v>
      </c>
      <c r="K7" s="6" t="s">
        <v>53</v>
      </c>
      <c r="L7" s="6" t="s">
        <v>54</v>
      </c>
      <c r="M7" s="6" t="s">
        <v>55</v>
      </c>
    </row>
    <row r="8" spans="1:23" ht="20.100000000000001" customHeight="1" x14ac:dyDescent="0.25">
      <c r="D8" s="32"/>
      <c r="E8" s="33"/>
      <c r="F8" s="34"/>
      <c r="G8" s="7"/>
      <c r="H8" s="5"/>
      <c r="I8" s="5"/>
      <c r="J8" s="5"/>
      <c r="K8" s="6"/>
      <c r="L8" s="6"/>
      <c r="M8" s="6"/>
    </row>
    <row r="9" spans="1:23" ht="20.100000000000001" customHeight="1" x14ac:dyDescent="0.25">
      <c r="D9" s="32"/>
      <c r="E9" s="33"/>
      <c r="F9" s="34"/>
      <c r="G9" s="7" t="s">
        <v>37</v>
      </c>
      <c r="H9" s="5" t="s">
        <v>60</v>
      </c>
      <c r="I9" s="5" t="s">
        <v>59</v>
      </c>
      <c r="J9" s="5" t="s">
        <v>61</v>
      </c>
      <c r="K9" s="6" t="s">
        <v>60</v>
      </c>
      <c r="L9" s="6" t="s">
        <v>59</v>
      </c>
      <c r="M9" s="6" t="s">
        <v>61</v>
      </c>
    </row>
    <row r="10" spans="1:23" ht="20.100000000000001" customHeight="1" x14ac:dyDescent="0.25">
      <c r="D10" s="35"/>
      <c r="E10" s="36"/>
      <c r="F10" s="37"/>
      <c r="G10" s="7"/>
      <c r="H10" s="12"/>
      <c r="I10" s="12"/>
      <c r="J10" s="12"/>
      <c r="K10" s="13"/>
      <c r="L10" s="13"/>
      <c r="M10" s="13"/>
    </row>
    <row r="11" spans="1:23" ht="20.100000000000001" customHeight="1" thickBot="1" x14ac:dyDescent="0.3"/>
    <row r="12" spans="1:23" ht="20.100000000000001" customHeight="1" thickBot="1" x14ac:dyDescent="0.3">
      <c r="A12" s="4"/>
      <c r="B12" s="22" t="s">
        <v>0</v>
      </c>
      <c r="C12" s="23"/>
      <c r="D12" s="23"/>
      <c r="E12" s="23"/>
      <c r="F12" s="23"/>
      <c r="G12" s="23"/>
      <c r="H12" s="23"/>
      <c r="I12" s="24"/>
      <c r="L12" s="22" t="s">
        <v>58</v>
      </c>
      <c r="M12" s="23"/>
      <c r="N12" s="23"/>
      <c r="O12" s="23"/>
      <c r="P12" s="23"/>
      <c r="Q12" s="23"/>
      <c r="R12" s="23"/>
      <c r="S12" s="23"/>
      <c r="T12" s="23"/>
      <c r="U12" s="23"/>
      <c r="V12" s="24"/>
    </row>
    <row r="13" spans="1:23" ht="20.100000000000001" customHeight="1" x14ac:dyDescent="0.25">
      <c r="A13" s="1" t="s">
        <v>1</v>
      </c>
      <c r="B13" s="1" t="s">
        <v>2</v>
      </c>
      <c r="C13" s="1" t="s">
        <v>3</v>
      </c>
      <c r="D13" s="1" t="s">
        <v>4</v>
      </c>
      <c r="E13" s="1" t="s">
        <v>5</v>
      </c>
      <c r="F13" s="1" t="s">
        <v>6</v>
      </c>
      <c r="G13" s="1" t="s">
        <v>7</v>
      </c>
      <c r="H13" s="1" t="s">
        <v>8</v>
      </c>
      <c r="I13" s="1" t="s">
        <v>9</v>
      </c>
      <c r="J13" s="8" t="s">
        <v>37</v>
      </c>
      <c r="L13" s="1" t="s">
        <v>17</v>
      </c>
      <c r="M13" s="1" t="s">
        <v>18</v>
      </c>
      <c r="N13" s="1" t="s">
        <v>9</v>
      </c>
      <c r="O13" s="1" t="s">
        <v>19</v>
      </c>
      <c r="P13" s="1" t="s">
        <v>20</v>
      </c>
      <c r="Q13" s="1" t="s">
        <v>21</v>
      </c>
      <c r="R13" s="1" t="s">
        <v>22</v>
      </c>
      <c r="S13" s="1" t="s">
        <v>16</v>
      </c>
      <c r="T13" s="1" t="s">
        <v>23</v>
      </c>
      <c r="U13" s="1" t="s">
        <v>24</v>
      </c>
      <c r="V13" s="1" t="s">
        <v>25</v>
      </c>
    </row>
    <row r="14" spans="1:23" ht="20.100000000000001" customHeight="1" x14ac:dyDescent="0.25">
      <c r="A14" s="3" t="s">
        <v>10</v>
      </c>
      <c r="B14" s="1">
        <v>256</v>
      </c>
      <c r="C14" s="1">
        <v>241</v>
      </c>
      <c r="D14" s="1">
        <v>223</v>
      </c>
      <c r="E14" s="1">
        <v>205</v>
      </c>
      <c r="F14" s="1">
        <v>188</v>
      </c>
      <c r="G14" s="1">
        <v>173</v>
      </c>
      <c r="H14" s="1">
        <v>160</v>
      </c>
      <c r="I14" s="1">
        <v>150</v>
      </c>
      <c r="J14" s="1">
        <v>410</v>
      </c>
      <c r="L14" s="1">
        <v>165</v>
      </c>
      <c r="M14" s="1">
        <v>148</v>
      </c>
      <c r="N14" s="1">
        <v>132</v>
      </c>
      <c r="O14" s="1">
        <v>118</v>
      </c>
      <c r="P14" s="1">
        <v>103</v>
      </c>
      <c r="Q14" s="1">
        <v>91</v>
      </c>
      <c r="R14" s="1">
        <v>79</v>
      </c>
      <c r="S14" s="1">
        <v>69</v>
      </c>
      <c r="T14" s="1">
        <v>59</v>
      </c>
      <c r="U14" s="1">
        <v>50</v>
      </c>
      <c r="V14" s="1">
        <v>42</v>
      </c>
    </row>
    <row r="15" spans="1:23" ht="20.100000000000001" customHeight="1" x14ac:dyDescent="0.25">
      <c r="A15" s="3" t="s">
        <v>11</v>
      </c>
      <c r="B15" s="1">
        <v>247</v>
      </c>
      <c r="C15" s="1">
        <v>232</v>
      </c>
      <c r="D15" s="1">
        <v>215</v>
      </c>
      <c r="E15" s="1">
        <v>197</v>
      </c>
      <c r="F15" s="1">
        <v>181</v>
      </c>
      <c r="G15" s="1">
        <v>166</v>
      </c>
      <c r="H15" s="1">
        <v>154</v>
      </c>
      <c r="I15" s="1">
        <v>145</v>
      </c>
      <c r="J15" s="1">
        <v>410</v>
      </c>
    </row>
    <row r="16" spans="1:23" ht="20.100000000000001" customHeight="1" x14ac:dyDescent="0.25">
      <c r="A16" s="3" t="s">
        <v>12</v>
      </c>
      <c r="B16" s="1">
        <v>237</v>
      </c>
      <c r="C16" s="1">
        <v>223</v>
      </c>
      <c r="D16" s="1">
        <v>206</v>
      </c>
      <c r="E16" s="1">
        <v>190</v>
      </c>
      <c r="F16" s="1">
        <v>174</v>
      </c>
      <c r="G16" s="1">
        <v>160</v>
      </c>
      <c r="H16" s="1">
        <v>148</v>
      </c>
      <c r="I16" s="1">
        <v>139</v>
      </c>
      <c r="J16" s="1">
        <v>410</v>
      </c>
    </row>
    <row r="17" spans="1:10" ht="20.100000000000001" customHeight="1" x14ac:dyDescent="0.25">
      <c r="A17" s="3" t="s">
        <v>13</v>
      </c>
      <c r="B17" s="1">
        <v>208</v>
      </c>
      <c r="C17" s="1">
        <v>196</v>
      </c>
      <c r="D17" s="1">
        <v>181</v>
      </c>
      <c r="E17" s="1">
        <v>167</v>
      </c>
      <c r="F17" s="1">
        <v>153</v>
      </c>
      <c r="G17" s="1">
        <v>140</v>
      </c>
      <c r="H17" s="1">
        <v>130</v>
      </c>
      <c r="I17" s="1">
        <v>122</v>
      </c>
      <c r="J17" s="1">
        <v>410</v>
      </c>
    </row>
    <row r="18" spans="1:10" ht="20.100000000000001" customHeight="1" x14ac:dyDescent="0.25">
      <c r="A18" s="3" t="s">
        <v>14</v>
      </c>
      <c r="B18" s="1">
        <v>193</v>
      </c>
      <c r="C18" s="1">
        <v>182</v>
      </c>
      <c r="D18" s="1">
        <v>169</v>
      </c>
      <c r="E18" s="1">
        <v>155</v>
      </c>
      <c r="F18" s="1">
        <v>142</v>
      </c>
      <c r="G18" s="1">
        <v>130</v>
      </c>
      <c r="H18" s="1">
        <v>121</v>
      </c>
      <c r="I18" s="1">
        <v>114</v>
      </c>
      <c r="J18" s="1">
        <v>400</v>
      </c>
    </row>
    <row r="19" spans="1:10" ht="20.100000000000001" customHeight="1" x14ac:dyDescent="0.25">
      <c r="A19" s="3" t="s">
        <v>15</v>
      </c>
      <c r="B19" s="1">
        <v>179</v>
      </c>
      <c r="C19" s="1">
        <v>168</v>
      </c>
      <c r="D19" s="1">
        <v>156</v>
      </c>
      <c r="E19" s="1">
        <v>143</v>
      </c>
      <c r="F19" s="1">
        <v>131</v>
      </c>
      <c r="G19" s="1">
        <v>121</v>
      </c>
      <c r="H19" s="1">
        <v>112</v>
      </c>
      <c r="I19" s="1">
        <v>105</v>
      </c>
      <c r="J19" s="1">
        <v>390</v>
      </c>
    </row>
    <row r="23" spans="1:10" ht="20.100000000000001" customHeight="1" x14ac:dyDescent="0.25">
      <c r="A23" s="4"/>
    </row>
    <row r="24" spans="1:10" ht="20.100000000000001" customHeight="1" x14ac:dyDescent="0.25">
      <c r="A24" s="4"/>
    </row>
    <row r="25" spans="1:10" ht="20.100000000000001" customHeight="1" x14ac:dyDescent="0.25">
      <c r="A25" s="4"/>
    </row>
  </sheetData>
  <mergeCells count="24">
    <mergeCell ref="L12:V12"/>
    <mergeCell ref="V1:W1"/>
    <mergeCell ref="A1:B2"/>
    <mergeCell ref="D5:F10"/>
    <mergeCell ref="A3:B4"/>
    <mergeCell ref="P1:Q1"/>
    <mergeCell ref="M1:O1"/>
    <mergeCell ref="M2:O2"/>
    <mergeCell ref="H1:I1"/>
    <mergeCell ref="H2:I2"/>
    <mergeCell ref="J1:L1"/>
    <mergeCell ref="J2:L2"/>
    <mergeCell ref="B12:I12"/>
    <mergeCell ref="M3:O3"/>
    <mergeCell ref="P2:Q2"/>
    <mergeCell ref="P3:Q3"/>
    <mergeCell ref="V2:W2"/>
    <mergeCell ref="H3:I3"/>
    <mergeCell ref="D1:G3"/>
    <mergeCell ref="J3:L3"/>
    <mergeCell ref="V3:W3"/>
    <mergeCell ref="R1:U1"/>
    <mergeCell ref="R2:U2"/>
    <mergeCell ref="R3:U3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alcul_Contraintes">
                <anchor moveWithCells="1" sizeWithCells="1">
                  <from>
                    <xdr:col>11</xdr:col>
                    <xdr:colOff>28575</xdr:colOff>
                    <xdr:row>15</xdr:row>
                    <xdr:rowOff>38100</xdr:rowOff>
                  </from>
                  <to>
                    <xdr:col>15</xdr:col>
                    <xdr:colOff>590550</xdr:colOff>
                    <xdr:row>19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4">
    <tablePart r:id="rId5"/>
    <tablePart r:id="rId6"/>
    <tablePart r:id="rId7"/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831244-935A-45F0-A49D-C152E7E8CA71}">
  <sheetPr codeName="M2"/>
  <dimension ref="A1:W25"/>
  <sheetViews>
    <sheetView zoomScale="90" zoomScaleNormal="90" workbookViewId="0">
      <selection activeCell="A20" sqref="A20"/>
    </sheetView>
  </sheetViews>
  <sheetFormatPr baseColWidth="10" defaultColWidth="12.7109375" defaultRowHeight="20.100000000000001" customHeight="1" x14ac:dyDescent="0.25"/>
  <cols>
    <col min="1" max="16384" width="12.7109375" style="2"/>
  </cols>
  <sheetData>
    <row r="1" spans="1:23" ht="20.100000000000001" customHeight="1" x14ac:dyDescent="0.25">
      <c r="A1" s="25" t="s">
        <v>65</v>
      </c>
      <c r="B1" s="26"/>
      <c r="D1" s="20" t="s">
        <v>29</v>
      </c>
      <c r="E1" s="20"/>
      <c r="F1" s="20"/>
      <c r="G1" s="20"/>
      <c r="H1" s="19" t="s">
        <v>26</v>
      </c>
      <c r="I1" s="19"/>
      <c r="J1" s="19" t="s">
        <v>30</v>
      </c>
      <c r="K1" s="19"/>
      <c r="L1" s="19"/>
      <c r="M1" s="17" t="s">
        <v>39</v>
      </c>
      <c r="N1" s="21"/>
      <c r="O1" s="18"/>
      <c r="P1" s="17">
        <f>MIN(Rp0.2_tcs/1.5,Rm_20/2.4)</f>
        <v>0</v>
      </c>
      <c r="Q1" s="18"/>
      <c r="R1" s="17" t="s">
        <v>42</v>
      </c>
      <c r="S1" s="21"/>
      <c r="T1" s="21"/>
      <c r="U1" s="18"/>
      <c r="V1" s="17">
        <f>MIN(Rp0.2_tce/1.5,Rm_20/2.4)</f>
        <v>0</v>
      </c>
      <c r="W1" s="18"/>
    </row>
    <row r="2" spans="1:23" ht="20.100000000000001" customHeight="1" thickBot="1" x14ac:dyDescent="0.3">
      <c r="A2" s="27"/>
      <c r="B2" s="28"/>
      <c r="D2" s="20"/>
      <c r="E2" s="20"/>
      <c r="F2" s="20"/>
      <c r="G2" s="20"/>
      <c r="H2" s="19" t="s">
        <v>27</v>
      </c>
      <c r="I2" s="19"/>
      <c r="J2" s="19" t="s">
        <v>31</v>
      </c>
      <c r="K2" s="19"/>
      <c r="L2" s="19"/>
      <c r="M2" s="17" t="s">
        <v>40</v>
      </c>
      <c r="N2" s="21"/>
      <c r="O2" s="18"/>
      <c r="P2" s="17">
        <f>Rm_100000tcs/1.5</f>
        <v>0</v>
      </c>
      <c r="Q2" s="18"/>
      <c r="R2" s="17" t="s">
        <v>43</v>
      </c>
      <c r="S2" s="21"/>
      <c r="T2" s="21"/>
      <c r="U2" s="18"/>
      <c r="V2" s="17">
        <f>Rm_100000tce/1.5</f>
        <v>0</v>
      </c>
      <c r="W2" s="18"/>
    </row>
    <row r="3" spans="1:23" ht="20.100000000000001" customHeight="1" x14ac:dyDescent="0.25">
      <c r="A3" s="25" t="s">
        <v>57</v>
      </c>
      <c r="B3" s="26"/>
      <c r="D3" s="20"/>
      <c r="E3" s="20"/>
      <c r="F3" s="20"/>
      <c r="G3" s="20"/>
      <c r="H3" s="19" t="s">
        <v>28</v>
      </c>
      <c r="I3" s="19"/>
      <c r="J3" s="19" t="s">
        <v>32</v>
      </c>
      <c r="K3" s="19"/>
      <c r="L3" s="19"/>
      <c r="M3" s="17" t="s">
        <v>41</v>
      </c>
      <c r="N3" s="21"/>
      <c r="O3" s="18"/>
      <c r="P3" s="17">
        <f>Rp0.2_20/1.05</f>
        <v>0</v>
      </c>
      <c r="Q3" s="18"/>
      <c r="R3" s="17" t="s">
        <v>44</v>
      </c>
      <c r="S3" s="21"/>
      <c r="T3" s="21"/>
      <c r="U3" s="18"/>
      <c r="V3" s="17">
        <f>Rp0.2_20/1.05</f>
        <v>0</v>
      </c>
      <c r="W3" s="18"/>
    </row>
    <row r="4" spans="1:23" ht="20.100000000000001" customHeight="1" thickBot="1" x14ac:dyDescent="0.3">
      <c r="A4" s="27"/>
      <c r="B4" s="28"/>
    </row>
    <row r="5" spans="1:23" ht="20.100000000000001" customHeight="1" x14ac:dyDescent="0.25">
      <c r="D5" s="29" t="s">
        <v>36</v>
      </c>
      <c r="E5" s="30"/>
      <c r="F5" s="31"/>
      <c r="G5" s="9" t="s">
        <v>62</v>
      </c>
      <c r="H5" s="5" t="s">
        <v>34</v>
      </c>
      <c r="I5" s="10" t="s">
        <v>33</v>
      </c>
      <c r="J5" s="5" t="s">
        <v>35</v>
      </c>
      <c r="K5" s="6" t="s">
        <v>48</v>
      </c>
      <c r="L5" s="11" t="s">
        <v>49</v>
      </c>
      <c r="M5" s="6" t="s">
        <v>50</v>
      </c>
    </row>
    <row r="6" spans="1:23" ht="20.100000000000001" customHeight="1" x14ac:dyDescent="0.25">
      <c r="D6" s="32"/>
      <c r="E6" s="33"/>
      <c r="F6" s="34"/>
      <c r="G6" s="9">
        <f>Ta</f>
        <v>30</v>
      </c>
      <c r="H6" s="5"/>
      <c r="I6" s="10">
        <f>Ts</f>
        <v>300</v>
      </c>
      <c r="J6" s="5"/>
      <c r="K6" s="6"/>
      <c r="L6" s="11">
        <f>Te</f>
        <v>350</v>
      </c>
      <c r="M6" s="6"/>
    </row>
    <row r="7" spans="1:23" ht="20.100000000000001" customHeight="1" x14ac:dyDescent="0.25">
      <c r="D7" s="32"/>
      <c r="E7" s="33"/>
      <c r="F7" s="34"/>
      <c r="G7" s="7" t="s">
        <v>38</v>
      </c>
      <c r="H7" s="5" t="s">
        <v>51</v>
      </c>
      <c r="I7" s="5" t="s">
        <v>56</v>
      </c>
      <c r="J7" s="5" t="s">
        <v>52</v>
      </c>
      <c r="K7" s="6" t="s">
        <v>53</v>
      </c>
      <c r="L7" s="6" t="s">
        <v>54</v>
      </c>
      <c r="M7" s="6" t="s">
        <v>55</v>
      </c>
    </row>
    <row r="8" spans="1:23" ht="20.100000000000001" customHeight="1" x14ac:dyDescent="0.25">
      <c r="D8" s="32"/>
      <c r="E8" s="33"/>
      <c r="F8" s="34"/>
      <c r="G8" s="7"/>
      <c r="H8" s="5"/>
      <c r="I8" s="5"/>
      <c r="J8" s="5"/>
      <c r="K8" s="6"/>
      <c r="L8" s="6"/>
      <c r="M8" s="6"/>
    </row>
    <row r="9" spans="1:23" ht="20.100000000000001" customHeight="1" x14ac:dyDescent="0.25">
      <c r="D9" s="32"/>
      <c r="E9" s="33"/>
      <c r="F9" s="34"/>
      <c r="G9" s="7" t="s">
        <v>37</v>
      </c>
      <c r="H9" s="5" t="s">
        <v>60</v>
      </c>
      <c r="I9" s="5" t="s">
        <v>59</v>
      </c>
      <c r="J9" s="5" t="s">
        <v>61</v>
      </c>
      <c r="K9" s="6" t="s">
        <v>60</v>
      </c>
      <c r="L9" s="6" t="s">
        <v>59</v>
      </c>
      <c r="M9" s="6" t="s">
        <v>61</v>
      </c>
    </row>
    <row r="10" spans="1:23" ht="20.100000000000001" customHeight="1" x14ac:dyDescent="0.25">
      <c r="D10" s="35"/>
      <c r="E10" s="36"/>
      <c r="F10" s="37"/>
      <c r="G10" s="7"/>
      <c r="H10" s="12"/>
      <c r="I10" s="12"/>
      <c r="J10" s="12"/>
      <c r="K10" s="13"/>
      <c r="L10" s="13"/>
      <c r="M10" s="13"/>
    </row>
    <row r="11" spans="1:23" ht="20.100000000000001" customHeight="1" thickBot="1" x14ac:dyDescent="0.3"/>
    <row r="12" spans="1:23" ht="20.100000000000001" customHeight="1" thickBot="1" x14ac:dyDescent="0.3">
      <c r="A12" s="4"/>
      <c r="B12" s="38" t="s">
        <v>0</v>
      </c>
      <c r="C12" s="39"/>
      <c r="D12" s="39"/>
      <c r="E12" s="39"/>
      <c r="F12" s="39"/>
      <c r="G12" s="39"/>
      <c r="H12" s="39"/>
      <c r="I12" s="39"/>
      <c r="J12" s="39"/>
      <c r="M12" s="22" t="s">
        <v>58</v>
      </c>
      <c r="N12" s="23"/>
      <c r="O12" s="23"/>
      <c r="P12" s="23"/>
      <c r="Q12" s="23"/>
      <c r="R12" s="23"/>
      <c r="S12" s="23"/>
      <c r="T12" s="23"/>
      <c r="U12" s="23"/>
      <c r="V12" s="23"/>
      <c r="W12" s="24"/>
    </row>
    <row r="13" spans="1:23" ht="20.100000000000001" customHeight="1" x14ac:dyDescent="0.25">
      <c r="A13" s="1" t="s">
        <v>1</v>
      </c>
      <c r="B13" s="1" t="s">
        <v>2</v>
      </c>
      <c r="C13" s="1" t="s">
        <v>3</v>
      </c>
      <c r="D13" s="1" t="s">
        <v>4</v>
      </c>
      <c r="E13" s="1" t="s">
        <v>5</v>
      </c>
      <c r="F13" s="1" t="s">
        <v>6</v>
      </c>
      <c r="G13" s="1" t="s">
        <v>7</v>
      </c>
      <c r="H13" s="1" t="s">
        <v>8</v>
      </c>
      <c r="I13" s="1" t="s">
        <v>9</v>
      </c>
      <c r="J13" s="15" t="s">
        <v>64</v>
      </c>
      <c r="K13" s="8" t="s">
        <v>37</v>
      </c>
      <c r="M13" s="1" t="s">
        <v>17</v>
      </c>
      <c r="N13" s="1" t="s">
        <v>18</v>
      </c>
      <c r="O13" s="1" t="s">
        <v>9</v>
      </c>
      <c r="P13" s="1" t="s">
        <v>19</v>
      </c>
      <c r="Q13" s="1" t="s">
        <v>20</v>
      </c>
      <c r="R13" s="1" t="s">
        <v>21</v>
      </c>
      <c r="S13" s="1" t="s">
        <v>22</v>
      </c>
      <c r="T13" s="1" t="s">
        <v>16</v>
      </c>
      <c r="U13" s="1" t="s">
        <v>23</v>
      </c>
      <c r="V13" s="1" t="s">
        <v>24</v>
      </c>
      <c r="W13" s="1" t="s">
        <v>64</v>
      </c>
    </row>
    <row r="14" spans="1:23" ht="20.100000000000001" customHeight="1" x14ac:dyDescent="0.25">
      <c r="A14" s="3" t="s">
        <v>66</v>
      </c>
      <c r="B14" s="1">
        <v>256</v>
      </c>
      <c r="C14" s="1">
        <v>241</v>
      </c>
      <c r="D14" s="1">
        <v>223</v>
      </c>
      <c r="E14" s="1">
        <v>205</v>
      </c>
      <c r="F14" s="1">
        <v>188</v>
      </c>
      <c r="G14" s="1">
        <v>173</v>
      </c>
      <c r="H14" s="1">
        <v>160</v>
      </c>
      <c r="I14" s="1">
        <v>150</v>
      </c>
      <c r="J14" s="14">
        <v>100</v>
      </c>
      <c r="K14" s="1">
        <v>410</v>
      </c>
      <c r="M14" s="1">
        <v>165</v>
      </c>
      <c r="N14" s="1">
        <v>148</v>
      </c>
      <c r="O14" s="1">
        <v>132</v>
      </c>
      <c r="P14" s="1">
        <v>118</v>
      </c>
      <c r="Q14" s="1">
        <v>103</v>
      </c>
      <c r="R14" s="1">
        <v>91</v>
      </c>
      <c r="S14" s="1">
        <v>79</v>
      </c>
      <c r="T14" s="1">
        <v>69</v>
      </c>
      <c r="U14" s="1">
        <v>59</v>
      </c>
      <c r="V14" s="1">
        <v>50</v>
      </c>
      <c r="W14" s="1">
        <v>42</v>
      </c>
    </row>
    <row r="15" spans="1:23" ht="20.100000000000001" customHeight="1" x14ac:dyDescent="0.25">
      <c r="A15" s="3" t="s">
        <v>67</v>
      </c>
      <c r="B15" s="1">
        <v>247</v>
      </c>
      <c r="C15" s="1">
        <v>232</v>
      </c>
      <c r="D15" s="1">
        <v>215</v>
      </c>
      <c r="E15" s="1">
        <v>197</v>
      </c>
      <c r="F15" s="1">
        <v>181</v>
      </c>
      <c r="G15" s="1">
        <v>166</v>
      </c>
      <c r="H15" s="1">
        <v>154</v>
      </c>
      <c r="I15" s="1">
        <v>145</v>
      </c>
      <c r="J15" s="14">
        <v>90</v>
      </c>
      <c r="K15" s="1">
        <v>410</v>
      </c>
    </row>
    <row r="16" spans="1:23" ht="20.100000000000001" customHeight="1" x14ac:dyDescent="0.25">
      <c r="A16" s="3" t="s">
        <v>68</v>
      </c>
      <c r="B16" s="1">
        <v>237</v>
      </c>
      <c r="C16" s="1">
        <v>223</v>
      </c>
      <c r="D16" s="1">
        <v>206</v>
      </c>
      <c r="E16" s="1">
        <v>190</v>
      </c>
      <c r="F16" s="1">
        <v>174</v>
      </c>
      <c r="G16" s="1">
        <v>160</v>
      </c>
      <c r="H16" s="1">
        <v>148</v>
      </c>
      <c r="I16" s="1">
        <v>139</v>
      </c>
      <c r="J16" s="14">
        <v>80</v>
      </c>
      <c r="K16" s="1">
        <v>410</v>
      </c>
    </row>
    <row r="17" spans="1:11" ht="20.100000000000001" customHeight="1" x14ac:dyDescent="0.25">
      <c r="A17" s="3" t="s">
        <v>69</v>
      </c>
      <c r="B17" s="1">
        <v>208</v>
      </c>
      <c r="C17" s="1">
        <v>196</v>
      </c>
      <c r="D17" s="1">
        <v>181</v>
      </c>
      <c r="E17" s="1">
        <v>167</v>
      </c>
      <c r="F17" s="1">
        <v>153</v>
      </c>
      <c r="G17" s="1">
        <v>140</v>
      </c>
      <c r="H17" s="1">
        <v>130</v>
      </c>
      <c r="I17" s="1">
        <v>122</v>
      </c>
      <c r="J17" s="14">
        <v>70</v>
      </c>
      <c r="K17" s="1">
        <v>410</v>
      </c>
    </row>
    <row r="18" spans="1:11" ht="20.100000000000001" customHeight="1" x14ac:dyDescent="0.25">
      <c r="A18" s="3" t="s">
        <v>70</v>
      </c>
      <c r="B18" s="1">
        <v>193</v>
      </c>
      <c r="C18" s="1">
        <v>182</v>
      </c>
      <c r="D18" s="1">
        <v>169</v>
      </c>
      <c r="E18" s="1">
        <v>155</v>
      </c>
      <c r="F18" s="1">
        <v>142</v>
      </c>
      <c r="G18" s="1">
        <v>130</v>
      </c>
      <c r="H18" s="1">
        <v>121</v>
      </c>
      <c r="I18" s="1">
        <v>114</v>
      </c>
      <c r="J18" s="14">
        <v>60</v>
      </c>
      <c r="K18" s="1">
        <v>400</v>
      </c>
    </row>
    <row r="19" spans="1:11" ht="20.100000000000001" customHeight="1" x14ac:dyDescent="0.25">
      <c r="A19" s="3" t="s">
        <v>71</v>
      </c>
      <c r="B19" s="1">
        <v>179</v>
      </c>
      <c r="C19" s="1">
        <v>168</v>
      </c>
      <c r="D19" s="1">
        <v>156</v>
      </c>
      <c r="E19" s="1">
        <v>143</v>
      </c>
      <c r="F19" s="1">
        <v>131</v>
      </c>
      <c r="G19" s="1">
        <v>121</v>
      </c>
      <c r="H19" s="1">
        <v>112</v>
      </c>
      <c r="I19" s="1">
        <v>105</v>
      </c>
      <c r="J19" s="14">
        <v>50</v>
      </c>
      <c r="K19" s="1">
        <v>390</v>
      </c>
    </row>
    <row r="23" spans="1:11" ht="20.100000000000001" customHeight="1" x14ac:dyDescent="0.25">
      <c r="A23" s="4"/>
    </row>
    <row r="24" spans="1:11" ht="20.100000000000001" customHeight="1" x14ac:dyDescent="0.25">
      <c r="A24" s="4"/>
    </row>
    <row r="25" spans="1:11" ht="20.100000000000001" customHeight="1" x14ac:dyDescent="0.25">
      <c r="A25" s="4"/>
    </row>
  </sheetData>
  <mergeCells count="24">
    <mergeCell ref="A1:B2"/>
    <mergeCell ref="D1:G3"/>
    <mergeCell ref="H1:I1"/>
    <mergeCell ref="J1:L1"/>
    <mergeCell ref="M1:O1"/>
    <mergeCell ref="A3:B4"/>
    <mergeCell ref="H3:I3"/>
    <mergeCell ref="J3:L3"/>
    <mergeCell ref="M3:O3"/>
    <mergeCell ref="R1:U1"/>
    <mergeCell ref="V1:W1"/>
    <mergeCell ref="H2:I2"/>
    <mergeCell ref="J2:L2"/>
    <mergeCell ref="M2:O2"/>
    <mergeCell ref="P2:Q2"/>
    <mergeCell ref="R2:U2"/>
    <mergeCell ref="V2:W2"/>
    <mergeCell ref="P1:Q1"/>
    <mergeCell ref="P3:Q3"/>
    <mergeCell ref="R3:U3"/>
    <mergeCell ref="V3:W3"/>
    <mergeCell ref="D5:F10"/>
    <mergeCell ref="M12:W12"/>
    <mergeCell ref="B12:J12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alcul_Contraintes">
                <anchor moveWithCells="1" sizeWithCells="1">
                  <from>
                    <xdr:col>11</xdr:col>
                    <xdr:colOff>28575</xdr:colOff>
                    <xdr:row>15</xdr:row>
                    <xdr:rowOff>38100</xdr:rowOff>
                  </from>
                  <to>
                    <xdr:col>15</xdr:col>
                    <xdr:colOff>590550</xdr:colOff>
                    <xdr:row>19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4"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49</vt:i4>
      </vt:variant>
    </vt:vector>
  </HeadingPairs>
  <TitlesOfParts>
    <vt:vector size="52" baseType="lpstr">
      <vt:lpstr>Données</vt:lpstr>
      <vt:lpstr>Plat - P265GH (1.0426)</vt:lpstr>
      <vt:lpstr>Forgé - GP280GH (X.XXXX)</vt:lpstr>
      <vt:lpstr>Epaisseur_Siège</vt:lpstr>
      <vt:lpstr>'Forgé - GP280GH (X.XXXX)'!Liste_Rm_20</vt:lpstr>
      <vt:lpstr>'Plat - P265GH (1.0426)'!Liste_Rm_20</vt:lpstr>
      <vt:lpstr>'Forgé - GP280GH (X.XXXX)'!Liste_Rm_Fluage</vt:lpstr>
      <vt:lpstr>'Plat - P265GH (1.0426)'!Liste_Rm_Fluage</vt:lpstr>
      <vt:lpstr>'Forgé - GP280GH (X.XXXX)'!Liste_Rp0.2</vt:lpstr>
      <vt:lpstr>'Plat - P265GH (1.0426)'!Liste_Rp0.2</vt:lpstr>
      <vt:lpstr>M1_Liste_Epaisseur</vt:lpstr>
      <vt:lpstr>'Forgé - GP280GH (X.XXXX)'!M2_Liste_Epaisseur</vt:lpstr>
      <vt:lpstr>Matière_Siège</vt:lpstr>
      <vt:lpstr>'Forgé - GP280GH (X.XXXX)'!Rm_100000tce</vt:lpstr>
      <vt:lpstr>'Plat - P265GH (1.0426)'!Rm_100000tce</vt:lpstr>
      <vt:lpstr>'Forgé - GP280GH (X.XXXX)'!Rm_100000tce_Inf</vt:lpstr>
      <vt:lpstr>'Plat - P265GH (1.0426)'!Rm_100000tce_Inf</vt:lpstr>
      <vt:lpstr>'Forgé - GP280GH (X.XXXX)'!Rm_100000tce_Sup</vt:lpstr>
      <vt:lpstr>'Plat - P265GH (1.0426)'!Rm_100000tce_Sup</vt:lpstr>
      <vt:lpstr>'Forgé - GP280GH (X.XXXX)'!Rm_100000tcs</vt:lpstr>
      <vt:lpstr>'Plat - P265GH (1.0426)'!Rm_100000tcs</vt:lpstr>
      <vt:lpstr>'Forgé - GP280GH (X.XXXX)'!Rm_100000tcs_Inf</vt:lpstr>
      <vt:lpstr>'Plat - P265GH (1.0426)'!Rm_100000tcs_Inf</vt:lpstr>
      <vt:lpstr>'Forgé - GP280GH (X.XXXX)'!Rm_100000tcs_Sup</vt:lpstr>
      <vt:lpstr>'Plat - P265GH (1.0426)'!Rm_100000tcs_Sup</vt:lpstr>
      <vt:lpstr>'Forgé - GP280GH (X.XXXX)'!Rm_20</vt:lpstr>
      <vt:lpstr>'Plat - P265GH (1.0426)'!Rm_20</vt:lpstr>
      <vt:lpstr>'Forgé - GP280GH (X.XXXX)'!Rp0.2_20</vt:lpstr>
      <vt:lpstr>'Plat - P265GH (1.0426)'!Rp0.2_20</vt:lpstr>
      <vt:lpstr>'Forgé - GP280GH (X.XXXX)'!Rp0.2_tce</vt:lpstr>
      <vt:lpstr>'Plat - P265GH (1.0426)'!Rp0.2_tce</vt:lpstr>
      <vt:lpstr>'Forgé - GP280GH (X.XXXX)'!Rp0.2_tce_Inf</vt:lpstr>
      <vt:lpstr>'Plat - P265GH (1.0426)'!Rp0.2_tce_Inf</vt:lpstr>
      <vt:lpstr>'Forgé - GP280GH (X.XXXX)'!Rp0.2_tce_Sup</vt:lpstr>
      <vt:lpstr>'Plat - P265GH (1.0426)'!Rp0.2_tce_Sup</vt:lpstr>
      <vt:lpstr>'Forgé - GP280GH (X.XXXX)'!Rp0.2_tcs</vt:lpstr>
      <vt:lpstr>'Plat - P265GH (1.0426)'!Rp0.2_tcs</vt:lpstr>
      <vt:lpstr>'Forgé - GP280GH (X.XXXX)'!Rp0.2_tcs_Inf</vt:lpstr>
      <vt:lpstr>'Plat - P265GH (1.0426)'!Rp0.2_tcs_Inf</vt:lpstr>
      <vt:lpstr>'Forgé - GP280GH (X.XXXX)'!Rp0.2_tcs_Sup</vt:lpstr>
      <vt:lpstr>'Plat - P265GH (1.0426)'!Rp0.2_tcs_Sup</vt:lpstr>
      <vt:lpstr>Ta</vt:lpstr>
      <vt:lpstr>Te</vt:lpstr>
      <vt:lpstr>'Forgé - GP280GH (X.XXXX)'!Te_Inf</vt:lpstr>
      <vt:lpstr>'Plat - P265GH (1.0426)'!Te_Inf</vt:lpstr>
      <vt:lpstr>'Forgé - GP280GH (X.XXXX)'!Te_Sup</vt:lpstr>
      <vt:lpstr>'Plat - P265GH (1.0426)'!Te_Sup</vt:lpstr>
      <vt:lpstr>Ts</vt:lpstr>
      <vt:lpstr>'Forgé - GP280GH (X.XXXX)'!Ts_Inf</vt:lpstr>
      <vt:lpstr>'Plat - P265GH (1.0426)'!Ts_Inf</vt:lpstr>
      <vt:lpstr>'Forgé - GP280GH (X.XXXX)'!Ts_Sup</vt:lpstr>
      <vt:lpstr>'Plat - P265GH (1.0426)'!Ts_Sup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PUCHAUX</dc:creator>
  <cp:lastModifiedBy>Heelflip</cp:lastModifiedBy>
  <dcterms:created xsi:type="dcterms:W3CDTF">2023-11-28T15:22:15Z</dcterms:created>
  <dcterms:modified xsi:type="dcterms:W3CDTF">2023-11-30T21:54:15Z</dcterms:modified>
</cp:coreProperties>
</file>