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d.docs.live.net/96d5842b14d14fa4/mpfe/"/>
    </mc:Choice>
  </mc:AlternateContent>
  <xr:revisionPtr revIDLastSave="109" documentId="8_{ED06CDC7-0773-40D8-B2EF-4F8D1B379693}" xr6:coauthVersionLast="47" xr6:coauthVersionMax="47" xr10:uidLastSave="{1CB5C488-C4DE-4838-92A3-9021D54EA255}"/>
  <bookViews>
    <workbookView xWindow="10380" yWindow="2670" windowWidth="25860" windowHeight="14685" activeTab="1" xr2:uid="{542B1CDF-3A95-4E77-8174-7899A38E66F6}"/>
  </bookViews>
  <sheets>
    <sheet name="tar-0751284-standard-nonreg-fr-" sheetId="1" r:id="rId1"/>
    <sheet name="Feuil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2" l="1"/>
  <c r="I17" i="2"/>
  <c r="I14" i="2"/>
  <c r="D27" i="2" a="1"/>
  <c r="D27" i="2" s="1"/>
  <c r="D28" i="2" a="1"/>
  <c r="D28" i="2" s="1"/>
  <c r="D29" i="2" a="1"/>
  <c r="D29" i="2" s="1"/>
  <c r="D30" i="2" a="1"/>
  <c r="D30" i="2" s="1"/>
  <c r="D31" i="2" a="1"/>
  <c r="D31" i="2" s="1"/>
  <c r="D32" i="2" a="1"/>
  <c r="D32" i="2" s="1"/>
  <c r="D33" i="2" a="1"/>
  <c r="D33" i="2" s="1"/>
  <c r="D34" i="2" a="1"/>
  <c r="D34" i="2" s="1"/>
  <c r="D35" i="2" a="1"/>
  <c r="D35" i="2" s="1"/>
  <c r="D36" i="2" a="1"/>
  <c r="D36" i="2" s="1"/>
  <c r="D37" i="2" a="1"/>
  <c r="D37" i="2" s="1"/>
  <c r="D38" i="2" a="1"/>
  <c r="D38" i="2" s="1"/>
  <c r="D39" i="2" a="1"/>
  <c r="D39" i="2" s="1"/>
  <c r="D40" i="2" a="1"/>
  <c r="D40" i="2" s="1"/>
  <c r="D41" i="2" a="1"/>
  <c r="D41" i="2" s="1"/>
  <c r="D42" i="2" a="1"/>
  <c r="D42" i="2" s="1"/>
  <c r="D43" i="2" a="1"/>
  <c r="D43" i="2" s="1"/>
  <c r="D44" i="2" a="1"/>
  <c r="D44" i="2" s="1"/>
  <c r="D45" i="2" a="1"/>
  <c r="D45" i="2" s="1"/>
  <c r="D26" i="2" a="1"/>
  <c r="D26" i="2" s="1"/>
  <c r="I13" i="2"/>
  <c r="L2" i="2"/>
  <c r="L1" i="2"/>
  <c r="I9" i="2"/>
  <c r="I4" i="2"/>
  <c r="I2" i="2" a="1"/>
  <c r="I2" i="2" s="1"/>
  <c r="I11" i="2" s="1"/>
  <c r="I8" i="2"/>
  <c r="I6" i="2" l="1"/>
  <c r="I7" i="2" s="1"/>
  <c r="E1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 Colardelle</author>
  </authors>
  <commentList>
    <comment ref="E8" authorId="0" shapeId="0" xr:uid="{DB3D705B-ED31-477D-9422-3CF922C3F4A3}">
      <text>
        <r>
          <rPr>
            <b/>
            <sz val="9"/>
            <color indexed="81"/>
            <rFont val="Tahoma"/>
            <family val="2"/>
          </rPr>
          <t>Daniel Colardelle:</t>
        </r>
        <r>
          <rPr>
            <sz val="9"/>
            <color indexed="81"/>
            <rFont val="Tahoma"/>
            <family val="2"/>
          </rPr>
          <t xml:space="preserve">
X ou rien
</t>
        </r>
      </text>
    </comment>
    <comment ref="E9" authorId="0" shapeId="0" xr:uid="{FD6B980A-93C4-494F-9D28-04E4D21745F6}">
      <text>
        <r>
          <rPr>
            <b/>
            <sz val="9"/>
            <color indexed="81"/>
            <rFont val="Tahoma"/>
            <family val="2"/>
          </rPr>
          <t>Daniel Colardelle:</t>
        </r>
        <r>
          <rPr>
            <sz val="9"/>
            <color indexed="81"/>
            <rFont val="Tahoma"/>
            <family val="2"/>
          </rPr>
          <t xml:space="preserve">
X ou rien
</t>
        </r>
      </text>
    </comment>
    <comment ref="E10" authorId="0" shapeId="0" xr:uid="{31E9BB23-64DE-42F1-97DA-897AC61503B1}">
      <text>
        <r>
          <rPr>
            <b/>
            <sz val="9"/>
            <color indexed="81"/>
            <rFont val="Tahoma"/>
            <family val="2"/>
          </rPr>
          <t>Daniel Colardelle:</t>
        </r>
        <r>
          <rPr>
            <sz val="9"/>
            <color indexed="81"/>
            <rFont val="Tahoma"/>
            <family val="2"/>
          </rPr>
          <t xml:space="preserve">
X ou rien
</t>
        </r>
      </text>
    </comment>
    <comment ref="E13" authorId="0" shapeId="0" xr:uid="{B6DDFA57-BB52-4860-B4B5-686796BC6CCC}">
      <text>
        <r>
          <rPr>
            <b/>
            <sz val="9"/>
            <color indexed="81"/>
            <rFont val="Tahoma"/>
            <family val="2"/>
          </rPr>
          <t>Daniel Colardelle:</t>
        </r>
        <r>
          <rPr>
            <sz val="9"/>
            <color indexed="81"/>
            <rFont val="Tahoma"/>
            <family val="2"/>
          </rPr>
          <t xml:space="preserve">
X ou rien
</t>
        </r>
      </text>
    </comment>
    <comment ref="E15" authorId="0" shapeId="0" xr:uid="{F08EB677-2079-4BA3-B031-F680CD977E86}">
      <text>
        <r>
          <rPr>
            <b/>
            <sz val="9"/>
            <color indexed="81"/>
            <rFont val="Tahoma"/>
            <family val="2"/>
          </rPr>
          <t>Daniel Colardelle:</t>
        </r>
        <r>
          <rPr>
            <sz val="9"/>
            <color indexed="81"/>
            <rFont val="Tahoma"/>
            <family val="2"/>
          </rPr>
          <t xml:space="preserve">
X ou rien
</t>
        </r>
      </text>
    </comment>
    <comment ref="E16" authorId="0" shapeId="0" xr:uid="{78B22FF7-66A9-4E8B-9EA5-904C21701FDE}">
      <text>
        <r>
          <rPr>
            <b/>
            <sz val="9"/>
            <color indexed="81"/>
            <rFont val="Tahoma"/>
            <family val="2"/>
          </rPr>
          <t>Daniel Colardelle:</t>
        </r>
        <r>
          <rPr>
            <sz val="9"/>
            <color indexed="81"/>
            <rFont val="Tahoma"/>
            <family val="2"/>
          </rPr>
          <t xml:space="preserve">
X ou rien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<sst xmlns="http://schemas.openxmlformats.org/spreadsheetml/2006/main" count="613" uniqueCount="208">
  <si>
    <t>Date edition : 02/06/2025</t>
  </si>
  <si>
    <t>Ref. Tarif :</t>
  </si>
  <si>
    <t xml:space="preserve"> 0751284 LABORATOIRE PHYKIDIS - MESSAGERIE</t>
  </si>
  <si>
    <t>Tarif HT au depart de :</t>
  </si>
  <si>
    <t xml:space="preserve"> VOSQUAIS</t>
  </si>
  <si>
    <t>Agence de rattachement :</t>
  </si>
  <si>
    <t xml:space="preserve"> RENNES</t>
  </si>
  <si>
    <t>Devise :</t>
  </si>
  <si>
    <t xml:space="preserve"> EURO (EUR)</t>
  </si>
  <si>
    <t>Unite de taxe :</t>
  </si>
  <si>
    <t xml:space="preserve"> Kilo (KG)</t>
  </si>
  <si>
    <t>Periode d'application :</t>
  </si>
  <si>
    <t xml:space="preserve"> du 01/02/2025 au 30/11/2025</t>
  </si>
  <si>
    <t>Métier :</t>
  </si>
  <si>
    <t xml:space="preserve"> MessagerieProduit :</t>
  </si>
  <si>
    <t xml:space="preserve"> Standard</t>
  </si>
  <si>
    <t>Taux FIX (si secteur desservi) :</t>
  </si>
  <si>
    <t>Taux FIRST (si secteur desservi) :</t>
  </si>
  <si>
    <t>Pays :</t>
  </si>
  <si>
    <t xml:space="preserve"> France, Monaco</t>
  </si>
  <si>
    <t>(*): F: Prix forfaitaire - A (Arrondi) - D (Prix au detail ramene au diviseur)</t>
  </si>
  <si>
    <t>Tarif</t>
  </si>
  <si>
    <t>de</t>
  </si>
  <si>
    <t>a</t>
  </si>
  <si>
    <t>Pays</t>
  </si>
  <si>
    <t>Dpt</t>
  </si>
  <si>
    <t>Destination</t>
  </si>
  <si>
    <t>Difficulte</t>
  </si>
  <si>
    <t>Poids reel</t>
  </si>
  <si>
    <t>(*)</t>
  </si>
  <si>
    <t>F</t>
  </si>
  <si>
    <t>A/10 - D/100</t>
  </si>
  <si>
    <t>FR</t>
  </si>
  <si>
    <t xml:space="preserve">Ain </t>
  </si>
  <si>
    <t>Oui</t>
  </si>
  <si>
    <t>Montagne</t>
  </si>
  <si>
    <t xml:space="preserve">Aisne </t>
  </si>
  <si>
    <t xml:space="preserve">Allier </t>
  </si>
  <si>
    <t xml:space="preserve">Alpes-de-Haute-Provence </t>
  </si>
  <si>
    <t>Haute montagne</t>
  </si>
  <si>
    <t xml:space="preserve">Hautes-Alpes </t>
  </si>
  <si>
    <t xml:space="preserve">Alpes-Maritimes </t>
  </si>
  <si>
    <t xml:space="preserve">Ardeche </t>
  </si>
  <si>
    <t xml:space="preserve">Ardennes </t>
  </si>
  <si>
    <t xml:space="preserve">Ariege </t>
  </si>
  <si>
    <t xml:space="preserve">Aube </t>
  </si>
  <si>
    <t xml:space="preserve">Aude </t>
  </si>
  <si>
    <t>Aveyron</t>
  </si>
  <si>
    <t>Bouches-du-Rhone</t>
  </si>
  <si>
    <t>Calvados</t>
  </si>
  <si>
    <t>Cantal</t>
  </si>
  <si>
    <t>Charente</t>
  </si>
  <si>
    <t>Charente-Maritime</t>
  </si>
  <si>
    <t>Ile</t>
  </si>
  <si>
    <t>Cher</t>
  </si>
  <si>
    <t>Correze</t>
  </si>
  <si>
    <t>Corse</t>
  </si>
  <si>
    <t>Cote-d'Or</t>
  </si>
  <si>
    <t>Cotes d'Armor</t>
  </si>
  <si>
    <t>Creuse</t>
  </si>
  <si>
    <t>Dordogne</t>
  </si>
  <si>
    <t>Doubs</t>
  </si>
  <si>
    <t>Drome</t>
  </si>
  <si>
    <t>Eure</t>
  </si>
  <si>
    <t>Eure-et-Loir</t>
  </si>
  <si>
    <t>Finistere</t>
  </si>
  <si>
    <t>Gard</t>
  </si>
  <si>
    <t>Haute-Garonne</t>
  </si>
  <si>
    <t>Gers</t>
  </si>
  <si>
    <t>Gironde</t>
  </si>
  <si>
    <t>Herault</t>
  </si>
  <si>
    <t>Ille-et-Vilaine</t>
  </si>
  <si>
    <t>Indre</t>
  </si>
  <si>
    <t xml:space="preserve">Indre-et-Loire </t>
  </si>
  <si>
    <t>Isere</t>
  </si>
  <si>
    <t>Jura</t>
  </si>
  <si>
    <t>Landes</t>
  </si>
  <si>
    <t>Loir-et-Cher</t>
  </si>
  <si>
    <t>Loire</t>
  </si>
  <si>
    <t>Haute-Loire</t>
  </si>
  <si>
    <t>Loire-Atlantique</t>
  </si>
  <si>
    <t>Loiret</t>
  </si>
  <si>
    <t>Lot</t>
  </si>
  <si>
    <t>Lot-et-Garonne</t>
  </si>
  <si>
    <t>Lozere</t>
  </si>
  <si>
    <t>Maine-et-Loire</t>
  </si>
  <si>
    <t>Manche</t>
  </si>
  <si>
    <t>Marne</t>
  </si>
  <si>
    <t>Haute-Marne</t>
  </si>
  <si>
    <t>Mayenne</t>
  </si>
  <si>
    <t>Meurthe-et-Moselle</t>
  </si>
  <si>
    <t>Meuse</t>
  </si>
  <si>
    <t>Morbihan</t>
  </si>
  <si>
    <t>Moselle</t>
  </si>
  <si>
    <t>Nievre</t>
  </si>
  <si>
    <t>Nord</t>
  </si>
  <si>
    <t>Oise</t>
  </si>
  <si>
    <t>Orne</t>
  </si>
  <si>
    <t>Pas-de-Calais</t>
  </si>
  <si>
    <t>Puy-de-Dome</t>
  </si>
  <si>
    <t>Pyrenees-Atlantiques</t>
  </si>
  <si>
    <t>Hautes-Pyrenees</t>
  </si>
  <si>
    <t>Pyrenees-Orientales</t>
  </si>
  <si>
    <t>Bas-Rhin</t>
  </si>
  <si>
    <t>Haut-Rhin</t>
  </si>
  <si>
    <t>Rhone</t>
  </si>
  <si>
    <t>Haute-Saone</t>
  </si>
  <si>
    <t>Saone-et-Loire</t>
  </si>
  <si>
    <t>Sarthe</t>
  </si>
  <si>
    <t>Savoie</t>
  </si>
  <si>
    <t>Haute-Savoie</t>
  </si>
  <si>
    <t>Paris</t>
  </si>
  <si>
    <t>Seine-Maritime</t>
  </si>
  <si>
    <t>Seine-et-Marne</t>
  </si>
  <si>
    <t>Yvelines</t>
  </si>
  <si>
    <t>Deux-Sevres</t>
  </si>
  <si>
    <t>Somme</t>
  </si>
  <si>
    <t>Tarn</t>
  </si>
  <si>
    <t>Tarn-et-Garonne</t>
  </si>
  <si>
    <t>Var</t>
  </si>
  <si>
    <t>Vaucluse</t>
  </si>
  <si>
    <t>Vendee</t>
  </si>
  <si>
    <t>Vienne</t>
  </si>
  <si>
    <t>Haute-Vienne</t>
  </si>
  <si>
    <t>Vosges</t>
  </si>
  <si>
    <t>Yonne</t>
  </si>
  <si>
    <t>Terr. de Belfort</t>
  </si>
  <si>
    <t>Essonne</t>
  </si>
  <si>
    <t>Hauts-de-Seine</t>
  </si>
  <si>
    <t>Seine-St-Denis</t>
  </si>
  <si>
    <t>Val-de-Marne</t>
  </si>
  <si>
    <t>Val-D'Oise</t>
  </si>
  <si>
    <t>MC</t>
  </si>
  <si>
    <t>Frais annexes applicables</t>
  </si>
  <si>
    <t>Prise de commande manuelle :</t>
  </si>
  <si>
    <t>par expedition saisie manuellement -  hors EDI ou transmissions informatiques formatees</t>
  </si>
  <si>
    <t>Frais livraison ile (Corse) :</t>
  </si>
  <si>
    <t>par expedition pour la Corse</t>
  </si>
  <si>
    <t>Frais livraison plateforme logistique hors creneaux :</t>
  </si>
  <si>
    <t>par expedition livree hors creneau 08h00/18h00 en jour ouvre. Liste des plateformes logistiques concernees sur demande.</t>
  </si>
  <si>
    <t>Frais march. dangereuses QL :</t>
  </si>
  <si>
    <t>% des frais de port avec un minimum de perception - France et Europe continentale - En cas de transport multimodal, prix sur devis sur consultation imperative prealable</t>
  </si>
  <si>
    <t>Frais march. dangereuses QT :</t>
  </si>
  <si>
    <t>Frais de gestion piles et batteries lithium :</t>
  </si>
  <si>
    <t>Applicable en complement des frais de marchandises dangereuses QT, par expedition concernee par un des codes UN suivants : 3090/3091/3480/3481/3556/3557</t>
  </si>
  <si>
    <t>Frais gestion palette europe :</t>
  </si>
  <si>
    <t>par palette (France, Belgique, Luxembourg, Allemagne, Autriche, autres pays exclus)</t>
  </si>
  <si>
    <t>Frais fixe d?approvisionnement :</t>
  </si>
  <si>
    <t>par expedition</t>
  </si>
  <si>
    <t>Frais port paye :</t>
  </si>
  <si>
    <t>Frais livraison saisonniere :</t>
  </si>
  <si>
    <t>% des frais de port applicable du 1 mai au 31 aout. Liste des departements assujettis disponible ci-dessous.</t>
  </si>
  <si>
    <t>Frais de surete :</t>
  </si>
  <si>
    <t>Frais de livraison enseigne avec contraintes de RDV :</t>
  </si>
  <si>
    <t>Frais de livraison urbaine :</t>
  </si>
  <si>
    <t>par expedition. Liste des departements et localites assujettis disponible ci-dessous.</t>
  </si>
  <si>
    <t>Frais valeur declaree :</t>
  </si>
  <si>
    <t>pour 1000 Ad Valorem.Souscription Ad Valorem sur presentation de facture. En cas de sous-assurance par le donneur d?ordre, l?article L121-5 du code des assurances s?applique ? proratisation de l?indemnite.</t>
  </si>
  <si>
    <t>Services optionnels donnant lieu à facturation</t>
  </si>
  <si>
    <t>Engagement de livraison avant 10H :</t>
  </si>
  <si>
    <t>Applicable pour chaque expedition avec livraison demandee avant 10h00. Disponible uniquement dans le cadre d?un niveau de service First sur France, Monaco, Andorre (liste des communes eligibles aupres de votre agence de proximite)</t>
  </si>
  <si>
    <t>Engagement de livraison avant 12H :</t>
  </si>
  <si>
    <t>Applicable pour chaque expedition avec livraison demandee avant 12h00. Disponible uniquement dans le cadre d?un niveau de service First sur France, Monaco, Andorre (liste des communes eligibles aupres de votre agence de proximite)</t>
  </si>
  <si>
    <t>Frais pour livraison en cafe, hotel ou restaurant avant 11h ou apres 14h :</t>
  </si>
  <si>
    <t>Applicable pour chaque expedition avec une livraison CHR demandee avant 11:00</t>
  </si>
  <si>
    <t>Frais livraison urbaine applicables :</t>
  </si>
  <si>
    <t>France</t>
  </si>
  <si>
    <t>CANNES,    CANNES LA BOCCA,    NICE</t>
  </si>
  <si>
    <t>AIX EN PROVENCE,    MARSEILLE</t>
  </si>
  <si>
    <t>LA ROCHELLE</t>
  </si>
  <si>
    <t>TOULOUSE</t>
  </si>
  <si>
    <t>BORDEAUX</t>
  </si>
  <si>
    <t>RENNES</t>
  </si>
  <si>
    <t>GRENOBLE</t>
  </si>
  <si>
    <t>NANTES</t>
  </si>
  <si>
    <t>EURALILLE,    HELLEMMES LILLE,    LILLE,    ROUBAIX,    TOURCOING</t>
  </si>
  <si>
    <t>STRASBOURG</t>
  </si>
  <si>
    <t>LYON,    VILLEURBANNE</t>
  </si>
  <si>
    <t>ANNECY</t>
  </si>
  <si>
    <t>ROUEN</t>
  </si>
  <si>
    <t>AVIGNON</t>
  </si>
  <si>
    <t>ORLY AEROGARE</t>
  </si>
  <si>
    <t>Monaco</t>
  </si>
  <si>
    <t>Frais livraison saisonnière applicables :</t>
  </si>
  <si>
    <t>Mode de calcul de l'indexation gazole pour un mois N = indice CNR du mois N-1 (moyenne mensuelle du prix du gazole à la pompe, en euros par litre, hors TVA - http://www.cnr.fr ) rapporté au barème Kuehne + Nagel Road.</t>
  </si>
  <si>
    <t>Toutes les informations divulguées oralement ou contenues dans tout document remis de nature technique, commerciale ou comptable divulguées par Kuehne+Nagel Road, en phase de négociation ou de réalisation des prestations, sont la propriété de</t>
  </si>
  <si>
    <t>Kuehne+Nagel Road et sont confidentielles. En conséquence le récipiendaire ne les reproduira pas, ne les utilisera et ne les communiquera qu'à celui de son personnel ayant un strict besoin d'en connaître, pour les seuls besoins de l’appel d’offres ou des</t>
  </si>
  <si>
    <t>prestations ou de paiement de celles-ci et ne les rendra pas accessibles à des tiers sans l'accord écrit de Kuehne+Nagel Road, et ce sans limitation de durée. De plus, toutes les informations sont sensibles au regard du droit de la concurrence (prix, coût,</t>
  </si>
  <si>
    <t>éléments de coûts, client, marchés, part de marché, conditions de vente… ) et ne seront divulguées qu’aux personnes dans leur organisation ayant un réel besoin d’en connaitre, et ne seront utilisées que pour l’usage auquel elles ont été divulguées et</t>
  </si>
  <si>
    <t>destinées. En acceptant la prise en possession de tels documents, le récipiendaire s’oblige strictement au respect des présentes dispositions et se porte fort du respect de cet engagement de confidentialité par les membres de son personnel.</t>
  </si>
  <si>
    <t>Poids</t>
  </si>
  <si>
    <t>Date</t>
  </si>
  <si>
    <t>Département</t>
  </si>
  <si>
    <t>Base</t>
  </si>
  <si>
    <t>oui</t>
  </si>
  <si>
    <t>Total :</t>
  </si>
  <si>
    <t>march dangereuse QL</t>
  </si>
  <si>
    <t>x</t>
  </si>
  <si>
    <t>march dangereuse QT</t>
  </si>
  <si>
    <t>Piles lithium</t>
  </si>
  <si>
    <t>Nbre palettes autres pays</t>
  </si>
  <si>
    <t>livraison avant 10H :</t>
  </si>
  <si>
    <t>livraison avant 12H :</t>
  </si>
  <si>
    <t>valeur declaree :</t>
  </si>
  <si>
    <t>surete :</t>
  </si>
  <si>
    <t>contraintes RDV :</t>
  </si>
  <si>
    <t>Ville</t>
  </si>
  <si>
    <t>Cannes la Bocca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</si>
</sst>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22"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9"/>
      <color indexed="81"/>
      <name val="Tahoma"/>
      <family val="2"/>
    </font>
    <font>
      <b/>
      <sz val="9"/>
      <color indexed="81"/>
      <name val="Tahoma"/>
      <family val="2"/>
    </font>
    <font>
      <b/>
      <sz val="12"/>
      <color theme="1"/>
      <name val="Aptos Narrow"/>
      <family val="2"/>
      <scheme val="minor"/>
    </font>
    <font>
      <b/>
      <sz val="14"/>
      <color theme="1"/>
      <name val="Aptos Narrow"/>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
      <patternFill patternType="solid">
        <fgColor rgb="FFF6F4D6"/>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9" fontId="0" fillId="0" borderId="0" xfId="0" applyNumberFormat="1"/>
    <xf numFmtId="0" fontId="0" fillId="33" borderId="0" xfId="0" applyFill="1"/>
    <xf numFmtId="1" fontId="0" fillId="0" borderId="0" xfId="0" applyNumberFormat="1"/>
    <xf numFmtId="0" fontId="0" fillId="0" borderId="0" xfId="0" applyAlignment="1">
      <alignment horizontal="center"/>
    </xf>
    <xf numFmtId="0" fontId="20" fillId="33" borderId="0" xfId="0" applyFont="1" applyFill="1"/>
    <xf numFmtId="0" fontId="20" fillId="33" borderId="0" xfId="0" applyFont="1" applyFill="1" applyAlignment="1">
      <alignment horizontal="center"/>
    </xf>
    <xf numFmtId="14" fontId="20" fillId="33" borderId="0" xfId="0" applyNumberFormat="1" applyFont="1" applyFill="1" applyAlignment="1">
      <alignment horizontal="center"/>
    </xf>
    <xf numFmtId="0" fontId="0" fillId="33" borderId="0" xfId="0" applyFill="1" applyAlignment="1">
      <alignment horizontal="center"/>
    </xf>
    <xf numFmtId="14" fontId="0" fillId="0" borderId="0" xfId="0" applyNumberFormat="1"/>
    <xf numFmtId="44" fontId="0" fillId="0" borderId="0" xfId="1" applyFont="1"/>
    <xf numFmtId="0" fontId="21" fillId="33" borderId="10" xfId="0" applyFont="1" applyFill="1" applyBorder="1"/>
    <xf numFmtId="44" fontId="21" fillId="33" borderId="11" xfId="1" applyFont="1" applyFill="1" applyBorder="1" applyAlignment="1">
      <alignment horizontal="center"/>
    </xf>
    <xf numFmtId="0" fontId="0" fillId="34" borderId="0" xfId="0" applyFill="1"/>
    <xf numFmtId="44" fontId="0" fillId="34" borderId="0" xfId="1" applyFont="1" applyFill="1"/>
    <xf numFmtId="44" fontId="0" fillId="34" borderId="0" xfId="1" quotePrefix="1" applyFont="1" applyFill="1"/>
  </cellXfs>
  <cellStyles count="43">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Entrée" xfId="10" builtinId="20" customBuiltin="1"/>
    <cellStyle name="Insatisfaisant" xfId="8" builtinId="27" customBuiltin="1"/>
    <cellStyle name="Monétaire" xfId="1" builtinId="4"/>
    <cellStyle name="Neutre" xfId="9" builtinId="28" customBuiltin="1"/>
    <cellStyle name="Normal" xfId="0" builtinId="0"/>
    <cellStyle name="Note" xfId="16" builtinId="10" customBuiltin="1"/>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0"/>
  <tableStyles count="0" defaultTableStyle="TableStyleMedium2" defaultPivotStyle="PivotStyleLight16"/>
  <colors>
    <mruColors>
      <color rgb="FFF6F4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E3A16-9D6F-4078-99E1-227FA2B8AA57}">
  <dimension ref="A1:S213"/>
  <sheetViews>
    <sheetView topLeftCell="A137" workbookViewId="0">
      <selection activeCell="B150" sqref="B150"/>
    </sheetView>
  </sheetViews>
  <sheetFormatPr baseColWidth="10" defaultRowHeight="15" x14ac:dyDescent="0.25"/>
  <sheetData>
    <row r="1" spans="1:8" x14ac:dyDescent="0.25">
      <c r="A1" t="s">
        <v>0</v>
      </c>
      <c r="H1">
        <v>0.99999899999999997</v>
      </c>
    </row>
    <row r="3" spans="1:8" x14ac:dyDescent="0.25">
      <c r="A3" t="s">
        <v>1</v>
      </c>
      <c r="C3" t="s">
        <v>2</v>
      </c>
    </row>
    <row r="4" spans="1:8" x14ac:dyDescent="0.25">
      <c r="A4" t="s">
        <v>3</v>
      </c>
      <c r="C4" t="s">
        <v>4</v>
      </c>
    </row>
    <row r="5" spans="1:8" x14ac:dyDescent="0.25">
      <c r="A5" t="s">
        <v>5</v>
      </c>
      <c r="C5" t="s">
        <v>6</v>
      </c>
    </row>
    <row r="6" spans="1:8" x14ac:dyDescent="0.25">
      <c r="A6" t="s">
        <v>7</v>
      </c>
      <c r="C6" t="s">
        <v>8</v>
      </c>
    </row>
    <row r="7" spans="1:8" x14ac:dyDescent="0.25">
      <c r="A7" t="s">
        <v>9</v>
      </c>
      <c r="C7" t="s">
        <v>10</v>
      </c>
    </row>
    <row r="8" spans="1:8" x14ac:dyDescent="0.25">
      <c r="A8" t="s">
        <v>11</v>
      </c>
      <c r="C8" t="s">
        <v>12</v>
      </c>
    </row>
    <row r="9" spans="1:8" x14ac:dyDescent="0.25">
      <c r="A9" t="s">
        <v>13</v>
      </c>
      <c r="C9" t="s">
        <v>14</v>
      </c>
      <c r="E9" t="s">
        <v>15</v>
      </c>
    </row>
    <row r="10" spans="1:8" x14ac:dyDescent="0.25">
      <c r="A10" t="s">
        <v>16</v>
      </c>
      <c r="C10" s="1">
        <v>0.3</v>
      </c>
    </row>
    <row r="11" spans="1:8" x14ac:dyDescent="0.25">
      <c r="A11" t="s">
        <v>17</v>
      </c>
      <c r="C11" s="1">
        <v>0.5</v>
      </c>
    </row>
    <row r="12" spans="1:8" x14ac:dyDescent="0.25">
      <c r="A12" t="s">
        <v>18</v>
      </c>
      <c r="C12" t="s">
        <v>19</v>
      </c>
    </row>
    <row r="16" spans="1:8" x14ac:dyDescent="0.25">
      <c r="A16" t="s">
        <v>20</v>
      </c>
    </row>
    <row r="17" spans="1:19" x14ac:dyDescent="0.25">
      <c r="A17" t="s">
        <v>21</v>
      </c>
      <c r="F17" t="s">
        <v>22</v>
      </c>
      <c r="G17">
        <v>1</v>
      </c>
      <c r="H17">
        <v>30</v>
      </c>
      <c r="I17">
        <v>40</v>
      </c>
      <c r="J17">
        <v>50</v>
      </c>
      <c r="K17">
        <v>60</v>
      </c>
      <c r="L17">
        <v>70</v>
      </c>
      <c r="M17">
        <v>80</v>
      </c>
      <c r="N17">
        <v>90</v>
      </c>
      <c r="O17">
        <v>101</v>
      </c>
      <c r="P17">
        <v>300</v>
      </c>
      <c r="Q17">
        <v>500</v>
      </c>
      <c r="R17">
        <v>700</v>
      </c>
      <c r="S17">
        <v>1000</v>
      </c>
    </row>
    <row r="18" spans="1:19" x14ac:dyDescent="0.25">
      <c r="F18" t="s">
        <v>23</v>
      </c>
      <c r="G18">
        <v>29</v>
      </c>
      <c r="H18">
        <v>39</v>
      </c>
      <c r="I18">
        <v>49</v>
      </c>
      <c r="J18">
        <v>59</v>
      </c>
      <c r="K18">
        <v>69</v>
      </c>
      <c r="L18">
        <v>79</v>
      </c>
      <c r="M18">
        <v>89</v>
      </c>
      <c r="N18">
        <v>100</v>
      </c>
      <c r="O18">
        <v>299</v>
      </c>
      <c r="P18">
        <v>499</v>
      </c>
      <c r="Q18">
        <v>699</v>
      </c>
      <c r="R18">
        <v>999</v>
      </c>
      <c r="S18">
        <v>1500</v>
      </c>
    </row>
    <row r="19" spans="1:19" x14ac:dyDescent="0.25">
      <c r="A19" t="s">
        <v>24</v>
      </c>
      <c r="B19" t="s">
        <v>25</v>
      </c>
      <c r="C19" t="s">
        <v>26</v>
      </c>
      <c r="D19" t="s">
        <v>27</v>
      </c>
      <c r="E19" t="s">
        <v>28</v>
      </c>
      <c r="F19" t="s">
        <v>29</v>
      </c>
      <c r="G19" t="s">
        <v>30</v>
      </c>
      <c r="H19" t="s">
        <v>30</v>
      </c>
      <c r="I19" t="s">
        <v>30</v>
      </c>
      <c r="J19" t="s">
        <v>30</v>
      </c>
      <c r="K19" t="s">
        <v>30</v>
      </c>
      <c r="L19" t="s">
        <v>30</v>
      </c>
      <c r="M19" t="s">
        <v>30</v>
      </c>
      <c r="N19" t="s">
        <v>30</v>
      </c>
      <c r="O19" t="s">
        <v>31</v>
      </c>
      <c r="P19" t="s">
        <v>31</v>
      </c>
      <c r="Q19" t="s">
        <v>31</v>
      </c>
      <c r="R19" t="s">
        <v>31</v>
      </c>
      <c r="S19" t="s">
        <v>31</v>
      </c>
    </row>
    <row r="20" spans="1:19" x14ac:dyDescent="0.25">
      <c r="A20" t="s">
        <v>32</v>
      </c>
      <c r="B20">
        <v>1</v>
      </c>
      <c r="C20" t="s">
        <v>33</v>
      </c>
      <c r="E20" t="s">
        <v>34</v>
      </c>
      <c r="G20">
        <v>34.46</v>
      </c>
      <c r="H20">
        <v>38.74</v>
      </c>
      <c r="I20">
        <v>40.26</v>
      </c>
      <c r="J20">
        <v>41.82</v>
      </c>
      <c r="K20">
        <v>46.24</v>
      </c>
      <c r="L20">
        <v>47.9</v>
      </c>
      <c r="M20">
        <v>49.53</v>
      </c>
      <c r="N20">
        <v>51.19</v>
      </c>
      <c r="O20">
        <v>42.55</v>
      </c>
      <c r="P20">
        <v>27.59</v>
      </c>
      <c r="Q20">
        <v>22.89</v>
      </c>
      <c r="R20">
        <v>20.07</v>
      </c>
      <c r="S20">
        <v>18.5</v>
      </c>
    </row>
    <row r="21" spans="1:19" x14ac:dyDescent="0.25">
      <c r="A21" t="s">
        <v>32</v>
      </c>
      <c r="B21">
        <v>1</v>
      </c>
      <c r="C21" t="s">
        <v>33</v>
      </c>
      <c r="D21" t="s">
        <v>35</v>
      </c>
      <c r="E21" t="s">
        <v>34</v>
      </c>
      <c r="G21">
        <v>43.08</v>
      </c>
      <c r="H21">
        <v>48.41</v>
      </c>
      <c r="I21">
        <v>50.34</v>
      </c>
      <c r="J21">
        <v>52.28</v>
      </c>
      <c r="K21">
        <v>57.79</v>
      </c>
      <c r="L21">
        <v>59.86</v>
      </c>
      <c r="M21">
        <v>61.91</v>
      </c>
      <c r="N21">
        <v>63.99</v>
      </c>
      <c r="O21">
        <v>53.19</v>
      </c>
      <c r="P21">
        <v>34.5</v>
      </c>
      <c r="Q21">
        <v>28.62</v>
      </c>
      <c r="R21">
        <v>25.08</v>
      </c>
      <c r="S21">
        <v>23.14</v>
      </c>
    </row>
    <row r="22" spans="1:19" x14ac:dyDescent="0.25">
      <c r="A22" t="s">
        <v>32</v>
      </c>
      <c r="B22">
        <v>2</v>
      </c>
      <c r="C22" t="s">
        <v>36</v>
      </c>
      <c r="E22" t="s">
        <v>34</v>
      </c>
      <c r="G22">
        <v>28.66</v>
      </c>
      <c r="H22">
        <v>32.19</v>
      </c>
      <c r="I22">
        <v>33.51</v>
      </c>
      <c r="J22">
        <v>34.79</v>
      </c>
      <c r="K22">
        <v>37.94</v>
      </c>
      <c r="L22">
        <v>39.299999999999997</v>
      </c>
      <c r="M22">
        <v>40.65</v>
      </c>
      <c r="N22">
        <v>42.01</v>
      </c>
      <c r="O22">
        <v>34.92</v>
      </c>
      <c r="P22">
        <v>22.64</v>
      </c>
      <c r="Q22">
        <v>18.78</v>
      </c>
      <c r="R22">
        <v>16.48</v>
      </c>
      <c r="S22">
        <v>15.18</v>
      </c>
    </row>
    <row r="23" spans="1:19" x14ac:dyDescent="0.25">
      <c r="A23" t="s">
        <v>32</v>
      </c>
      <c r="B23">
        <v>3</v>
      </c>
      <c r="C23" t="s">
        <v>37</v>
      </c>
      <c r="E23" t="s">
        <v>34</v>
      </c>
      <c r="G23">
        <v>31.06</v>
      </c>
      <c r="H23">
        <v>34.909999999999997</v>
      </c>
      <c r="I23">
        <v>36.299999999999997</v>
      </c>
      <c r="J23">
        <v>37.700000000000003</v>
      </c>
      <c r="K23">
        <v>41.32</v>
      </c>
      <c r="L23">
        <v>42.78</v>
      </c>
      <c r="M23">
        <v>44.26</v>
      </c>
      <c r="N23">
        <v>45.74</v>
      </c>
      <c r="O23">
        <v>38.020000000000003</v>
      </c>
      <c r="P23">
        <v>24.65</v>
      </c>
      <c r="Q23">
        <v>20.45</v>
      </c>
      <c r="R23">
        <v>17.920000000000002</v>
      </c>
      <c r="S23">
        <v>16.54</v>
      </c>
    </row>
    <row r="24" spans="1:19" x14ac:dyDescent="0.25">
      <c r="A24" t="s">
        <v>32</v>
      </c>
      <c r="B24">
        <v>4</v>
      </c>
      <c r="C24" t="s">
        <v>38</v>
      </c>
      <c r="E24" t="s">
        <v>34</v>
      </c>
      <c r="G24">
        <v>49.1</v>
      </c>
      <c r="H24">
        <v>55.15</v>
      </c>
      <c r="I24">
        <v>57.38</v>
      </c>
      <c r="J24">
        <v>59.58</v>
      </c>
      <c r="K24">
        <v>66.56</v>
      </c>
      <c r="L24">
        <v>68.94</v>
      </c>
      <c r="M24">
        <v>71.3</v>
      </c>
      <c r="N24">
        <v>73.7</v>
      </c>
      <c r="O24">
        <v>61.26</v>
      </c>
      <c r="P24">
        <v>39.72</v>
      </c>
      <c r="Q24">
        <v>32.96</v>
      </c>
      <c r="R24">
        <v>28.88</v>
      </c>
      <c r="S24">
        <v>26.64</v>
      </c>
    </row>
    <row r="25" spans="1:19" x14ac:dyDescent="0.25">
      <c r="A25" t="s">
        <v>32</v>
      </c>
      <c r="B25">
        <v>4</v>
      </c>
      <c r="C25" t="s">
        <v>38</v>
      </c>
      <c r="D25" t="s">
        <v>39</v>
      </c>
      <c r="E25" t="s">
        <v>34</v>
      </c>
      <c r="G25">
        <v>61.36</v>
      </c>
      <c r="H25">
        <v>68.95</v>
      </c>
      <c r="I25">
        <v>71.7</v>
      </c>
      <c r="J25">
        <v>74.459999999999994</v>
      </c>
      <c r="K25">
        <v>83.2</v>
      </c>
      <c r="L25">
        <v>86.17</v>
      </c>
      <c r="M25">
        <v>89.15</v>
      </c>
      <c r="N25">
        <v>92.12</v>
      </c>
      <c r="O25">
        <v>76.58</v>
      </c>
      <c r="P25">
        <v>49.67</v>
      </c>
      <c r="Q25">
        <v>41.2</v>
      </c>
      <c r="R25">
        <v>36.119999999999997</v>
      </c>
      <c r="S25">
        <v>33.29</v>
      </c>
    </row>
    <row r="26" spans="1:19" x14ac:dyDescent="0.25">
      <c r="A26" t="s">
        <v>32</v>
      </c>
      <c r="B26">
        <v>5</v>
      </c>
      <c r="C26" t="s">
        <v>40</v>
      </c>
      <c r="E26" t="s">
        <v>34</v>
      </c>
      <c r="G26">
        <v>45</v>
      </c>
      <c r="H26">
        <v>50.57</v>
      </c>
      <c r="I26">
        <v>52.59</v>
      </c>
      <c r="J26">
        <v>54.62</v>
      </c>
      <c r="K26">
        <v>60.72</v>
      </c>
      <c r="L26">
        <v>62.88</v>
      </c>
      <c r="M26">
        <v>65.06</v>
      </c>
      <c r="N26">
        <v>67.22</v>
      </c>
      <c r="O26">
        <v>55.87</v>
      </c>
      <c r="P26">
        <v>36.229999999999997</v>
      </c>
      <c r="Q26">
        <v>30.06</v>
      </c>
      <c r="R26">
        <v>26.35</v>
      </c>
      <c r="S26">
        <v>24.28</v>
      </c>
    </row>
    <row r="27" spans="1:19" x14ac:dyDescent="0.25">
      <c r="A27" t="s">
        <v>32</v>
      </c>
      <c r="B27">
        <v>5</v>
      </c>
      <c r="C27" t="s">
        <v>40</v>
      </c>
      <c r="D27" t="s">
        <v>39</v>
      </c>
      <c r="E27" t="s">
        <v>34</v>
      </c>
      <c r="G27">
        <v>56.28</v>
      </c>
      <c r="H27">
        <v>63.21</v>
      </c>
      <c r="I27">
        <v>65.75</v>
      </c>
      <c r="J27">
        <v>68.260000000000005</v>
      </c>
      <c r="K27">
        <v>75.900000000000006</v>
      </c>
      <c r="L27">
        <v>78.599999999999994</v>
      </c>
      <c r="M27">
        <v>81.3</v>
      </c>
      <c r="N27">
        <v>84.02</v>
      </c>
      <c r="O27">
        <v>69.86</v>
      </c>
      <c r="P27">
        <v>45.3</v>
      </c>
      <c r="Q27">
        <v>37.58</v>
      </c>
      <c r="R27">
        <v>32.94</v>
      </c>
      <c r="S27">
        <v>30.37</v>
      </c>
    </row>
    <row r="28" spans="1:19" x14ac:dyDescent="0.25">
      <c r="A28" t="s">
        <v>32</v>
      </c>
      <c r="B28">
        <v>6</v>
      </c>
      <c r="C28" t="s">
        <v>41</v>
      </c>
      <c r="E28" t="s">
        <v>34</v>
      </c>
      <c r="G28">
        <v>44.9</v>
      </c>
      <c r="H28">
        <v>50.45</v>
      </c>
      <c r="I28">
        <v>52.46</v>
      </c>
      <c r="J28">
        <v>54.48</v>
      </c>
      <c r="K28">
        <v>61.24</v>
      </c>
      <c r="L28">
        <v>63.42</v>
      </c>
      <c r="M28">
        <v>65.62</v>
      </c>
      <c r="N28">
        <v>67.8</v>
      </c>
      <c r="O28">
        <v>56.38</v>
      </c>
      <c r="P28">
        <v>36.549999999999997</v>
      </c>
      <c r="Q28">
        <v>30.32</v>
      </c>
      <c r="R28">
        <v>26.59</v>
      </c>
      <c r="S28">
        <v>24.5</v>
      </c>
    </row>
    <row r="29" spans="1:19" x14ac:dyDescent="0.25">
      <c r="A29" t="s">
        <v>32</v>
      </c>
      <c r="B29">
        <v>6</v>
      </c>
      <c r="C29" t="s">
        <v>41</v>
      </c>
      <c r="D29" t="s">
        <v>39</v>
      </c>
      <c r="E29" t="s">
        <v>34</v>
      </c>
      <c r="G29">
        <v>56.1</v>
      </c>
      <c r="H29">
        <v>63.06</v>
      </c>
      <c r="I29">
        <v>65.58</v>
      </c>
      <c r="J29">
        <v>68.099999999999994</v>
      </c>
      <c r="K29">
        <v>76.56</v>
      </c>
      <c r="L29">
        <v>79.28</v>
      </c>
      <c r="M29">
        <v>82.02</v>
      </c>
      <c r="N29">
        <v>84.77</v>
      </c>
      <c r="O29">
        <v>70.44</v>
      </c>
      <c r="P29">
        <v>45.7</v>
      </c>
      <c r="Q29">
        <v>37.9</v>
      </c>
      <c r="R29">
        <v>33.22</v>
      </c>
      <c r="S29">
        <v>30.63</v>
      </c>
    </row>
    <row r="30" spans="1:19" x14ac:dyDescent="0.25">
      <c r="A30" t="s">
        <v>32</v>
      </c>
      <c r="B30">
        <v>7</v>
      </c>
      <c r="C30" t="s">
        <v>42</v>
      </c>
      <c r="E30" t="s">
        <v>34</v>
      </c>
      <c r="G30">
        <v>37.659999999999997</v>
      </c>
      <c r="H30">
        <v>42.32</v>
      </c>
      <c r="I30">
        <v>44.03</v>
      </c>
      <c r="J30">
        <v>45.72</v>
      </c>
      <c r="K30">
        <v>50.81</v>
      </c>
      <c r="L30">
        <v>52.64</v>
      </c>
      <c r="M30">
        <v>54.45</v>
      </c>
      <c r="N30">
        <v>56.28</v>
      </c>
      <c r="O30">
        <v>46.77</v>
      </c>
      <c r="P30">
        <v>30.32</v>
      </c>
      <c r="Q30">
        <v>25.17</v>
      </c>
      <c r="R30">
        <v>22.05</v>
      </c>
      <c r="S30">
        <v>20.329999999999998</v>
      </c>
    </row>
    <row r="31" spans="1:19" x14ac:dyDescent="0.25">
      <c r="A31" t="s">
        <v>32</v>
      </c>
      <c r="B31">
        <v>8</v>
      </c>
      <c r="C31" t="s">
        <v>43</v>
      </c>
      <c r="E31" t="s">
        <v>34</v>
      </c>
      <c r="G31">
        <v>30.58</v>
      </c>
      <c r="H31">
        <v>34.369999999999997</v>
      </c>
      <c r="I31">
        <v>35.74</v>
      </c>
      <c r="J31">
        <v>37.1</v>
      </c>
      <c r="K31">
        <v>40.69</v>
      </c>
      <c r="L31">
        <v>42.15</v>
      </c>
      <c r="M31">
        <v>43.59</v>
      </c>
      <c r="N31">
        <v>45.04</v>
      </c>
      <c r="O31">
        <v>37.450000000000003</v>
      </c>
      <c r="P31">
        <v>24.28</v>
      </c>
      <c r="Q31">
        <v>20.149999999999999</v>
      </c>
      <c r="R31">
        <v>17.670000000000002</v>
      </c>
      <c r="S31">
        <v>16.28</v>
      </c>
    </row>
    <row r="32" spans="1:19" x14ac:dyDescent="0.25">
      <c r="A32" t="s">
        <v>32</v>
      </c>
      <c r="B32">
        <v>9</v>
      </c>
      <c r="C32" t="s">
        <v>44</v>
      </c>
      <c r="E32" t="s">
        <v>34</v>
      </c>
      <c r="G32">
        <v>42.59</v>
      </c>
      <c r="H32">
        <v>47.85</v>
      </c>
      <c r="I32">
        <v>49.77</v>
      </c>
      <c r="J32">
        <v>51.68</v>
      </c>
      <c r="K32">
        <v>57.26</v>
      </c>
      <c r="L32">
        <v>59.32</v>
      </c>
      <c r="M32">
        <v>61.36</v>
      </c>
      <c r="N32">
        <v>63.4</v>
      </c>
      <c r="O32">
        <v>52.7</v>
      </c>
      <c r="P32">
        <v>34.17</v>
      </c>
      <c r="Q32">
        <v>28.35</v>
      </c>
      <c r="R32">
        <v>24.86</v>
      </c>
      <c r="S32">
        <v>22.9</v>
      </c>
    </row>
    <row r="33" spans="1:19" x14ac:dyDescent="0.25">
      <c r="A33" t="s">
        <v>32</v>
      </c>
      <c r="B33">
        <v>9</v>
      </c>
      <c r="C33" t="s">
        <v>44</v>
      </c>
      <c r="D33" t="s">
        <v>39</v>
      </c>
      <c r="E33" t="s">
        <v>34</v>
      </c>
      <c r="G33">
        <v>53.23</v>
      </c>
      <c r="H33">
        <v>59.82</v>
      </c>
      <c r="I33">
        <v>62.21</v>
      </c>
      <c r="J33">
        <v>64.61</v>
      </c>
      <c r="K33">
        <v>71.58</v>
      </c>
      <c r="L33">
        <v>74.150000000000006</v>
      </c>
      <c r="M33">
        <v>76.72</v>
      </c>
      <c r="N33">
        <v>79.25</v>
      </c>
      <c r="O33">
        <v>65.87</v>
      </c>
      <c r="P33">
        <v>42.73</v>
      </c>
      <c r="Q33">
        <v>35.46</v>
      </c>
      <c r="R33">
        <v>31.07</v>
      </c>
      <c r="S33">
        <v>28.64</v>
      </c>
    </row>
    <row r="34" spans="1:19" x14ac:dyDescent="0.25">
      <c r="A34" t="s">
        <v>32</v>
      </c>
      <c r="B34">
        <v>10</v>
      </c>
      <c r="C34" t="s">
        <v>45</v>
      </c>
      <c r="E34" t="s">
        <v>34</v>
      </c>
      <c r="G34">
        <v>29.38</v>
      </c>
      <c r="H34">
        <v>33</v>
      </c>
      <c r="I34">
        <v>34.340000000000003</v>
      </c>
      <c r="J34">
        <v>35.659999999999997</v>
      </c>
      <c r="K34">
        <v>38.85</v>
      </c>
      <c r="L34">
        <v>40.229999999999997</v>
      </c>
      <c r="M34">
        <v>41.62</v>
      </c>
      <c r="N34">
        <v>43.01</v>
      </c>
      <c r="O34">
        <v>35.76</v>
      </c>
      <c r="P34">
        <v>23.17</v>
      </c>
      <c r="Q34">
        <v>19.23</v>
      </c>
      <c r="R34">
        <v>16.86</v>
      </c>
      <c r="S34">
        <v>15.54</v>
      </c>
    </row>
    <row r="35" spans="1:19" x14ac:dyDescent="0.25">
      <c r="A35" t="s">
        <v>32</v>
      </c>
      <c r="B35">
        <v>11</v>
      </c>
      <c r="C35" t="s">
        <v>46</v>
      </c>
      <c r="E35" t="s">
        <v>34</v>
      </c>
      <c r="G35">
        <v>35.93</v>
      </c>
      <c r="H35">
        <v>40.35</v>
      </c>
      <c r="I35">
        <v>41.98</v>
      </c>
      <c r="J35">
        <v>43.59</v>
      </c>
      <c r="K35">
        <v>48.41</v>
      </c>
      <c r="L35">
        <v>50.12</v>
      </c>
      <c r="M35">
        <v>51.87</v>
      </c>
      <c r="N35">
        <v>53.61</v>
      </c>
      <c r="O35">
        <v>44.56</v>
      </c>
      <c r="P35">
        <v>28.88</v>
      </c>
      <c r="Q35">
        <v>23.97</v>
      </c>
      <c r="R35">
        <v>21.01</v>
      </c>
      <c r="S35">
        <v>19.36</v>
      </c>
    </row>
    <row r="36" spans="1:19" x14ac:dyDescent="0.25">
      <c r="A36" t="s">
        <v>32</v>
      </c>
      <c r="B36">
        <v>12</v>
      </c>
      <c r="C36" t="s">
        <v>47</v>
      </c>
      <c r="E36" t="s">
        <v>34</v>
      </c>
      <c r="G36">
        <v>37.4</v>
      </c>
      <c r="H36">
        <v>42.02</v>
      </c>
      <c r="I36">
        <v>43.7</v>
      </c>
      <c r="J36">
        <v>45.39</v>
      </c>
      <c r="K36">
        <v>50.39</v>
      </c>
      <c r="L36">
        <v>52.19</v>
      </c>
      <c r="M36">
        <v>53.98</v>
      </c>
      <c r="N36">
        <v>55.78</v>
      </c>
      <c r="O36">
        <v>46.37</v>
      </c>
      <c r="P36">
        <v>30.06</v>
      </c>
      <c r="Q36">
        <v>24.94</v>
      </c>
      <c r="R36">
        <v>21.88</v>
      </c>
      <c r="S36">
        <v>20.170000000000002</v>
      </c>
    </row>
    <row r="37" spans="1:19" x14ac:dyDescent="0.25">
      <c r="A37" t="s">
        <v>32</v>
      </c>
      <c r="B37">
        <v>13</v>
      </c>
      <c r="C37" t="s">
        <v>48</v>
      </c>
      <c r="E37" t="s">
        <v>34</v>
      </c>
      <c r="G37">
        <v>39.96</v>
      </c>
      <c r="H37">
        <v>44.9</v>
      </c>
      <c r="I37">
        <v>46.69</v>
      </c>
      <c r="J37">
        <v>48.5</v>
      </c>
      <c r="K37">
        <v>54.17</v>
      </c>
      <c r="L37">
        <v>56.1</v>
      </c>
      <c r="M37">
        <v>58.06</v>
      </c>
      <c r="N37">
        <v>59.98</v>
      </c>
      <c r="O37">
        <v>49.86</v>
      </c>
      <c r="P37">
        <v>32.340000000000003</v>
      </c>
      <c r="Q37">
        <v>26.82</v>
      </c>
      <c r="R37">
        <v>23.51</v>
      </c>
      <c r="S37">
        <v>21.67</v>
      </c>
    </row>
    <row r="38" spans="1:19" x14ac:dyDescent="0.25">
      <c r="A38" t="s">
        <v>32</v>
      </c>
      <c r="B38">
        <v>14</v>
      </c>
      <c r="C38" t="s">
        <v>49</v>
      </c>
      <c r="E38" t="s">
        <v>34</v>
      </c>
      <c r="G38">
        <v>22.5</v>
      </c>
      <c r="H38">
        <v>25.27</v>
      </c>
      <c r="I38">
        <v>26.3</v>
      </c>
      <c r="J38">
        <v>27.3</v>
      </c>
      <c r="K38">
        <v>29.08</v>
      </c>
      <c r="L38">
        <v>30.1</v>
      </c>
      <c r="M38">
        <v>31.14</v>
      </c>
      <c r="N38">
        <v>32.18</v>
      </c>
      <c r="O38">
        <v>26.75</v>
      </c>
      <c r="P38">
        <v>17.34</v>
      </c>
      <c r="Q38">
        <v>14.39</v>
      </c>
      <c r="R38">
        <v>12.61</v>
      </c>
      <c r="S38">
        <v>11.63</v>
      </c>
    </row>
    <row r="39" spans="1:19" x14ac:dyDescent="0.25">
      <c r="A39" t="s">
        <v>32</v>
      </c>
      <c r="B39">
        <v>15</v>
      </c>
      <c r="C39" t="s">
        <v>50</v>
      </c>
      <c r="E39" t="s">
        <v>34</v>
      </c>
      <c r="G39">
        <v>31.97</v>
      </c>
      <c r="H39">
        <v>35.89</v>
      </c>
      <c r="I39">
        <v>37.33</v>
      </c>
      <c r="J39">
        <v>38.75</v>
      </c>
      <c r="K39">
        <v>42.51</v>
      </c>
      <c r="L39">
        <v>44</v>
      </c>
      <c r="M39">
        <v>45.54</v>
      </c>
      <c r="N39">
        <v>47.06</v>
      </c>
      <c r="O39">
        <v>39.130000000000003</v>
      </c>
      <c r="P39">
        <v>25.37</v>
      </c>
      <c r="Q39">
        <v>21.05</v>
      </c>
      <c r="R39">
        <v>18.45</v>
      </c>
      <c r="S39">
        <v>17.010000000000002</v>
      </c>
    </row>
    <row r="40" spans="1:19" x14ac:dyDescent="0.25">
      <c r="A40" t="s">
        <v>32</v>
      </c>
      <c r="B40">
        <v>16</v>
      </c>
      <c r="C40" t="s">
        <v>51</v>
      </c>
      <c r="E40" t="s">
        <v>34</v>
      </c>
      <c r="G40">
        <v>26.13</v>
      </c>
      <c r="H40">
        <v>29.35</v>
      </c>
      <c r="I40">
        <v>30.53</v>
      </c>
      <c r="J40">
        <v>31.69</v>
      </c>
      <c r="K40">
        <v>34.299999999999997</v>
      </c>
      <c r="L40">
        <v>35.53</v>
      </c>
      <c r="M40">
        <v>36.74</v>
      </c>
      <c r="N40">
        <v>37.979999999999997</v>
      </c>
      <c r="O40">
        <v>31.58</v>
      </c>
      <c r="P40">
        <v>20.48</v>
      </c>
      <c r="Q40">
        <v>16.98</v>
      </c>
      <c r="R40">
        <v>14.88</v>
      </c>
      <c r="S40">
        <v>13.72</v>
      </c>
    </row>
    <row r="41" spans="1:19" x14ac:dyDescent="0.25">
      <c r="A41" t="s">
        <v>32</v>
      </c>
      <c r="B41">
        <v>17</v>
      </c>
      <c r="C41" t="s">
        <v>52</v>
      </c>
      <c r="E41" t="s">
        <v>34</v>
      </c>
      <c r="G41">
        <v>25.05</v>
      </c>
      <c r="H41">
        <v>28.14</v>
      </c>
      <c r="I41">
        <v>29.25</v>
      </c>
      <c r="J41">
        <v>30.38</v>
      </c>
      <c r="K41">
        <v>32.85</v>
      </c>
      <c r="L41">
        <v>34.020000000000003</v>
      </c>
      <c r="M41">
        <v>35.19</v>
      </c>
      <c r="N41">
        <v>36.369999999999997</v>
      </c>
      <c r="O41">
        <v>30.22</v>
      </c>
      <c r="P41">
        <v>19.59</v>
      </c>
      <c r="Q41">
        <v>16.260000000000002</v>
      </c>
      <c r="R41">
        <v>14.25</v>
      </c>
      <c r="S41">
        <v>13.14</v>
      </c>
    </row>
    <row r="42" spans="1:19" x14ac:dyDescent="0.25">
      <c r="A42" t="s">
        <v>32</v>
      </c>
      <c r="B42">
        <v>17</v>
      </c>
      <c r="C42" t="s">
        <v>52</v>
      </c>
      <c r="D42" t="s">
        <v>53</v>
      </c>
      <c r="E42" t="s">
        <v>34</v>
      </c>
      <c r="G42">
        <v>31.3</v>
      </c>
      <c r="H42">
        <v>35.18</v>
      </c>
      <c r="I42">
        <v>36.57</v>
      </c>
      <c r="J42">
        <v>37.97</v>
      </c>
      <c r="K42">
        <v>41.06</v>
      </c>
      <c r="L42">
        <v>42.52</v>
      </c>
      <c r="M42">
        <v>44</v>
      </c>
      <c r="N42">
        <v>45.45</v>
      </c>
      <c r="O42">
        <v>37.79</v>
      </c>
      <c r="P42">
        <v>24.49</v>
      </c>
      <c r="Q42">
        <v>20.329999999999998</v>
      </c>
      <c r="R42">
        <v>17.82</v>
      </c>
      <c r="S42">
        <v>16.420000000000002</v>
      </c>
    </row>
    <row r="43" spans="1:19" x14ac:dyDescent="0.25">
      <c r="A43" t="s">
        <v>32</v>
      </c>
      <c r="B43">
        <v>18</v>
      </c>
      <c r="C43" t="s">
        <v>54</v>
      </c>
      <c r="E43" t="s">
        <v>34</v>
      </c>
      <c r="G43">
        <v>27.38</v>
      </c>
      <c r="H43">
        <v>30.78</v>
      </c>
      <c r="I43">
        <v>32</v>
      </c>
      <c r="J43">
        <v>33.22</v>
      </c>
      <c r="K43">
        <v>36.06</v>
      </c>
      <c r="L43">
        <v>37.340000000000003</v>
      </c>
      <c r="M43">
        <v>38.65</v>
      </c>
      <c r="N43">
        <v>39.92</v>
      </c>
      <c r="O43">
        <v>33.18</v>
      </c>
      <c r="P43">
        <v>21.51</v>
      </c>
      <c r="Q43">
        <v>17.86</v>
      </c>
      <c r="R43">
        <v>15.65</v>
      </c>
      <c r="S43">
        <v>14.43</v>
      </c>
    </row>
    <row r="44" spans="1:19" x14ac:dyDescent="0.25">
      <c r="A44" t="s">
        <v>32</v>
      </c>
      <c r="B44">
        <v>19</v>
      </c>
      <c r="C44" t="s">
        <v>55</v>
      </c>
      <c r="E44" t="s">
        <v>34</v>
      </c>
      <c r="G44">
        <v>36.049999999999997</v>
      </c>
      <c r="H44">
        <v>40.51</v>
      </c>
      <c r="I44">
        <v>42.11</v>
      </c>
      <c r="J44">
        <v>43.73</v>
      </c>
      <c r="K44">
        <v>47.97</v>
      </c>
      <c r="L44">
        <v>49.69</v>
      </c>
      <c r="M44">
        <v>51.39</v>
      </c>
      <c r="N44">
        <v>53.12</v>
      </c>
      <c r="O44">
        <v>44.15</v>
      </c>
      <c r="P44">
        <v>28.62</v>
      </c>
      <c r="Q44">
        <v>23.75</v>
      </c>
      <c r="R44">
        <v>20.81</v>
      </c>
      <c r="S44">
        <v>19.2</v>
      </c>
    </row>
    <row r="45" spans="1:19" x14ac:dyDescent="0.25">
      <c r="A45" t="s">
        <v>32</v>
      </c>
      <c r="B45">
        <v>20</v>
      </c>
      <c r="C45" t="s">
        <v>56</v>
      </c>
      <c r="E45" t="s">
        <v>34</v>
      </c>
      <c r="G45">
        <v>82.32</v>
      </c>
      <c r="H45">
        <v>92.5</v>
      </c>
      <c r="I45">
        <v>96.18</v>
      </c>
      <c r="J45">
        <v>99.89</v>
      </c>
      <c r="K45">
        <v>111.63</v>
      </c>
      <c r="L45">
        <v>115.61</v>
      </c>
      <c r="M45">
        <v>119.59</v>
      </c>
      <c r="N45">
        <v>123.58</v>
      </c>
      <c r="O45">
        <v>102.73</v>
      </c>
      <c r="P45">
        <v>66.62</v>
      </c>
      <c r="Q45">
        <v>55.26</v>
      </c>
      <c r="R45">
        <v>48.45</v>
      </c>
      <c r="S45">
        <v>44.67</v>
      </c>
    </row>
    <row r="46" spans="1:19" x14ac:dyDescent="0.25">
      <c r="A46" t="s">
        <v>32</v>
      </c>
      <c r="B46">
        <v>21</v>
      </c>
      <c r="C46" t="s">
        <v>57</v>
      </c>
      <c r="E46" t="s">
        <v>34</v>
      </c>
      <c r="G46">
        <v>31.74</v>
      </c>
      <c r="H46">
        <v>35.659999999999997</v>
      </c>
      <c r="I46">
        <v>37.1</v>
      </c>
      <c r="J46">
        <v>38.53</v>
      </c>
      <c r="K46">
        <v>42.33</v>
      </c>
      <c r="L46">
        <v>43.86</v>
      </c>
      <c r="M46">
        <v>45.38</v>
      </c>
      <c r="N46">
        <v>46.88</v>
      </c>
      <c r="O46">
        <v>38.979999999999997</v>
      </c>
      <c r="P46">
        <v>25.28</v>
      </c>
      <c r="Q46">
        <v>20.98</v>
      </c>
      <c r="R46">
        <v>18.39</v>
      </c>
      <c r="S46">
        <v>16.95</v>
      </c>
    </row>
    <row r="47" spans="1:19" x14ac:dyDescent="0.25">
      <c r="A47" t="s">
        <v>32</v>
      </c>
      <c r="B47">
        <v>22</v>
      </c>
      <c r="C47" t="s">
        <v>58</v>
      </c>
      <c r="E47" t="s">
        <v>34</v>
      </c>
      <c r="G47">
        <v>20.57</v>
      </c>
      <c r="H47">
        <v>23.1</v>
      </c>
      <c r="I47">
        <v>24.05</v>
      </c>
      <c r="J47">
        <v>24.96</v>
      </c>
      <c r="K47">
        <v>26.32</v>
      </c>
      <c r="L47">
        <v>27.24</v>
      </c>
      <c r="M47">
        <v>28.19</v>
      </c>
      <c r="N47">
        <v>29.14</v>
      </c>
      <c r="O47">
        <v>24.21</v>
      </c>
      <c r="P47">
        <v>15.7</v>
      </c>
      <c r="Q47">
        <v>13.02</v>
      </c>
      <c r="R47">
        <v>11.41</v>
      </c>
      <c r="S47">
        <v>10.53</v>
      </c>
    </row>
    <row r="48" spans="1:19" x14ac:dyDescent="0.25">
      <c r="A48" t="s">
        <v>32</v>
      </c>
      <c r="B48">
        <v>22</v>
      </c>
      <c r="C48" t="s">
        <v>58</v>
      </c>
      <c r="D48" t="s">
        <v>53</v>
      </c>
      <c r="E48" t="s">
        <v>34</v>
      </c>
      <c r="G48">
        <v>25.71</v>
      </c>
      <c r="H48">
        <v>28.9</v>
      </c>
      <c r="I48">
        <v>30.03</v>
      </c>
      <c r="J48">
        <v>31.19</v>
      </c>
      <c r="K48">
        <v>32.89</v>
      </c>
      <c r="L48">
        <v>34.06</v>
      </c>
      <c r="M48">
        <v>35.24</v>
      </c>
      <c r="N48">
        <v>36.39</v>
      </c>
      <c r="O48">
        <v>30.26</v>
      </c>
      <c r="P48">
        <v>19.62</v>
      </c>
      <c r="Q48">
        <v>16.28</v>
      </c>
      <c r="R48">
        <v>14.27</v>
      </c>
      <c r="S48">
        <v>13.15</v>
      </c>
    </row>
    <row r="49" spans="1:19" x14ac:dyDescent="0.25">
      <c r="A49" t="s">
        <v>32</v>
      </c>
      <c r="B49">
        <v>23</v>
      </c>
      <c r="C49" t="s">
        <v>59</v>
      </c>
      <c r="E49" t="s">
        <v>34</v>
      </c>
      <c r="G49">
        <v>30.11</v>
      </c>
      <c r="H49">
        <v>33.83</v>
      </c>
      <c r="I49">
        <v>35.18</v>
      </c>
      <c r="J49">
        <v>36.51</v>
      </c>
      <c r="K49">
        <v>39.78</v>
      </c>
      <c r="L49">
        <v>41.19</v>
      </c>
      <c r="M49">
        <v>42.62</v>
      </c>
      <c r="N49">
        <v>44.06</v>
      </c>
      <c r="O49">
        <v>36.619999999999997</v>
      </c>
      <c r="P49">
        <v>23.74</v>
      </c>
      <c r="Q49">
        <v>19.71</v>
      </c>
      <c r="R49">
        <v>17.260000000000002</v>
      </c>
      <c r="S49">
        <v>15.92</v>
      </c>
    </row>
    <row r="50" spans="1:19" x14ac:dyDescent="0.25">
      <c r="A50" t="s">
        <v>32</v>
      </c>
      <c r="B50">
        <v>24</v>
      </c>
      <c r="C50" t="s">
        <v>60</v>
      </c>
      <c r="E50" t="s">
        <v>34</v>
      </c>
      <c r="G50">
        <v>31.66</v>
      </c>
      <c r="H50">
        <v>35.57</v>
      </c>
      <c r="I50">
        <v>36.99</v>
      </c>
      <c r="J50">
        <v>38.42</v>
      </c>
      <c r="K50">
        <v>42.1</v>
      </c>
      <c r="L50">
        <v>43.59</v>
      </c>
      <c r="M50">
        <v>45.1</v>
      </c>
      <c r="N50">
        <v>46.62</v>
      </c>
      <c r="O50">
        <v>38.75</v>
      </c>
      <c r="P50">
        <v>25.13</v>
      </c>
      <c r="Q50">
        <v>20.85</v>
      </c>
      <c r="R50">
        <v>18.260000000000002</v>
      </c>
      <c r="S50">
        <v>16.850000000000001</v>
      </c>
    </row>
    <row r="51" spans="1:19" x14ac:dyDescent="0.25">
      <c r="A51" t="s">
        <v>32</v>
      </c>
      <c r="B51">
        <v>25</v>
      </c>
      <c r="C51" t="s">
        <v>61</v>
      </c>
      <c r="E51" t="s">
        <v>34</v>
      </c>
      <c r="G51">
        <v>32.86</v>
      </c>
      <c r="H51">
        <v>36.93</v>
      </c>
      <c r="I51">
        <v>38.42</v>
      </c>
      <c r="J51">
        <v>39.9</v>
      </c>
      <c r="K51">
        <v>44.05</v>
      </c>
      <c r="L51">
        <v>45.62</v>
      </c>
      <c r="M51">
        <v>47.2</v>
      </c>
      <c r="N51">
        <v>48.78</v>
      </c>
      <c r="O51">
        <v>40.54</v>
      </c>
      <c r="P51">
        <v>26.29</v>
      </c>
      <c r="Q51">
        <v>21.81</v>
      </c>
      <c r="R51">
        <v>19.12</v>
      </c>
      <c r="S51">
        <v>17.63</v>
      </c>
    </row>
    <row r="52" spans="1:19" x14ac:dyDescent="0.25">
      <c r="A52" t="s">
        <v>32</v>
      </c>
      <c r="B52">
        <v>26</v>
      </c>
      <c r="C52" t="s">
        <v>62</v>
      </c>
      <c r="E52" t="s">
        <v>34</v>
      </c>
      <c r="G52">
        <v>36.549999999999997</v>
      </c>
      <c r="H52">
        <v>41.06</v>
      </c>
      <c r="I52">
        <v>42.71</v>
      </c>
      <c r="J52">
        <v>44.36</v>
      </c>
      <c r="K52">
        <v>49.3</v>
      </c>
      <c r="L52">
        <v>51.07</v>
      </c>
      <c r="M52">
        <v>52.84</v>
      </c>
      <c r="N52">
        <v>54.58</v>
      </c>
      <c r="O52">
        <v>45.38</v>
      </c>
      <c r="P52">
        <v>29.43</v>
      </c>
      <c r="Q52">
        <v>24.41</v>
      </c>
      <c r="R52">
        <v>21.39</v>
      </c>
      <c r="S52">
        <v>19.73</v>
      </c>
    </row>
    <row r="53" spans="1:19" x14ac:dyDescent="0.25">
      <c r="A53" t="s">
        <v>32</v>
      </c>
      <c r="B53">
        <v>27</v>
      </c>
      <c r="C53" t="s">
        <v>63</v>
      </c>
      <c r="E53" t="s">
        <v>34</v>
      </c>
      <c r="G53">
        <v>25.59</v>
      </c>
      <c r="H53">
        <v>28.75</v>
      </c>
      <c r="I53">
        <v>29.9</v>
      </c>
      <c r="J53">
        <v>31.02</v>
      </c>
      <c r="K53">
        <v>33.4</v>
      </c>
      <c r="L53">
        <v>34.6</v>
      </c>
      <c r="M53">
        <v>35.79</v>
      </c>
      <c r="N53">
        <v>36.99</v>
      </c>
      <c r="O53">
        <v>30.75</v>
      </c>
      <c r="P53">
        <v>19.940000000000001</v>
      </c>
      <c r="Q53">
        <v>16.54</v>
      </c>
      <c r="R53">
        <v>14.5</v>
      </c>
      <c r="S53">
        <v>13.36</v>
      </c>
    </row>
    <row r="54" spans="1:19" x14ac:dyDescent="0.25">
      <c r="A54" t="s">
        <v>32</v>
      </c>
      <c r="B54">
        <v>28</v>
      </c>
      <c r="C54" t="s">
        <v>64</v>
      </c>
      <c r="E54" t="s">
        <v>34</v>
      </c>
      <c r="G54">
        <v>25.18</v>
      </c>
      <c r="H54">
        <v>28.27</v>
      </c>
      <c r="I54">
        <v>29.42</v>
      </c>
      <c r="J54">
        <v>30.55</v>
      </c>
      <c r="K54">
        <v>32.85</v>
      </c>
      <c r="L54">
        <v>34.020000000000003</v>
      </c>
      <c r="M54">
        <v>35.19</v>
      </c>
      <c r="N54">
        <v>36.380000000000003</v>
      </c>
      <c r="O54">
        <v>30.23</v>
      </c>
      <c r="P54">
        <v>19.61</v>
      </c>
      <c r="Q54">
        <v>16.260000000000002</v>
      </c>
      <c r="R54">
        <v>14.25</v>
      </c>
      <c r="S54">
        <v>13.14</v>
      </c>
    </row>
    <row r="55" spans="1:19" x14ac:dyDescent="0.25">
      <c r="A55" t="s">
        <v>32</v>
      </c>
      <c r="B55">
        <v>29</v>
      </c>
      <c r="C55" t="s">
        <v>65</v>
      </c>
      <c r="E55" t="s">
        <v>34</v>
      </c>
      <c r="G55">
        <v>22.91</v>
      </c>
      <c r="H55">
        <v>25.75</v>
      </c>
      <c r="I55">
        <v>26.78</v>
      </c>
      <c r="J55">
        <v>27.82</v>
      </c>
      <c r="K55">
        <v>29.74</v>
      </c>
      <c r="L55">
        <v>30.81</v>
      </c>
      <c r="M55">
        <v>31.85</v>
      </c>
      <c r="N55">
        <v>32.9</v>
      </c>
      <c r="O55">
        <v>27.36</v>
      </c>
      <c r="P55">
        <v>17.739999999999998</v>
      </c>
      <c r="Q55">
        <v>14.72</v>
      </c>
      <c r="R55">
        <v>12.89</v>
      </c>
      <c r="S55">
        <v>11.9</v>
      </c>
    </row>
    <row r="56" spans="1:19" x14ac:dyDescent="0.25">
      <c r="A56" t="s">
        <v>32</v>
      </c>
      <c r="B56">
        <v>29</v>
      </c>
      <c r="C56" t="s">
        <v>65</v>
      </c>
      <c r="D56" t="s">
        <v>53</v>
      </c>
      <c r="E56" t="s">
        <v>34</v>
      </c>
      <c r="G56">
        <v>28.65</v>
      </c>
      <c r="H56">
        <v>32.17</v>
      </c>
      <c r="I56">
        <v>33.49</v>
      </c>
      <c r="J56">
        <v>34.770000000000003</v>
      </c>
      <c r="K56">
        <v>37.14</v>
      </c>
      <c r="L56">
        <v>38.479999999999997</v>
      </c>
      <c r="M56">
        <v>39.82</v>
      </c>
      <c r="N56">
        <v>41.14</v>
      </c>
      <c r="O56">
        <v>34.18</v>
      </c>
      <c r="P56">
        <v>22.18</v>
      </c>
      <c r="Q56">
        <v>18.399999999999999</v>
      </c>
      <c r="R56">
        <v>16.12</v>
      </c>
      <c r="S56">
        <v>14.88</v>
      </c>
    </row>
    <row r="57" spans="1:19" x14ac:dyDescent="0.25">
      <c r="A57" t="s">
        <v>32</v>
      </c>
      <c r="B57">
        <v>30</v>
      </c>
      <c r="C57" t="s">
        <v>66</v>
      </c>
      <c r="E57" t="s">
        <v>34</v>
      </c>
      <c r="G57">
        <v>40.1</v>
      </c>
      <c r="H57">
        <v>45.04</v>
      </c>
      <c r="I57">
        <v>46.86</v>
      </c>
      <c r="J57">
        <v>48.65</v>
      </c>
      <c r="K57">
        <v>54.29</v>
      </c>
      <c r="L57">
        <v>56.22</v>
      </c>
      <c r="M57">
        <v>58.17</v>
      </c>
      <c r="N57">
        <v>60.09</v>
      </c>
      <c r="O57">
        <v>49.96</v>
      </c>
      <c r="P57">
        <v>32.4</v>
      </c>
      <c r="Q57">
        <v>26.87</v>
      </c>
      <c r="R57">
        <v>23.56</v>
      </c>
      <c r="S57">
        <v>21.71</v>
      </c>
    </row>
    <row r="58" spans="1:19" x14ac:dyDescent="0.25">
      <c r="A58" t="s">
        <v>32</v>
      </c>
      <c r="B58">
        <v>31</v>
      </c>
      <c r="C58" t="s">
        <v>67</v>
      </c>
      <c r="E58" t="s">
        <v>34</v>
      </c>
      <c r="G58">
        <v>33.01</v>
      </c>
      <c r="H58">
        <v>37.090000000000003</v>
      </c>
      <c r="I58">
        <v>38.58</v>
      </c>
      <c r="J58">
        <v>40.06</v>
      </c>
      <c r="K58">
        <v>44.26</v>
      </c>
      <c r="L58">
        <v>45.83</v>
      </c>
      <c r="M58">
        <v>47.4</v>
      </c>
      <c r="N58">
        <v>48.98</v>
      </c>
      <c r="O58">
        <v>40.72</v>
      </c>
      <c r="P58">
        <v>26.4</v>
      </c>
      <c r="Q58">
        <v>21.9</v>
      </c>
      <c r="R58">
        <v>19.22</v>
      </c>
      <c r="S58">
        <v>17.7</v>
      </c>
    </row>
    <row r="59" spans="1:19" x14ac:dyDescent="0.25">
      <c r="A59" t="s">
        <v>32</v>
      </c>
      <c r="B59">
        <v>32</v>
      </c>
      <c r="C59" t="s">
        <v>68</v>
      </c>
      <c r="E59" t="s">
        <v>34</v>
      </c>
      <c r="G59">
        <v>33.22</v>
      </c>
      <c r="H59">
        <v>37.340000000000003</v>
      </c>
      <c r="I59">
        <v>38.82</v>
      </c>
      <c r="J59">
        <v>40.33</v>
      </c>
      <c r="K59">
        <v>44.4</v>
      </c>
      <c r="L59">
        <v>45.99</v>
      </c>
      <c r="M59">
        <v>47.57</v>
      </c>
      <c r="N59">
        <v>49.17</v>
      </c>
      <c r="O59">
        <v>40.869999999999997</v>
      </c>
      <c r="P59">
        <v>26.5</v>
      </c>
      <c r="Q59">
        <v>21.98</v>
      </c>
      <c r="R59">
        <v>19.28</v>
      </c>
      <c r="S59">
        <v>17.77</v>
      </c>
    </row>
    <row r="60" spans="1:19" x14ac:dyDescent="0.25">
      <c r="A60" t="s">
        <v>32</v>
      </c>
      <c r="B60">
        <v>33</v>
      </c>
      <c r="C60" t="s">
        <v>69</v>
      </c>
      <c r="E60" t="s">
        <v>34</v>
      </c>
      <c r="G60">
        <v>29.26</v>
      </c>
      <c r="H60">
        <v>32.869999999999997</v>
      </c>
      <c r="I60">
        <v>34.18</v>
      </c>
      <c r="J60">
        <v>35.5</v>
      </c>
      <c r="K60">
        <v>38.78</v>
      </c>
      <c r="L60">
        <v>40.17</v>
      </c>
      <c r="M60">
        <v>41.55</v>
      </c>
      <c r="N60">
        <v>42.95</v>
      </c>
      <c r="O60">
        <v>35.68</v>
      </c>
      <c r="P60">
        <v>23.14</v>
      </c>
      <c r="Q60">
        <v>19.2</v>
      </c>
      <c r="R60">
        <v>16.829999999999998</v>
      </c>
      <c r="S60">
        <v>15.51</v>
      </c>
    </row>
    <row r="61" spans="1:19" x14ac:dyDescent="0.25">
      <c r="A61" t="s">
        <v>32</v>
      </c>
      <c r="B61">
        <v>34</v>
      </c>
      <c r="C61" t="s">
        <v>70</v>
      </c>
      <c r="E61" t="s">
        <v>34</v>
      </c>
      <c r="G61">
        <v>38.26</v>
      </c>
      <c r="H61">
        <v>42.99</v>
      </c>
      <c r="I61">
        <v>44.7</v>
      </c>
      <c r="J61">
        <v>46.43</v>
      </c>
      <c r="K61">
        <v>51.75</v>
      </c>
      <c r="L61">
        <v>53.62</v>
      </c>
      <c r="M61">
        <v>55.46</v>
      </c>
      <c r="N61">
        <v>57.3</v>
      </c>
      <c r="O61">
        <v>47.62</v>
      </c>
      <c r="P61">
        <v>30.88</v>
      </c>
      <c r="Q61">
        <v>25.62</v>
      </c>
      <c r="R61">
        <v>22.47</v>
      </c>
      <c r="S61">
        <v>20.71</v>
      </c>
    </row>
    <row r="62" spans="1:19" x14ac:dyDescent="0.25">
      <c r="A62" t="s">
        <v>32</v>
      </c>
      <c r="B62">
        <v>35</v>
      </c>
      <c r="C62" t="s">
        <v>71</v>
      </c>
      <c r="E62" t="s">
        <v>34</v>
      </c>
      <c r="G62">
        <v>17.3</v>
      </c>
      <c r="H62">
        <v>19.420000000000002</v>
      </c>
      <c r="I62">
        <v>20.21</v>
      </c>
      <c r="J62">
        <v>20.98</v>
      </c>
      <c r="K62">
        <v>21.77</v>
      </c>
      <c r="L62">
        <v>22.54</v>
      </c>
      <c r="M62">
        <v>23.33</v>
      </c>
      <c r="N62">
        <v>24.1</v>
      </c>
      <c r="O62">
        <v>20.05</v>
      </c>
      <c r="P62">
        <v>12.99</v>
      </c>
      <c r="Q62">
        <v>10.78</v>
      </c>
      <c r="R62">
        <v>9.4600000000000009</v>
      </c>
      <c r="S62">
        <v>8.7100000000000009</v>
      </c>
    </row>
    <row r="63" spans="1:19" x14ac:dyDescent="0.25">
      <c r="A63" t="s">
        <v>32</v>
      </c>
      <c r="B63">
        <v>36</v>
      </c>
      <c r="C63" t="s">
        <v>72</v>
      </c>
      <c r="E63" t="s">
        <v>34</v>
      </c>
      <c r="G63">
        <v>28.3</v>
      </c>
      <c r="H63">
        <v>31.78</v>
      </c>
      <c r="I63">
        <v>33.06</v>
      </c>
      <c r="J63">
        <v>34.340000000000003</v>
      </c>
      <c r="K63">
        <v>37.299999999999997</v>
      </c>
      <c r="L63">
        <v>38.630000000000003</v>
      </c>
      <c r="M63">
        <v>39.96</v>
      </c>
      <c r="N63">
        <v>41.31</v>
      </c>
      <c r="O63">
        <v>34.340000000000003</v>
      </c>
      <c r="P63">
        <v>22.27</v>
      </c>
      <c r="Q63">
        <v>18.47</v>
      </c>
      <c r="R63">
        <v>16.2</v>
      </c>
      <c r="S63">
        <v>14.92</v>
      </c>
    </row>
    <row r="64" spans="1:19" x14ac:dyDescent="0.25">
      <c r="A64" t="s">
        <v>32</v>
      </c>
      <c r="B64">
        <v>37</v>
      </c>
      <c r="C64" t="s">
        <v>73</v>
      </c>
      <c r="E64" t="s">
        <v>34</v>
      </c>
      <c r="G64">
        <v>22.29</v>
      </c>
      <c r="H64">
        <v>25.06</v>
      </c>
      <c r="I64">
        <v>26.07</v>
      </c>
      <c r="J64">
        <v>27.07</v>
      </c>
      <c r="K64">
        <v>28.94</v>
      </c>
      <c r="L64">
        <v>29.97</v>
      </c>
      <c r="M64">
        <v>31.01</v>
      </c>
      <c r="N64">
        <v>32.04</v>
      </c>
      <c r="O64">
        <v>26.63</v>
      </c>
      <c r="P64">
        <v>17.27</v>
      </c>
      <c r="Q64">
        <v>14.32</v>
      </c>
      <c r="R64">
        <v>12.56</v>
      </c>
      <c r="S64">
        <v>11.57</v>
      </c>
    </row>
    <row r="65" spans="1:19" x14ac:dyDescent="0.25">
      <c r="A65" t="s">
        <v>32</v>
      </c>
      <c r="B65">
        <v>38</v>
      </c>
      <c r="C65" t="s">
        <v>74</v>
      </c>
      <c r="E65" t="s">
        <v>34</v>
      </c>
      <c r="G65">
        <v>35.81</v>
      </c>
      <c r="H65">
        <v>40.229999999999997</v>
      </c>
      <c r="I65">
        <v>41.84</v>
      </c>
      <c r="J65">
        <v>43.46</v>
      </c>
      <c r="K65">
        <v>48.26</v>
      </c>
      <c r="L65">
        <v>50</v>
      </c>
      <c r="M65">
        <v>51.7</v>
      </c>
      <c r="N65">
        <v>53.43</v>
      </c>
      <c r="O65">
        <v>44.41</v>
      </c>
      <c r="P65">
        <v>28.81</v>
      </c>
      <c r="Q65">
        <v>23.89</v>
      </c>
      <c r="R65">
        <v>20.95</v>
      </c>
      <c r="S65">
        <v>19.309999999999999</v>
      </c>
    </row>
    <row r="66" spans="1:19" x14ac:dyDescent="0.25">
      <c r="A66" t="s">
        <v>32</v>
      </c>
      <c r="B66">
        <v>38</v>
      </c>
      <c r="C66" t="s">
        <v>74</v>
      </c>
      <c r="D66" t="s">
        <v>39</v>
      </c>
      <c r="E66" t="s">
        <v>34</v>
      </c>
      <c r="G66">
        <v>44.78</v>
      </c>
      <c r="H66">
        <v>50.3</v>
      </c>
      <c r="I66">
        <v>52.31</v>
      </c>
      <c r="J66">
        <v>54.34</v>
      </c>
      <c r="K66">
        <v>60.34</v>
      </c>
      <c r="L66">
        <v>62.5</v>
      </c>
      <c r="M66">
        <v>64.63</v>
      </c>
      <c r="N66">
        <v>66.790000000000006</v>
      </c>
      <c r="O66">
        <v>55.52</v>
      </c>
      <c r="P66">
        <v>36</v>
      </c>
      <c r="Q66">
        <v>29.86</v>
      </c>
      <c r="R66">
        <v>26.19</v>
      </c>
      <c r="S66">
        <v>24.14</v>
      </c>
    </row>
    <row r="67" spans="1:19" x14ac:dyDescent="0.25">
      <c r="A67" t="s">
        <v>32</v>
      </c>
      <c r="B67">
        <v>39</v>
      </c>
      <c r="C67" t="s">
        <v>75</v>
      </c>
      <c r="E67" t="s">
        <v>34</v>
      </c>
      <c r="G67">
        <v>34.51</v>
      </c>
      <c r="H67">
        <v>38.78</v>
      </c>
      <c r="I67">
        <v>40.33</v>
      </c>
      <c r="J67">
        <v>41.89</v>
      </c>
      <c r="K67">
        <v>46.25</v>
      </c>
      <c r="L67">
        <v>47.9</v>
      </c>
      <c r="M67">
        <v>49.56</v>
      </c>
      <c r="N67">
        <v>51.21</v>
      </c>
      <c r="O67">
        <v>42.57</v>
      </c>
      <c r="P67">
        <v>27.59</v>
      </c>
      <c r="Q67">
        <v>22.9</v>
      </c>
      <c r="R67">
        <v>20.07</v>
      </c>
      <c r="S67">
        <v>18.510000000000002</v>
      </c>
    </row>
    <row r="68" spans="1:19" x14ac:dyDescent="0.25">
      <c r="A68" t="s">
        <v>32</v>
      </c>
      <c r="B68">
        <v>40</v>
      </c>
      <c r="C68" t="s">
        <v>76</v>
      </c>
      <c r="E68" t="s">
        <v>34</v>
      </c>
      <c r="G68">
        <v>32.380000000000003</v>
      </c>
      <c r="H68">
        <v>36.380000000000003</v>
      </c>
      <c r="I68">
        <v>37.83</v>
      </c>
      <c r="J68">
        <v>39.29</v>
      </c>
      <c r="K68">
        <v>43.25</v>
      </c>
      <c r="L68">
        <v>44.78</v>
      </c>
      <c r="M68">
        <v>46.34</v>
      </c>
      <c r="N68">
        <v>47.86</v>
      </c>
      <c r="O68">
        <v>39.799999999999997</v>
      </c>
      <c r="P68">
        <v>25.81</v>
      </c>
      <c r="Q68">
        <v>21.41</v>
      </c>
      <c r="R68">
        <v>18.760000000000002</v>
      </c>
      <c r="S68">
        <v>17.29</v>
      </c>
    </row>
    <row r="69" spans="1:19" x14ac:dyDescent="0.25">
      <c r="A69" t="s">
        <v>32</v>
      </c>
      <c r="B69">
        <v>41</v>
      </c>
      <c r="C69" t="s">
        <v>77</v>
      </c>
      <c r="E69" t="s">
        <v>34</v>
      </c>
      <c r="G69">
        <v>23.58</v>
      </c>
      <c r="H69">
        <v>26.49</v>
      </c>
      <c r="I69">
        <v>27.54</v>
      </c>
      <c r="J69">
        <v>28.61</v>
      </c>
      <c r="K69">
        <v>30.65</v>
      </c>
      <c r="L69">
        <v>31.75</v>
      </c>
      <c r="M69">
        <v>32.86</v>
      </c>
      <c r="N69">
        <v>33.94</v>
      </c>
      <c r="O69">
        <v>28.22</v>
      </c>
      <c r="P69">
        <v>18.28</v>
      </c>
      <c r="Q69">
        <v>15.18</v>
      </c>
      <c r="R69">
        <v>13.31</v>
      </c>
      <c r="S69">
        <v>12.27</v>
      </c>
    </row>
    <row r="70" spans="1:19" x14ac:dyDescent="0.25">
      <c r="A70" t="s">
        <v>32</v>
      </c>
      <c r="B70">
        <v>42</v>
      </c>
      <c r="C70" t="s">
        <v>78</v>
      </c>
      <c r="E70" t="s">
        <v>34</v>
      </c>
      <c r="G70">
        <v>32.979999999999997</v>
      </c>
      <c r="H70">
        <v>37.049999999999997</v>
      </c>
      <c r="I70">
        <v>38.53</v>
      </c>
      <c r="J70">
        <v>40</v>
      </c>
      <c r="K70">
        <v>44.18</v>
      </c>
      <c r="L70">
        <v>45.77</v>
      </c>
      <c r="M70">
        <v>47.36</v>
      </c>
      <c r="N70">
        <v>48.92</v>
      </c>
      <c r="O70">
        <v>40.659999999999997</v>
      </c>
      <c r="P70">
        <v>26.36</v>
      </c>
      <c r="Q70">
        <v>21.88</v>
      </c>
      <c r="R70">
        <v>19.18</v>
      </c>
      <c r="S70">
        <v>17.690000000000001</v>
      </c>
    </row>
    <row r="71" spans="1:19" x14ac:dyDescent="0.25">
      <c r="A71" t="s">
        <v>32</v>
      </c>
      <c r="B71">
        <v>43</v>
      </c>
      <c r="C71" t="s">
        <v>79</v>
      </c>
      <c r="E71" t="s">
        <v>34</v>
      </c>
      <c r="G71">
        <v>34.5</v>
      </c>
      <c r="H71">
        <v>38.76</v>
      </c>
      <c r="I71">
        <v>40.32</v>
      </c>
      <c r="J71">
        <v>41.86</v>
      </c>
      <c r="K71">
        <v>46.18</v>
      </c>
      <c r="L71">
        <v>47.82</v>
      </c>
      <c r="M71">
        <v>49.46</v>
      </c>
      <c r="N71">
        <v>51.13</v>
      </c>
      <c r="O71">
        <v>42.5</v>
      </c>
      <c r="P71">
        <v>27.56</v>
      </c>
      <c r="Q71">
        <v>22.86</v>
      </c>
      <c r="R71">
        <v>20.05</v>
      </c>
      <c r="S71">
        <v>18.47</v>
      </c>
    </row>
    <row r="72" spans="1:19" x14ac:dyDescent="0.25">
      <c r="A72" t="s">
        <v>32</v>
      </c>
      <c r="B72">
        <v>44</v>
      </c>
      <c r="C72" t="s">
        <v>80</v>
      </c>
      <c r="E72" t="s">
        <v>34</v>
      </c>
      <c r="G72">
        <v>20.14</v>
      </c>
      <c r="H72">
        <v>22.64</v>
      </c>
      <c r="I72">
        <v>23.54</v>
      </c>
      <c r="J72">
        <v>24.44</v>
      </c>
      <c r="K72">
        <v>25.85</v>
      </c>
      <c r="L72">
        <v>26.77</v>
      </c>
      <c r="M72">
        <v>27.7</v>
      </c>
      <c r="N72">
        <v>28.61</v>
      </c>
      <c r="O72">
        <v>23.77</v>
      </c>
      <c r="P72">
        <v>15.43</v>
      </c>
      <c r="Q72">
        <v>12.79</v>
      </c>
      <c r="R72">
        <v>11.21</v>
      </c>
      <c r="S72">
        <v>10.33</v>
      </c>
    </row>
    <row r="73" spans="1:19" x14ac:dyDescent="0.25">
      <c r="A73" t="s">
        <v>32</v>
      </c>
      <c r="B73">
        <v>45</v>
      </c>
      <c r="C73" t="s">
        <v>81</v>
      </c>
      <c r="E73" t="s">
        <v>34</v>
      </c>
      <c r="G73">
        <v>24.18</v>
      </c>
      <c r="H73">
        <v>27.14</v>
      </c>
      <c r="I73">
        <v>28.23</v>
      </c>
      <c r="J73">
        <v>29.34</v>
      </c>
      <c r="K73">
        <v>31.53</v>
      </c>
      <c r="L73">
        <v>32.659999999999997</v>
      </c>
      <c r="M73">
        <v>33.78</v>
      </c>
      <c r="N73">
        <v>34.89</v>
      </c>
      <c r="O73">
        <v>29.02</v>
      </c>
      <c r="P73">
        <v>18.82</v>
      </c>
      <c r="Q73">
        <v>15.6</v>
      </c>
      <c r="R73">
        <v>13.69</v>
      </c>
      <c r="S73">
        <v>12.61</v>
      </c>
    </row>
    <row r="74" spans="1:19" x14ac:dyDescent="0.25">
      <c r="A74" t="s">
        <v>32</v>
      </c>
      <c r="B74">
        <v>46</v>
      </c>
      <c r="C74" t="s">
        <v>82</v>
      </c>
      <c r="E74" t="s">
        <v>34</v>
      </c>
      <c r="G74">
        <v>39.409999999999997</v>
      </c>
      <c r="H74">
        <v>44.27</v>
      </c>
      <c r="I74">
        <v>46.01</v>
      </c>
      <c r="J74">
        <v>47.81</v>
      </c>
      <c r="K74">
        <v>52.94</v>
      </c>
      <c r="L74">
        <v>54.82</v>
      </c>
      <c r="M74">
        <v>56.71</v>
      </c>
      <c r="N74">
        <v>58.59</v>
      </c>
      <c r="O74">
        <v>48.73</v>
      </c>
      <c r="P74">
        <v>31.58</v>
      </c>
      <c r="Q74">
        <v>26.21</v>
      </c>
      <c r="R74">
        <v>22.97</v>
      </c>
      <c r="S74">
        <v>21.18</v>
      </c>
    </row>
    <row r="75" spans="1:19" x14ac:dyDescent="0.25">
      <c r="A75" t="s">
        <v>32</v>
      </c>
      <c r="B75">
        <v>47</v>
      </c>
      <c r="C75" t="s">
        <v>83</v>
      </c>
      <c r="E75" t="s">
        <v>34</v>
      </c>
      <c r="G75">
        <v>30.77</v>
      </c>
      <c r="H75">
        <v>34.58</v>
      </c>
      <c r="I75">
        <v>35.979999999999997</v>
      </c>
      <c r="J75">
        <v>37.35</v>
      </c>
      <c r="K75">
        <v>41.05</v>
      </c>
      <c r="L75">
        <v>42.52</v>
      </c>
      <c r="M75">
        <v>43.98</v>
      </c>
      <c r="N75">
        <v>45.45</v>
      </c>
      <c r="O75">
        <v>37.79</v>
      </c>
      <c r="P75">
        <v>24.49</v>
      </c>
      <c r="Q75">
        <v>20.32</v>
      </c>
      <c r="R75">
        <v>17.82</v>
      </c>
      <c r="S75">
        <v>16.420000000000002</v>
      </c>
    </row>
    <row r="76" spans="1:19" x14ac:dyDescent="0.25">
      <c r="A76" t="s">
        <v>32</v>
      </c>
      <c r="B76">
        <v>48</v>
      </c>
      <c r="C76" t="s">
        <v>84</v>
      </c>
      <c r="E76" t="s">
        <v>34</v>
      </c>
      <c r="G76">
        <v>38.119999999999997</v>
      </c>
      <c r="H76">
        <v>42.83</v>
      </c>
      <c r="I76">
        <v>44.54</v>
      </c>
      <c r="J76">
        <v>46.27</v>
      </c>
      <c r="K76">
        <v>51.38</v>
      </c>
      <c r="L76">
        <v>53.2</v>
      </c>
      <c r="M76">
        <v>55.03</v>
      </c>
      <c r="N76">
        <v>56.87</v>
      </c>
      <c r="O76">
        <v>47.26</v>
      </c>
      <c r="P76">
        <v>30.64</v>
      </c>
      <c r="Q76">
        <v>25.42</v>
      </c>
      <c r="R76">
        <v>22.3</v>
      </c>
      <c r="S76">
        <v>20.56</v>
      </c>
    </row>
    <row r="77" spans="1:19" x14ac:dyDescent="0.25">
      <c r="A77" t="s">
        <v>32</v>
      </c>
      <c r="B77">
        <v>49</v>
      </c>
      <c r="C77" t="s">
        <v>85</v>
      </c>
      <c r="E77" t="s">
        <v>34</v>
      </c>
      <c r="G77">
        <v>21.53</v>
      </c>
      <c r="H77">
        <v>24.2</v>
      </c>
      <c r="I77">
        <v>25.16</v>
      </c>
      <c r="J77">
        <v>26.14</v>
      </c>
      <c r="K77">
        <v>27.74</v>
      </c>
      <c r="L77">
        <v>28.73</v>
      </c>
      <c r="M77">
        <v>29.74</v>
      </c>
      <c r="N77">
        <v>30.73</v>
      </c>
      <c r="O77">
        <v>25.53</v>
      </c>
      <c r="P77">
        <v>16.559999999999999</v>
      </c>
      <c r="Q77">
        <v>13.73</v>
      </c>
      <c r="R77">
        <v>12.04</v>
      </c>
      <c r="S77">
        <v>11.1</v>
      </c>
    </row>
    <row r="78" spans="1:19" x14ac:dyDescent="0.25">
      <c r="A78" t="s">
        <v>32</v>
      </c>
      <c r="B78">
        <v>50</v>
      </c>
      <c r="C78" t="s">
        <v>86</v>
      </c>
      <c r="E78" t="s">
        <v>34</v>
      </c>
      <c r="G78">
        <v>21.34</v>
      </c>
      <c r="H78">
        <v>23.98</v>
      </c>
      <c r="I78">
        <v>24.94</v>
      </c>
      <c r="J78">
        <v>25.9</v>
      </c>
      <c r="K78">
        <v>27.46</v>
      </c>
      <c r="L78">
        <v>28.45</v>
      </c>
      <c r="M78">
        <v>29.42</v>
      </c>
      <c r="N78">
        <v>30.41</v>
      </c>
      <c r="O78">
        <v>25.28</v>
      </c>
      <c r="P78">
        <v>16.38</v>
      </c>
      <c r="Q78">
        <v>13.59</v>
      </c>
      <c r="R78">
        <v>11.91</v>
      </c>
      <c r="S78">
        <v>10.99</v>
      </c>
    </row>
    <row r="79" spans="1:19" x14ac:dyDescent="0.25">
      <c r="A79" t="s">
        <v>32</v>
      </c>
      <c r="B79">
        <v>50</v>
      </c>
      <c r="C79" t="s">
        <v>86</v>
      </c>
      <c r="D79" t="s">
        <v>53</v>
      </c>
      <c r="E79" t="s">
        <v>34</v>
      </c>
      <c r="G79">
        <v>26.68</v>
      </c>
      <c r="H79">
        <v>29.98</v>
      </c>
      <c r="I79">
        <v>31.18</v>
      </c>
      <c r="J79">
        <v>32.380000000000003</v>
      </c>
      <c r="K79">
        <v>34.33</v>
      </c>
      <c r="L79">
        <v>35.56</v>
      </c>
      <c r="M79">
        <v>36.78</v>
      </c>
      <c r="N79">
        <v>38.020000000000003</v>
      </c>
      <c r="O79">
        <v>31.6</v>
      </c>
      <c r="P79">
        <v>20.49</v>
      </c>
      <c r="Q79">
        <v>17</v>
      </c>
      <c r="R79">
        <v>14.9</v>
      </c>
      <c r="S79">
        <v>13.73</v>
      </c>
    </row>
    <row r="80" spans="1:19" x14ac:dyDescent="0.25">
      <c r="A80" t="s">
        <v>32</v>
      </c>
      <c r="B80">
        <v>51</v>
      </c>
      <c r="C80" t="s">
        <v>87</v>
      </c>
      <c r="E80" t="s">
        <v>34</v>
      </c>
      <c r="G80">
        <v>28.58</v>
      </c>
      <c r="H80">
        <v>32.119999999999997</v>
      </c>
      <c r="I80">
        <v>33.39</v>
      </c>
      <c r="J80">
        <v>34.700000000000003</v>
      </c>
      <c r="K80">
        <v>37.83</v>
      </c>
      <c r="L80">
        <v>39.18</v>
      </c>
      <c r="M80">
        <v>40.549999999999997</v>
      </c>
      <c r="N80">
        <v>41.87</v>
      </c>
      <c r="O80">
        <v>34.81</v>
      </c>
      <c r="P80">
        <v>22.58</v>
      </c>
      <c r="Q80">
        <v>18.73</v>
      </c>
      <c r="R80">
        <v>16.420000000000002</v>
      </c>
      <c r="S80">
        <v>15.13</v>
      </c>
    </row>
    <row r="81" spans="1:19" x14ac:dyDescent="0.25">
      <c r="A81" t="s">
        <v>32</v>
      </c>
      <c r="B81">
        <v>52</v>
      </c>
      <c r="C81" t="s">
        <v>88</v>
      </c>
      <c r="E81" t="s">
        <v>34</v>
      </c>
      <c r="G81">
        <v>33.619999999999997</v>
      </c>
      <c r="H81">
        <v>37.78</v>
      </c>
      <c r="I81">
        <v>39.29</v>
      </c>
      <c r="J81">
        <v>40.79</v>
      </c>
      <c r="K81">
        <v>44.92</v>
      </c>
      <c r="L81">
        <v>46.5</v>
      </c>
      <c r="M81">
        <v>48.12</v>
      </c>
      <c r="N81">
        <v>49.71</v>
      </c>
      <c r="O81">
        <v>41.31</v>
      </c>
      <c r="P81">
        <v>26.8</v>
      </c>
      <c r="Q81">
        <v>22.23</v>
      </c>
      <c r="R81">
        <v>19.48</v>
      </c>
      <c r="S81">
        <v>17.96</v>
      </c>
    </row>
    <row r="82" spans="1:19" x14ac:dyDescent="0.25">
      <c r="A82" t="s">
        <v>32</v>
      </c>
      <c r="B82">
        <v>53</v>
      </c>
      <c r="C82" t="s">
        <v>89</v>
      </c>
      <c r="E82" t="s">
        <v>34</v>
      </c>
      <c r="G82">
        <v>18.239999999999998</v>
      </c>
      <c r="H82">
        <v>20.49</v>
      </c>
      <c r="I82">
        <v>21.3</v>
      </c>
      <c r="J82">
        <v>22.14</v>
      </c>
      <c r="K82">
        <v>22.97</v>
      </c>
      <c r="L82">
        <v>23.8</v>
      </c>
      <c r="M82">
        <v>24.61</v>
      </c>
      <c r="N82">
        <v>25.42</v>
      </c>
      <c r="O82">
        <v>21.13</v>
      </c>
      <c r="P82">
        <v>13.71</v>
      </c>
      <c r="Q82">
        <v>11.38</v>
      </c>
      <c r="R82">
        <v>9.98</v>
      </c>
      <c r="S82">
        <v>9.19</v>
      </c>
    </row>
    <row r="83" spans="1:19" x14ac:dyDescent="0.25">
      <c r="A83" t="s">
        <v>32</v>
      </c>
      <c r="B83">
        <v>54</v>
      </c>
      <c r="C83" t="s">
        <v>90</v>
      </c>
      <c r="E83" t="s">
        <v>34</v>
      </c>
      <c r="G83">
        <v>32.68</v>
      </c>
      <c r="H83">
        <v>36.71</v>
      </c>
      <c r="I83">
        <v>38.19</v>
      </c>
      <c r="J83">
        <v>39.65</v>
      </c>
      <c r="K83">
        <v>43.68</v>
      </c>
      <c r="L83">
        <v>45.24</v>
      </c>
      <c r="M83">
        <v>46.81</v>
      </c>
      <c r="N83">
        <v>48.36</v>
      </c>
      <c r="O83">
        <v>40.22</v>
      </c>
      <c r="P83">
        <v>26.06</v>
      </c>
      <c r="Q83">
        <v>21.62</v>
      </c>
      <c r="R83">
        <v>18.96</v>
      </c>
      <c r="S83">
        <v>17.48</v>
      </c>
    </row>
    <row r="84" spans="1:19" x14ac:dyDescent="0.25">
      <c r="A84" t="s">
        <v>32</v>
      </c>
      <c r="B84">
        <v>55</v>
      </c>
      <c r="C84" t="s">
        <v>91</v>
      </c>
      <c r="E84" t="s">
        <v>34</v>
      </c>
      <c r="G84">
        <v>33.82</v>
      </c>
      <c r="H84">
        <v>38.020000000000003</v>
      </c>
      <c r="I84">
        <v>39.51</v>
      </c>
      <c r="J84">
        <v>41.05</v>
      </c>
      <c r="K84">
        <v>45.19</v>
      </c>
      <c r="L84">
        <v>46.81</v>
      </c>
      <c r="M84">
        <v>48.4</v>
      </c>
      <c r="N84">
        <v>50.02</v>
      </c>
      <c r="O84">
        <v>41.59</v>
      </c>
      <c r="P84">
        <v>26.97</v>
      </c>
      <c r="Q84">
        <v>22.37</v>
      </c>
      <c r="R84">
        <v>19.62</v>
      </c>
      <c r="S84">
        <v>18.079999999999998</v>
      </c>
    </row>
    <row r="85" spans="1:19" x14ac:dyDescent="0.25">
      <c r="A85" t="s">
        <v>32</v>
      </c>
      <c r="B85">
        <v>56</v>
      </c>
      <c r="C85" t="s">
        <v>92</v>
      </c>
      <c r="E85" t="s">
        <v>34</v>
      </c>
      <c r="G85">
        <v>21.58</v>
      </c>
      <c r="H85">
        <v>24.26</v>
      </c>
      <c r="I85">
        <v>25.22</v>
      </c>
      <c r="J85">
        <v>26.19</v>
      </c>
      <c r="K85">
        <v>27.71</v>
      </c>
      <c r="L85">
        <v>28.69</v>
      </c>
      <c r="M85">
        <v>29.67</v>
      </c>
      <c r="N85">
        <v>30.66</v>
      </c>
      <c r="O85">
        <v>25.51</v>
      </c>
      <c r="P85">
        <v>16.52</v>
      </c>
      <c r="Q85">
        <v>13.71</v>
      </c>
      <c r="R85">
        <v>12.01</v>
      </c>
      <c r="S85">
        <v>11.1</v>
      </c>
    </row>
    <row r="86" spans="1:19" x14ac:dyDescent="0.25">
      <c r="A86" t="s">
        <v>32</v>
      </c>
      <c r="B86">
        <v>56</v>
      </c>
      <c r="C86" t="s">
        <v>92</v>
      </c>
      <c r="D86" t="s">
        <v>53</v>
      </c>
      <c r="E86" t="s">
        <v>34</v>
      </c>
      <c r="G86">
        <v>26.98</v>
      </c>
      <c r="H86">
        <v>30.31</v>
      </c>
      <c r="I86">
        <v>31.54</v>
      </c>
      <c r="J86">
        <v>32.74</v>
      </c>
      <c r="K86">
        <v>34.619999999999997</v>
      </c>
      <c r="L86">
        <v>35.86</v>
      </c>
      <c r="M86">
        <v>37.08</v>
      </c>
      <c r="N86">
        <v>38.33</v>
      </c>
      <c r="O86">
        <v>31.86</v>
      </c>
      <c r="P86">
        <v>20.66</v>
      </c>
      <c r="Q86">
        <v>17.14</v>
      </c>
      <c r="R86">
        <v>15.03</v>
      </c>
      <c r="S86">
        <v>13.85</v>
      </c>
    </row>
    <row r="87" spans="1:19" x14ac:dyDescent="0.25">
      <c r="A87" t="s">
        <v>32</v>
      </c>
      <c r="B87">
        <v>57</v>
      </c>
      <c r="C87" t="s">
        <v>93</v>
      </c>
      <c r="E87" t="s">
        <v>34</v>
      </c>
      <c r="G87">
        <v>32.71</v>
      </c>
      <c r="H87">
        <v>36.74</v>
      </c>
      <c r="I87">
        <v>38.25</v>
      </c>
      <c r="J87">
        <v>39.700000000000003</v>
      </c>
      <c r="K87">
        <v>43.74</v>
      </c>
      <c r="L87">
        <v>45.3</v>
      </c>
      <c r="M87">
        <v>46.86</v>
      </c>
      <c r="N87">
        <v>48.43</v>
      </c>
      <c r="O87">
        <v>40.26</v>
      </c>
      <c r="P87">
        <v>26.1</v>
      </c>
      <c r="Q87">
        <v>21.65</v>
      </c>
      <c r="R87">
        <v>18.989999999999998</v>
      </c>
      <c r="S87">
        <v>17.510000000000002</v>
      </c>
    </row>
    <row r="88" spans="1:19" x14ac:dyDescent="0.25">
      <c r="A88" t="s">
        <v>32</v>
      </c>
      <c r="B88">
        <v>58</v>
      </c>
      <c r="C88" t="s">
        <v>94</v>
      </c>
      <c r="E88" t="s">
        <v>34</v>
      </c>
      <c r="G88">
        <v>28.18</v>
      </c>
      <c r="H88">
        <v>31.66</v>
      </c>
      <c r="I88">
        <v>32.909999999999997</v>
      </c>
      <c r="J88">
        <v>34.18</v>
      </c>
      <c r="K88">
        <v>37.130000000000003</v>
      </c>
      <c r="L88">
        <v>38.450000000000003</v>
      </c>
      <c r="M88">
        <v>39.770000000000003</v>
      </c>
      <c r="N88">
        <v>41.1</v>
      </c>
      <c r="O88">
        <v>34.15</v>
      </c>
      <c r="P88">
        <v>22.16</v>
      </c>
      <c r="Q88">
        <v>18.37</v>
      </c>
      <c r="R88">
        <v>16.11</v>
      </c>
      <c r="S88">
        <v>14.85</v>
      </c>
    </row>
    <row r="89" spans="1:19" x14ac:dyDescent="0.25">
      <c r="A89" t="s">
        <v>32</v>
      </c>
      <c r="B89">
        <v>59</v>
      </c>
      <c r="C89" t="s">
        <v>95</v>
      </c>
      <c r="E89" t="s">
        <v>34</v>
      </c>
      <c r="G89">
        <v>29.06</v>
      </c>
      <c r="H89">
        <v>32.65</v>
      </c>
      <c r="I89">
        <v>33.94</v>
      </c>
      <c r="J89">
        <v>35.26</v>
      </c>
      <c r="K89">
        <v>38.6</v>
      </c>
      <c r="L89">
        <v>39.96</v>
      </c>
      <c r="M89">
        <v>41.34</v>
      </c>
      <c r="N89">
        <v>42.73</v>
      </c>
      <c r="O89">
        <v>35.520000000000003</v>
      </c>
      <c r="P89">
        <v>23.04</v>
      </c>
      <c r="Q89">
        <v>19.100000000000001</v>
      </c>
      <c r="R89">
        <v>16.739999999999998</v>
      </c>
      <c r="S89">
        <v>15.44</v>
      </c>
    </row>
    <row r="90" spans="1:19" x14ac:dyDescent="0.25">
      <c r="A90" t="s">
        <v>32</v>
      </c>
      <c r="B90">
        <v>60</v>
      </c>
      <c r="C90" t="s">
        <v>96</v>
      </c>
      <c r="E90" t="s">
        <v>34</v>
      </c>
      <c r="G90">
        <v>30.21</v>
      </c>
      <c r="H90">
        <v>33.92</v>
      </c>
      <c r="I90">
        <v>35.28</v>
      </c>
      <c r="J90">
        <v>36.659999999999997</v>
      </c>
      <c r="K90">
        <v>39.78</v>
      </c>
      <c r="L90">
        <v>41.19</v>
      </c>
      <c r="M90">
        <v>42.6</v>
      </c>
      <c r="N90">
        <v>44.04</v>
      </c>
      <c r="O90">
        <v>36.6</v>
      </c>
      <c r="P90">
        <v>23.74</v>
      </c>
      <c r="Q90">
        <v>19.71</v>
      </c>
      <c r="R90">
        <v>17.260000000000002</v>
      </c>
      <c r="S90">
        <v>15.9</v>
      </c>
    </row>
    <row r="91" spans="1:19" x14ac:dyDescent="0.25">
      <c r="A91" t="s">
        <v>32</v>
      </c>
      <c r="B91">
        <v>61</v>
      </c>
      <c r="C91" t="s">
        <v>97</v>
      </c>
      <c r="E91" t="s">
        <v>34</v>
      </c>
      <c r="G91">
        <v>22.37</v>
      </c>
      <c r="H91">
        <v>25.14</v>
      </c>
      <c r="I91">
        <v>26.14</v>
      </c>
      <c r="J91">
        <v>27.16</v>
      </c>
      <c r="K91">
        <v>28.82</v>
      </c>
      <c r="L91">
        <v>29.86</v>
      </c>
      <c r="M91">
        <v>30.91</v>
      </c>
      <c r="N91">
        <v>31.93</v>
      </c>
      <c r="O91">
        <v>26.54</v>
      </c>
      <c r="P91">
        <v>17.21</v>
      </c>
      <c r="Q91">
        <v>14.27</v>
      </c>
      <c r="R91">
        <v>12.52</v>
      </c>
      <c r="S91">
        <v>11.54</v>
      </c>
    </row>
    <row r="92" spans="1:19" x14ac:dyDescent="0.25">
      <c r="A92" t="s">
        <v>32</v>
      </c>
      <c r="B92">
        <v>62</v>
      </c>
      <c r="C92" t="s">
        <v>98</v>
      </c>
      <c r="E92" t="s">
        <v>34</v>
      </c>
      <c r="G92">
        <v>30.14</v>
      </c>
      <c r="H92">
        <v>33.85</v>
      </c>
      <c r="I92">
        <v>35.22</v>
      </c>
      <c r="J92">
        <v>36.57</v>
      </c>
      <c r="K92">
        <v>39.99</v>
      </c>
      <c r="L92">
        <v>41.42</v>
      </c>
      <c r="M92">
        <v>42.85</v>
      </c>
      <c r="N92">
        <v>44.27</v>
      </c>
      <c r="O92">
        <v>36.799999999999997</v>
      </c>
      <c r="P92">
        <v>23.87</v>
      </c>
      <c r="Q92">
        <v>19.79</v>
      </c>
      <c r="R92">
        <v>17.37</v>
      </c>
      <c r="S92">
        <v>16</v>
      </c>
    </row>
    <row r="93" spans="1:19" x14ac:dyDescent="0.25">
      <c r="A93" t="s">
        <v>32</v>
      </c>
      <c r="B93">
        <v>63</v>
      </c>
      <c r="C93" t="s">
        <v>99</v>
      </c>
      <c r="E93" t="s">
        <v>34</v>
      </c>
      <c r="G93">
        <v>30.47</v>
      </c>
      <c r="H93">
        <v>34.25</v>
      </c>
      <c r="I93">
        <v>35.61</v>
      </c>
      <c r="J93">
        <v>36.979999999999997</v>
      </c>
      <c r="K93">
        <v>40.54</v>
      </c>
      <c r="L93">
        <v>41.97</v>
      </c>
      <c r="M93">
        <v>43.42</v>
      </c>
      <c r="N93">
        <v>44.87</v>
      </c>
      <c r="O93">
        <v>37.299999999999997</v>
      </c>
      <c r="P93">
        <v>24.19</v>
      </c>
      <c r="Q93">
        <v>20.059999999999999</v>
      </c>
      <c r="R93">
        <v>17.579999999999998</v>
      </c>
      <c r="S93">
        <v>16.21</v>
      </c>
    </row>
    <row r="94" spans="1:19" x14ac:dyDescent="0.25">
      <c r="A94" t="s">
        <v>32</v>
      </c>
      <c r="B94">
        <v>64</v>
      </c>
      <c r="C94" t="s">
        <v>100</v>
      </c>
      <c r="E94" t="s">
        <v>34</v>
      </c>
      <c r="G94">
        <v>31.85</v>
      </c>
      <c r="H94">
        <v>35.79</v>
      </c>
      <c r="I94">
        <v>37.21</v>
      </c>
      <c r="J94">
        <v>38.65</v>
      </c>
      <c r="K94">
        <v>42.58</v>
      </c>
      <c r="L94">
        <v>44.09</v>
      </c>
      <c r="M94">
        <v>45.62</v>
      </c>
      <c r="N94">
        <v>47.13</v>
      </c>
      <c r="O94">
        <v>39.19</v>
      </c>
      <c r="P94">
        <v>25.41</v>
      </c>
      <c r="Q94">
        <v>21.08</v>
      </c>
      <c r="R94">
        <v>18.48</v>
      </c>
      <c r="S94">
        <v>17.04</v>
      </c>
    </row>
    <row r="95" spans="1:19" x14ac:dyDescent="0.25">
      <c r="A95" t="s">
        <v>32</v>
      </c>
      <c r="B95">
        <v>64</v>
      </c>
      <c r="C95" t="s">
        <v>100</v>
      </c>
      <c r="D95" t="s">
        <v>39</v>
      </c>
      <c r="E95" t="s">
        <v>34</v>
      </c>
      <c r="G95">
        <v>39.82</v>
      </c>
      <c r="H95">
        <v>44.72</v>
      </c>
      <c r="I95">
        <v>46.51</v>
      </c>
      <c r="J95">
        <v>48.3</v>
      </c>
      <c r="K95">
        <v>53.23</v>
      </c>
      <c r="L95">
        <v>55.13</v>
      </c>
      <c r="M95">
        <v>57.02</v>
      </c>
      <c r="N95">
        <v>58.92</v>
      </c>
      <c r="O95">
        <v>48.99</v>
      </c>
      <c r="P95">
        <v>31.77</v>
      </c>
      <c r="Q95">
        <v>26.35</v>
      </c>
      <c r="R95">
        <v>23.11</v>
      </c>
      <c r="S95">
        <v>21.3</v>
      </c>
    </row>
    <row r="96" spans="1:19" x14ac:dyDescent="0.25">
      <c r="A96" t="s">
        <v>32</v>
      </c>
      <c r="B96">
        <v>65</v>
      </c>
      <c r="C96" t="s">
        <v>101</v>
      </c>
      <c r="E96" t="s">
        <v>34</v>
      </c>
      <c r="G96">
        <v>31.83</v>
      </c>
      <c r="H96">
        <v>35.78</v>
      </c>
      <c r="I96">
        <v>37.19</v>
      </c>
      <c r="J96">
        <v>38.630000000000003</v>
      </c>
      <c r="K96">
        <v>42.56</v>
      </c>
      <c r="L96">
        <v>44.08</v>
      </c>
      <c r="M96">
        <v>45.6</v>
      </c>
      <c r="N96">
        <v>47.12</v>
      </c>
      <c r="O96">
        <v>39.18</v>
      </c>
      <c r="P96">
        <v>25.41</v>
      </c>
      <c r="Q96">
        <v>21.07</v>
      </c>
      <c r="R96">
        <v>18.47</v>
      </c>
      <c r="S96">
        <v>17.03</v>
      </c>
    </row>
    <row r="97" spans="1:19" x14ac:dyDescent="0.25">
      <c r="A97" t="s">
        <v>32</v>
      </c>
      <c r="B97">
        <v>65</v>
      </c>
      <c r="C97" t="s">
        <v>101</v>
      </c>
      <c r="D97" t="s">
        <v>39</v>
      </c>
      <c r="E97" t="s">
        <v>34</v>
      </c>
      <c r="G97">
        <v>39.799999999999997</v>
      </c>
      <c r="H97">
        <v>44.7</v>
      </c>
      <c r="I97">
        <v>46.5</v>
      </c>
      <c r="J97">
        <v>48.28</v>
      </c>
      <c r="K97">
        <v>53.22</v>
      </c>
      <c r="L97">
        <v>55.11</v>
      </c>
      <c r="M97">
        <v>57</v>
      </c>
      <c r="N97">
        <v>58.91</v>
      </c>
      <c r="O97">
        <v>48.97</v>
      </c>
      <c r="P97">
        <v>31.76</v>
      </c>
      <c r="Q97">
        <v>26.34</v>
      </c>
      <c r="R97">
        <v>23.09</v>
      </c>
      <c r="S97">
        <v>21.29</v>
      </c>
    </row>
    <row r="98" spans="1:19" x14ac:dyDescent="0.25">
      <c r="A98" t="s">
        <v>32</v>
      </c>
      <c r="B98">
        <v>66</v>
      </c>
      <c r="C98" t="s">
        <v>102</v>
      </c>
      <c r="E98" t="s">
        <v>34</v>
      </c>
      <c r="G98">
        <v>37.5</v>
      </c>
      <c r="H98">
        <v>42.14</v>
      </c>
      <c r="I98">
        <v>43.82</v>
      </c>
      <c r="J98">
        <v>45.5</v>
      </c>
      <c r="K98">
        <v>50.66</v>
      </c>
      <c r="L98">
        <v>52.47</v>
      </c>
      <c r="M98">
        <v>54.29</v>
      </c>
      <c r="N98">
        <v>56.09</v>
      </c>
      <c r="O98">
        <v>46.63</v>
      </c>
      <c r="P98">
        <v>30.23</v>
      </c>
      <c r="Q98">
        <v>25.08</v>
      </c>
      <c r="R98">
        <v>21.99</v>
      </c>
      <c r="S98">
        <v>20.27</v>
      </c>
    </row>
    <row r="99" spans="1:19" x14ac:dyDescent="0.25">
      <c r="A99" t="s">
        <v>32</v>
      </c>
      <c r="B99">
        <v>66</v>
      </c>
      <c r="C99" t="s">
        <v>102</v>
      </c>
      <c r="D99" t="s">
        <v>39</v>
      </c>
      <c r="E99" t="s">
        <v>34</v>
      </c>
      <c r="G99">
        <v>46.89</v>
      </c>
      <c r="H99">
        <v>52.66</v>
      </c>
      <c r="I99">
        <v>54.77</v>
      </c>
      <c r="J99">
        <v>56.88</v>
      </c>
      <c r="K99">
        <v>63.33</v>
      </c>
      <c r="L99">
        <v>65.59</v>
      </c>
      <c r="M99">
        <v>67.86</v>
      </c>
      <c r="N99">
        <v>70.11</v>
      </c>
      <c r="O99">
        <v>58.28</v>
      </c>
      <c r="P99">
        <v>37.79</v>
      </c>
      <c r="Q99">
        <v>31.35</v>
      </c>
      <c r="R99">
        <v>27.48</v>
      </c>
      <c r="S99">
        <v>25.34</v>
      </c>
    </row>
    <row r="100" spans="1:19" x14ac:dyDescent="0.25">
      <c r="A100" t="s">
        <v>32</v>
      </c>
      <c r="B100">
        <v>67</v>
      </c>
      <c r="C100" t="s">
        <v>103</v>
      </c>
      <c r="E100" t="s">
        <v>34</v>
      </c>
      <c r="G100">
        <v>36.07</v>
      </c>
      <c r="H100">
        <v>40.549999999999997</v>
      </c>
      <c r="I100">
        <v>42.16</v>
      </c>
      <c r="J100">
        <v>43.78</v>
      </c>
      <c r="K100">
        <v>48.62</v>
      </c>
      <c r="L100">
        <v>50.36</v>
      </c>
      <c r="M100">
        <v>52.11</v>
      </c>
      <c r="N100">
        <v>53.83</v>
      </c>
      <c r="O100">
        <v>44.76</v>
      </c>
      <c r="P100">
        <v>29.02</v>
      </c>
      <c r="Q100">
        <v>24.07</v>
      </c>
      <c r="R100">
        <v>21.11</v>
      </c>
      <c r="S100">
        <v>19.45</v>
      </c>
    </row>
    <row r="101" spans="1:19" x14ac:dyDescent="0.25">
      <c r="A101" t="s">
        <v>32</v>
      </c>
      <c r="B101">
        <v>68</v>
      </c>
      <c r="C101" t="s">
        <v>104</v>
      </c>
      <c r="E101" t="s">
        <v>34</v>
      </c>
      <c r="G101">
        <v>35.799999999999997</v>
      </c>
      <c r="H101">
        <v>40.22</v>
      </c>
      <c r="I101">
        <v>41.82</v>
      </c>
      <c r="J101">
        <v>43.46</v>
      </c>
      <c r="K101">
        <v>48.24</v>
      </c>
      <c r="L101">
        <v>49.98</v>
      </c>
      <c r="M101">
        <v>51.7</v>
      </c>
      <c r="N101">
        <v>53.42</v>
      </c>
      <c r="O101">
        <v>44.41</v>
      </c>
      <c r="P101">
        <v>28.8</v>
      </c>
      <c r="Q101">
        <v>23.88</v>
      </c>
      <c r="R101">
        <v>20.93</v>
      </c>
      <c r="S101">
        <v>19.3</v>
      </c>
    </row>
    <row r="102" spans="1:19" x14ac:dyDescent="0.25">
      <c r="A102" t="s">
        <v>32</v>
      </c>
      <c r="B102">
        <v>69</v>
      </c>
      <c r="C102" t="s">
        <v>105</v>
      </c>
      <c r="E102" t="s">
        <v>34</v>
      </c>
      <c r="G102">
        <v>33.99</v>
      </c>
      <c r="H102">
        <v>38.19</v>
      </c>
      <c r="I102">
        <v>39.72</v>
      </c>
      <c r="J102">
        <v>41.25</v>
      </c>
      <c r="K102">
        <v>45.62</v>
      </c>
      <c r="L102">
        <v>47.26</v>
      </c>
      <c r="M102">
        <v>48.9</v>
      </c>
      <c r="N102">
        <v>50.51</v>
      </c>
      <c r="O102">
        <v>42</v>
      </c>
      <c r="P102">
        <v>27.23</v>
      </c>
      <c r="Q102">
        <v>22.6</v>
      </c>
      <c r="R102">
        <v>19.8</v>
      </c>
      <c r="S102">
        <v>18.260000000000002</v>
      </c>
    </row>
    <row r="103" spans="1:19" x14ac:dyDescent="0.25">
      <c r="A103" t="s">
        <v>32</v>
      </c>
      <c r="B103">
        <v>70</v>
      </c>
      <c r="C103" t="s">
        <v>106</v>
      </c>
      <c r="E103" t="s">
        <v>34</v>
      </c>
      <c r="G103">
        <v>33.85</v>
      </c>
      <c r="H103">
        <v>38.04</v>
      </c>
      <c r="I103">
        <v>39.56</v>
      </c>
      <c r="J103">
        <v>41.1</v>
      </c>
      <c r="K103">
        <v>45.37</v>
      </c>
      <c r="L103">
        <v>46.98</v>
      </c>
      <c r="M103">
        <v>48.62</v>
      </c>
      <c r="N103">
        <v>50.24</v>
      </c>
      <c r="O103">
        <v>41.75</v>
      </c>
      <c r="P103">
        <v>27.08</v>
      </c>
      <c r="Q103">
        <v>22.47</v>
      </c>
      <c r="R103">
        <v>19.690000000000001</v>
      </c>
      <c r="S103">
        <v>18.16</v>
      </c>
    </row>
    <row r="104" spans="1:19" x14ac:dyDescent="0.25">
      <c r="A104" t="s">
        <v>32</v>
      </c>
      <c r="B104">
        <v>71</v>
      </c>
      <c r="C104" t="s">
        <v>107</v>
      </c>
      <c r="E104" t="s">
        <v>34</v>
      </c>
      <c r="G104">
        <v>32.549999999999997</v>
      </c>
      <c r="H104">
        <v>36.6</v>
      </c>
      <c r="I104">
        <v>38.06</v>
      </c>
      <c r="J104">
        <v>39.51</v>
      </c>
      <c r="K104">
        <v>43.5</v>
      </c>
      <c r="L104">
        <v>45.06</v>
      </c>
      <c r="M104">
        <v>46.61</v>
      </c>
      <c r="N104">
        <v>48.17</v>
      </c>
      <c r="O104">
        <v>40.049999999999997</v>
      </c>
      <c r="P104">
        <v>25.96</v>
      </c>
      <c r="Q104">
        <v>21.54</v>
      </c>
      <c r="R104">
        <v>18.89</v>
      </c>
      <c r="S104">
        <v>17.41</v>
      </c>
    </row>
    <row r="105" spans="1:19" x14ac:dyDescent="0.25">
      <c r="A105" t="s">
        <v>32</v>
      </c>
      <c r="B105">
        <v>72</v>
      </c>
      <c r="C105" t="s">
        <v>108</v>
      </c>
      <c r="E105" t="s">
        <v>34</v>
      </c>
      <c r="G105">
        <v>20.8</v>
      </c>
      <c r="H105">
        <v>23.38</v>
      </c>
      <c r="I105">
        <v>24.31</v>
      </c>
      <c r="J105">
        <v>25.24</v>
      </c>
      <c r="K105">
        <v>26.79</v>
      </c>
      <c r="L105">
        <v>27.76</v>
      </c>
      <c r="M105">
        <v>28.71</v>
      </c>
      <c r="N105">
        <v>29.66</v>
      </c>
      <c r="O105">
        <v>24.65</v>
      </c>
      <c r="P105">
        <v>16</v>
      </c>
      <c r="Q105">
        <v>13.26</v>
      </c>
      <c r="R105">
        <v>11.63</v>
      </c>
      <c r="S105">
        <v>10.72</v>
      </c>
    </row>
    <row r="106" spans="1:19" x14ac:dyDescent="0.25">
      <c r="A106" t="s">
        <v>32</v>
      </c>
      <c r="B106">
        <v>73</v>
      </c>
      <c r="C106" t="s">
        <v>109</v>
      </c>
      <c r="E106" t="s">
        <v>34</v>
      </c>
      <c r="G106">
        <v>38.119999999999997</v>
      </c>
      <c r="H106">
        <v>42.83</v>
      </c>
      <c r="I106">
        <v>44.55</v>
      </c>
      <c r="J106">
        <v>46.26</v>
      </c>
      <c r="K106">
        <v>51.39</v>
      </c>
      <c r="L106">
        <v>53.25</v>
      </c>
      <c r="M106">
        <v>55.07</v>
      </c>
      <c r="N106">
        <v>56.91</v>
      </c>
      <c r="O106">
        <v>47.32</v>
      </c>
      <c r="P106">
        <v>30.68</v>
      </c>
      <c r="Q106">
        <v>25.45</v>
      </c>
      <c r="R106">
        <v>22.3</v>
      </c>
      <c r="S106">
        <v>20.56</v>
      </c>
    </row>
    <row r="107" spans="1:19" x14ac:dyDescent="0.25">
      <c r="A107" t="s">
        <v>32</v>
      </c>
      <c r="B107">
        <v>73</v>
      </c>
      <c r="C107" t="s">
        <v>109</v>
      </c>
      <c r="D107" t="s">
        <v>39</v>
      </c>
      <c r="E107" t="s">
        <v>34</v>
      </c>
      <c r="G107">
        <v>47.66</v>
      </c>
      <c r="H107">
        <v>53.54</v>
      </c>
      <c r="I107">
        <v>55.69</v>
      </c>
      <c r="J107">
        <v>57.82</v>
      </c>
      <c r="K107">
        <v>64.239999999999995</v>
      </c>
      <c r="L107">
        <v>66.540000000000006</v>
      </c>
      <c r="M107">
        <v>68.84</v>
      </c>
      <c r="N107">
        <v>71.14</v>
      </c>
      <c r="O107">
        <v>59.12</v>
      </c>
      <c r="P107">
        <v>38.35</v>
      </c>
      <c r="Q107">
        <v>31.81</v>
      </c>
      <c r="R107">
        <v>27.89</v>
      </c>
      <c r="S107">
        <v>25.7</v>
      </c>
    </row>
    <row r="108" spans="1:19" x14ac:dyDescent="0.25">
      <c r="A108" t="s">
        <v>32</v>
      </c>
      <c r="B108">
        <v>74</v>
      </c>
      <c r="C108" t="s">
        <v>110</v>
      </c>
      <c r="E108" t="s">
        <v>34</v>
      </c>
      <c r="G108">
        <v>36.99</v>
      </c>
      <c r="H108">
        <v>41.55</v>
      </c>
      <c r="I108">
        <v>43.22</v>
      </c>
      <c r="J108">
        <v>44.89</v>
      </c>
      <c r="K108">
        <v>49.85</v>
      </c>
      <c r="L108">
        <v>51.6</v>
      </c>
      <c r="M108">
        <v>53.42</v>
      </c>
      <c r="N108">
        <v>55.18</v>
      </c>
      <c r="O108">
        <v>45.86</v>
      </c>
      <c r="P108">
        <v>29.73</v>
      </c>
      <c r="Q108">
        <v>24.68</v>
      </c>
      <c r="R108">
        <v>21.64</v>
      </c>
      <c r="S108">
        <v>19.940000000000001</v>
      </c>
    </row>
    <row r="109" spans="1:19" x14ac:dyDescent="0.25">
      <c r="A109" t="s">
        <v>32</v>
      </c>
      <c r="B109">
        <v>74</v>
      </c>
      <c r="C109" t="s">
        <v>110</v>
      </c>
      <c r="D109" t="s">
        <v>39</v>
      </c>
      <c r="E109" t="s">
        <v>34</v>
      </c>
      <c r="G109">
        <v>46.22</v>
      </c>
      <c r="H109">
        <v>51.93</v>
      </c>
      <c r="I109">
        <v>54.02</v>
      </c>
      <c r="J109">
        <v>56.1</v>
      </c>
      <c r="K109">
        <v>62.28</v>
      </c>
      <c r="L109">
        <v>64.52</v>
      </c>
      <c r="M109">
        <v>66.75</v>
      </c>
      <c r="N109">
        <v>68.98</v>
      </c>
      <c r="O109">
        <v>57.33</v>
      </c>
      <c r="P109">
        <v>37.17</v>
      </c>
      <c r="Q109">
        <v>30.84</v>
      </c>
      <c r="R109">
        <v>27.03</v>
      </c>
      <c r="S109">
        <v>24.92</v>
      </c>
    </row>
    <row r="110" spans="1:19" x14ac:dyDescent="0.25">
      <c r="A110" t="s">
        <v>32</v>
      </c>
      <c r="B110">
        <v>75</v>
      </c>
      <c r="C110" t="s">
        <v>111</v>
      </c>
      <c r="E110" t="s">
        <v>34</v>
      </c>
      <c r="G110">
        <v>28.17</v>
      </c>
      <c r="H110">
        <v>31.62</v>
      </c>
      <c r="I110">
        <v>32.909999999999997</v>
      </c>
      <c r="J110">
        <v>34.159999999999997</v>
      </c>
      <c r="K110">
        <v>36.869999999999997</v>
      </c>
      <c r="L110">
        <v>38.19</v>
      </c>
      <c r="M110">
        <v>39.479999999999997</v>
      </c>
      <c r="N110">
        <v>40.82</v>
      </c>
      <c r="O110">
        <v>33.93</v>
      </c>
      <c r="P110">
        <v>22.01</v>
      </c>
      <c r="Q110">
        <v>18.260000000000002</v>
      </c>
      <c r="R110">
        <v>16</v>
      </c>
      <c r="S110">
        <v>14.75</v>
      </c>
    </row>
    <row r="111" spans="1:19" x14ac:dyDescent="0.25">
      <c r="A111" t="s">
        <v>32</v>
      </c>
      <c r="B111">
        <v>76</v>
      </c>
      <c r="C111" t="s">
        <v>112</v>
      </c>
      <c r="E111" t="s">
        <v>34</v>
      </c>
      <c r="G111">
        <v>25.14</v>
      </c>
      <c r="H111">
        <v>28.22</v>
      </c>
      <c r="I111">
        <v>29.36</v>
      </c>
      <c r="J111">
        <v>30.51</v>
      </c>
      <c r="K111">
        <v>32.89</v>
      </c>
      <c r="L111">
        <v>34.06</v>
      </c>
      <c r="M111">
        <v>35.24</v>
      </c>
      <c r="N111">
        <v>36.4</v>
      </c>
      <c r="O111">
        <v>30.27</v>
      </c>
      <c r="P111">
        <v>19.64</v>
      </c>
      <c r="Q111">
        <v>16.28</v>
      </c>
      <c r="R111">
        <v>14.29</v>
      </c>
      <c r="S111">
        <v>13.16</v>
      </c>
    </row>
    <row r="112" spans="1:19" x14ac:dyDescent="0.25">
      <c r="A112" t="s">
        <v>32</v>
      </c>
      <c r="B112">
        <v>77</v>
      </c>
      <c r="C112" t="s">
        <v>113</v>
      </c>
      <c r="E112" t="s">
        <v>34</v>
      </c>
      <c r="G112">
        <v>28.45</v>
      </c>
      <c r="H112">
        <v>31.96</v>
      </c>
      <c r="I112">
        <v>33.26</v>
      </c>
      <c r="J112">
        <v>34.53</v>
      </c>
      <c r="K112">
        <v>37.29</v>
      </c>
      <c r="L112">
        <v>38.619999999999997</v>
      </c>
      <c r="M112">
        <v>39.950000000000003</v>
      </c>
      <c r="N112">
        <v>41.3</v>
      </c>
      <c r="O112">
        <v>34.31</v>
      </c>
      <c r="P112">
        <v>22.25</v>
      </c>
      <c r="Q112">
        <v>18.45</v>
      </c>
      <c r="R112">
        <v>16.18</v>
      </c>
      <c r="S112">
        <v>14.91</v>
      </c>
    </row>
    <row r="113" spans="1:19" x14ac:dyDescent="0.25">
      <c r="A113" t="s">
        <v>32</v>
      </c>
      <c r="B113">
        <v>78</v>
      </c>
      <c r="C113" t="s">
        <v>114</v>
      </c>
      <c r="E113" t="s">
        <v>34</v>
      </c>
      <c r="G113">
        <v>28.2</v>
      </c>
      <c r="H113">
        <v>31.71</v>
      </c>
      <c r="I113">
        <v>32.96</v>
      </c>
      <c r="J113">
        <v>34.22</v>
      </c>
      <c r="K113">
        <v>36.93</v>
      </c>
      <c r="L113">
        <v>38.25</v>
      </c>
      <c r="M113">
        <v>39.56</v>
      </c>
      <c r="N113">
        <v>40.880000000000003</v>
      </c>
      <c r="O113">
        <v>33.99</v>
      </c>
      <c r="P113">
        <v>22.04</v>
      </c>
      <c r="Q113">
        <v>18.3</v>
      </c>
      <c r="R113">
        <v>16.03</v>
      </c>
      <c r="S113">
        <v>14.78</v>
      </c>
    </row>
    <row r="114" spans="1:19" x14ac:dyDescent="0.25">
      <c r="A114" t="s">
        <v>32</v>
      </c>
      <c r="B114">
        <v>79</v>
      </c>
      <c r="C114" t="s">
        <v>115</v>
      </c>
      <c r="E114" t="s">
        <v>34</v>
      </c>
      <c r="G114">
        <v>25.66</v>
      </c>
      <c r="H114">
        <v>28.84</v>
      </c>
      <c r="I114">
        <v>29.98</v>
      </c>
      <c r="J114">
        <v>31.14</v>
      </c>
      <c r="K114">
        <v>33.57</v>
      </c>
      <c r="L114">
        <v>34.79</v>
      </c>
      <c r="M114">
        <v>35.99</v>
      </c>
      <c r="N114">
        <v>37.19</v>
      </c>
      <c r="O114">
        <v>30.92</v>
      </c>
      <c r="P114">
        <v>20.05</v>
      </c>
      <c r="Q114">
        <v>16.63</v>
      </c>
      <c r="R114">
        <v>14.58</v>
      </c>
      <c r="S114">
        <v>13.43</v>
      </c>
    </row>
    <row r="115" spans="1:19" x14ac:dyDescent="0.25">
      <c r="A115" t="s">
        <v>32</v>
      </c>
      <c r="B115">
        <v>80</v>
      </c>
      <c r="C115" t="s">
        <v>116</v>
      </c>
      <c r="E115" t="s">
        <v>34</v>
      </c>
      <c r="G115">
        <v>26.66</v>
      </c>
      <c r="H115">
        <v>29.97</v>
      </c>
      <c r="I115">
        <v>31.17</v>
      </c>
      <c r="J115">
        <v>32.35</v>
      </c>
      <c r="K115">
        <v>35.18</v>
      </c>
      <c r="L115">
        <v>36.43</v>
      </c>
      <c r="M115">
        <v>37.68</v>
      </c>
      <c r="N115">
        <v>38.97</v>
      </c>
      <c r="O115">
        <v>32.369999999999997</v>
      </c>
      <c r="P115">
        <v>21</v>
      </c>
      <c r="Q115">
        <v>17.420000000000002</v>
      </c>
      <c r="R115">
        <v>15.27</v>
      </c>
      <c r="S115">
        <v>14.07</v>
      </c>
    </row>
    <row r="116" spans="1:19" x14ac:dyDescent="0.25">
      <c r="A116" t="s">
        <v>32</v>
      </c>
      <c r="B116">
        <v>81</v>
      </c>
      <c r="C116" t="s">
        <v>117</v>
      </c>
      <c r="E116" t="s">
        <v>34</v>
      </c>
      <c r="G116">
        <v>42.46</v>
      </c>
      <c r="H116">
        <v>47.7</v>
      </c>
      <c r="I116">
        <v>49.62</v>
      </c>
      <c r="J116">
        <v>51.52</v>
      </c>
      <c r="K116">
        <v>57.14</v>
      </c>
      <c r="L116">
        <v>59.19</v>
      </c>
      <c r="M116">
        <v>61.22</v>
      </c>
      <c r="N116">
        <v>63.26</v>
      </c>
      <c r="O116">
        <v>52.59</v>
      </c>
      <c r="P116">
        <v>34.11</v>
      </c>
      <c r="Q116">
        <v>28.28</v>
      </c>
      <c r="R116">
        <v>24.8</v>
      </c>
      <c r="S116">
        <v>22.87</v>
      </c>
    </row>
    <row r="117" spans="1:19" x14ac:dyDescent="0.25">
      <c r="A117" t="s">
        <v>32</v>
      </c>
      <c r="B117">
        <v>82</v>
      </c>
      <c r="C117" t="s">
        <v>118</v>
      </c>
      <c r="E117" t="s">
        <v>34</v>
      </c>
      <c r="G117">
        <v>34.86</v>
      </c>
      <c r="H117">
        <v>39.19</v>
      </c>
      <c r="I117">
        <v>40.75</v>
      </c>
      <c r="J117">
        <v>42.32</v>
      </c>
      <c r="K117">
        <v>46.7</v>
      </c>
      <c r="L117">
        <v>48.37</v>
      </c>
      <c r="M117">
        <v>50.02</v>
      </c>
      <c r="N117">
        <v>51.7</v>
      </c>
      <c r="O117">
        <v>42.98</v>
      </c>
      <c r="P117">
        <v>27.87</v>
      </c>
      <c r="Q117">
        <v>23.12</v>
      </c>
      <c r="R117">
        <v>20.28</v>
      </c>
      <c r="S117">
        <v>18.68</v>
      </c>
    </row>
    <row r="118" spans="1:19" x14ac:dyDescent="0.25">
      <c r="A118" t="s">
        <v>32</v>
      </c>
      <c r="B118">
        <v>83</v>
      </c>
      <c r="C118" t="s">
        <v>119</v>
      </c>
      <c r="E118" t="s">
        <v>34</v>
      </c>
      <c r="G118">
        <v>42.6</v>
      </c>
      <c r="H118">
        <v>47.87</v>
      </c>
      <c r="I118">
        <v>49.8</v>
      </c>
      <c r="J118">
        <v>51.7</v>
      </c>
      <c r="K118">
        <v>57.99</v>
      </c>
      <c r="L118">
        <v>60.06</v>
      </c>
      <c r="M118">
        <v>62.14</v>
      </c>
      <c r="N118">
        <v>64.2</v>
      </c>
      <c r="O118">
        <v>53.37</v>
      </c>
      <c r="P118">
        <v>34.6</v>
      </c>
      <c r="Q118">
        <v>28.71</v>
      </c>
      <c r="R118">
        <v>25.17</v>
      </c>
      <c r="S118">
        <v>23.21</v>
      </c>
    </row>
    <row r="119" spans="1:19" x14ac:dyDescent="0.25">
      <c r="A119" t="s">
        <v>32</v>
      </c>
      <c r="B119">
        <v>84</v>
      </c>
      <c r="C119" t="s">
        <v>120</v>
      </c>
      <c r="E119" t="s">
        <v>34</v>
      </c>
      <c r="G119">
        <v>39.86</v>
      </c>
      <c r="H119">
        <v>44.77</v>
      </c>
      <c r="I119">
        <v>46.56</v>
      </c>
      <c r="J119">
        <v>48.34</v>
      </c>
      <c r="K119">
        <v>53.93</v>
      </c>
      <c r="L119">
        <v>55.86</v>
      </c>
      <c r="M119">
        <v>57.78</v>
      </c>
      <c r="N119">
        <v>59.72</v>
      </c>
      <c r="O119">
        <v>49.64</v>
      </c>
      <c r="P119">
        <v>32.19</v>
      </c>
      <c r="Q119">
        <v>26.7</v>
      </c>
      <c r="R119">
        <v>23.42</v>
      </c>
      <c r="S119">
        <v>21.57</v>
      </c>
    </row>
    <row r="120" spans="1:19" x14ac:dyDescent="0.25">
      <c r="A120" t="s">
        <v>32</v>
      </c>
      <c r="B120">
        <v>85</v>
      </c>
      <c r="C120" t="s">
        <v>121</v>
      </c>
      <c r="E120" t="s">
        <v>34</v>
      </c>
      <c r="G120">
        <v>22.96</v>
      </c>
      <c r="H120">
        <v>25.79</v>
      </c>
      <c r="I120">
        <v>26.82</v>
      </c>
      <c r="J120">
        <v>27.87</v>
      </c>
      <c r="K120">
        <v>29.72</v>
      </c>
      <c r="L120">
        <v>30.79</v>
      </c>
      <c r="M120">
        <v>31.85</v>
      </c>
      <c r="N120">
        <v>32.93</v>
      </c>
      <c r="O120">
        <v>27.35</v>
      </c>
      <c r="P120">
        <v>17.75</v>
      </c>
      <c r="Q120">
        <v>14.73</v>
      </c>
      <c r="R120">
        <v>12.89</v>
      </c>
      <c r="S120">
        <v>11.9</v>
      </c>
    </row>
    <row r="121" spans="1:19" x14ac:dyDescent="0.25">
      <c r="A121" t="s">
        <v>32</v>
      </c>
      <c r="B121">
        <v>85</v>
      </c>
      <c r="C121" t="s">
        <v>121</v>
      </c>
      <c r="D121" t="s">
        <v>53</v>
      </c>
      <c r="E121" t="s">
        <v>34</v>
      </c>
      <c r="G121">
        <v>28.7</v>
      </c>
      <c r="H121">
        <v>32.25</v>
      </c>
      <c r="I121">
        <v>33.54</v>
      </c>
      <c r="J121">
        <v>34.82</v>
      </c>
      <c r="K121">
        <v>37.15</v>
      </c>
      <c r="L121">
        <v>38.5</v>
      </c>
      <c r="M121">
        <v>39.82</v>
      </c>
      <c r="N121">
        <v>41.14</v>
      </c>
      <c r="O121">
        <v>34.200000000000003</v>
      </c>
      <c r="P121">
        <v>22.18</v>
      </c>
      <c r="Q121">
        <v>18.399999999999999</v>
      </c>
      <c r="R121">
        <v>16.13</v>
      </c>
      <c r="S121">
        <v>14.88</v>
      </c>
    </row>
    <row r="122" spans="1:19" x14ac:dyDescent="0.25">
      <c r="A122" t="s">
        <v>32</v>
      </c>
      <c r="B122">
        <v>86</v>
      </c>
      <c r="C122" t="s">
        <v>122</v>
      </c>
      <c r="E122" t="s">
        <v>34</v>
      </c>
      <c r="G122">
        <v>25.32</v>
      </c>
      <c r="H122">
        <v>28.45</v>
      </c>
      <c r="I122">
        <v>29.61</v>
      </c>
      <c r="J122">
        <v>30.74</v>
      </c>
      <c r="K122">
        <v>33.17</v>
      </c>
      <c r="L122">
        <v>34.36</v>
      </c>
      <c r="M122">
        <v>35.54</v>
      </c>
      <c r="N122">
        <v>36.71</v>
      </c>
      <c r="O122">
        <v>30.51</v>
      </c>
      <c r="P122">
        <v>19.8</v>
      </c>
      <c r="Q122">
        <v>16.420000000000002</v>
      </c>
      <c r="R122">
        <v>14.39</v>
      </c>
      <c r="S122">
        <v>13.27</v>
      </c>
    </row>
    <row r="123" spans="1:19" x14ac:dyDescent="0.25">
      <c r="A123" t="s">
        <v>32</v>
      </c>
      <c r="B123">
        <v>87</v>
      </c>
      <c r="C123" t="s">
        <v>123</v>
      </c>
      <c r="E123" t="s">
        <v>34</v>
      </c>
      <c r="G123">
        <v>29.54</v>
      </c>
      <c r="H123">
        <v>33.18</v>
      </c>
      <c r="I123">
        <v>34.520000000000003</v>
      </c>
      <c r="J123">
        <v>35.82</v>
      </c>
      <c r="K123">
        <v>39.020000000000003</v>
      </c>
      <c r="L123">
        <v>40.42</v>
      </c>
      <c r="M123">
        <v>41.81</v>
      </c>
      <c r="N123">
        <v>43.22</v>
      </c>
      <c r="O123">
        <v>35.92</v>
      </c>
      <c r="P123">
        <v>23.28</v>
      </c>
      <c r="Q123">
        <v>19.32</v>
      </c>
      <c r="R123">
        <v>16.93</v>
      </c>
      <c r="S123">
        <v>15.61</v>
      </c>
    </row>
    <row r="124" spans="1:19" x14ac:dyDescent="0.25">
      <c r="A124" t="s">
        <v>32</v>
      </c>
      <c r="B124">
        <v>88</v>
      </c>
      <c r="C124" t="s">
        <v>124</v>
      </c>
      <c r="E124" t="s">
        <v>34</v>
      </c>
      <c r="G124">
        <v>33.32</v>
      </c>
      <c r="H124">
        <v>37.42</v>
      </c>
      <c r="I124">
        <v>38.92</v>
      </c>
      <c r="J124">
        <v>40.42</v>
      </c>
      <c r="K124">
        <v>44.54</v>
      </c>
      <c r="L124">
        <v>46.13</v>
      </c>
      <c r="M124">
        <v>47.7</v>
      </c>
      <c r="N124">
        <v>49.3</v>
      </c>
      <c r="O124">
        <v>40.99</v>
      </c>
      <c r="P124">
        <v>26.57</v>
      </c>
      <c r="Q124">
        <v>22.04</v>
      </c>
      <c r="R124">
        <v>19.309999999999999</v>
      </c>
      <c r="S124">
        <v>17.82</v>
      </c>
    </row>
    <row r="125" spans="1:19" x14ac:dyDescent="0.25">
      <c r="A125" t="s">
        <v>32</v>
      </c>
      <c r="B125">
        <v>89</v>
      </c>
      <c r="C125" t="s">
        <v>125</v>
      </c>
      <c r="E125" t="s">
        <v>34</v>
      </c>
      <c r="G125">
        <v>28.22</v>
      </c>
      <c r="H125">
        <v>31.71</v>
      </c>
      <c r="I125">
        <v>33</v>
      </c>
      <c r="J125">
        <v>34.28</v>
      </c>
      <c r="K125">
        <v>37.340000000000003</v>
      </c>
      <c r="L125">
        <v>38.659999999999997</v>
      </c>
      <c r="M125">
        <v>39.99</v>
      </c>
      <c r="N125">
        <v>41.34</v>
      </c>
      <c r="O125">
        <v>34.35</v>
      </c>
      <c r="P125">
        <v>22.28</v>
      </c>
      <c r="Q125">
        <v>18.489999999999998</v>
      </c>
      <c r="R125">
        <v>16.21</v>
      </c>
      <c r="S125">
        <v>14.94</v>
      </c>
    </row>
    <row r="126" spans="1:19" x14ac:dyDescent="0.25">
      <c r="A126" t="s">
        <v>32</v>
      </c>
      <c r="B126">
        <v>90</v>
      </c>
      <c r="C126" t="s">
        <v>126</v>
      </c>
      <c r="E126" t="s">
        <v>34</v>
      </c>
      <c r="G126">
        <v>36.880000000000003</v>
      </c>
      <c r="H126">
        <v>41.42</v>
      </c>
      <c r="I126">
        <v>43.09</v>
      </c>
      <c r="J126">
        <v>44.76</v>
      </c>
      <c r="K126">
        <v>49.69</v>
      </c>
      <c r="L126">
        <v>51.49</v>
      </c>
      <c r="M126">
        <v>53.25</v>
      </c>
      <c r="N126">
        <v>55.02</v>
      </c>
      <c r="O126">
        <v>45.74</v>
      </c>
      <c r="P126">
        <v>29.66</v>
      </c>
      <c r="Q126">
        <v>24.6</v>
      </c>
      <c r="R126">
        <v>21.56</v>
      </c>
      <c r="S126">
        <v>19.88</v>
      </c>
    </row>
    <row r="127" spans="1:19" x14ac:dyDescent="0.25">
      <c r="A127" t="s">
        <v>32</v>
      </c>
      <c r="B127">
        <v>91</v>
      </c>
      <c r="C127" t="s">
        <v>127</v>
      </c>
      <c r="E127" t="s">
        <v>34</v>
      </c>
      <c r="G127">
        <v>29.41</v>
      </c>
      <c r="H127">
        <v>33.020000000000003</v>
      </c>
      <c r="I127">
        <v>34.35</v>
      </c>
      <c r="J127">
        <v>35.69</v>
      </c>
      <c r="K127">
        <v>38.49</v>
      </c>
      <c r="L127">
        <v>39.85</v>
      </c>
      <c r="M127">
        <v>41.2</v>
      </c>
      <c r="N127">
        <v>42.6</v>
      </c>
      <c r="O127">
        <v>35.409999999999997</v>
      </c>
      <c r="P127">
        <v>22.95</v>
      </c>
      <c r="Q127">
        <v>19.05</v>
      </c>
      <c r="R127">
        <v>16.690000000000001</v>
      </c>
      <c r="S127">
        <v>15.39</v>
      </c>
    </row>
    <row r="128" spans="1:19" x14ac:dyDescent="0.25">
      <c r="A128" t="s">
        <v>32</v>
      </c>
      <c r="B128">
        <v>92</v>
      </c>
      <c r="C128" t="s">
        <v>128</v>
      </c>
      <c r="E128" t="s">
        <v>34</v>
      </c>
      <c r="G128">
        <v>28.43</v>
      </c>
      <c r="H128">
        <v>31.94</v>
      </c>
      <c r="I128">
        <v>33.22</v>
      </c>
      <c r="J128">
        <v>34.5</v>
      </c>
      <c r="K128">
        <v>37.22</v>
      </c>
      <c r="L128">
        <v>38.58</v>
      </c>
      <c r="M128">
        <v>39.9</v>
      </c>
      <c r="N128">
        <v>41.24</v>
      </c>
      <c r="O128">
        <v>34.28</v>
      </c>
      <c r="P128">
        <v>22.23</v>
      </c>
      <c r="Q128">
        <v>18.440000000000001</v>
      </c>
      <c r="R128">
        <v>16.16</v>
      </c>
      <c r="S128">
        <v>14.9</v>
      </c>
    </row>
    <row r="129" spans="1:19" x14ac:dyDescent="0.25">
      <c r="A129" t="s">
        <v>32</v>
      </c>
      <c r="B129">
        <v>93</v>
      </c>
      <c r="C129" t="s">
        <v>129</v>
      </c>
      <c r="E129" t="s">
        <v>34</v>
      </c>
      <c r="G129">
        <v>28.97</v>
      </c>
      <c r="H129">
        <v>32.56</v>
      </c>
      <c r="I129">
        <v>33.85</v>
      </c>
      <c r="J129">
        <v>35.18</v>
      </c>
      <c r="K129">
        <v>38.04</v>
      </c>
      <c r="L129">
        <v>39.409999999999997</v>
      </c>
      <c r="M129">
        <v>40.75</v>
      </c>
      <c r="N129">
        <v>42.1</v>
      </c>
      <c r="O129">
        <v>35</v>
      </c>
      <c r="P129">
        <v>22.7</v>
      </c>
      <c r="Q129">
        <v>18.84</v>
      </c>
      <c r="R129">
        <v>16.510000000000002</v>
      </c>
      <c r="S129">
        <v>15.22</v>
      </c>
    </row>
    <row r="130" spans="1:19" x14ac:dyDescent="0.25">
      <c r="A130" t="s">
        <v>32</v>
      </c>
      <c r="B130">
        <v>94</v>
      </c>
      <c r="C130" t="s">
        <v>130</v>
      </c>
      <c r="E130" t="s">
        <v>34</v>
      </c>
      <c r="G130">
        <v>29.03</v>
      </c>
      <c r="H130">
        <v>32.619999999999997</v>
      </c>
      <c r="I130">
        <v>33.92</v>
      </c>
      <c r="J130">
        <v>35.22</v>
      </c>
      <c r="K130">
        <v>38.020000000000003</v>
      </c>
      <c r="L130">
        <v>39.369999999999997</v>
      </c>
      <c r="M130">
        <v>40.72</v>
      </c>
      <c r="N130">
        <v>42.08</v>
      </c>
      <c r="O130">
        <v>34.97</v>
      </c>
      <c r="P130">
        <v>22.68</v>
      </c>
      <c r="Q130">
        <v>18.82</v>
      </c>
      <c r="R130">
        <v>16.489999999999998</v>
      </c>
      <c r="S130">
        <v>15.2</v>
      </c>
    </row>
    <row r="131" spans="1:19" x14ac:dyDescent="0.25">
      <c r="A131" t="s">
        <v>32</v>
      </c>
      <c r="B131">
        <v>95</v>
      </c>
      <c r="C131" t="s">
        <v>131</v>
      </c>
      <c r="E131" t="s">
        <v>34</v>
      </c>
      <c r="G131">
        <v>29.48</v>
      </c>
      <c r="H131">
        <v>33.14</v>
      </c>
      <c r="I131">
        <v>34.450000000000003</v>
      </c>
      <c r="J131">
        <v>35.79</v>
      </c>
      <c r="K131">
        <v>38.659999999999997</v>
      </c>
      <c r="L131">
        <v>40.020000000000003</v>
      </c>
      <c r="M131">
        <v>41.42</v>
      </c>
      <c r="N131">
        <v>42.82</v>
      </c>
      <c r="O131">
        <v>35.57</v>
      </c>
      <c r="P131">
        <v>23.07</v>
      </c>
      <c r="Q131">
        <v>19.149999999999999</v>
      </c>
      <c r="R131">
        <v>16.78</v>
      </c>
      <c r="S131">
        <v>15.47</v>
      </c>
    </row>
    <row r="132" spans="1:19" x14ac:dyDescent="0.25">
      <c r="A132" t="s">
        <v>132</v>
      </c>
      <c r="B132">
        <v>98</v>
      </c>
      <c r="C132">
        <v>98</v>
      </c>
      <c r="E132" t="s">
        <v>34</v>
      </c>
      <c r="G132">
        <v>53.88</v>
      </c>
      <c r="H132">
        <v>60.54</v>
      </c>
      <c r="I132">
        <v>62.95</v>
      </c>
      <c r="J132">
        <v>65.37</v>
      </c>
      <c r="K132">
        <v>73.510000000000005</v>
      </c>
      <c r="L132">
        <v>76.14</v>
      </c>
      <c r="M132">
        <v>78.75</v>
      </c>
      <c r="N132">
        <v>81.38</v>
      </c>
      <c r="O132">
        <v>67.650000000000006</v>
      </c>
      <c r="P132">
        <v>43.86</v>
      </c>
      <c r="Q132">
        <v>36.380000000000003</v>
      </c>
      <c r="R132">
        <v>31.89</v>
      </c>
      <c r="S132">
        <v>29.41</v>
      </c>
    </row>
    <row r="136" spans="1:19" x14ac:dyDescent="0.25">
      <c r="A136" t="s">
        <v>133</v>
      </c>
    </row>
    <row r="138" spans="1:19" x14ac:dyDescent="0.25">
      <c r="A138" t="s">
        <v>134</v>
      </c>
      <c r="E138">
        <v>0</v>
      </c>
      <c r="H138" t="s">
        <v>135</v>
      </c>
    </row>
    <row r="139" spans="1:19" x14ac:dyDescent="0.25">
      <c r="A139" t="s">
        <v>136</v>
      </c>
      <c r="E139">
        <v>15</v>
      </c>
      <c r="H139" t="s">
        <v>137</v>
      </c>
    </row>
    <row r="140" spans="1:19" x14ac:dyDescent="0.25">
      <c r="A140" t="s">
        <v>138</v>
      </c>
      <c r="E140">
        <v>30</v>
      </c>
      <c r="H140" t="s">
        <v>139</v>
      </c>
    </row>
    <row r="141" spans="1:19" x14ac:dyDescent="0.25">
      <c r="A141" t="s">
        <v>140</v>
      </c>
      <c r="E141">
        <v>0</v>
      </c>
      <c r="F141">
        <v>20</v>
      </c>
      <c r="G141">
        <v>5</v>
      </c>
      <c r="H141" t="s">
        <v>141</v>
      </c>
    </row>
    <row r="142" spans="1:19" x14ac:dyDescent="0.25">
      <c r="A142" t="s">
        <v>142</v>
      </c>
      <c r="E142">
        <v>0</v>
      </c>
      <c r="F142">
        <v>20</v>
      </c>
      <c r="G142">
        <v>9</v>
      </c>
      <c r="H142" t="s">
        <v>141</v>
      </c>
    </row>
    <row r="143" spans="1:19" x14ac:dyDescent="0.25">
      <c r="A143" t="s">
        <v>143</v>
      </c>
      <c r="E143">
        <v>3</v>
      </c>
      <c r="H143" t="s">
        <v>144</v>
      </c>
    </row>
    <row r="144" spans="1:19" x14ac:dyDescent="0.25">
      <c r="A144" t="s">
        <v>145</v>
      </c>
      <c r="E144">
        <v>0</v>
      </c>
      <c r="F144">
        <v>6.5</v>
      </c>
      <c r="H144" t="s">
        <v>146</v>
      </c>
    </row>
    <row r="145" spans="1:8" x14ac:dyDescent="0.25">
      <c r="A145" t="s">
        <v>147</v>
      </c>
      <c r="E145">
        <v>30</v>
      </c>
      <c r="H145" t="s">
        <v>148</v>
      </c>
    </row>
    <row r="146" spans="1:8" x14ac:dyDescent="0.25">
      <c r="A146" t="s">
        <v>149</v>
      </c>
      <c r="E146">
        <v>0</v>
      </c>
      <c r="H146" t="s">
        <v>148</v>
      </c>
    </row>
    <row r="147" spans="1:8" x14ac:dyDescent="0.25">
      <c r="A147" t="s">
        <v>150</v>
      </c>
      <c r="F147">
        <v>25</v>
      </c>
      <c r="H147" t="s">
        <v>151</v>
      </c>
    </row>
    <row r="148" spans="1:8" x14ac:dyDescent="0.25">
      <c r="A148" t="s">
        <v>152</v>
      </c>
      <c r="E148">
        <v>1.9</v>
      </c>
      <c r="H148" t="s">
        <v>148</v>
      </c>
    </row>
    <row r="149" spans="1:8" x14ac:dyDescent="0.25">
      <c r="A149" t="s">
        <v>153</v>
      </c>
      <c r="E149">
        <v>8</v>
      </c>
      <c r="H149" t="s">
        <v>148</v>
      </c>
    </row>
    <row r="150" spans="1:8" x14ac:dyDescent="0.25">
      <c r="A150" t="s">
        <v>154</v>
      </c>
      <c r="E150">
        <v>7</v>
      </c>
      <c r="H150" t="s">
        <v>155</v>
      </c>
    </row>
    <row r="151" spans="1:8" x14ac:dyDescent="0.25">
      <c r="A151" t="s">
        <v>156</v>
      </c>
      <c r="E151">
        <v>13</v>
      </c>
      <c r="F151">
        <v>8</v>
      </c>
      <c r="H151" t="s">
        <v>157</v>
      </c>
    </row>
    <row r="153" spans="1:8" x14ac:dyDescent="0.25">
      <c r="A153" t="s">
        <v>158</v>
      </c>
    </row>
    <row r="155" spans="1:8" x14ac:dyDescent="0.25">
      <c r="A155" t="s">
        <v>159</v>
      </c>
      <c r="E155">
        <v>45</v>
      </c>
      <c r="H155" t="s">
        <v>160</v>
      </c>
    </row>
    <row r="156" spans="1:8" x14ac:dyDescent="0.25">
      <c r="A156" t="s">
        <v>161</v>
      </c>
      <c r="E156">
        <v>25</v>
      </c>
      <c r="H156" t="s">
        <v>162</v>
      </c>
    </row>
    <row r="158" spans="1:8" x14ac:dyDescent="0.25">
      <c r="A158" t="s">
        <v>163</v>
      </c>
      <c r="E158">
        <v>0</v>
      </c>
      <c r="H158" t="s">
        <v>164</v>
      </c>
    </row>
    <row r="160" spans="1:8" x14ac:dyDescent="0.25">
      <c r="A160" t="s">
        <v>165</v>
      </c>
    </row>
    <row r="161" spans="1:4" x14ac:dyDescent="0.25">
      <c r="A161" t="s">
        <v>166</v>
      </c>
      <c r="B161">
        <v>6</v>
      </c>
      <c r="C161" t="s">
        <v>41</v>
      </c>
      <c r="D161" t="s">
        <v>167</v>
      </c>
    </row>
    <row r="162" spans="1:4" x14ac:dyDescent="0.25">
      <c r="A162" t="s">
        <v>166</v>
      </c>
      <c r="B162">
        <v>13</v>
      </c>
      <c r="C162" t="s">
        <v>48</v>
      </c>
      <c r="D162" t="s">
        <v>168</v>
      </c>
    </row>
    <row r="163" spans="1:4" x14ac:dyDescent="0.25">
      <c r="A163" t="s">
        <v>166</v>
      </c>
      <c r="B163">
        <v>17</v>
      </c>
      <c r="C163" t="s">
        <v>52</v>
      </c>
      <c r="D163" t="s">
        <v>169</v>
      </c>
    </row>
    <row r="164" spans="1:4" x14ac:dyDescent="0.25">
      <c r="A164" t="s">
        <v>166</v>
      </c>
      <c r="B164">
        <v>31</v>
      </c>
      <c r="C164" t="s">
        <v>67</v>
      </c>
      <c r="D164" t="s">
        <v>170</v>
      </c>
    </row>
    <row r="165" spans="1:4" x14ac:dyDescent="0.25">
      <c r="A165" t="s">
        <v>166</v>
      </c>
      <c r="B165">
        <v>33</v>
      </c>
      <c r="C165" t="s">
        <v>69</v>
      </c>
      <c r="D165" t="s">
        <v>171</v>
      </c>
    </row>
    <row r="166" spans="1:4" x14ac:dyDescent="0.25">
      <c r="A166" t="s">
        <v>166</v>
      </c>
      <c r="B166">
        <v>35</v>
      </c>
      <c r="C166" t="s">
        <v>71</v>
      </c>
      <c r="D166" t="s">
        <v>172</v>
      </c>
    </row>
    <row r="167" spans="1:4" x14ac:dyDescent="0.25">
      <c r="A167" t="s">
        <v>166</v>
      </c>
      <c r="B167">
        <v>38</v>
      </c>
      <c r="C167" t="s">
        <v>74</v>
      </c>
      <c r="D167" t="s">
        <v>173</v>
      </c>
    </row>
    <row r="168" spans="1:4" x14ac:dyDescent="0.25">
      <c r="A168" t="s">
        <v>166</v>
      </c>
      <c r="B168">
        <v>44</v>
      </c>
      <c r="C168" t="s">
        <v>80</v>
      </c>
      <c r="D168" t="s">
        <v>174</v>
      </c>
    </row>
    <row r="169" spans="1:4" x14ac:dyDescent="0.25">
      <c r="A169" t="s">
        <v>166</v>
      </c>
      <c r="B169">
        <v>59</v>
      </c>
      <c r="C169" t="s">
        <v>95</v>
      </c>
      <c r="D169" t="s">
        <v>175</v>
      </c>
    </row>
    <row r="170" spans="1:4" x14ac:dyDescent="0.25">
      <c r="A170" t="s">
        <v>166</v>
      </c>
      <c r="B170">
        <v>67</v>
      </c>
      <c r="C170" t="s">
        <v>103</v>
      </c>
      <c r="D170" t="s">
        <v>176</v>
      </c>
    </row>
    <row r="171" spans="1:4" x14ac:dyDescent="0.25">
      <c r="A171" t="s">
        <v>166</v>
      </c>
      <c r="B171">
        <v>69</v>
      </c>
      <c r="C171" t="s">
        <v>105</v>
      </c>
      <c r="D171" t="s">
        <v>177</v>
      </c>
    </row>
    <row r="172" spans="1:4" x14ac:dyDescent="0.25">
      <c r="A172" t="s">
        <v>166</v>
      </c>
      <c r="B172">
        <v>74</v>
      </c>
      <c r="C172" t="s">
        <v>110</v>
      </c>
      <c r="D172" t="s">
        <v>178</v>
      </c>
    </row>
    <row r="173" spans="1:4" x14ac:dyDescent="0.25">
      <c r="A173" t="s">
        <v>166</v>
      </c>
      <c r="B173">
        <v>75</v>
      </c>
      <c r="C173" t="s">
        <v>111</v>
      </c>
    </row>
    <row r="174" spans="1:4" x14ac:dyDescent="0.25">
      <c r="A174" t="s">
        <v>166</v>
      </c>
      <c r="B174">
        <v>76</v>
      </c>
      <c r="C174" t="s">
        <v>112</v>
      </c>
      <c r="D174" t="s">
        <v>179</v>
      </c>
    </row>
    <row r="175" spans="1:4" x14ac:dyDescent="0.25">
      <c r="A175" t="s">
        <v>166</v>
      </c>
      <c r="B175">
        <v>84</v>
      </c>
      <c r="C175" t="s">
        <v>120</v>
      </c>
      <c r="D175" t="s">
        <v>180</v>
      </c>
    </row>
    <row r="176" spans="1:4" x14ac:dyDescent="0.25">
      <c r="A176" t="s">
        <v>166</v>
      </c>
      <c r="B176">
        <v>91</v>
      </c>
      <c r="C176" t="s">
        <v>127</v>
      </c>
      <c r="D176" t="s">
        <v>181</v>
      </c>
    </row>
    <row r="177" spans="1:3" x14ac:dyDescent="0.25">
      <c r="A177" t="s">
        <v>166</v>
      </c>
      <c r="B177">
        <v>92</v>
      </c>
      <c r="C177" t="s">
        <v>128</v>
      </c>
    </row>
    <row r="178" spans="1:3" x14ac:dyDescent="0.25">
      <c r="A178" t="s">
        <v>166</v>
      </c>
      <c r="B178">
        <v>93</v>
      </c>
      <c r="C178" t="s">
        <v>129</v>
      </c>
    </row>
    <row r="179" spans="1:3" x14ac:dyDescent="0.25">
      <c r="A179" t="s">
        <v>166</v>
      </c>
      <c r="B179">
        <v>94</v>
      </c>
      <c r="C179" t="s">
        <v>130</v>
      </c>
    </row>
    <row r="180" spans="1:3" x14ac:dyDescent="0.25">
      <c r="A180" t="s">
        <v>182</v>
      </c>
      <c r="B180">
        <v>98</v>
      </c>
      <c r="C180">
        <v>98</v>
      </c>
    </row>
    <row r="182" spans="1:3" x14ac:dyDescent="0.25">
      <c r="A182" t="s">
        <v>183</v>
      </c>
    </row>
    <row r="183" spans="1:3" x14ac:dyDescent="0.25">
      <c r="A183" t="s">
        <v>166</v>
      </c>
      <c r="B183">
        <v>6</v>
      </c>
      <c r="C183" t="s">
        <v>41</v>
      </c>
    </row>
    <row r="184" spans="1:3" x14ac:dyDescent="0.25">
      <c r="A184" t="s">
        <v>166</v>
      </c>
      <c r="B184">
        <v>11</v>
      </c>
      <c r="C184" t="s">
        <v>46</v>
      </c>
    </row>
    <row r="185" spans="1:3" x14ac:dyDescent="0.25">
      <c r="A185" t="s">
        <v>166</v>
      </c>
      <c r="B185">
        <v>13</v>
      </c>
      <c r="C185" t="s">
        <v>48</v>
      </c>
    </row>
    <row r="186" spans="1:3" x14ac:dyDescent="0.25">
      <c r="A186" t="s">
        <v>166</v>
      </c>
      <c r="B186">
        <v>17</v>
      </c>
      <c r="C186" t="s">
        <v>52</v>
      </c>
    </row>
    <row r="187" spans="1:3" x14ac:dyDescent="0.25">
      <c r="A187" t="s">
        <v>166</v>
      </c>
      <c r="B187">
        <v>20</v>
      </c>
      <c r="C187" t="s">
        <v>56</v>
      </c>
    </row>
    <row r="188" spans="1:3" x14ac:dyDescent="0.25">
      <c r="A188" t="s">
        <v>166</v>
      </c>
      <c r="B188">
        <v>22</v>
      </c>
      <c r="C188" t="s">
        <v>58</v>
      </c>
    </row>
    <row r="189" spans="1:3" x14ac:dyDescent="0.25">
      <c r="A189" t="s">
        <v>166</v>
      </c>
      <c r="B189">
        <v>29</v>
      </c>
      <c r="C189" t="s">
        <v>65</v>
      </c>
    </row>
    <row r="190" spans="1:3" x14ac:dyDescent="0.25">
      <c r="A190" t="s">
        <v>166</v>
      </c>
      <c r="B190">
        <v>30</v>
      </c>
      <c r="C190" t="s">
        <v>66</v>
      </c>
    </row>
    <row r="191" spans="1:3" x14ac:dyDescent="0.25">
      <c r="A191" t="s">
        <v>166</v>
      </c>
      <c r="B191">
        <v>33</v>
      </c>
      <c r="C191" t="s">
        <v>69</v>
      </c>
    </row>
    <row r="192" spans="1:3" x14ac:dyDescent="0.25">
      <c r="A192" t="s">
        <v>166</v>
      </c>
      <c r="B192">
        <v>34</v>
      </c>
      <c r="C192" t="s">
        <v>70</v>
      </c>
    </row>
    <row r="193" spans="1:3" x14ac:dyDescent="0.25">
      <c r="A193" t="s">
        <v>166</v>
      </c>
      <c r="B193">
        <v>35</v>
      </c>
      <c r="C193" t="s">
        <v>71</v>
      </c>
    </row>
    <row r="194" spans="1:3" x14ac:dyDescent="0.25">
      <c r="A194" t="s">
        <v>166</v>
      </c>
      <c r="B194">
        <v>40</v>
      </c>
      <c r="C194" t="s">
        <v>76</v>
      </c>
    </row>
    <row r="195" spans="1:3" x14ac:dyDescent="0.25">
      <c r="A195" t="s">
        <v>166</v>
      </c>
      <c r="B195">
        <v>44</v>
      </c>
      <c r="C195" t="s">
        <v>80</v>
      </c>
    </row>
    <row r="196" spans="1:3" x14ac:dyDescent="0.25">
      <c r="A196" t="s">
        <v>166</v>
      </c>
      <c r="B196">
        <v>56</v>
      </c>
      <c r="C196" t="s">
        <v>92</v>
      </c>
    </row>
    <row r="197" spans="1:3" x14ac:dyDescent="0.25">
      <c r="A197" t="s">
        <v>166</v>
      </c>
      <c r="B197">
        <v>64</v>
      </c>
      <c r="C197" t="s">
        <v>100</v>
      </c>
    </row>
    <row r="198" spans="1:3" x14ac:dyDescent="0.25">
      <c r="A198" t="s">
        <v>166</v>
      </c>
      <c r="B198">
        <v>65</v>
      </c>
      <c r="C198" t="s">
        <v>101</v>
      </c>
    </row>
    <row r="199" spans="1:3" x14ac:dyDescent="0.25">
      <c r="A199" t="s">
        <v>166</v>
      </c>
      <c r="B199">
        <v>66</v>
      </c>
      <c r="C199" t="s">
        <v>102</v>
      </c>
    </row>
    <row r="200" spans="1:3" x14ac:dyDescent="0.25">
      <c r="A200" t="s">
        <v>166</v>
      </c>
      <c r="B200">
        <v>83</v>
      </c>
      <c r="C200" t="s">
        <v>119</v>
      </c>
    </row>
    <row r="201" spans="1:3" x14ac:dyDescent="0.25">
      <c r="A201" t="s">
        <v>166</v>
      </c>
      <c r="B201">
        <v>84</v>
      </c>
      <c r="C201" t="s">
        <v>120</v>
      </c>
    </row>
    <row r="202" spans="1:3" x14ac:dyDescent="0.25">
      <c r="A202" t="s">
        <v>166</v>
      </c>
      <c r="B202">
        <v>85</v>
      </c>
      <c r="C202" t="s">
        <v>121</v>
      </c>
    </row>
    <row r="203" spans="1:3" x14ac:dyDescent="0.25">
      <c r="A203" t="s">
        <v>182</v>
      </c>
      <c r="B203">
        <v>98</v>
      </c>
      <c r="C203">
        <v>98</v>
      </c>
    </row>
    <row r="206" spans="1:3" x14ac:dyDescent="0.25">
      <c r="A206" t="s">
        <v>184</v>
      </c>
    </row>
    <row r="209" spans="1:1" x14ac:dyDescent="0.25">
      <c r="A209" t="s">
        <v>185</v>
      </c>
    </row>
    <row r="210" spans="1:1" x14ac:dyDescent="0.25">
      <c r="A210" t="s">
        <v>186</v>
      </c>
    </row>
    <row r="211" spans="1:1" x14ac:dyDescent="0.25">
      <c r="A211" t="s">
        <v>187</v>
      </c>
    </row>
    <row r="212" spans="1:1" x14ac:dyDescent="0.25">
      <c r="A212" t="s">
        <v>188</v>
      </c>
    </row>
    <row r="213" spans="1:1" x14ac:dyDescent="0.25">
      <c r="A213" t="s">
        <v>189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1E3FD-A5B6-4D39-A373-6FD5F5239080}">
  <dimension ref="A1:L59"/>
  <sheetViews>
    <sheetView tabSelected="1" workbookViewId="0">
      <selection activeCell="L28" sqref="L28"/>
    </sheetView>
  </sheetViews>
  <sheetFormatPr baseColWidth="10" defaultRowHeight="15" x14ac:dyDescent="0.25"/>
  <cols>
    <col min="4" max="4" width="20.28515625" bestFit="1" customWidth="1"/>
    <col min="5" max="5" width="17.140625" style="4" bestFit="1" customWidth="1"/>
    <col min="8" max="8" width="47.85546875" bestFit="1" customWidth="1"/>
    <col min="9" max="9" width="11.42578125" style="10"/>
  </cols>
  <sheetData>
    <row r="1" spans="4:12" x14ac:dyDescent="0.25">
      <c r="L1" s="9">
        <f>DATE(YEAR(E7),5,1)</f>
        <v>45778</v>
      </c>
    </row>
    <row r="2" spans="4:12" x14ac:dyDescent="0.25">
      <c r="H2" s="13" t="s">
        <v>193</v>
      </c>
      <c r="I2" s="14" cm="1">
        <f t="array" ref="I2">INDEX('tar-0751284-standard-nonreg-fr-'!G1:S132,SUMPRODUCT(('tar-0751284-standard-nonreg-fr-'!B20:B132=E3)*('tar-0751284-standard-nonreg-fr-'!D20:D132="")*ROW(20:132)),IFERROR(MATCH(E3,'tar-0751284-standard-nonreg-fr-'!G18:S18,0),MATCH(E3,'tar-0751284-standard-nonreg-fr-'!G18:S18)+1))</f>
        <v>34.700000000000003</v>
      </c>
      <c r="L2" s="9">
        <f>DATE(YEAR(E7),8,31)</f>
        <v>45900</v>
      </c>
    </row>
    <row r="3" spans="4:12" ht="15.75" x14ac:dyDescent="0.25">
      <c r="D3" s="5" t="s">
        <v>190</v>
      </c>
      <c r="E3" s="6">
        <v>51</v>
      </c>
      <c r="H3" s="13"/>
      <c r="I3" s="14"/>
    </row>
    <row r="4" spans="4:12" ht="15.75" x14ac:dyDescent="0.25">
      <c r="D4" s="5" t="s">
        <v>206</v>
      </c>
      <c r="E4" s="6" t="s">
        <v>207</v>
      </c>
      <c r="H4" s="13" t="s">
        <v>136</v>
      </c>
      <c r="I4" s="14">
        <f>IF(E5=20,'tar-0751284-standard-nonreg-fr-'!E139,0)</f>
        <v>0</v>
      </c>
    </row>
    <row r="5" spans="4:12" ht="15.75" x14ac:dyDescent="0.25">
      <c r="D5" s="5" t="s">
        <v>192</v>
      </c>
      <c r="E5" s="6">
        <v>6</v>
      </c>
      <c r="H5" s="13" t="s">
        <v>138</v>
      </c>
      <c r="I5" s="14"/>
    </row>
    <row r="6" spans="4:12" ht="15.75" x14ac:dyDescent="0.25">
      <c r="D6" s="5" t="s">
        <v>35</v>
      </c>
      <c r="E6" s="6" t="s">
        <v>194</v>
      </c>
      <c r="H6" s="13" t="s">
        <v>140</v>
      </c>
      <c r="I6" s="15">
        <f>IF(E7&lt;&gt;"",MAX('tar-0751284-standard-nonreg-fr-'!F141,SUM(I2:I5,Feuil1!H7:H18)*'tar-0751284-standard-nonreg-fr-'!G141/100,0))</f>
        <v>20</v>
      </c>
    </row>
    <row r="7" spans="4:12" ht="15.75" x14ac:dyDescent="0.25">
      <c r="D7" s="5" t="s">
        <v>191</v>
      </c>
      <c r="E7" s="7">
        <v>45877</v>
      </c>
      <c r="H7" s="13" t="s">
        <v>142</v>
      </c>
      <c r="I7" s="15">
        <f>IF(E8&lt;&gt;"",MAX('tar-0751284-standard-nonreg-fr-'!F142,SUM(I3:I6,Feuil1!H8:H19)*'tar-0751284-standard-nonreg-fr-'!G142/100,0))</f>
        <v>20</v>
      </c>
    </row>
    <row r="8" spans="4:12" x14ac:dyDescent="0.25">
      <c r="D8" s="2" t="s">
        <v>196</v>
      </c>
      <c r="E8" s="8" t="s">
        <v>197</v>
      </c>
      <c r="H8" s="13" t="s">
        <v>143</v>
      </c>
      <c r="I8" s="15">
        <f>IF(E9&lt;&gt;"",'tar-0751284-standard-nonreg-fr-'!E143,0)</f>
        <v>3</v>
      </c>
    </row>
    <row r="9" spans="4:12" x14ac:dyDescent="0.25">
      <c r="D9" s="2" t="s">
        <v>198</v>
      </c>
      <c r="E9" s="8" t="s">
        <v>197</v>
      </c>
      <c r="H9" s="13" t="s">
        <v>145</v>
      </c>
      <c r="I9" s="14">
        <f>E11*'tar-0751284-standard-nonreg-fr-'!F144</f>
        <v>13</v>
      </c>
    </row>
    <row r="10" spans="4:12" x14ac:dyDescent="0.25">
      <c r="D10" s="2" t="s">
        <v>199</v>
      </c>
      <c r="E10" s="8" t="s">
        <v>197</v>
      </c>
      <c r="H10" s="13"/>
      <c r="I10" s="14"/>
    </row>
    <row r="11" spans="4:12" x14ac:dyDescent="0.25">
      <c r="D11" s="2" t="s">
        <v>200</v>
      </c>
      <c r="E11" s="8">
        <v>2</v>
      </c>
      <c r="H11" s="13" t="s">
        <v>150</v>
      </c>
      <c r="I11" s="14">
        <f>IF(AND(ISNUMBER(MATCH(E5,'tar-0751284-standard-nonreg-fr-'!B183:B203,0)),Feuil1!E7&gt;=L1,E7&lt;=L2),Feuil1!I2/4,0)</f>
        <v>8.6750000000000007</v>
      </c>
    </row>
    <row r="12" spans="4:12" x14ac:dyDescent="0.25">
      <c r="D12" s="2" t="s">
        <v>204</v>
      </c>
      <c r="E12" s="8"/>
      <c r="H12" s="13" t="s">
        <v>152</v>
      </c>
      <c r="I12" s="14"/>
    </row>
    <row r="13" spans="4:12" x14ac:dyDescent="0.25">
      <c r="D13" s="2" t="s">
        <v>205</v>
      </c>
      <c r="E13" s="8" t="s">
        <v>197</v>
      </c>
      <c r="H13" s="13" t="s">
        <v>153</v>
      </c>
      <c r="I13" s="14">
        <f>IF(E13&lt;&gt;"",'tar-0751284-standard-nonreg-fr-'!E149,0)</f>
        <v>8</v>
      </c>
    </row>
    <row r="14" spans="4:12" x14ac:dyDescent="0.25">
      <c r="D14" s="2" t="s">
        <v>203</v>
      </c>
      <c r="E14" s="8"/>
      <c r="H14" s="13" t="s">
        <v>154</v>
      </c>
      <c r="I14" s="14">
        <f ca="1">IFERROR(MATCH(E4,OFFSET(25:25,MATCH(E5,B26:B45,0),),0)*'tar-0751284-standard-nonreg-fr-'!E150,0)</f>
        <v>35</v>
      </c>
    </row>
    <row r="15" spans="4:12" x14ac:dyDescent="0.25">
      <c r="D15" s="2" t="s">
        <v>201</v>
      </c>
      <c r="E15" s="8" t="s">
        <v>197</v>
      </c>
      <c r="H15" s="13" t="s">
        <v>156</v>
      </c>
      <c r="I15" s="14"/>
    </row>
    <row r="16" spans="4:12" x14ac:dyDescent="0.25">
      <c r="D16" s="2" t="s">
        <v>202</v>
      </c>
      <c r="E16" s="8" t="s">
        <v>197</v>
      </c>
      <c r="H16" s="13"/>
      <c r="I16" s="14"/>
    </row>
    <row r="17" spans="1:9" ht="15.75" thickBot="1" x14ac:dyDescent="0.3">
      <c r="D17" s="2"/>
      <c r="E17" s="8"/>
      <c r="H17" s="13" t="s">
        <v>159</v>
      </c>
      <c r="I17" s="14">
        <f>IF(E15&lt;&gt;"",'tar-0751284-standard-nonreg-fr-'!E155,0)</f>
        <v>45</v>
      </c>
    </row>
    <row r="18" spans="1:9" ht="19.5" thickBot="1" x14ac:dyDescent="0.35">
      <c r="D18" s="11" t="s">
        <v>195</v>
      </c>
      <c r="E18" s="12">
        <f ca="1">SUM(I2:I19)</f>
        <v>212.375</v>
      </c>
      <c r="H18" s="13" t="s">
        <v>161</v>
      </c>
      <c r="I18" s="14">
        <f>IF(E16&lt;&gt;"",'tar-0751284-standard-nonreg-fr-'!E156,0)</f>
        <v>25</v>
      </c>
    </row>
    <row r="26" spans="1:9" x14ac:dyDescent="0.25">
      <c r="A26" t="s">
        <v>166</v>
      </c>
      <c r="B26">
        <v>6</v>
      </c>
      <c r="C26" t="s">
        <v>41</v>
      </c>
      <c r="D26" t="str" cm="1">
        <f t="array" ref="D26:F26">IFERROR(TRANSPOSE(_xlfn.FILTERXML("&lt;M&gt;&lt;R&gt;"&amp;SUBSTITUTE('tar-0751284-standard-nonreg-fr-'!D161,",    ","&lt;/R&gt;&lt;R&gt;")&amp;"&lt;/R&gt;&lt;/M&gt;","//R")),'tar-0751284-standard-nonreg-fr-'!C161)</f>
        <v>CANNES</v>
      </c>
      <c r="E26" s="4" t="str">
        <v>CANNES LA BOCCA</v>
      </c>
      <c r="F26" t="str">
        <v>NICE</v>
      </c>
    </row>
    <row r="27" spans="1:9" x14ac:dyDescent="0.25">
      <c r="A27" t="s">
        <v>166</v>
      </c>
      <c r="B27">
        <v>13</v>
      </c>
      <c r="C27" t="s">
        <v>48</v>
      </c>
      <c r="D27" t="str" cm="1">
        <f t="array" ref="D27:E27">IFERROR(TRANSPOSE(_xlfn.FILTERXML("&lt;M&gt;&lt;R&gt;"&amp;SUBSTITUTE('tar-0751284-standard-nonreg-fr-'!D162,",    ","&lt;/R&gt;&lt;R&gt;")&amp;"&lt;/R&gt;&lt;/M&gt;","//R")),'tar-0751284-standard-nonreg-fr-'!C162)</f>
        <v>AIX EN PROVENCE</v>
      </c>
      <c r="E27" s="4" t="str">
        <v>MARSEILLE</v>
      </c>
    </row>
    <row r="28" spans="1:9" x14ac:dyDescent="0.25">
      <c r="A28" t="s">
        <v>166</v>
      </c>
      <c r="B28">
        <v>17</v>
      </c>
      <c r="C28" t="s">
        <v>52</v>
      </c>
      <c r="D28" t="str" cm="1">
        <f t="array" ref="D28">IFERROR(TRANSPOSE(_xlfn.FILTERXML("&lt;M&gt;&lt;R&gt;"&amp;SUBSTITUTE('tar-0751284-standard-nonreg-fr-'!D163,",    ","&lt;/R&gt;&lt;R&gt;")&amp;"&lt;/R&gt;&lt;/M&gt;","//R")),'tar-0751284-standard-nonreg-fr-'!C163)</f>
        <v>LA ROCHELLE</v>
      </c>
    </row>
    <row r="29" spans="1:9" x14ac:dyDescent="0.25">
      <c r="A29" t="s">
        <v>166</v>
      </c>
      <c r="B29">
        <v>31</v>
      </c>
      <c r="C29" t="s">
        <v>67</v>
      </c>
      <c r="D29" t="str" cm="1">
        <f t="array" ref="D29">IFERROR(TRANSPOSE(_xlfn.FILTERXML("&lt;M&gt;&lt;R&gt;"&amp;SUBSTITUTE('tar-0751284-standard-nonreg-fr-'!D164,",    ","&lt;/R&gt;&lt;R&gt;")&amp;"&lt;/R&gt;&lt;/M&gt;","//R")),'tar-0751284-standard-nonreg-fr-'!C164)</f>
        <v>TOULOUSE</v>
      </c>
    </row>
    <row r="30" spans="1:9" x14ac:dyDescent="0.25">
      <c r="A30" t="s">
        <v>166</v>
      </c>
      <c r="B30">
        <v>33</v>
      </c>
      <c r="C30" t="s">
        <v>69</v>
      </c>
      <c r="D30" t="str" cm="1">
        <f t="array" ref="D30">IFERROR(TRANSPOSE(_xlfn.FILTERXML("&lt;M&gt;&lt;R&gt;"&amp;SUBSTITUTE('tar-0751284-standard-nonreg-fr-'!D165,",    ","&lt;/R&gt;&lt;R&gt;")&amp;"&lt;/R&gt;&lt;/M&gt;","//R")),'tar-0751284-standard-nonreg-fr-'!C165)</f>
        <v>BORDEAUX</v>
      </c>
    </row>
    <row r="31" spans="1:9" x14ac:dyDescent="0.25">
      <c r="A31" t="s">
        <v>166</v>
      </c>
      <c r="B31">
        <v>35</v>
      </c>
      <c r="C31" t="s">
        <v>71</v>
      </c>
      <c r="D31" t="str" cm="1">
        <f t="array" ref="D31">IFERROR(TRANSPOSE(_xlfn.FILTERXML("&lt;M&gt;&lt;R&gt;"&amp;SUBSTITUTE('tar-0751284-standard-nonreg-fr-'!D166,",    ","&lt;/R&gt;&lt;R&gt;")&amp;"&lt;/R&gt;&lt;/M&gt;","//R")),'tar-0751284-standard-nonreg-fr-'!C166)</f>
        <v>RENNES</v>
      </c>
    </row>
    <row r="32" spans="1:9" x14ac:dyDescent="0.25">
      <c r="A32" t="s">
        <v>166</v>
      </c>
      <c r="B32">
        <v>38</v>
      </c>
      <c r="C32" t="s">
        <v>74</v>
      </c>
      <c r="D32" t="str" cm="1">
        <f t="array" ref="D32">IFERROR(TRANSPOSE(_xlfn.FILTERXML("&lt;M&gt;&lt;R&gt;"&amp;SUBSTITUTE('tar-0751284-standard-nonreg-fr-'!D167,",    ","&lt;/R&gt;&lt;R&gt;")&amp;"&lt;/R&gt;&lt;/M&gt;","//R")),'tar-0751284-standard-nonreg-fr-'!C167)</f>
        <v>GRENOBLE</v>
      </c>
    </row>
    <row r="33" spans="1:8" x14ac:dyDescent="0.25">
      <c r="A33" t="s">
        <v>166</v>
      </c>
      <c r="B33">
        <v>44</v>
      </c>
      <c r="C33" t="s">
        <v>80</v>
      </c>
      <c r="D33" t="str" cm="1">
        <f t="array" ref="D33">IFERROR(TRANSPOSE(_xlfn.FILTERXML("&lt;M&gt;&lt;R&gt;"&amp;SUBSTITUTE('tar-0751284-standard-nonreg-fr-'!D168,",    ","&lt;/R&gt;&lt;R&gt;")&amp;"&lt;/R&gt;&lt;/M&gt;","//R")),'tar-0751284-standard-nonreg-fr-'!C168)</f>
        <v>NANTES</v>
      </c>
    </row>
    <row r="34" spans="1:8" x14ac:dyDescent="0.25">
      <c r="A34" t="s">
        <v>166</v>
      </c>
      <c r="B34">
        <v>59</v>
      </c>
      <c r="C34" t="s">
        <v>95</v>
      </c>
      <c r="D34" t="str" cm="1">
        <f t="array" ref="D34:H34">IFERROR(TRANSPOSE(_xlfn.FILTERXML("&lt;M&gt;&lt;R&gt;"&amp;SUBSTITUTE('tar-0751284-standard-nonreg-fr-'!D169,",    ","&lt;/R&gt;&lt;R&gt;")&amp;"&lt;/R&gt;&lt;/M&gt;","//R")),'tar-0751284-standard-nonreg-fr-'!C169)</f>
        <v>EURALILLE</v>
      </c>
      <c r="E34" s="4" t="str">
        <v>HELLEMMES LILLE</v>
      </c>
      <c r="F34" t="str">
        <v>LILLE</v>
      </c>
      <c r="G34" t="str">
        <v>ROUBAIX</v>
      </c>
      <c r="H34" t="str">
        <v>TOURCOING</v>
      </c>
    </row>
    <row r="35" spans="1:8" x14ac:dyDescent="0.25">
      <c r="A35" t="s">
        <v>166</v>
      </c>
      <c r="B35">
        <v>67</v>
      </c>
      <c r="C35" t="s">
        <v>103</v>
      </c>
      <c r="D35" t="str" cm="1">
        <f t="array" ref="D35">IFERROR(TRANSPOSE(_xlfn.FILTERXML("&lt;M&gt;&lt;R&gt;"&amp;SUBSTITUTE('tar-0751284-standard-nonreg-fr-'!D170,",    ","&lt;/R&gt;&lt;R&gt;")&amp;"&lt;/R&gt;&lt;/M&gt;","//R")),'tar-0751284-standard-nonreg-fr-'!C170)</f>
        <v>STRASBOURG</v>
      </c>
    </row>
    <row r="36" spans="1:8" x14ac:dyDescent="0.25">
      <c r="A36" t="s">
        <v>166</v>
      </c>
      <c r="B36">
        <v>69</v>
      </c>
      <c r="C36" t="s">
        <v>105</v>
      </c>
      <c r="D36" t="str" cm="1">
        <f t="array" ref="D36:E36">IFERROR(TRANSPOSE(_xlfn.FILTERXML("&lt;M&gt;&lt;R&gt;"&amp;SUBSTITUTE('tar-0751284-standard-nonreg-fr-'!D171,",    ","&lt;/R&gt;&lt;R&gt;")&amp;"&lt;/R&gt;&lt;/M&gt;","//R")),'tar-0751284-standard-nonreg-fr-'!C171)</f>
        <v>LYON</v>
      </c>
      <c r="E36" s="4" t="str">
        <v>VILLEURBANNE</v>
      </c>
    </row>
    <row r="37" spans="1:8" x14ac:dyDescent="0.25">
      <c r="A37" t="s">
        <v>166</v>
      </c>
      <c r="B37">
        <v>74</v>
      </c>
      <c r="C37" t="s">
        <v>110</v>
      </c>
      <c r="D37" t="str" cm="1">
        <f t="array" ref="D37">IFERROR(TRANSPOSE(_xlfn.FILTERXML("&lt;M&gt;&lt;R&gt;"&amp;SUBSTITUTE('tar-0751284-standard-nonreg-fr-'!D172,",    ","&lt;/R&gt;&lt;R&gt;")&amp;"&lt;/R&gt;&lt;/M&gt;","//R")),'tar-0751284-standard-nonreg-fr-'!C172)</f>
        <v>ANNECY</v>
      </c>
    </row>
    <row r="38" spans="1:8" x14ac:dyDescent="0.25">
      <c r="A38" t="s">
        <v>166</v>
      </c>
      <c r="B38">
        <v>75</v>
      </c>
      <c r="C38" t="s">
        <v>111</v>
      </c>
      <c r="D38" t="str" cm="1">
        <f t="array" ref="D38">IFERROR(TRANSPOSE(_xlfn.FILTERXML("&lt;M&gt;&lt;R&gt;"&amp;SUBSTITUTE('tar-0751284-standard-nonreg-fr-'!D173,",    ","&lt;/R&gt;&lt;R&gt;")&amp;"&lt;/R&gt;&lt;/M&gt;","//R")),'tar-0751284-standard-nonreg-fr-'!C173)</f>
        <v>Paris</v>
      </c>
    </row>
    <row r="39" spans="1:8" x14ac:dyDescent="0.25">
      <c r="A39" t="s">
        <v>166</v>
      </c>
      <c r="B39">
        <v>76</v>
      </c>
      <c r="C39" t="s">
        <v>112</v>
      </c>
      <c r="D39" t="str" cm="1">
        <f t="array" ref="D39">IFERROR(TRANSPOSE(_xlfn.FILTERXML("&lt;M&gt;&lt;R&gt;"&amp;SUBSTITUTE('tar-0751284-standard-nonreg-fr-'!D174,",    ","&lt;/R&gt;&lt;R&gt;")&amp;"&lt;/R&gt;&lt;/M&gt;","//R")),'tar-0751284-standard-nonreg-fr-'!C174)</f>
        <v>ROUEN</v>
      </c>
    </row>
    <row r="40" spans="1:8" x14ac:dyDescent="0.25">
      <c r="A40" t="s">
        <v>166</v>
      </c>
      <c r="B40">
        <v>84</v>
      </c>
      <c r="C40" t="s">
        <v>120</v>
      </c>
      <c r="D40" t="str" cm="1">
        <f t="array" ref="D40">IFERROR(TRANSPOSE(_xlfn.FILTERXML("&lt;M&gt;&lt;R&gt;"&amp;SUBSTITUTE('tar-0751284-standard-nonreg-fr-'!D175,",    ","&lt;/R&gt;&lt;R&gt;")&amp;"&lt;/R&gt;&lt;/M&gt;","//R")),'tar-0751284-standard-nonreg-fr-'!C175)</f>
        <v>AVIGNON</v>
      </c>
    </row>
    <row r="41" spans="1:8" x14ac:dyDescent="0.25">
      <c r="A41" t="s">
        <v>166</v>
      </c>
      <c r="B41">
        <v>91</v>
      </c>
      <c r="C41" t="s">
        <v>127</v>
      </c>
      <c r="D41" t="str" cm="1">
        <f t="array" ref="D41">IFERROR(TRANSPOSE(_xlfn.FILTERXML("&lt;M&gt;&lt;R&gt;"&amp;SUBSTITUTE('tar-0751284-standard-nonreg-fr-'!D176,",    ","&lt;/R&gt;&lt;R&gt;")&amp;"&lt;/R&gt;&lt;/M&gt;","//R")),'tar-0751284-standard-nonreg-fr-'!C176)</f>
        <v>ORLY AEROGARE</v>
      </c>
    </row>
    <row r="42" spans="1:8" x14ac:dyDescent="0.25">
      <c r="A42" t="s">
        <v>166</v>
      </c>
      <c r="B42">
        <v>92</v>
      </c>
      <c r="C42" t="s">
        <v>128</v>
      </c>
      <c r="D42" t="str" cm="1">
        <f t="array" ref="D42">IFERROR(TRANSPOSE(_xlfn.FILTERXML("&lt;M&gt;&lt;R&gt;"&amp;SUBSTITUTE('tar-0751284-standard-nonreg-fr-'!D177,",    ","&lt;/R&gt;&lt;R&gt;")&amp;"&lt;/R&gt;&lt;/M&gt;","//R")),'tar-0751284-standard-nonreg-fr-'!C177)</f>
        <v>Hauts-de-Seine</v>
      </c>
    </row>
    <row r="43" spans="1:8" x14ac:dyDescent="0.25">
      <c r="A43" t="s">
        <v>166</v>
      </c>
      <c r="B43">
        <v>93</v>
      </c>
      <c r="C43" t="s">
        <v>129</v>
      </c>
      <c r="D43" t="str" cm="1">
        <f t="array" ref="D43">IFERROR(TRANSPOSE(_xlfn.FILTERXML("&lt;M&gt;&lt;R&gt;"&amp;SUBSTITUTE('tar-0751284-standard-nonreg-fr-'!D178,",    ","&lt;/R&gt;&lt;R&gt;")&amp;"&lt;/R&gt;&lt;/M&gt;","//R")),'tar-0751284-standard-nonreg-fr-'!C178)</f>
        <v>Seine-St-Denis</v>
      </c>
    </row>
    <row r="44" spans="1:8" x14ac:dyDescent="0.25">
      <c r="A44" t="s">
        <v>166</v>
      </c>
      <c r="B44">
        <v>94</v>
      </c>
      <c r="C44" t="s">
        <v>130</v>
      </c>
      <c r="D44" t="str" cm="1">
        <f t="array" ref="D44">IFERROR(TRANSPOSE(_xlfn.FILTERXML("&lt;M&gt;&lt;R&gt;"&amp;SUBSTITUTE('tar-0751284-standard-nonreg-fr-'!D179,",    ","&lt;/R&gt;&lt;R&gt;")&amp;"&lt;/R&gt;&lt;/M&gt;","//R")),'tar-0751284-standard-nonreg-fr-'!C179)</f>
        <v>Val-de-Marne</v>
      </c>
    </row>
    <row r="45" spans="1:8" x14ac:dyDescent="0.25">
      <c r="A45" t="s">
        <v>182</v>
      </c>
      <c r="B45">
        <v>98</v>
      </c>
      <c r="C45">
        <v>98</v>
      </c>
      <c r="D45" cm="1">
        <f t="array" ref="D45">IFERROR(TRANSPOSE(_xlfn.FILTERXML("&lt;M&gt;&lt;R&gt;"&amp;SUBSTITUTE('tar-0751284-standard-nonreg-fr-'!D180,",    ","&lt;/R&gt;&lt;R&gt;")&amp;"&lt;/R&gt;&lt;/M&gt;","//R")),'tar-0751284-standard-nonreg-fr-'!C180)</f>
        <v>98</v>
      </c>
    </row>
    <row r="47" spans="1:8" x14ac:dyDescent="0.25">
      <c r="A47" s="3">
        <v>29.999998999999999</v>
      </c>
    </row>
    <row r="48" spans="1:8" x14ac:dyDescent="0.25">
      <c r="A48" s="3">
        <v>39.999999000000003</v>
      </c>
    </row>
    <row r="49" spans="1:1" x14ac:dyDescent="0.25">
      <c r="A49" s="3">
        <v>49.999999000000003</v>
      </c>
    </row>
    <row r="50" spans="1:1" x14ac:dyDescent="0.25">
      <c r="A50" s="3">
        <v>59.999999000000003</v>
      </c>
    </row>
    <row r="51" spans="1:1" x14ac:dyDescent="0.25">
      <c r="A51" s="3">
        <v>69.999999000000003</v>
      </c>
    </row>
    <row r="52" spans="1:1" x14ac:dyDescent="0.25">
      <c r="A52" s="3">
        <v>79.999999000000003</v>
      </c>
    </row>
    <row r="53" spans="1:1" x14ac:dyDescent="0.25">
      <c r="A53" s="3">
        <v>89.999999000000003</v>
      </c>
    </row>
    <row r="54" spans="1:1" x14ac:dyDescent="0.25">
      <c r="A54" s="3">
        <v>100.999999</v>
      </c>
    </row>
    <row r="55" spans="1:1" x14ac:dyDescent="0.25">
      <c r="A55" s="3">
        <v>299.999999</v>
      </c>
    </row>
    <row r="56" spans="1:1" x14ac:dyDescent="0.25">
      <c r="A56" s="3">
        <v>499.999999</v>
      </c>
    </row>
    <row r="57" spans="1:1" x14ac:dyDescent="0.25">
      <c r="A57" s="3">
        <v>699.999999</v>
      </c>
    </row>
    <row r="58" spans="1:1" x14ac:dyDescent="0.25">
      <c r="A58" s="3">
        <v>999.999999</v>
      </c>
    </row>
    <row r="59" spans="1:1" x14ac:dyDescent="0.25">
      <c r="A59" s="3">
        <v>1500.9999989999999</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tar-0751284-standard-nonreg-fr-</vt: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Colardelle</dc:creator>
  <cp:lastModifiedBy>Daniel Colardelle</cp:lastModifiedBy>
  <dcterms:created xsi:type="dcterms:W3CDTF">2025-06-03T08:09:47Z</dcterms:created>
  <dcterms:modified xsi:type="dcterms:W3CDTF">2025-06-03T12:58:32Z</dcterms:modified>
</cp:coreProperties>
</file>