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E757BCB4-07E6-AE0B-56E0-F0EEF7A6E26C}"/>
  <workbookPr codeName="ThisWorkbook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Users\dcola\Downloads\vaesinea\"/>
    </mc:Choice>
  </mc:AlternateContent>
  <xr:revisionPtr revIDLastSave="0" documentId="13_ncr:1_{3C4A3E5E-DE66-4BCB-90CF-70FCCBCADB3D}" xr6:coauthVersionLast="47" xr6:coauthVersionMax="47" xr10:uidLastSave="{00000000-0000-0000-0000-000000000000}"/>
  <bookViews>
    <workbookView xWindow="-120" yWindow="-120" windowWidth="29040" windowHeight="15720" activeTab="1" xr2:uid="{9BC26997-D776-4BE5-BCFE-620ED4F4D2C1}"/>
  </bookViews>
  <sheets>
    <sheet name="Légende" sheetId="3" r:id="rId1"/>
    <sheet name="Parc location" sheetId="2" r:id="rId2"/>
    <sheet name="Feuil1" sheetId="1" r:id="rId3"/>
  </sheets>
  <externalReferences>
    <externalReference r:id="rId4"/>
  </externalReferences>
  <definedNames>
    <definedName name="_xlnm._FilterDatabase" localSheetId="1" hidden="1">'Parc location'!$A$2:$E$8</definedName>
    <definedName name="_xlpm.flt" hidden="1" xlm="1">#NAME?</definedName>
    <definedName name="n°parc">'Parc location'!$C:$C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8" i="2" l="1" a="1"/>
  <c r="AI8" i="2" s="1"/>
  <c r="AH8" i="2" a="1"/>
  <c r="AH8" i="2" s="1"/>
  <c r="AG8" i="2" a="1"/>
  <c r="AG8" i="2" s="1"/>
  <c r="AF8" i="2" a="1"/>
  <c r="AF8" i="2" s="1"/>
  <c r="AE8" i="2" a="1"/>
  <c r="AE8" i="2" s="1"/>
  <c r="AD8" i="2" a="1"/>
  <c r="AD8" i="2" s="1"/>
  <c r="AC8" i="2" a="1"/>
  <c r="AC8" i="2" s="1"/>
  <c r="AB8" i="2" a="1"/>
  <c r="AB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U8" i="2" a="1"/>
  <c r="U8" i="2" s="1"/>
  <c r="T8" i="2" a="1"/>
  <c r="T8" i="2" s="1"/>
  <c r="S8" i="2" a="1"/>
  <c r="S8" i="2" s="1"/>
  <c r="R8" i="2" a="1"/>
  <c r="R8" i="2" s="1"/>
  <c r="Q8" i="2" a="1"/>
  <c r="Q8" i="2" s="1"/>
  <c r="P8" i="2" a="1"/>
  <c r="P8" i="2" s="1"/>
  <c r="O8" i="2" a="1"/>
  <c r="O8" i="2" s="1"/>
  <c r="N8" i="2" a="1"/>
  <c r="N8" i="2" s="1"/>
  <c r="M8" i="2" a="1"/>
  <c r="M8" i="2" s="1"/>
  <c r="L8" i="2" a="1"/>
  <c r="L8" i="2" s="1"/>
  <c r="K8" i="2" a="1"/>
  <c r="K8" i="2" s="1"/>
  <c r="J8" i="2" a="1"/>
  <c r="J8" i="2" s="1"/>
  <c r="I8" i="2" a="1"/>
  <c r="I8" i="2" s="1"/>
  <c r="H8" i="2" a="1"/>
  <c r="H8" i="2" s="1"/>
  <c r="G8" i="2" a="1"/>
  <c r="G8" i="2" s="1"/>
  <c r="F8" i="2" a="1"/>
  <c r="F8" i="2" s="1"/>
  <c r="AI7" i="2" a="1"/>
  <c r="AI7" i="2" s="1"/>
  <c r="AH7" i="2" a="1"/>
  <c r="AH7" i="2" s="1"/>
  <c r="AG7" i="2" a="1"/>
  <c r="AG7" i="2" s="1"/>
  <c r="AF7" i="2" a="1"/>
  <c r="AF7" i="2" s="1"/>
  <c r="AE7" i="2" a="1"/>
  <c r="AE7" i="2" s="1"/>
  <c r="AD7" i="2" a="1"/>
  <c r="AD7" i="2" s="1"/>
  <c r="AC7" i="2" a="1"/>
  <c r="AC7" i="2" s="1"/>
  <c r="AB7" i="2" a="1"/>
  <c r="AB7" i="2" s="1"/>
  <c r="AA7" i="2" a="1"/>
  <c r="AA7" i="2" s="1"/>
  <c r="Z7" i="2" a="1"/>
  <c r="Z7" i="2" s="1"/>
  <c r="Y7" i="2" a="1"/>
  <c r="Y7" i="2" s="1"/>
  <c r="X7" i="2" a="1"/>
  <c r="X7" i="2" s="1"/>
  <c r="W7" i="2" a="1"/>
  <c r="W7" i="2" s="1"/>
  <c r="V7" i="2" a="1"/>
  <c r="V7" i="2" s="1"/>
  <c r="U7" i="2" a="1"/>
  <c r="U7" i="2" s="1"/>
  <c r="T7" i="2" a="1"/>
  <c r="T7" i="2" s="1"/>
  <c r="S7" i="2" a="1"/>
  <c r="S7" i="2" s="1"/>
  <c r="R7" i="2" a="1"/>
  <c r="R7" i="2" s="1"/>
  <c r="Q7" i="2" a="1"/>
  <c r="Q7" i="2" s="1"/>
  <c r="P7" i="2" a="1"/>
  <c r="P7" i="2" s="1"/>
  <c r="O7" i="2" a="1"/>
  <c r="O7" i="2" s="1"/>
  <c r="N7" i="2" a="1"/>
  <c r="N7" i="2" s="1"/>
  <c r="M7" i="2" a="1"/>
  <c r="M7" i="2" s="1"/>
  <c r="L7" i="2" a="1"/>
  <c r="L7" i="2" s="1"/>
  <c r="K7" i="2" a="1"/>
  <c r="K7" i="2" s="1"/>
  <c r="J7" i="2" a="1"/>
  <c r="J7" i="2" s="1"/>
  <c r="I7" i="2" a="1"/>
  <c r="I7" i="2" s="1"/>
  <c r="H7" i="2" a="1"/>
  <c r="H7" i="2" s="1"/>
  <c r="G7" i="2" a="1"/>
  <c r="G7" i="2" s="1"/>
  <c r="F7" i="2" a="1"/>
  <c r="F7" i="2" s="1"/>
  <c r="AI6" i="2" a="1"/>
  <c r="AI6" i="2" s="1"/>
  <c r="AH6" i="2" a="1"/>
  <c r="AH6" i="2" s="1"/>
  <c r="AG6" i="2" a="1"/>
  <c r="AG6" i="2" s="1"/>
  <c r="AF6" i="2" a="1"/>
  <c r="AF6" i="2" s="1"/>
  <c r="AE6" i="2" a="1"/>
  <c r="AE6" i="2" s="1"/>
  <c r="AD6" i="2" a="1"/>
  <c r="AD6" i="2" s="1"/>
  <c r="AC6" i="2" a="1"/>
  <c r="AC6" i="2" s="1"/>
  <c r="AB6" i="2" a="1"/>
  <c r="AB6" i="2" s="1"/>
  <c r="AA6" i="2" a="1"/>
  <c r="AA6" i="2" s="1"/>
  <c r="Z6" i="2" a="1"/>
  <c r="Z6" i="2" s="1"/>
  <c r="Y6" i="2" a="1"/>
  <c r="Y6" i="2" s="1"/>
  <c r="X6" i="2" a="1"/>
  <c r="X6" i="2" s="1"/>
  <c r="W6" i="2" a="1"/>
  <c r="W6" i="2" s="1"/>
  <c r="V6" i="2" a="1"/>
  <c r="V6" i="2" s="1"/>
  <c r="U6" i="2" a="1"/>
  <c r="U6" i="2" s="1"/>
  <c r="T6" i="2" a="1"/>
  <c r="T6" i="2" s="1"/>
  <c r="S6" i="2" a="1"/>
  <c r="S6" i="2" s="1"/>
  <c r="R6" i="2" a="1"/>
  <c r="R6" i="2" s="1"/>
  <c r="Q6" i="2" a="1"/>
  <c r="Q6" i="2" s="1"/>
  <c r="P6" i="2" a="1"/>
  <c r="P6" i="2" s="1"/>
  <c r="O6" i="2" a="1"/>
  <c r="O6" i="2" s="1"/>
  <c r="N6" i="2" a="1"/>
  <c r="N6" i="2" s="1"/>
  <c r="M6" i="2" a="1"/>
  <c r="M6" i="2" s="1"/>
  <c r="L6" i="2" a="1"/>
  <c r="L6" i="2" s="1"/>
  <c r="K6" i="2" a="1"/>
  <c r="K6" i="2" s="1"/>
  <c r="J6" i="2" a="1"/>
  <c r="J6" i="2" s="1"/>
  <c r="I6" i="2" a="1"/>
  <c r="I6" i="2" s="1"/>
  <c r="H6" i="2" a="1"/>
  <c r="H6" i="2" s="1"/>
  <c r="G6" i="2" a="1"/>
  <c r="G6" i="2" s="1"/>
  <c r="F6" i="2" a="1"/>
  <c r="F6" i="2" s="1"/>
  <c r="AI5" i="2" a="1"/>
  <c r="AI5" i="2" s="1"/>
  <c r="AH5" i="2" a="1"/>
  <c r="AH5" i="2" s="1"/>
  <c r="AG5" i="2" a="1"/>
  <c r="AG5" i="2" s="1"/>
  <c r="AF5" i="2" a="1"/>
  <c r="AF5" i="2" s="1"/>
  <c r="AE5" i="2" a="1"/>
  <c r="AE5" i="2" s="1"/>
  <c r="AD5" i="2" a="1"/>
  <c r="AD5" i="2" s="1"/>
  <c r="AC5" i="2" a="1"/>
  <c r="AC5" i="2" s="1"/>
  <c r="AB5" i="2" a="1"/>
  <c r="AB5" i="2" s="1"/>
  <c r="AA5" i="2" a="1"/>
  <c r="AA5" i="2" s="1"/>
  <c r="Z5" i="2" a="1"/>
  <c r="Z5" i="2" s="1"/>
  <c r="Y5" i="2" a="1"/>
  <c r="Y5" i="2" s="1"/>
  <c r="X5" i="2" a="1"/>
  <c r="X5" i="2" s="1"/>
  <c r="W5" i="2" a="1"/>
  <c r="W5" i="2" s="1"/>
  <c r="V5" i="2" a="1"/>
  <c r="V5" i="2" s="1"/>
  <c r="U5" i="2" a="1"/>
  <c r="U5" i="2" s="1"/>
  <c r="T5" i="2" a="1"/>
  <c r="T5" i="2" s="1"/>
  <c r="S5" i="2" a="1"/>
  <c r="S5" i="2" s="1"/>
  <c r="R5" i="2" a="1"/>
  <c r="R5" i="2" s="1"/>
  <c r="Q5" i="2" a="1"/>
  <c r="Q5" i="2" s="1"/>
  <c r="P5" i="2" a="1"/>
  <c r="P5" i="2" s="1"/>
  <c r="O5" i="2" a="1"/>
  <c r="O5" i="2" s="1"/>
  <c r="N5" i="2" a="1"/>
  <c r="N5" i="2" s="1"/>
  <c r="M5" i="2" a="1"/>
  <c r="M5" i="2" s="1"/>
  <c r="L5" i="2" a="1"/>
  <c r="L5" i="2" s="1"/>
  <c r="K5" i="2" a="1"/>
  <c r="K5" i="2" s="1"/>
  <c r="J5" i="2" a="1"/>
  <c r="J5" i="2" s="1"/>
  <c r="I5" i="2" a="1"/>
  <c r="I5" i="2" s="1"/>
  <c r="H5" i="2" a="1"/>
  <c r="H5" i="2" s="1"/>
  <c r="G5" i="2" a="1"/>
  <c r="G5" i="2" s="1"/>
  <c r="F5" i="2" a="1"/>
  <c r="F5" i="2" s="1"/>
  <c r="AI4" i="2" a="1"/>
  <c r="AI4" i="2" s="1"/>
  <c r="AH4" i="2" a="1"/>
  <c r="AH4" i="2" s="1"/>
  <c r="AG4" i="2" a="1"/>
  <c r="AG4" i="2" s="1"/>
  <c r="AF4" i="2" a="1"/>
  <c r="AF4" i="2" s="1"/>
  <c r="AE4" i="2" a="1"/>
  <c r="AE4" i="2" s="1"/>
  <c r="AD4" i="2" a="1"/>
  <c r="AD4" i="2" s="1"/>
  <c r="AC4" i="2" a="1"/>
  <c r="AC4" i="2" s="1"/>
  <c r="AB4" i="2" a="1"/>
  <c r="AB4" i="2" s="1"/>
  <c r="AA4" i="2" a="1"/>
  <c r="AA4" i="2" s="1"/>
  <c r="Z4" i="2" a="1"/>
  <c r="Z4" i="2" s="1"/>
  <c r="Y4" i="2" a="1"/>
  <c r="Y4" i="2" s="1"/>
  <c r="X4" i="2" a="1"/>
  <c r="X4" i="2" s="1"/>
  <c r="W4" i="2" a="1"/>
  <c r="W4" i="2" s="1"/>
  <c r="V4" i="2" a="1"/>
  <c r="V4" i="2" s="1"/>
  <c r="U4" i="2" a="1"/>
  <c r="U4" i="2" s="1"/>
  <c r="T4" i="2" a="1"/>
  <c r="T4" i="2" s="1"/>
  <c r="S4" i="2" a="1"/>
  <c r="S4" i="2" s="1"/>
  <c r="R4" i="2" a="1"/>
  <c r="R4" i="2" s="1"/>
  <c r="Q4" i="2" a="1"/>
  <c r="Q4" i="2" s="1"/>
  <c r="P4" i="2" a="1"/>
  <c r="P4" i="2" s="1"/>
  <c r="O4" i="2" a="1"/>
  <c r="O4" i="2" s="1"/>
  <c r="N4" i="2" a="1"/>
  <c r="N4" i="2" s="1"/>
  <c r="M4" i="2" a="1"/>
  <c r="M4" i="2" s="1"/>
  <c r="L4" i="2" a="1"/>
  <c r="L4" i="2" s="1"/>
  <c r="K4" i="2" a="1"/>
  <c r="K4" i="2" s="1"/>
  <c r="J4" i="2" a="1"/>
  <c r="J4" i="2" s="1"/>
  <c r="I4" i="2" a="1"/>
  <c r="I4" i="2" s="1"/>
  <c r="H4" i="2" a="1"/>
  <c r="H4" i="2" s="1"/>
  <c r="G4" i="2" a="1"/>
  <c r="G4" i="2" s="1"/>
  <c r="F4" i="2" a="1"/>
  <c r="F4" i="2" s="1"/>
  <c r="Q9" i="1"/>
  <c r="M9" i="1"/>
  <c r="I9" i="1"/>
  <c r="E9" i="1"/>
  <c r="J25" i="1"/>
  <c r="N25" i="1"/>
  <c r="O25" i="1"/>
  <c r="Q25" i="1" s="1"/>
  <c r="Q3" i="1"/>
  <c r="Q4" i="1"/>
  <c r="Q5" i="1"/>
  <c r="Q6" i="1"/>
  <c r="Q7" i="1"/>
  <c r="Q8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I5" i="1"/>
  <c r="I6" i="1"/>
  <c r="I7" i="1"/>
  <c r="I8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M5" i="1"/>
  <c r="M6" i="1"/>
  <c r="M7" i="1"/>
  <c r="M8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3" i="1"/>
  <c r="E5" i="1"/>
  <c r="E6" i="1"/>
  <c r="E7" i="1"/>
  <c r="E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O4" i="1"/>
  <c r="K4" i="1"/>
  <c r="M4" i="1" s="1"/>
  <c r="G4" i="1"/>
  <c r="G25" i="1" s="1"/>
  <c r="C4" i="1"/>
  <c r="E4" i="1" s="1"/>
  <c r="E3" i="1"/>
  <c r="F25" i="1"/>
  <c r="R18" i="1" l="1"/>
  <c r="R6" i="1"/>
  <c r="R19" i="1"/>
  <c r="R5" i="1"/>
  <c r="R15" i="1"/>
  <c r="R24" i="1"/>
  <c r="R23" i="1"/>
  <c r="R11" i="1"/>
  <c r="R22" i="1"/>
  <c r="R21" i="1"/>
  <c r="R10" i="1"/>
  <c r="R12" i="1"/>
  <c r="R20" i="1"/>
  <c r="R7" i="1"/>
  <c r="R9" i="1"/>
  <c r="R8" i="1"/>
  <c r="R17" i="1"/>
  <c r="R14" i="1"/>
  <c r="R16" i="1"/>
  <c r="R13" i="1"/>
  <c r="I25" i="1"/>
  <c r="I3" i="1"/>
  <c r="R3" i="1" s="1"/>
  <c r="B25" i="1"/>
  <c r="K25" i="1"/>
  <c r="M25" i="1" s="1"/>
  <c r="C25" i="1"/>
  <c r="I4" i="1"/>
  <c r="R4" i="1" s="1"/>
  <c r="E25" i="1" l="1"/>
  <c r="D12" i="2" a="1"/>
  <c r="D1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<sst xmlns="http://schemas.openxmlformats.org/spreadsheetml/2006/main" count="161" uniqueCount="129">
  <si>
    <t>Nbr matériel</t>
  </si>
  <si>
    <t>Nbr jour</t>
  </si>
  <si>
    <t>MP</t>
  </si>
  <si>
    <t>Accessoires pelles</t>
  </si>
  <si>
    <t>Pompage</t>
  </si>
  <si>
    <t>GE</t>
  </si>
  <si>
    <t>Télescopique</t>
  </si>
  <si>
    <t xml:space="preserve">Nacelle </t>
  </si>
  <si>
    <t>Dumper</t>
  </si>
  <si>
    <t>Compresseur</t>
  </si>
  <si>
    <t>Remorque</t>
  </si>
  <si>
    <t>Sciage</t>
  </si>
  <si>
    <t>Sablage</t>
  </si>
  <si>
    <t>Rouleau</t>
  </si>
  <si>
    <t>PV</t>
  </si>
  <si>
    <t>Pil</t>
  </si>
  <si>
    <t>Chariot</t>
  </si>
  <si>
    <t>Betonnière</t>
  </si>
  <si>
    <t>Marteau</t>
  </si>
  <si>
    <t>Lasers</t>
  </si>
  <si>
    <t>Feux</t>
  </si>
  <si>
    <t>Machine à enduire</t>
  </si>
  <si>
    <t>Tarière à mains</t>
  </si>
  <si>
    <t>Jour ouvré</t>
  </si>
  <si>
    <t>%</t>
  </si>
  <si>
    <t>TOTAL</t>
  </si>
  <si>
    <t>Cumul</t>
  </si>
  <si>
    <t>Novembre</t>
  </si>
  <si>
    <t>Décembre</t>
  </si>
  <si>
    <t>Janvier</t>
  </si>
  <si>
    <t>Février</t>
  </si>
  <si>
    <t>Camion nacelle</t>
  </si>
  <si>
    <t>Ouvrables</t>
  </si>
  <si>
    <t>Ouvrés</t>
  </si>
  <si>
    <t>Catégorie</t>
  </si>
  <si>
    <t>Sous-catégorie</t>
  </si>
  <si>
    <t>N° de parc</t>
  </si>
  <si>
    <t>Désignation</t>
  </si>
  <si>
    <t>MP09</t>
  </si>
  <si>
    <t>11120</t>
  </si>
  <si>
    <t>Minipelle 900 Kg - équipée de 3 godets</t>
  </si>
  <si>
    <t>11220</t>
  </si>
  <si>
    <t>MP15</t>
  </si>
  <si>
    <t>Minipelle 1700 kg - équipée de 3 godets</t>
  </si>
  <si>
    <t>MP20</t>
  </si>
  <si>
    <t>MP25</t>
  </si>
  <si>
    <t>MP28</t>
  </si>
  <si>
    <t>MP35</t>
  </si>
  <si>
    <t>MP50</t>
  </si>
  <si>
    <t>MP60</t>
  </si>
  <si>
    <t>MP80</t>
  </si>
  <si>
    <t>MP90</t>
  </si>
  <si>
    <t>MP10W</t>
  </si>
  <si>
    <t>MP150</t>
  </si>
  <si>
    <t>T6</t>
  </si>
  <si>
    <t>T8</t>
  </si>
  <si>
    <t>T7</t>
  </si>
  <si>
    <t>T11</t>
  </si>
  <si>
    <t>T13</t>
  </si>
  <si>
    <t>T14</t>
  </si>
  <si>
    <t>N16</t>
  </si>
  <si>
    <t>N15</t>
  </si>
  <si>
    <t>N12</t>
  </si>
  <si>
    <t>N18</t>
  </si>
  <si>
    <t>D800</t>
  </si>
  <si>
    <t>D2000</t>
  </si>
  <si>
    <t>D800GR</t>
  </si>
  <si>
    <t>D5000</t>
  </si>
  <si>
    <t>D500</t>
  </si>
  <si>
    <t>D4000</t>
  </si>
  <si>
    <t>DCH</t>
  </si>
  <si>
    <t>Dumper à chenilles</t>
  </si>
  <si>
    <t>COMP2000</t>
  </si>
  <si>
    <t>COMP3000</t>
  </si>
  <si>
    <t>COMP5000</t>
  </si>
  <si>
    <t>REM3,5</t>
  </si>
  <si>
    <t>REM2,5</t>
  </si>
  <si>
    <t>REMPV</t>
  </si>
  <si>
    <t>ROUL90</t>
  </si>
  <si>
    <t>ROUL100</t>
  </si>
  <si>
    <t>ROUL120</t>
  </si>
  <si>
    <t>ROUL140</t>
  </si>
  <si>
    <t>ROUL135</t>
  </si>
  <si>
    <t>ROUL125</t>
  </si>
  <si>
    <t>Plaque vibrante</t>
  </si>
  <si>
    <t>PIL</t>
  </si>
  <si>
    <t>NOVEMBRE</t>
  </si>
  <si>
    <t>Compresseur 2000L</t>
  </si>
  <si>
    <t>Compresseur 3000L</t>
  </si>
  <si>
    <t>Compresse 5000L</t>
  </si>
  <si>
    <t>Dumper 2000L</t>
  </si>
  <si>
    <t>Dumper 4000L</t>
  </si>
  <si>
    <t>Dumper 500L</t>
  </si>
  <si>
    <t>Dumper 5000L</t>
  </si>
  <si>
    <t>Dumper 800L</t>
  </si>
  <si>
    <t>Dumper gravillonneur</t>
  </si>
  <si>
    <t>MP900kg</t>
  </si>
  <si>
    <t>MP10T à pneus</t>
  </si>
  <si>
    <t>MP1,5T</t>
  </si>
  <si>
    <t>Pelle 15T</t>
  </si>
  <si>
    <t>MP2T</t>
  </si>
  <si>
    <t>MP2,5T</t>
  </si>
  <si>
    <t>MP2,8T</t>
  </si>
  <si>
    <t>MP3,5T</t>
  </si>
  <si>
    <t>MP5T</t>
  </si>
  <si>
    <t>MP6T</t>
  </si>
  <si>
    <t>MP8T</t>
  </si>
  <si>
    <t>MP9T</t>
  </si>
  <si>
    <t>Nacelle 12m</t>
  </si>
  <si>
    <t>Nacelle 15m</t>
  </si>
  <si>
    <t>Nacelle 16m</t>
  </si>
  <si>
    <t>Nacelle 18m</t>
  </si>
  <si>
    <t>Pilonneuse</t>
  </si>
  <si>
    <t>Remorque 2,5T</t>
  </si>
  <si>
    <t>Remorque 3,5T</t>
  </si>
  <si>
    <t>Remorque porte-voiture</t>
  </si>
  <si>
    <t>Rouleau 100cm</t>
  </si>
  <si>
    <t>Rouleau 120cm</t>
  </si>
  <si>
    <t>Rouleau 125cm</t>
  </si>
  <si>
    <t>Rouleau 135cm</t>
  </si>
  <si>
    <t>Rouleau 140cm</t>
  </si>
  <si>
    <t>Rouleau 90cm</t>
  </si>
  <si>
    <t>Télesco 11m</t>
  </si>
  <si>
    <t>Télesco 13m</t>
  </si>
  <si>
    <t>Télesco 14m</t>
  </si>
  <si>
    <t>Télesco 6m</t>
  </si>
  <si>
    <t>Télesco 7m</t>
  </si>
  <si>
    <t>Télesco 8m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</si>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</sst>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9" fontId="2" fillId="2" borderId="13" xfId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2" borderId="20" xfId="0" applyFont="1" applyFill="1" applyBorder="1"/>
    <xf numFmtId="0" fontId="2" fillId="2" borderId="18" xfId="0" applyFont="1" applyFill="1" applyBorder="1" applyAlignment="1">
      <alignment horizontal="center" vertical="center"/>
    </xf>
    <xf numFmtId="9" fontId="2" fillId="2" borderId="19" xfId="0" applyNumberFormat="1" applyFont="1" applyFill="1" applyBorder="1" applyAlignment="1">
      <alignment horizontal="center" vertical="center"/>
    </xf>
    <xf numFmtId="9" fontId="2" fillId="2" borderId="20" xfId="0" applyNumberFormat="1" applyFont="1" applyFill="1" applyBorder="1" applyAlignment="1">
      <alignment horizontal="center" vertical="center"/>
    </xf>
    <xf numFmtId="0" fontId="2" fillId="4" borderId="18" xfId="0" applyFont="1" applyFill="1" applyBorder="1"/>
    <xf numFmtId="0" fontId="2" fillId="4" borderId="19" xfId="0" applyFont="1" applyFill="1" applyBorder="1"/>
    <xf numFmtId="0" fontId="0" fillId="0" borderId="1" xfId="0" applyBorder="1"/>
    <xf numFmtId="0" fontId="0" fillId="0" borderId="21" xfId="0" applyBorder="1"/>
    <xf numFmtId="0" fontId="0" fillId="0" borderId="21" xfId="0" applyBorder="1" applyAlignment="1">
      <alignment horizontal="center" vertical="center"/>
    </xf>
    <xf numFmtId="9" fontId="0" fillId="0" borderId="0" xfId="1" applyFont="1"/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/>
    </xf>
    <xf numFmtId="164" fontId="0" fillId="2" borderId="22" xfId="0" applyNumberFormat="1" applyFill="1" applyBorder="1" applyAlignment="1">
      <alignment horizontal="center"/>
    </xf>
    <xf numFmtId="164" fontId="0" fillId="2" borderId="25" xfId="0" applyNumberForma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2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7" fontId="3" fillId="3" borderId="6" xfId="0" applyNumberFormat="1" applyFont="1" applyFill="1" applyBorder="1" applyAlignment="1">
      <alignment horizontal="center"/>
    </xf>
    <xf numFmtId="17" fontId="3" fillId="3" borderId="7" xfId="0" applyNumberFormat="1" applyFont="1" applyFill="1" applyBorder="1" applyAlignment="1">
      <alignment horizontal="center"/>
    </xf>
    <xf numFmtId="17" fontId="3" fillId="3" borderId="8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17" fontId="3" fillId="3" borderId="14" xfId="0" applyNumberFormat="1" applyFont="1" applyFill="1" applyBorder="1" applyAlignment="1">
      <alignment horizontal="center"/>
    </xf>
    <xf numFmtId="17" fontId="3" fillId="3" borderId="15" xfId="0" applyNumberFormat="1" applyFont="1" applyFill="1" applyBorder="1" applyAlignment="1">
      <alignment horizontal="center"/>
    </xf>
    <xf numFmtId="17" fontId="3" fillId="3" borderId="16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105834</xdr:colOff>
      <xdr:row>0</xdr:row>
      <xdr:rowOff>74084</xdr:rowOff>
    </xdr:from>
    <xdr:to>
      <xdr:col>0</xdr:col>
      <xdr:colOff>816583</xdr:colOff>
      <xdr:row>0</xdr:row>
      <xdr:rowOff>645583</xdr:rowOff>
    </xdr:to>
    <xdr:pic macro="[0]!Exporter_locations">
      <xdr:nvPicPr>
        <xdr:cNvPr id="2" name="Image 1" descr="Export Quality Logo">
          <a:extLst>
            <a:ext uri="{FF2B5EF4-FFF2-40B4-BE49-F238E27FC236}">
              <a16:creationId xmlns:a16="http://schemas.microsoft.com/office/drawing/2014/main" id="{7EC04620-75EE-41C2-886B-10A704A56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4" y="74084"/>
          <a:ext cx="710749" cy="571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dcola\Downloads\vaesinea\table.xlsx" TargetMode="External"/><Relationship Id="rId1" Type="http://schemas.openxmlformats.org/officeDocument/2006/relationships/externalLinkPath" Target="ta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"/>
    </sheetNames>
    <sheetDataSet>
      <sheetData sheetId="0">
        <row r="2">
          <cell r="D2" t="str">
            <v>11120</v>
          </cell>
          <cell r="G2">
            <v>45232</v>
          </cell>
          <cell r="H2">
            <v>45233</v>
          </cell>
        </row>
        <row r="3">
          <cell r="D3" t="str">
            <v>11120</v>
          </cell>
          <cell r="G3">
            <v>45251</v>
          </cell>
          <cell r="H3">
            <v>45252</v>
          </cell>
        </row>
        <row r="4">
          <cell r="D4" t="str">
            <v>11220</v>
          </cell>
          <cell r="G4">
            <v>45257</v>
          </cell>
          <cell r="H4">
            <v>45257</v>
          </cell>
        </row>
        <row r="5">
          <cell r="D5" t="str">
            <v>10923</v>
          </cell>
          <cell r="G5">
            <v>45236</v>
          </cell>
          <cell r="H5">
            <v>45237</v>
          </cell>
        </row>
        <row r="6">
          <cell r="D6" t="str">
            <v>10923</v>
          </cell>
          <cell r="G6">
            <v>45259</v>
          </cell>
          <cell r="H6">
            <v>45259</v>
          </cell>
        </row>
        <row r="7">
          <cell r="D7" t="str">
            <v>11120</v>
          </cell>
          <cell r="G7">
            <v>45258</v>
          </cell>
          <cell r="H7">
            <v>45258</v>
          </cell>
        </row>
        <row r="8">
          <cell r="D8" t="str">
            <v>30722</v>
          </cell>
          <cell r="G8">
            <v>45240</v>
          </cell>
          <cell r="H8">
            <v>45243</v>
          </cell>
        </row>
        <row r="9">
          <cell r="D9" t="str">
            <v>30722</v>
          </cell>
          <cell r="G9">
            <v>45232</v>
          </cell>
          <cell r="H9">
            <v>45233</v>
          </cell>
        </row>
        <row r="10">
          <cell r="D10" t="str">
            <v>30722</v>
          </cell>
          <cell r="G10">
            <v>45238</v>
          </cell>
          <cell r="H10">
            <v>45238</v>
          </cell>
        </row>
        <row r="11">
          <cell r="D11" t="str">
            <v>11023</v>
          </cell>
          <cell r="G11">
            <v>45244</v>
          </cell>
          <cell r="H11">
            <v>45247</v>
          </cell>
        </row>
        <row r="12">
          <cell r="D12" t="str">
            <v>20324</v>
          </cell>
          <cell r="G12">
            <v>45239</v>
          </cell>
          <cell r="H12">
            <v>45240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C1491-336F-4D9B-ACAD-8D9D1AAC606D}">
  <sheetPr codeName="Feuil1"/>
  <dimension ref="A1:B43"/>
  <sheetViews>
    <sheetView workbookViewId="0">
      <selection activeCell="B44" sqref="B44"/>
    </sheetView>
  </sheetViews>
  <sheetFormatPr baseColWidth="10" defaultRowHeight="14.25" x14ac:dyDescent="0.2"/>
  <cols>
    <col min="2" max="2" width="20.25" bestFit="1" customWidth="1"/>
  </cols>
  <sheetData>
    <row r="1" spans="1:2" x14ac:dyDescent="0.2">
      <c r="A1" s="35" t="s">
        <v>72</v>
      </c>
      <c r="B1" t="s">
        <v>87</v>
      </c>
    </row>
    <row r="2" spans="1:2" x14ac:dyDescent="0.2">
      <c r="A2" s="35" t="s">
        <v>73</v>
      </c>
      <c r="B2" t="s">
        <v>88</v>
      </c>
    </row>
    <row r="3" spans="1:2" x14ac:dyDescent="0.2">
      <c r="A3" s="35" t="s">
        <v>74</v>
      </c>
      <c r="B3" t="s">
        <v>89</v>
      </c>
    </row>
    <row r="4" spans="1:2" x14ac:dyDescent="0.2">
      <c r="A4" s="35" t="s">
        <v>65</v>
      </c>
      <c r="B4" t="s">
        <v>90</v>
      </c>
    </row>
    <row r="5" spans="1:2" x14ac:dyDescent="0.2">
      <c r="A5" s="35" t="s">
        <v>69</v>
      </c>
      <c r="B5" t="s">
        <v>91</v>
      </c>
    </row>
    <row r="6" spans="1:2" x14ac:dyDescent="0.2">
      <c r="A6" s="35" t="s">
        <v>68</v>
      </c>
      <c r="B6" t="s">
        <v>92</v>
      </c>
    </row>
    <row r="7" spans="1:2" x14ac:dyDescent="0.2">
      <c r="A7" s="35" t="s">
        <v>67</v>
      </c>
      <c r="B7" t="s">
        <v>93</v>
      </c>
    </row>
    <row r="8" spans="1:2" x14ac:dyDescent="0.2">
      <c r="A8" s="35" t="s">
        <v>64</v>
      </c>
      <c r="B8" t="s">
        <v>94</v>
      </c>
    </row>
    <row r="9" spans="1:2" x14ac:dyDescent="0.2">
      <c r="A9" s="35" t="s">
        <v>66</v>
      </c>
      <c r="B9" t="s">
        <v>95</v>
      </c>
    </row>
    <row r="10" spans="1:2" x14ac:dyDescent="0.2">
      <c r="A10" s="35" t="s">
        <v>70</v>
      </c>
      <c r="B10" t="s">
        <v>71</v>
      </c>
    </row>
    <row r="11" spans="1:2" x14ac:dyDescent="0.2">
      <c r="A11" s="35" t="s">
        <v>38</v>
      </c>
      <c r="B11" t="s">
        <v>96</v>
      </c>
    </row>
    <row r="12" spans="1:2" x14ac:dyDescent="0.2">
      <c r="A12" s="35" t="s">
        <v>52</v>
      </c>
      <c r="B12" t="s">
        <v>97</v>
      </c>
    </row>
    <row r="13" spans="1:2" x14ac:dyDescent="0.2">
      <c r="A13" s="35" t="s">
        <v>42</v>
      </c>
      <c r="B13" t="s">
        <v>98</v>
      </c>
    </row>
    <row r="14" spans="1:2" x14ac:dyDescent="0.2">
      <c r="A14" s="35" t="s">
        <v>53</v>
      </c>
      <c r="B14" t="s">
        <v>99</v>
      </c>
    </row>
    <row r="15" spans="1:2" x14ac:dyDescent="0.2">
      <c r="A15" s="35" t="s">
        <v>44</v>
      </c>
      <c r="B15" t="s">
        <v>100</v>
      </c>
    </row>
    <row r="16" spans="1:2" x14ac:dyDescent="0.2">
      <c r="A16" s="35" t="s">
        <v>45</v>
      </c>
      <c r="B16" t="s">
        <v>101</v>
      </c>
    </row>
    <row r="17" spans="1:2" x14ac:dyDescent="0.2">
      <c r="A17" s="35" t="s">
        <v>46</v>
      </c>
      <c r="B17" t="s">
        <v>102</v>
      </c>
    </row>
    <row r="18" spans="1:2" x14ac:dyDescent="0.2">
      <c r="A18" s="35" t="s">
        <v>47</v>
      </c>
      <c r="B18" t="s">
        <v>103</v>
      </c>
    </row>
    <row r="19" spans="1:2" x14ac:dyDescent="0.2">
      <c r="A19" s="35" t="s">
        <v>48</v>
      </c>
      <c r="B19" t="s">
        <v>104</v>
      </c>
    </row>
    <row r="20" spans="1:2" x14ac:dyDescent="0.2">
      <c r="A20" s="35" t="s">
        <v>49</v>
      </c>
      <c r="B20" t="s">
        <v>105</v>
      </c>
    </row>
    <row r="21" spans="1:2" x14ac:dyDescent="0.2">
      <c r="A21" s="35" t="s">
        <v>50</v>
      </c>
      <c r="B21" t="s">
        <v>106</v>
      </c>
    </row>
    <row r="22" spans="1:2" x14ac:dyDescent="0.2">
      <c r="A22" s="35" t="s">
        <v>51</v>
      </c>
      <c r="B22" t="s">
        <v>107</v>
      </c>
    </row>
    <row r="23" spans="1:2" x14ac:dyDescent="0.2">
      <c r="A23" s="35" t="s">
        <v>62</v>
      </c>
      <c r="B23" t="s">
        <v>108</v>
      </c>
    </row>
    <row r="24" spans="1:2" x14ac:dyDescent="0.2">
      <c r="A24" s="35" t="s">
        <v>61</v>
      </c>
      <c r="B24" t="s">
        <v>109</v>
      </c>
    </row>
    <row r="25" spans="1:2" x14ac:dyDescent="0.2">
      <c r="A25" s="35" t="s">
        <v>60</v>
      </c>
      <c r="B25" t="s">
        <v>110</v>
      </c>
    </row>
    <row r="26" spans="1:2" x14ac:dyDescent="0.2">
      <c r="A26" s="35" t="s">
        <v>63</v>
      </c>
      <c r="B26" t="s">
        <v>111</v>
      </c>
    </row>
    <row r="27" spans="1:2" x14ac:dyDescent="0.2">
      <c r="A27" s="35" t="s">
        <v>85</v>
      </c>
      <c r="B27" t="s">
        <v>112</v>
      </c>
    </row>
    <row r="28" spans="1:2" x14ac:dyDescent="0.2">
      <c r="A28" s="35" t="s">
        <v>14</v>
      </c>
      <c r="B28" t="s">
        <v>84</v>
      </c>
    </row>
    <row r="29" spans="1:2" x14ac:dyDescent="0.2">
      <c r="A29" s="35" t="s">
        <v>76</v>
      </c>
      <c r="B29" t="s">
        <v>113</v>
      </c>
    </row>
    <row r="30" spans="1:2" x14ac:dyDescent="0.2">
      <c r="A30" s="35" t="s">
        <v>75</v>
      </c>
      <c r="B30" t="s">
        <v>114</v>
      </c>
    </row>
    <row r="31" spans="1:2" x14ac:dyDescent="0.2">
      <c r="A31" s="35" t="s">
        <v>77</v>
      </c>
      <c r="B31" t="s">
        <v>115</v>
      </c>
    </row>
    <row r="32" spans="1:2" x14ac:dyDescent="0.2">
      <c r="A32" s="35" t="s">
        <v>79</v>
      </c>
      <c r="B32" t="s">
        <v>116</v>
      </c>
    </row>
    <row r="33" spans="1:2" x14ac:dyDescent="0.2">
      <c r="A33" s="35" t="s">
        <v>80</v>
      </c>
      <c r="B33" t="s">
        <v>117</v>
      </c>
    </row>
    <row r="34" spans="1:2" x14ac:dyDescent="0.2">
      <c r="A34" s="35" t="s">
        <v>83</v>
      </c>
      <c r="B34" t="s">
        <v>118</v>
      </c>
    </row>
    <row r="35" spans="1:2" x14ac:dyDescent="0.2">
      <c r="A35" s="35" t="s">
        <v>82</v>
      </c>
      <c r="B35" t="s">
        <v>119</v>
      </c>
    </row>
    <row r="36" spans="1:2" x14ac:dyDescent="0.2">
      <c r="A36" s="35" t="s">
        <v>81</v>
      </c>
      <c r="B36" t="s">
        <v>120</v>
      </c>
    </row>
    <row r="37" spans="1:2" x14ac:dyDescent="0.2">
      <c r="A37" s="35" t="s">
        <v>78</v>
      </c>
      <c r="B37" t="s">
        <v>121</v>
      </c>
    </row>
    <row r="38" spans="1:2" x14ac:dyDescent="0.2">
      <c r="A38" s="35" t="s">
        <v>57</v>
      </c>
      <c r="B38" t="s">
        <v>122</v>
      </c>
    </row>
    <row r="39" spans="1:2" x14ac:dyDescent="0.2">
      <c r="A39" s="35" t="s">
        <v>58</v>
      </c>
      <c r="B39" t="s">
        <v>123</v>
      </c>
    </row>
    <row r="40" spans="1:2" x14ac:dyDescent="0.2">
      <c r="A40" s="35" t="s">
        <v>59</v>
      </c>
      <c r="B40" t="s">
        <v>124</v>
      </c>
    </row>
    <row r="41" spans="1:2" x14ac:dyDescent="0.2">
      <c r="A41" s="35" t="s">
        <v>54</v>
      </c>
      <c r="B41" t="s">
        <v>125</v>
      </c>
    </row>
    <row r="42" spans="1:2" x14ac:dyDescent="0.2">
      <c r="A42" s="35" t="s">
        <v>56</v>
      </c>
      <c r="B42" t="s">
        <v>126</v>
      </c>
    </row>
    <row r="43" spans="1:2" x14ac:dyDescent="0.2">
      <c r="A43" s="35" t="s">
        <v>55</v>
      </c>
      <c r="B43" t="s">
        <v>127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140EB-0A82-41F6-A68A-627ED9960634}">
  <sheetPr codeName="Feuil2"/>
  <dimension ref="A1:AI12"/>
  <sheetViews>
    <sheetView showGridLines="0" tabSelected="1" zoomScale="90" zoomScaleNormal="90" workbookViewId="0">
      <pane xSplit="5" ySplit="3" topLeftCell="F4" activePane="bottomRight" state="frozen"/>
      <selection pane="topRight" activeCell="E1" sqref="E1"/>
      <selection pane="bottomLeft" activeCell="A3" sqref="A3"/>
      <selection pane="bottomRight" activeCell="F4" sqref="F4"/>
    </sheetView>
  </sheetViews>
  <sheetFormatPr baseColWidth="10" defaultRowHeight="14.25" x14ac:dyDescent="0.2"/>
  <cols>
    <col min="1" max="1" width="11" style="27"/>
    <col min="2" max="2" width="13.25" style="27" bestFit="1" customWidth="1"/>
    <col min="3" max="3" width="22.25" style="27" bestFit="1" customWidth="1"/>
    <col min="4" max="4" width="15.875" style="27" customWidth="1"/>
    <col min="5" max="5" width="43.75" bestFit="1" customWidth="1"/>
    <col min="6" max="35" width="2.625" customWidth="1"/>
  </cols>
  <sheetData>
    <row r="1" spans="1:35" ht="56.25" customHeight="1" thickBot="1" x14ac:dyDescent="0.25"/>
    <row r="2" spans="1:35" ht="15" x14ac:dyDescent="0.25">
      <c r="A2" s="43" t="s">
        <v>34</v>
      </c>
      <c r="B2" s="43" t="s">
        <v>35</v>
      </c>
      <c r="C2" s="45" t="s">
        <v>36</v>
      </c>
      <c r="D2" s="28"/>
      <c r="E2" s="47" t="s">
        <v>37</v>
      </c>
      <c r="F2" s="49" t="s">
        <v>86</v>
      </c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1"/>
    </row>
    <row r="3" spans="1:35" ht="15.75" thickBot="1" x14ac:dyDescent="0.25">
      <c r="A3" s="44"/>
      <c r="B3" s="44"/>
      <c r="C3" s="46"/>
      <c r="D3" s="29" t="s">
        <v>128</v>
      </c>
      <c r="E3" s="48"/>
      <c r="F3" s="37">
        <v>45231</v>
      </c>
      <c r="G3" s="38">
        <v>45232</v>
      </c>
      <c r="H3" s="38">
        <v>45233</v>
      </c>
      <c r="I3" s="38">
        <v>45234</v>
      </c>
      <c r="J3" s="38">
        <v>45235</v>
      </c>
      <c r="K3" s="38">
        <v>45236</v>
      </c>
      <c r="L3" s="38">
        <v>45237</v>
      </c>
      <c r="M3" s="38">
        <v>45238</v>
      </c>
      <c r="N3" s="38">
        <v>45239</v>
      </c>
      <c r="O3" s="38">
        <v>45240</v>
      </c>
      <c r="P3" s="38">
        <v>45241</v>
      </c>
      <c r="Q3" s="38">
        <v>45242</v>
      </c>
      <c r="R3" s="38">
        <v>45243</v>
      </c>
      <c r="S3" s="38">
        <v>45244</v>
      </c>
      <c r="T3" s="38">
        <v>45245</v>
      </c>
      <c r="U3" s="38">
        <v>45246</v>
      </c>
      <c r="V3" s="38">
        <v>45247</v>
      </c>
      <c r="W3" s="38">
        <v>45248</v>
      </c>
      <c r="X3" s="38">
        <v>45249</v>
      </c>
      <c r="Y3" s="38">
        <v>45250</v>
      </c>
      <c r="Z3" s="38">
        <v>45251</v>
      </c>
      <c r="AA3" s="38">
        <v>45252</v>
      </c>
      <c r="AB3" s="38">
        <v>45253</v>
      </c>
      <c r="AC3" s="38">
        <v>45254</v>
      </c>
      <c r="AD3" s="38">
        <v>45255</v>
      </c>
      <c r="AE3" s="38">
        <v>45256</v>
      </c>
      <c r="AF3" s="38">
        <v>45257</v>
      </c>
      <c r="AG3" s="38">
        <v>45258</v>
      </c>
      <c r="AH3" s="38">
        <v>45259</v>
      </c>
      <c r="AI3" s="39">
        <v>45260</v>
      </c>
    </row>
    <row r="4" spans="1:35" x14ac:dyDescent="0.2">
      <c r="A4" s="1" t="s">
        <v>2</v>
      </c>
      <c r="B4" s="1" t="s">
        <v>38</v>
      </c>
      <c r="C4" s="1" t="s">
        <v>39</v>
      </c>
      <c r="D4" s="36"/>
      <c r="E4" s="26" t="s">
        <v>40</v>
      </c>
      <c r="F4" s="40" t="str" cm="1">
        <f t="array" ref="F4">_xlfn.LET(_xlpm.flt,_xlfn._xlws.FILTER([1]A!$G$2:$H$12,[1]A!$D$2:$D$12=$C4),IF(ISNUMBER(_xlfn.XMATCH(F$3,_xlfn.VSTACK(_xlfn.TAKE(_xlpm.flt,,1),_xlfn.TAKE(_xlpm.flt,,-1)))),1,""))</f>
        <v/>
      </c>
      <c r="G4" s="41" cm="1">
        <f t="array" ref="G4">_xlfn.LET(_xlpm.flt,_xlfn._xlws.FILTER([1]A!$G$2:$H$12,[1]A!$D$2:$D$12=$C4),IF(ISNUMBER(_xlfn.XMATCH(G$3,_xlfn.VSTACK(_xlfn.TAKE(_xlpm.flt,,1),_xlfn.TAKE(_xlpm.flt,,-1)))),1,""))</f>
        <v>1</v>
      </c>
      <c r="H4" s="41" cm="1">
        <f t="array" ref="H4">_xlfn.LET(_xlpm.flt,_xlfn._xlws.FILTER([1]A!$G$2:$H$12,[1]A!$D$2:$D$12=$C4),IF(ISNUMBER(_xlfn.XMATCH(H$3,_xlfn.VSTACK(_xlfn.TAKE(_xlpm.flt,,1),_xlfn.TAKE(_xlpm.flt,,-1)))),1,""))</f>
        <v>1</v>
      </c>
      <c r="I4" s="41" t="str" cm="1">
        <f t="array" ref="I4">_xlfn.LET(_xlpm.flt,_xlfn._xlws.FILTER([1]A!$G$2:$H$12,[1]A!$D$2:$D$12=$C4),IF(ISNUMBER(_xlfn.XMATCH(I$3,_xlfn.VSTACK(_xlfn.TAKE(_xlpm.flt,,1),_xlfn.TAKE(_xlpm.flt,,-1)))),1,""))</f>
        <v/>
      </c>
      <c r="J4" s="41" t="str" cm="1">
        <f t="array" ref="J4">_xlfn.LET(_xlpm.flt,_xlfn._xlws.FILTER([1]A!$G$2:$H$12,[1]A!$D$2:$D$12=$C4),IF(ISNUMBER(_xlfn.XMATCH(J$3,_xlfn.VSTACK(_xlfn.TAKE(_xlpm.flt,,1),_xlfn.TAKE(_xlpm.flt,,-1)))),1,""))</f>
        <v/>
      </c>
      <c r="K4" s="41" t="str" cm="1">
        <f t="array" ref="K4">_xlfn.LET(_xlpm.flt,_xlfn._xlws.FILTER([1]A!$G$2:$H$12,[1]A!$D$2:$D$12=$C4),IF(ISNUMBER(_xlfn.XMATCH(K$3,_xlfn.VSTACK(_xlfn.TAKE(_xlpm.flt,,1),_xlfn.TAKE(_xlpm.flt,,-1)))),1,""))</f>
        <v/>
      </c>
      <c r="L4" s="41" t="str" cm="1">
        <f t="array" ref="L4">_xlfn.LET(_xlpm.flt,_xlfn._xlws.FILTER([1]A!$G$2:$H$12,[1]A!$D$2:$D$12=$C4),IF(ISNUMBER(_xlfn.XMATCH(L$3,_xlfn.VSTACK(_xlfn.TAKE(_xlpm.flt,,1),_xlfn.TAKE(_xlpm.flt,,-1)))),1,""))</f>
        <v/>
      </c>
      <c r="M4" s="41" t="str" cm="1">
        <f t="array" ref="M4">_xlfn.LET(_xlpm.flt,_xlfn._xlws.FILTER([1]A!$G$2:$H$12,[1]A!$D$2:$D$12=$C4),IF(ISNUMBER(_xlfn.XMATCH(M$3,_xlfn.VSTACK(_xlfn.TAKE(_xlpm.flt,,1),_xlfn.TAKE(_xlpm.flt,,-1)))),1,""))</f>
        <v/>
      </c>
      <c r="N4" s="41" t="str" cm="1">
        <f t="array" ref="N4">_xlfn.LET(_xlpm.flt,_xlfn._xlws.FILTER([1]A!$G$2:$H$12,[1]A!$D$2:$D$12=$C4),IF(ISNUMBER(_xlfn.XMATCH(N$3,_xlfn.VSTACK(_xlfn.TAKE(_xlpm.flt,,1),_xlfn.TAKE(_xlpm.flt,,-1)))),1,""))</f>
        <v/>
      </c>
      <c r="O4" s="41" t="str" cm="1">
        <f t="array" ref="O4">_xlfn.LET(_xlpm.flt,_xlfn._xlws.FILTER([1]A!$G$2:$H$12,[1]A!$D$2:$D$12=$C4),IF(ISNUMBER(_xlfn.XMATCH(O$3,_xlfn.VSTACK(_xlfn.TAKE(_xlpm.flt,,1),_xlfn.TAKE(_xlpm.flt,,-1)))),1,""))</f>
        <v/>
      </c>
      <c r="P4" s="41" t="str" cm="1">
        <f t="array" ref="P4">_xlfn.LET(_xlpm.flt,_xlfn._xlws.FILTER([1]A!$G$2:$H$12,[1]A!$D$2:$D$12=$C4),IF(ISNUMBER(_xlfn.XMATCH(P$3,_xlfn.VSTACK(_xlfn.TAKE(_xlpm.flt,,1),_xlfn.TAKE(_xlpm.flt,,-1)))),1,""))</f>
        <v/>
      </c>
      <c r="Q4" s="41" t="str" cm="1">
        <f t="array" ref="Q4">_xlfn.LET(_xlpm.flt,_xlfn._xlws.FILTER([1]A!$G$2:$H$12,[1]A!$D$2:$D$12=$C4),IF(ISNUMBER(_xlfn.XMATCH(Q$3,_xlfn.VSTACK(_xlfn.TAKE(_xlpm.flt,,1),_xlfn.TAKE(_xlpm.flt,,-1)))),1,""))</f>
        <v/>
      </c>
      <c r="R4" s="41" t="str" cm="1">
        <f t="array" ref="R4">_xlfn.LET(_xlpm.flt,_xlfn._xlws.FILTER([1]A!$G$2:$H$12,[1]A!$D$2:$D$12=$C4),IF(ISNUMBER(_xlfn.XMATCH(R$3,_xlfn.VSTACK(_xlfn.TAKE(_xlpm.flt,,1),_xlfn.TAKE(_xlpm.flt,,-1)))),1,""))</f>
        <v/>
      </c>
      <c r="S4" s="41" t="str" cm="1">
        <f t="array" ref="S4">_xlfn.LET(_xlpm.flt,_xlfn._xlws.FILTER([1]A!$G$2:$H$12,[1]A!$D$2:$D$12=$C4),IF(ISNUMBER(_xlfn.XMATCH(S$3,_xlfn.VSTACK(_xlfn.TAKE(_xlpm.flt,,1),_xlfn.TAKE(_xlpm.flt,,-1)))),1,""))</f>
        <v/>
      </c>
      <c r="T4" s="41" t="str" cm="1">
        <f t="array" ref="T4">_xlfn.LET(_xlpm.flt,_xlfn._xlws.FILTER([1]A!$G$2:$H$12,[1]A!$D$2:$D$12=$C4),IF(ISNUMBER(_xlfn.XMATCH(T$3,_xlfn.VSTACK(_xlfn.TAKE(_xlpm.flt,,1),_xlfn.TAKE(_xlpm.flt,,-1)))),1,""))</f>
        <v/>
      </c>
      <c r="U4" s="41" t="str" cm="1">
        <f t="array" ref="U4">_xlfn.LET(_xlpm.flt,_xlfn._xlws.FILTER([1]A!$G$2:$H$12,[1]A!$D$2:$D$12=$C4),IF(ISNUMBER(_xlfn.XMATCH(U$3,_xlfn.VSTACK(_xlfn.TAKE(_xlpm.flt,,1),_xlfn.TAKE(_xlpm.flt,,-1)))),1,""))</f>
        <v/>
      </c>
      <c r="V4" s="41" t="str" cm="1">
        <f t="array" ref="V4">_xlfn.LET(_xlpm.flt,_xlfn._xlws.FILTER([1]A!$G$2:$H$12,[1]A!$D$2:$D$12=$C4),IF(ISNUMBER(_xlfn.XMATCH(V$3,_xlfn.VSTACK(_xlfn.TAKE(_xlpm.flt,,1),_xlfn.TAKE(_xlpm.flt,,-1)))),1,""))</f>
        <v/>
      </c>
      <c r="W4" s="41" t="str" cm="1">
        <f t="array" ref="W4">_xlfn.LET(_xlpm.flt,_xlfn._xlws.FILTER([1]A!$G$2:$H$12,[1]A!$D$2:$D$12=$C4),IF(ISNUMBER(_xlfn.XMATCH(W$3,_xlfn.VSTACK(_xlfn.TAKE(_xlpm.flt,,1),_xlfn.TAKE(_xlpm.flt,,-1)))),1,""))</f>
        <v/>
      </c>
      <c r="X4" s="41" t="str" cm="1">
        <f t="array" ref="X4">_xlfn.LET(_xlpm.flt,_xlfn._xlws.FILTER([1]A!$G$2:$H$12,[1]A!$D$2:$D$12=$C4),IF(ISNUMBER(_xlfn.XMATCH(X$3,_xlfn.VSTACK(_xlfn.TAKE(_xlpm.flt,,1),_xlfn.TAKE(_xlpm.flt,,-1)))),1,""))</f>
        <v/>
      </c>
      <c r="Y4" s="41" t="str" cm="1">
        <f t="array" ref="Y4">_xlfn.LET(_xlpm.flt,_xlfn._xlws.FILTER([1]A!$G$2:$H$12,[1]A!$D$2:$D$12=$C4),IF(ISNUMBER(_xlfn.XMATCH(Y$3,_xlfn.VSTACK(_xlfn.TAKE(_xlpm.flt,,1),_xlfn.TAKE(_xlpm.flt,,-1)))),1,""))</f>
        <v/>
      </c>
      <c r="Z4" s="41" cm="1">
        <f t="array" ref="Z4">_xlfn.LET(_xlpm.flt,_xlfn._xlws.FILTER([1]A!$G$2:$H$12,[1]A!$D$2:$D$12=$C4),IF(ISNUMBER(_xlfn.XMATCH(Z$3,_xlfn.VSTACK(_xlfn.TAKE(_xlpm.flt,,1),_xlfn.TAKE(_xlpm.flt,,-1)))),1,""))</f>
        <v>1</v>
      </c>
      <c r="AA4" s="41" cm="1">
        <f t="array" ref="AA4">_xlfn.LET(_xlpm.flt,_xlfn._xlws.FILTER([1]A!$G$2:$H$12,[1]A!$D$2:$D$12=$C4),IF(ISNUMBER(_xlfn.XMATCH(AA$3,_xlfn.VSTACK(_xlfn.TAKE(_xlpm.flt,,1),_xlfn.TAKE(_xlpm.flt,,-1)))),1,""))</f>
        <v>1</v>
      </c>
      <c r="AB4" s="41" t="str" cm="1">
        <f t="array" ref="AB4">_xlfn.LET(_xlpm.flt,_xlfn._xlws.FILTER([1]A!$G$2:$H$12,[1]A!$D$2:$D$12=$C4),IF(ISNUMBER(_xlfn.XMATCH(AB$3,_xlfn.VSTACK(_xlfn.TAKE(_xlpm.flt,,1),_xlfn.TAKE(_xlpm.flt,,-1)))),1,""))</f>
        <v/>
      </c>
      <c r="AC4" s="41" t="str" cm="1">
        <f t="array" ref="AC4">_xlfn.LET(_xlpm.flt,_xlfn._xlws.FILTER([1]A!$G$2:$H$12,[1]A!$D$2:$D$12=$C4),IF(ISNUMBER(_xlfn.XMATCH(AC$3,_xlfn.VSTACK(_xlfn.TAKE(_xlpm.flt,,1),_xlfn.TAKE(_xlpm.flt,,-1)))),1,""))</f>
        <v/>
      </c>
      <c r="AD4" s="41" t="str" cm="1">
        <f t="array" ref="AD4">_xlfn.LET(_xlpm.flt,_xlfn._xlws.FILTER([1]A!$G$2:$H$12,[1]A!$D$2:$D$12=$C4),IF(ISNUMBER(_xlfn.XMATCH(AD$3,_xlfn.VSTACK(_xlfn.TAKE(_xlpm.flt,,1),_xlfn.TAKE(_xlpm.flt,,-1)))),1,""))</f>
        <v/>
      </c>
      <c r="AE4" s="41" t="str" cm="1">
        <f t="array" ref="AE4">_xlfn.LET(_xlpm.flt,_xlfn._xlws.FILTER([1]A!$G$2:$H$12,[1]A!$D$2:$D$12=$C4),IF(ISNUMBER(_xlfn.XMATCH(AE$3,_xlfn.VSTACK(_xlfn.TAKE(_xlpm.flt,,1),_xlfn.TAKE(_xlpm.flt,,-1)))),1,""))</f>
        <v/>
      </c>
      <c r="AF4" s="41" t="str" cm="1">
        <f t="array" ref="AF4">_xlfn.LET(_xlpm.flt,_xlfn._xlws.FILTER([1]A!$G$2:$H$12,[1]A!$D$2:$D$12=$C4),IF(ISNUMBER(_xlfn.XMATCH(AF$3,_xlfn.VSTACK(_xlfn.TAKE(_xlpm.flt,,1),_xlfn.TAKE(_xlpm.flt,,-1)))),1,""))</f>
        <v/>
      </c>
      <c r="AG4" s="41" cm="1">
        <f t="array" ref="AG4">_xlfn.LET(_xlpm.flt,_xlfn._xlws.FILTER([1]A!$G$2:$H$12,[1]A!$D$2:$D$12=$C4),IF(ISNUMBER(_xlfn.XMATCH(AG$3,_xlfn.VSTACK(_xlfn.TAKE(_xlpm.flt,,1),_xlfn.TAKE(_xlpm.flt,,-1)))),1,""))</f>
        <v>1</v>
      </c>
      <c r="AH4" s="41" t="str" cm="1">
        <f t="array" ref="AH4">_xlfn.LET(_xlpm.flt,_xlfn._xlws.FILTER([1]A!$G$2:$H$12,[1]A!$D$2:$D$12=$C4),IF(ISNUMBER(_xlfn.XMATCH(AH$3,_xlfn.VSTACK(_xlfn.TAKE(_xlpm.flt,,1),_xlfn.TAKE(_xlpm.flt,,-1)))),1,""))</f>
        <v/>
      </c>
      <c r="AI4" s="42" t="str" cm="1">
        <f t="array" ref="AI4">_xlfn.LET(_xlpm.flt,_xlfn._xlws.FILTER([1]A!$G$2:$H$12,[1]A!$D$2:$D$12=$C4),IF(ISNUMBER(_xlfn.XMATCH(AI$3,_xlfn.VSTACK(_xlfn.TAKE(_xlpm.flt,,1),_xlfn.TAKE(_xlpm.flt,,-1)))),1,""))</f>
        <v/>
      </c>
    </row>
    <row r="5" spans="1:35" x14ac:dyDescent="0.2">
      <c r="A5" s="1" t="s">
        <v>2</v>
      </c>
      <c r="B5" s="1" t="s">
        <v>38</v>
      </c>
      <c r="C5" s="1" t="s">
        <v>41</v>
      </c>
      <c r="D5" s="36"/>
      <c r="E5" s="26" t="s">
        <v>40</v>
      </c>
      <c r="F5" s="30" t="str" cm="1">
        <f t="array" ref="F5">_xlfn.LET(_xlpm.flt,_xlfn._xlws.FILTER([1]A!$G$2:$H$12,[1]A!$D$2:$D$12=$C5),IF(ISNUMBER(_xlfn.XMATCH(F$3,_xlfn.VSTACK(_xlfn.TAKE(_xlpm.flt,,1),_xlfn.TAKE(_xlpm.flt,,-1)))),1,""))</f>
        <v/>
      </c>
      <c r="G5" s="22" t="str" cm="1">
        <f t="array" ref="G5">_xlfn.LET(_xlpm.flt,_xlfn._xlws.FILTER([1]A!$G$2:$H$12,[1]A!$D$2:$D$12=$C5),IF(ISNUMBER(_xlfn.XMATCH(G$3,_xlfn.VSTACK(_xlfn.TAKE(_xlpm.flt,,1),_xlfn.TAKE(_xlpm.flt,,-1)))),1,""))</f>
        <v/>
      </c>
      <c r="H5" s="22" t="str" cm="1">
        <f t="array" ref="H5">_xlfn.LET(_xlpm.flt,_xlfn._xlws.FILTER([1]A!$G$2:$H$12,[1]A!$D$2:$D$12=$C5),IF(ISNUMBER(_xlfn.XMATCH(H$3,_xlfn.VSTACK(_xlfn.TAKE(_xlpm.flt,,1),_xlfn.TAKE(_xlpm.flt,,-1)))),1,""))</f>
        <v/>
      </c>
      <c r="I5" s="22" t="str" cm="1">
        <f t="array" ref="I5">_xlfn.LET(_xlpm.flt,_xlfn._xlws.FILTER([1]A!$G$2:$H$12,[1]A!$D$2:$D$12=$C5),IF(ISNUMBER(_xlfn.XMATCH(I$3,_xlfn.VSTACK(_xlfn.TAKE(_xlpm.flt,,1),_xlfn.TAKE(_xlpm.flt,,-1)))),1,""))</f>
        <v/>
      </c>
      <c r="J5" s="22" t="str" cm="1">
        <f t="array" ref="J5">_xlfn.LET(_xlpm.flt,_xlfn._xlws.FILTER([1]A!$G$2:$H$12,[1]A!$D$2:$D$12=$C5),IF(ISNUMBER(_xlfn.XMATCH(J$3,_xlfn.VSTACK(_xlfn.TAKE(_xlpm.flt,,1),_xlfn.TAKE(_xlpm.flt,,-1)))),1,""))</f>
        <v/>
      </c>
      <c r="K5" s="22" t="str" cm="1">
        <f t="array" ref="K5">_xlfn.LET(_xlpm.flt,_xlfn._xlws.FILTER([1]A!$G$2:$H$12,[1]A!$D$2:$D$12=$C5),IF(ISNUMBER(_xlfn.XMATCH(K$3,_xlfn.VSTACK(_xlfn.TAKE(_xlpm.flt,,1),_xlfn.TAKE(_xlpm.flt,,-1)))),1,""))</f>
        <v/>
      </c>
      <c r="L5" s="22" t="str" cm="1">
        <f t="array" ref="L5">_xlfn.LET(_xlpm.flt,_xlfn._xlws.FILTER([1]A!$G$2:$H$12,[1]A!$D$2:$D$12=$C5),IF(ISNUMBER(_xlfn.XMATCH(L$3,_xlfn.VSTACK(_xlfn.TAKE(_xlpm.flt,,1),_xlfn.TAKE(_xlpm.flt,,-1)))),1,""))</f>
        <v/>
      </c>
      <c r="M5" s="22" t="str" cm="1">
        <f t="array" ref="M5">_xlfn.LET(_xlpm.flt,_xlfn._xlws.FILTER([1]A!$G$2:$H$12,[1]A!$D$2:$D$12=$C5),IF(ISNUMBER(_xlfn.XMATCH(M$3,_xlfn.VSTACK(_xlfn.TAKE(_xlpm.flt,,1),_xlfn.TAKE(_xlpm.flt,,-1)))),1,""))</f>
        <v/>
      </c>
      <c r="N5" s="22" t="str" cm="1">
        <f t="array" ref="N5">_xlfn.LET(_xlpm.flt,_xlfn._xlws.FILTER([1]A!$G$2:$H$12,[1]A!$D$2:$D$12=$C5),IF(ISNUMBER(_xlfn.XMATCH(N$3,_xlfn.VSTACK(_xlfn.TAKE(_xlpm.flt,,1),_xlfn.TAKE(_xlpm.flt,,-1)))),1,""))</f>
        <v/>
      </c>
      <c r="O5" s="22" t="str" cm="1">
        <f t="array" ref="O5">_xlfn.LET(_xlpm.flt,_xlfn._xlws.FILTER([1]A!$G$2:$H$12,[1]A!$D$2:$D$12=$C5),IF(ISNUMBER(_xlfn.XMATCH(O$3,_xlfn.VSTACK(_xlfn.TAKE(_xlpm.flt,,1),_xlfn.TAKE(_xlpm.flt,,-1)))),1,""))</f>
        <v/>
      </c>
      <c r="P5" s="22" t="str" cm="1">
        <f t="array" ref="P5">_xlfn.LET(_xlpm.flt,_xlfn._xlws.FILTER([1]A!$G$2:$H$12,[1]A!$D$2:$D$12=$C5),IF(ISNUMBER(_xlfn.XMATCH(P$3,_xlfn.VSTACK(_xlfn.TAKE(_xlpm.flt,,1),_xlfn.TAKE(_xlpm.flt,,-1)))),1,""))</f>
        <v/>
      </c>
      <c r="Q5" s="22" t="str" cm="1">
        <f t="array" ref="Q5">_xlfn.LET(_xlpm.flt,_xlfn._xlws.FILTER([1]A!$G$2:$H$12,[1]A!$D$2:$D$12=$C5),IF(ISNUMBER(_xlfn.XMATCH(Q$3,_xlfn.VSTACK(_xlfn.TAKE(_xlpm.flt,,1),_xlfn.TAKE(_xlpm.flt,,-1)))),1,""))</f>
        <v/>
      </c>
      <c r="R5" s="22" t="str" cm="1">
        <f t="array" ref="R5">_xlfn.LET(_xlpm.flt,_xlfn._xlws.FILTER([1]A!$G$2:$H$12,[1]A!$D$2:$D$12=$C5),IF(ISNUMBER(_xlfn.XMATCH(R$3,_xlfn.VSTACK(_xlfn.TAKE(_xlpm.flt,,1),_xlfn.TAKE(_xlpm.flt,,-1)))),1,""))</f>
        <v/>
      </c>
      <c r="S5" s="22" t="str" cm="1">
        <f t="array" ref="S5">_xlfn.LET(_xlpm.flt,_xlfn._xlws.FILTER([1]A!$G$2:$H$12,[1]A!$D$2:$D$12=$C5),IF(ISNUMBER(_xlfn.XMATCH(S$3,_xlfn.VSTACK(_xlfn.TAKE(_xlpm.flt,,1),_xlfn.TAKE(_xlpm.flt,,-1)))),1,""))</f>
        <v/>
      </c>
      <c r="T5" s="22" t="str" cm="1">
        <f t="array" ref="T5">_xlfn.LET(_xlpm.flt,_xlfn._xlws.FILTER([1]A!$G$2:$H$12,[1]A!$D$2:$D$12=$C5),IF(ISNUMBER(_xlfn.XMATCH(T$3,_xlfn.VSTACK(_xlfn.TAKE(_xlpm.flt,,1),_xlfn.TAKE(_xlpm.flt,,-1)))),1,""))</f>
        <v/>
      </c>
      <c r="U5" s="22" t="str" cm="1">
        <f t="array" ref="U5">_xlfn.LET(_xlpm.flt,_xlfn._xlws.FILTER([1]A!$G$2:$H$12,[1]A!$D$2:$D$12=$C5),IF(ISNUMBER(_xlfn.XMATCH(U$3,_xlfn.VSTACK(_xlfn.TAKE(_xlpm.flt,,1),_xlfn.TAKE(_xlpm.flt,,-1)))),1,""))</f>
        <v/>
      </c>
      <c r="V5" s="22" t="str" cm="1">
        <f t="array" ref="V5">_xlfn.LET(_xlpm.flt,_xlfn._xlws.FILTER([1]A!$G$2:$H$12,[1]A!$D$2:$D$12=$C5),IF(ISNUMBER(_xlfn.XMATCH(V$3,_xlfn.VSTACK(_xlfn.TAKE(_xlpm.flt,,1),_xlfn.TAKE(_xlpm.flt,,-1)))),1,""))</f>
        <v/>
      </c>
      <c r="W5" s="22" t="str" cm="1">
        <f t="array" ref="W5">_xlfn.LET(_xlpm.flt,_xlfn._xlws.FILTER([1]A!$G$2:$H$12,[1]A!$D$2:$D$12=$C5),IF(ISNUMBER(_xlfn.XMATCH(W$3,_xlfn.VSTACK(_xlfn.TAKE(_xlpm.flt,,1),_xlfn.TAKE(_xlpm.flt,,-1)))),1,""))</f>
        <v/>
      </c>
      <c r="X5" s="22" t="str" cm="1">
        <f t="array" ref="X5">_xlfn.LET(_xlpm.flt,_xlfn._xlws.FILTER([1]A!$G$2:$H$12,[1]A!$D$2:$D$12=$C5),IF(ISNUMBER(_xlfn.XMATCH(X$3,_xlfn.VSTACK(_xlfn.TAKE(_xlpm.flt,,1),_xlfn.TAKE(_xlpm.flt,,-1)))),1,""))</f>
        <v/>
      </c>
      <c r="Y5" s="22" t="str" cm="1">
        <f t="array" ref="Y5">_xlfn.LET(_xlpm.flt,_xlfn._xlws.FILTER([1]A!$G$2:$H$12,[1]A!$D$2:$D$12=$C5),IF(ISNUMBER(_xlfn.XMATCH(Y$3,_xlfn.VSTACK(_xlfn.TAKE(_xlpm.flt,,1),_xlfn.TAKE(_xlpm.flt,,-1)))),1,""))</f>
        <v/>
      </c>
      <c r="Z5" s="22" t="str" cm="1">
        <f t="array" ref="Z5">_xlfn.LET(_xlpm.flt,_xlfn._xlws.FILTER([1]A!$G$2:$H$12,[1]A!$D$2:$D$12=$C5),IF(ISNUMBER(_xlfn.XMATCH(Z$3,_xlfn.VSTACK(_xlfn.TAKE(_xlpm.flt,,1),_xlfn.TAKE(_xlpm.flt,,-1)))),1,""))</f>
        <v/>
      </c>
      <c r="AA5" s="22" t="str" cm="1">
        <f t="array" ref="AA5">_xlfn.LET(_xlpm.flt,_xlfn._xlws.FILTER([1]A!$G$2:$H$12,[1]A!$D$2:$D$12=$C5),IF(ISNUMBER(_xlfn.XMATCH(AA$3,_xlfn.VSTACK(_xlfn.TAKE(_xlpm.flt,,1),_xlfn.TAKE(_xlpm.flt,,-1)))),1,""))</f>
        <v/>
      </c>
      <c r="AB5" s="22" t="str" cm="1">
        <f t="array" ref="AB5">_xlfn.LET(_xlpm.flt,_xlfn._xlws.FILTER([1]A!$G$2:$H$12,[1]A!$D$2:$D$12=$C5),IF(ISNUMBER(_xlfn.XMATCH(AB$3,_xlfn.VSTACK(_xlfn.TAKE(_xlpm.flt,,1),_xlfn.TAKE(_xlpm.flt,,-1)))),1,""))</f>
        <v/>
      </c>
      <c r="AC5" s="22" t="str" cm="1">
        <f t="array" ref="AC5">_xlfn.LET(_xlpm.flt,_xlfn._xlws.FILTER([1]A!$G$2:$H$12,[1]A!$D$2:$D$12=$C5),IF(ISNUMBER(_xlfn.XMATCH(AC$3,_xlfn.VSTACK(_xlfn.TAKE(_xlpm.flt,,1),_xlfn.TAKE(_xlpm.flt,,-1)))),1,""))</f>
        <v/>
      </c>
      <c r="AD5" s="22" t="str" cm="1">
        <f t="array" ref="AD5">_xlfn.LET(_xlpm.flt,_xlfn._xlws.FILTER([1]A!$G$2:$H$12,[1]A!$D$2:$D$12=$C5),IF(ISNUMBER(_xlfn.XMATCH(AD$3,_xlfn.VSTACK(_xlfn.TAKE(_xlpm.flt,,1),_xlfn.TAKE(_xlpm.flt,,-1)))),1,""))</f>
        <v/>
      </c>
      <c r="AE5" s="22" t="str" cm="1">
        <f t="array" ref="AE5">_xlfn.LET(_xlpm.flt,_xlfn._xlws.FILTER([1]A!$G$2:$H$12,[1]A!$D$2:$D$12=$C5),IF(ISNUMBER(_xlfn.XMATCH(AE$3,_xlfn.VSTACK(_xlfn.TAKE(_xlpm.flt,,1),_xlfn.TAKE(_xlpm.flt,,-1)))),1,""))</f>
        <v/>
      </c>
      <c r="AF5" s="22" cm="1">
        <f t="array" ref="AF5">_xlfn.LET(_xlpm.flt,_xlfn._xlws.FILTER([1]A!$G$2:$H$12,[1]A!$D$2:$D$12=$C5),IF(ISNUMBER(_xlfn.XMATCH(AF$3,_xlfn.VSTACK(_xlfn.TAKE(_xlpm.flt,,1),_xlfn.TAKE(_xlpm.flt,,-1)))),1,""))</f>
        <v>1</v>
      </c>
      <c r="AG5" s="22" t="str" cm="1">
        <f t="array" ref="AG5">_xlfn.LET(_xlpm.flt,_xlfn._xlws.FILTER([1]A!$G$2:$H$12,[1]A!$D$2:$D$12=$C5),IF(ISNUMBER(_xlfn.XMATCH(AG$3,_xlfn.VSTACK(_xlfn.TAKE(_xlpm.flt,,1),_xlfn.TAKE(_xlpm.flt,,-1)))),1,""))</f>
        <v/>
      </c>
      <c r="AH5" s="22" t="str" cm="1">
        <f t="array" ref="AH5">_xlfn.LET(_xlpm.flt,_xlfn._xlws.FILTER([1]A!$G$2:$H$12,[1]A!$D$2:$D$12=$C5),IF(ISNUMBER(_xlfn.XMATCH(AH$3,_xlfn.VSTACK(_xlfn.TAKE(_xlpm.flt,,1),_xlfn.TAKE(_xlpm.flt,,-1)))),1,""))</f>
        <v/>
      </c>
      <c r="AI5" s="31" t="str" cm="1">
        <f t="array" ref="AI5">_xlfn.LET(_xlpm.flt,_xlfn._xlws.FILTER([1]A!$G$2:$H$12,[1]A!$D$2:$D$12=$C5),IF(ISNUMBER(_xlfn.XMATCH(AI$3,_xlfn.VSTACK(_xlfn.TAKE(_xlpm.flt,,1),_xlfn.TAKE(_xlpm.flt,,-1)))),1,""))</f>
        <v/>
      </c>
    </row>
    <row r="6" spans="1:35" x14ac:dyDescent="0.2">
      <c r="A6" s="1" t="s">
        <v>2</v>
      </c>
      <c r="B6" s="1" t="s">
        <v>38</v>
      </c>
      <c r="C6" s="1">
        <v>30722</v>
      </c>
      <c r="D6" s="36"/>
      <c r="E6" s="26" t="s">
        <v>40</v>
      </c>
      <c r="F6" s="30" t="str" cm="1">
        <f t="array" ref="F6">_xlfn.LET(_xlpm.flt,_xlfn._xlws.FILTER([1]A!$G$2:$H$12,[1]A!$D$2:$D$12=$C6),IF(ISNUMBER(_xlfn.XMATCH(F$3,_xlfn.VSTACK(_xlfn.TAKE(_xlpm.flt,,1),_xlfn.TAKE(_xlpm.flt,,-1)))),1,""))</f>
        <v/>
      </c>
      <c r="G6" s="22" t="str" cm="1">
        <f t="array" ref="G6">_xlfn.LET(_xlpm.flt,_xlfn._xlws.FILTER([1]A!$G$2:$H$12,[1]A!$D$2:$D$12=$C6),IF(ISNUMBER(_xlfn.XMATCH(G$3,_xlfn.VSTACK(_xlfn.TAKE(_xlpm.flt,,1),_xlfn.TAKE(_xlpm.flt,,-1)))),1,""))</f>
        <v/>
      </c>
      <c r="H6" s="22" t="str" cm="1">
        <f t="array" ref="H6">_xlfn.LET(_xlpm.flt,_xlfn._xlws.FILTER([1]A!$G$2:$H$12,[1]A!$D$2:$D$12=$C6),IF(ISNUMBER(_xlfn.XMATCH(H$3,_xlfn.VSTACK(_xlfn.TAKE(_xlpm.flt,,1),_xlfn.TAKE(_xlpm.flt,,-1)))),1,""))</f>
        <v/>
      </c>
      <c r="I6" s="22" t="str" cm="1">
        <f t="array" ref="I6">_xlfn.LET(_xlpm.flt,_xlfn._xlws.FILTER([1]A!$G$2:$H$12,[1]A!$D$2:$D$12=$C6),IF(ISNUMBER(_xlfn.XMATCH(I$3,_xlfn.VSTACK(_xlfn.TAKE(_xlpm.flt,,1),_xlfn.TAKE(_xlpm.flt,,-1)))),1,""))</f>
        <v/>
      </c>
      <c r="J6" s="22" t="str" cm="1">
        <f t="array" ref="J6">_xlfn.LET(_xlpm.flt,_xlfn._xlws.FILTER([1]A!$G$2:$H$12,[1]A!$D$2:$D$12=$C6),IF(ISNUMBER(_xlfn.XMATCH(J$3,_xlfn.VSTACK(_xlfn.TAKE(_xlpm.flt,,1),_xlfn.TAKE(_xlpm.flt,,-1)))),1,""))</f>
        <v/>
      </c>
      <c r="K6" s="22" t="str" cm="1">
        <f t="array" ref="K6">_xlfn.LET(_xlpm.flt,_xlfn._xlws.FILTER([1]A!$G$2:$H$12,[1]A!$D$2:$D$12=$C6),IF(ISNUMBER(_xlfn.XMATCH(K$3,_xlfn.VSTACK(_xlfn.TAKE(_xlpm.flt,,1),_xlfn.TAKE(_xlpm.flt,,-1)))),1,""))</f>
        <v/>
      </c>
      <c r="L6" s="22" t="str" cm="1">
        <f t="array" ref="L6">_xlfn.LET(_xlpm.flt,_xlfn._xlws.FILTER([1]A!$G$2:$H$12,[1]A!$D$2:$D$12=$C6),IF(ISNUMBER(_xlfn.XMATCH(L$3,_xlfn.VSTACK(_xlfn.TAKE(_xlpm.flt,,1),_xlfn.TAKE(_xlpm.flt,,-1)))),1,""))</f>
        <v/>
      </c>
      <c r="M6" s="22" t="str" cm="1">
        <f t="array" ref="M6">_xlfn.LET(_xlpm.flt,_xlfn._xlws.FILTER([1]A!$G$2:$H$12,[1]A!$D$2:$D$12=$C6),IF(ISNUMBER(_xlfn.XMATCH(M$3,_xlfn.VSTACK(_xlfn.TAKE(_xlpm.flt,,1),_xlfn.TAKE(_xlpm.flt,,-1)))),1,""))</f>
        <v/>
      </c>
      <c r="N6" s="22" t="str" cm="1">
        <f t="array" ref="N6">_xlfn.LET(_xlpm.flt,_xlfn._xlws.FILTER([1]A!$G$2:$H$12,[1]A!$D$2:$D$12=$C6),IF(ISNUMBER(_xlfn.XMATCH(N$3,_xlfn.VSTACK(_xlfn.TAKE(_xlpm.flt,,1),_xlfn.TAKE(_xlpm.flt,,-1)))),1,""))</f>
        <v/>
      </c>
      <c r="O6" s="22" t="str" cm="1">
        <f t="array" ref="O6">_xlfn.LET(_xlpm.flt,_xlfn._xlws.FILTER([1]A!$G$2:$H$12,[1]A!$D$2:$D$12=$C6),IF(ISNUMBER(_xlfn.XMATCH(O$3,_xlfn.VSTACK(_xlfn.TAKE(_xlpm.flt,,1),_xlfn.TAKE(_xlpm.flt,,-1)))),1,""))</f>
        <v/>
      </c>
      <c r="P6" s="22" t="str" cm="1">
        <f t="array" ref="P6">_xlfn.LET(_xlpm.flt,_xlfn._xlws.FILTER([1]A!$G$2:$H$12,[1]A!$D$2:$D$12=$C6),IF(ISNUMBER(_xlfn.XMATCH(P$3,_xlfn.VSTACK(_xlfn.TAKE(_xlpm.flt,,1),_xlfn.TAKE(_xlpm.flt,,-1)))),1,""))</f>
        <v/>
      </c>
      <c r="Q6" s="22" t="str" cm="1">
        <f t="array" ref="Q6">_xlfn.LET(_xlpm.flt,_xlfn._xlws.FILTER([1]A!$G$2:$H$12,[1]A!$D$2:$D$12=$C6),IF(ISNUMBER(_xlfn.XMATCH(Q$3,_xlfn.VSTACK(_xlfn.TAKE(_xlpm.flt,,1),_xlfn.TAKE(_xlpm.flt,,-1)))),1,""))</f>
        <v/>
      </c>
      <c r="R6" s="22" t="str" cm="1">
        <f t="array" ref="R6">_xlfn.LET(_xlpm.flt,_xlfn._xlws.FILTER([1]A!$G$2:$H$12,[1]A!$D$2:$D$12=$C6),IF(ISNUMBER(_xlfn.XMATCH(R$3,_xlfn.VSTACK(_xlfn.TAKE(_xlpm.flt,,1),_xlfn.TAKE(_xlpm.flt,,-1)))),1,""))</f>
        <v/>
      </c>
      <c r="S6" s="22" t="str" cm="1">
        <f t="array" ref="S6">_xlfn.LET(_xlpm.flt,_xlfn._xlws.FILTER([1]A!$G$2:$H$12,[1]A!$D$2:$D$12=$C6),IF(ISNUMBER(_xlfn.XMATCH(S$3,_xlfn.VSTACK(_xlfn.TAKE(_xlpm.flt,,1),_xlfn.TAKE(_xlpm.flt,,-1)))),1,""))</f>
        <v/>
      </c>
      <c r="T6" s="22" t="str" cm="1">
        <f t="array" ref="T6">_xlfn.LET(_xlpm.flt,_xlfn._xlws.FILTER([1]A!$G$2:$H$12,[1]A!$D$2:$D$12=$C6),IF(ISNUMBER(_xlfn.XMATCH(T$3,_xlfn.VSTACK(_xlfn.TAKE(_xlpm.flt,,1),_xlfn.TAKE(_xlpm.flt,,-1)))),1,""))</f>
        <v/>
      </c>
      <c r="U6" s="22" t="str" cm="1">
        <f t="array" ref="U6">_xlfn.LET(_xlpm.flt,_xlfn._xlws.FILTER([1]A!$G$2:$H$12,[1]A!$D$2:$D$12=$C6),IF(ISNUMBER(_xlfn.XMATCH(U$3,_xlfn.VSTACK(_xlfn.TAKE(_xlpm.flt,,1),_xlfn.TAKE(_xlpm.flt,,-1)))),1,""))</f>
        <v/>
      </c>
      <c r="V6" s="22" t="str" cm="1">
        <f t="array" ref="V6">_xlfn.LET(_xlpm.flt,_xlfn._xlws.FILTER([1]A!$G$2:$H$12,[1]A!$D$2:$D$12=$C6),IF(ISNUMBER(_xlfn.XMATCH(V$3,_xlfn.VSTACK(_xlfn.TAKE(_xlpm.flt,,1),_xlfn.TAKE(_xlpm.flt,,-1)))),1,""))</f>
        <v/>
      </c>
      <c r="W6" s="22" t="str" cm="1">
        <f t="array" ref="W6">_xlfn.LET(_xlpm.flt,_xlfn._xlws.FILTER([1]A!$G$2:$H$12,[1]A!$D$2:$D$12=$C6),IF(ISNUMBER(_xlfn.XMATCH(W$3,_xlfn.VSTACK(_xlfn.TAKE(_xlpm.flt,,1),_xlfn.TAKE(_xlpm.flt,,-1)))),1,""))</f>
        <v/>
      </c>
      <c r="X6" s="22" t="str" cm="1">
        <f t="array" ref="X6">_xlfn.LET(_xlpm.flt,_xlfn._xlws.FILTER([1]A!$G$2:$H$12,[1]A!$D$2:$D$12=$C6),IF(ISNUMBER(_xlfn.XMATCH(X$3,_xlfn.VSTACK(_xlfn.TAKE(_xlpm.flt,,1),_xlfn.TAKE(_xlpm.flt,,-1)))),1,""))</f>
        <v/>
      </c>
      <c r="Y6" s="22" t="str" cm="1">
        <f t="array" ref="Y6">_xlfn.LET(_xlpm.flt,_xlfn._xlws.FILTER([1]A!$G$2:$H$12,[1]A!$D$2:$D$12=$C6),IF(ISNUMBER(_xlfn.XMATCH(Y$3,_xlfn.VSTACK(_xlfn.TAKE(_xlpm.flt,,1),_xlfn.TAKE(_xlpm.flt,,-1)))),1,""))</f>
        <v/>
      </c>
      <c r="Z6" s="22" t="str" cm="1">
        <f t="array" ref="Z6">_xlfn.LET(_xlpm.flt,_xlfn._xlws.FILTER([1]A!$G$2:$H$12,[1]A!$D$2:$D$12=$C6),IF(ISNUMBER(_xlfn.XMATCH(Z$3,_xlfn.VSTACK(_xlfn.TAKE(_xlpm.flt,,1),_xlfn.TAKE(_xlpm.flt,,-1)))),1,""))</f>
        <v/>
      </c>
      <c r="AA6" s="22" t="str" cm="1">
        <f t="array" ref="AA6">_xlfn.LET(_xlpm.flt,_xlfn._xlws.FILTER([1]A!$G$2:$H$12,[1]A!$D$2:$D$12=$C6),IF(ISNUMBER(_xlfn.XMATCH(AA$3,_xlfn.VSTACK(_xlfn.TAKE(_xlpm.flt,,1),_xlfn.TAKE(_xlpm.flt,,-1)))),1,""))</f>
        <v/>
      </c>
      <c r="AB6" s="22" t="str" cm="1">
        <f t="array" ref="AB6">_xlfn.LET(_xlpm.flt,_xlfn._xlws.FILTER([1]A!$G$2:$H$12,[1]A!$D$2:$D$12=$C6),IF(ISNUMBER(_xlfn.XMATCH(AB$3,_xlfn.VSTACK(_xlfn.TAKE(_xlpm.flt,,1),_xlfn.TAKE(_xlpm.flt,,-1)))),1,""))</f>
        <v/>
      </c>
      <c r="AC6" s="22" t="str" cm="1">
        <f t="array" ref="AC6">_xlfn.LET(_xlpm.flt,_xlfn._xlws.FILTER([1]A!$G$2:$H$12,[1]A!$D$2:$D$12=$C6),IF(ISNUMBER(_xlfn.XMATCH(AC$3,_xlfn.VSTACK(_xlfn.TAKE(_xlpm.flt,,1),_xlfn.TAKE(_xlpm.flt,,-1)))),1,""))</f>
        <v/>
      </c>
      <c r="AD6" s="22" t="str" cm="1">
        <f t="array" ref="AD6">_xlfn.LET(_xlpm.flt,_xlfn._xlws.FILTER([1]A!$G$2:$H$12,[1]A!$D$2:$D$12=$C6),IF(ISNUMBER(_xlfn.XMATCH(AD$3,_xlfn.VSTACK(_xlfn.TAKE(_xlpm.flt,,1),_xlfn.TAKE(_xlpm.flt,,-1)))),1,""))</f>
        <v/>
      </c>
      <c r="AE6" s="22" t="str" cm="1">
        <f t="array" ref="AE6">_xlfn.LET(_xlpm.flt,_xlfn._xlws.FILTER([1]A!$G$2:$H$12,[1]A!$D$2:$D$12=$C6),IF(ISNUMBER(_xlfn.XMATCH(AE$3,_xlfn.VSTACK(_xlfn.TAKE(_xlpm.flt,,1),_xlfn.TAKE(_xlpm.flt,,-1)))),1,""))</f>
        <v/>
      </c>
      <c r="AF6" s="22" t="str" cm="1">
        <f t="array" ref="AF6">_xlfn.LET(_xlpm.flt,_xlfn._xlws.FILTER([1]A!$G$2:$H$12,[1]A!$D$2:$D$12=$C6),IF(ISNUMBER(_xlfn.XMATCH(AF$3,_xlfn.VSTACK(_xlfn.TAKE(_xlpm.flt,,1),_xlfn.TAKE(_xlpm.flt,,-1)))),1,""))</f>
        <v/>
      </c>
      <c r="AG6" s="22" t="str" cm="1">
        <f t="array" ref="AG6">_xlfn.LET(_xlpm.flt,_xlfn._xlws.FILTER([1]A!$G$2:$H$12,[1]A!$D$2:$D$12=$C6),IF(ISNUMBER(_xlfn.XMATCH(AG$3,_xlfn.VSTACK(_xlfn.TAKE(_xlpm.flt,,1),_xlfn.TAKE(_xlpm.flt,,-1)))),1,""))</f>
        <v/>
      </c>
      <c r="AH6" s="22" t="str" cm="1">
        <f t="array" ref="AH6">_xlfn.LET(_xlpm.flt,_xlfn._xlws.FILTER([1]A!$G$2:$H$12,[1]A!$D$2:$D$12=$C6),IF(ISNUMBER(_xlfn.XMATCH(AH$3,_xlfn.VSTACK(_xlfn.TAKE(_xlpm.flt,,1),_xlfn.TAKE(_xlpm.flt,,-1)))),1,""))</f>
        <v/>
      </c>
      <c r="AI6" s="31" t="str" cm="1">
        <f t="array" ref="AI6">_xlfn.LET(_xlpm.flt,_xlfn._xlws.FILTER([1]A!$G$2:$H$12,[1]A!$D$2:$D$12=$C6),IF(ISNUMBER(_xlfn.XMATCH(AI$3,_xlfn.VSTACK(_xlfn.TAKE(_xlpm.flt,,1),_xlfn.TAKE(_xlpm.flt,,-1)))),1,""))</f>
        <v/>
      </c>
    </row>
    <row r="7" spans="1:35" x14ac:dyDescent="0.2">
      <c r="A7" s="1" t="s">
        <v>2</v>
      </c>
      <c r="B7" s="1" t="s">
        <v>42</v>
      </c>
      <c r="C7" s="1">
        <v>11023</v>
      </c>
      <c r="D7" s="36"/>
      <c r="E7" s="26" t="s">
        <v>43</v>
      </c>
      <c r="F7" s="30" t="str" cm="1">
        <f t="array" ref="F7">_xlfn.LET(_xlpm.flt,_xlfn._xlws.FILTER([1]A!$G$2:$H$12,[1]A!$D$2:$D$12=$C7),IF(ISNUMBER(_xlfn.XMATCH(F$3,_xlfn.VSTACK(_xlfn.TAKE(_xlpm.flt,,1),_xlfn.TAKE(_xlpm.flt,,-1)))),1,""))</f>
        <v/>
      </c>
      <c r="G7" s="22" t="str" cm="1">
        <f t="array" ref="G7">_xlfn.LET(_xlpm.flt,_xlfn._xlws.FILTER([1]A!$G$2:$H$12,[1]A!$D$2:$D$12=$C7),IF(ISNUMBER(_xlfn.XMATCH(G$3,_xlfn.VSTACK(_xlfn.TAKE(_xlpm.flt,,1),_xlfn.TAKE(_xlpm.flt,,-1)))),1,""))</f>
        <v/>
      </c>
      <c r="H7" s="22" t="str" cm="1">
        <f t="array" ref="H7">_xlfn.LET(_xlpm.flt,_xlfn._xlws.FILTER([1]A!$G$2:$H$12,[1]A!$D$2:$D$12=$C7),IF(ISNUMBER(_xlfn.XMATCH(H$3,_xlfn.VSTACK(_xlfn.TAKE(_xlpm.flt,,1),_xlfn.TAKE(_xlpm.flt,,-1)))),1,""))</f>
        <v/>
      </c>
      <c r="I7" s="22" t="str" cm="1">
        <f t="array" ref="I7">_xlfn.LET(_xlpm.flt,_xlfn._xlws.FILTER([1]A!$G$2:$H$12,[1]A!$D$2:$D$12=$C7),IF(ISNUMBER(_xlfn.XMATCH(I$3,_xlfn.VSTACK(_xlfn.TAKE(_xlpm.flt,,1),_xlfn.TAKE(_xlpm.flt,,-1)))),1,""))</f>
        <v/>
      </c>
      <c r="J7" s="22" t="str" cm="1">
        <f t="array" ref="J7">_xlfn.LET(_xlpm.flt,_xlfn._xlws.FILTER([1]A!$G$2:$H$12,[1]A!$D$2:$D$12=$C7),IF(ISNUMBER(_xlfn.XMATCH(J$3,_xlfn.VSTACK(_xlfn.TAKE(_xlpm.flt,,1),_xlfn.TAKE(_xlpm.flt,,-1)))),1,""))</f>
        <v/>
      </c>
      <c r="K7" s="22" t="str" cm="1">
        <f t="array" ref="K7">_xlfn.LET(_xlpm.flt,_xlfn._xlws.FILTER([1]A!$G$2:$H$12,[1]A!$D$2:$D$12=$C7),IF(ISNUMBER(_xlfn.XMATCH(K$3,_xlfn.VSTACK(_xlfn.TAKE(_xlpm.flt,,1),_xlfn.TAKE(_xlpm.flt,,-1)))),1,""))</f>
        <v/>
      </c>
      <c r="L7" s="22" t="str" cm="1">
        <f t="array" ref="L7">_xlfn.LET(_xlpm.flt,_xlfn._xlws.FILTER([1]A!$G$2:$H$12,[1]A!$D$2:$D$12=$C7),IF(ISNUMBER(_xlfn.XMATCH(L$3,_xlfn.VSTACK(_xlfn.TAKE(_xlpm.flt,,1),_xlfn.TAKE(_xlpm.flt,,-1)))),1,""))</f>
        <v/>
      </c>
      <c r="M7" s="22" t="str" cm="1">
        <f t="array" ref="M7">_xlfn.LET(_xlpm.flt,_xlfn._xlws.FILTER([1]A!$G$2:$H$12,[1]A!$D$2:$D$12=$C7),IF(ISNUMBER(_xlfn.XMATCH(M$3,_xlfn.VSTACK(_xlfn.TAKE(_xlpm.flt,,1),_xlfn.TAKE(_xlpm.flt,,-1)))),1,""))</f>
        <v/>
      </c>
      <c r="N7" s="22" t="str" cm="1">
        <f t="array" ref="N7">_xlfn.LET(_xlpm.flt,_xlfn._xlws.FILTER([1]A!$G$2:$H$12,[1]A!$D$2:$D$12=$C7),IF(ISNUMBER(_xlfn.XMATCH(N$3,_xlfn.VSTACK(_xlfn.TAKE(_xlpm.flt,,1),_xlfn.TAKE(_xlpm.flt,,-1)))),1,""))</f>
        <v/>
      </c>
      <c r="O7" s="22" t="str" cm="1">
        <f t="array" ref="O7">_xlfn.LET(_xlpm.flt,_xlfn._xlws.FILTER([1]A!$G$2:$H$12,[1]A!$D$2:$D$12=$C7),IF(ISNUMBER(_xlfn.XMATCH(O$3,_xlfn.VSTACK(_xlfn.TAKE(_xlpm.flt,,1),_xlfn.TAKE(_xlpm.flt,,-1)))),1,""))</f>
        <v/>
      </c>
      <c r="P7" s="22" t="str" cm="1">
        <f t="array" ref="P7">_xlfn.LET(_xlpm.flt,_xlfn._xlws.FILTER([1]A!$G$2:$H$12,[1]A!$D$2:$D$12=$C7),IF(ISNUMBER(_xlfn.XMATCH(P$3,_xlfn.VSTACK(_xlfn.TAKE(_xlpm.flt,,1),_xlfn.TAKE(_xlpm.flt,,-1)))),1,""))</f>
        <v/>
      </c>
      <c r="Q7" s="22" t="str" cm="1">
        <f t="array" ref="Q7">_xlfn.LET(_xlpm.flt,_xlfn._xlws.FILTER([1]A!$G$2:$H$12,[1]A!$D$2:$D$12=$C7),IF(ISNUMBER(_xlfn.XMATCH(Q$3,_xlfn.VSTACK(_xlfn.TAKE(_xlpm.flt,,1),_xlfn.TAKE(_xlpm.flt,,-1)))),1,""))</f>
        <v/>
      </c>
      <c r="R7" s="22" t="str" cm="1">
        <f t="array" ref="R7">_xlfn.LET(_xlpm.flt,_xlfn._xlws.FILTER([1]A!$G$2:$H$12,[1]A!$D$2:$D$12=$C7),IF(ISNUMBER(_xlfn.XMATCH(R$3,_xlfn.VSTACK(_xlfn.TAKE(_xlpm.flt,,1),_xlfn.TAKE(_xlpm.flt,,-1)))),1,""))</f>
        <v/>
      </c>
      <c r="S7" s="22" t="str" cm="1">
        <f t="array" ref="S7">_xlfn.LET(_xlpm.flt,_xlfn._xlws.FILTER([1]A!$G$2:$H$12,[1]A!$D$2:$D$12=$C7),IF(ISNUMBER(_xlfn.XMATCH(S$3,_xlfn.VSTACK(_xlfn.TAKE(_xlpm.flt,,1),_xlfn.TAKE(_xlpm.flt,,-1)))),1,""))</f>
        <v/>
      </c>
      <c r="T7" s="22" t="str" cm="1">
        <f t="array" ref="T7">_xlfn.LET(_xlpm.flt,_xlfn._xlws.FILTER([1]A!$G$2:$H$12,[1]A!$D$2:$D$12=$C7),IF(ISNUMBER(_xlfn.XMATCH(T$3,_xlfn.VSTACK(_xlfn.TAKE(_xlpm.flt,,1),_xlfn.TAKE(_xlpm.flt,,-1)))),1,""))</f>
        <v/>
      </c>
      <c r="U7" s="22" t="str" cm="1">
        <f t="array" ref="U7">_xlfn.LET(_xlpm.flt,_xlfn._xlws.FILTER([1]A!$G$2:$H$12,[1]A!$D$2:$D$12=$C7),IF(ISNUMBER(_xlfn.XMATCH(U$3,_xlfn.VSTACK(_xlfn.TAKE(_xlpm.flt,,1),_xlfn.TAKE(_xlpm.flt,,-1)))),1,""))</f>
        <v/>
      </c>
      <c r="V7" s="22" t="str" cm="1">
        <f t="array" ref="V7">_xlfn.LET(_xlpm.flt,_xlfn._xlws.FILTER([1]A!$G$2:$H$12,[1]A!$D$2:$D$12=$C7),IF(ISNUMBER(_xlfn.XMATCH(V$3,_xlfn.VSTACK(_xlfn.TAKE(_xlpm.flt,,1),_xlfn.TAKE(_xlpm.flt,,-1)))),1,""))</f>
        <v/>
      </c>
      <c r="W7" s="22" t="str" cm="1">
        <f t="array" ref="W7">_xlfn.LET(_xlpm.flt,_xlfn._xlws.FILTER([1]A!$G$2:$H$12,[1]A!$D$2:$D$12=$C7),IF(ISNUMBER(_xlfn.XMATCH(W$3,_xlfn.VSTACK(_xlfn.TAKE(_xlpm.flt,,1),_xlfn.TAKE(_xlpm.flt,,-1)))),1,""))</f>
        <v/>
      </c>
      <c r="X7" s="22" t="str" cm="1">
        <f t="array" ref="X7">_xlfn.LET(_xlpm.flt,_xlfn._xlws.FILTER([1]A!$G$2:$H$12,[1]A!$D$2:$D$12=$C7),IF(ISNUMBER(_xlfn.XMATCH(X$3,_xlfn.VSTACK(_xlfn.TAKE(_xlpm.flt,,1),_xlfn.TAKE(_xlpm.flt,,-1)))),1,""))</f>
        <v/>
      </c>
      <c r="Y7" s="22" t="str" cm="1">
        <f t="array" ref="Y7">_xlfn.LET(_xlpm.flt,_xlfn._xlws.FILTER([1]A!$G$2:$H$12,[1]A!$D$2:$D$12=$C7),IF(ISNUMBER(_xlfn.XMATCH(Y$3,_xlfn.VSTACK(_xlfn.TAKE(_xlpm.flt,,1),_xlfn.TAKE(_xlpm.flt,,-1)))),1,""))</f>
        <v/>
      </c>
      <c r="Z7" s="22" t="str" cm="1">
        <f t="array" ref="Z7">_xlfn.LET(_xlpm.flt,_xlfn._xlws.FILTER([1]A!$G$2:$H$12,[1]A!$D$2:$D$12=$C7),IF(ISNUMBER(_xlfn.XMATCH(Z$3,_xlfn.VSTACK(_xlfn.TAKE(_xlpm.flt,,1),_xlfn.TAKE(_xlpm.flt,,-1)))),1,""))</f>
        <v/>
      </c>
      <c r="AA7" s="22" t="str" cm="1">
        <f t="array" ref="AA7">_xlfn.LET(_xlpm.flt,_xlfn._xlws.FILTER([1]A!$G$2:$H$12,[1]A!$D$2:$D$12=$C7),IF(ISNUMBER(_xlfn.XMATCH(AA$3,_xlfn.VSTACK(_xlfn.TAKE(_xlpm.flt,,1),_xlfn.TAKE(_xlpm.flt,,-1)))),1,""))</f>
        <v/>
      </c>
      <c r="AB7" s="22" t="str" cm="1">
        <f t="array" ref="AB7">_xlfn.LET(_xlpm.flt,_xlfn._xlws.FILTER([1]A!$G$2:$H$12,[1]A!$D$2:$D$12=$C7),IF(ISNUMBER(_xlfn.XMATCH(AB$3,_xlfn.VSTACK(_xlfn.TAKE(_xlpm.flt,,1),_xlfn.TAKE(_xlpm.flt,,-1)))),1,""))</f>
        <v/>
      </c>
      <c r="AC7" s="22" t="str" cm="1">
        <f t="array" ref="AC7">_xlfn.LET(_xlpm.flt,_xlfn._xlws.FILTER([1]A!$G$2:$H$12,[1]A!$D$2:$D$12=$C7),IF(ISNUMBER(_xlfn.XMATCH(AC$3,_xlfn.VSTACK(_xlfn.TAKE(_xlpm.flt,,1),_xlfn.TAKE(_xlpm.flt,,-1)))),1,""))</f>
        <v/>
      </c>
      <c r="AD7" s="22" t="str" cm="1">
        <f t="array" ref="AD7">_xlfn.LET(_xlpm.flt,_xlfn._xlws.FILTER([1]A!$G$2:$H$12,[1]A!$D$2:$D$12=$C7),IF(ISNUMBER(_xlfn.XMATCH(AD$3,_xlfn.VSTACK(_xlfn.TAKE(_xlpm.flt,,1),_xlfn.TAKE(_xlpm.flt,,-1)))),1,""))</f>
        <v/>
      </c>
      <c r="AE7" s="22" t="str" cm="1">
        <f t="array" ref="AE7">_xlfn.LET(_xlpm.flt,_xlfn._xlws.FILTER([1]A!$G$2:$H$12,[1]A!$D$2:$D$12=$C7),IF(ISNUMBER(_xlfn.XMATCH(AE$3,_xlfn.VSTACK(_xlfn.TAKE(_xlpm.flt,,1),_xlfn.TAKE(_xlpm.flt,,-1)))),1,""))</f>
        <v/>
      </c>
      <c r="AF7" s="22" t="str" cm="1">
        <f t="array" ref="AF7">_xlfn.LET(_xlpm.flt,_xlfn._xlws.FILTER([1]A!$G$2:$H$12,[1]A!$D$2:$D$12=$C7),IF(ISNUMBER(_xlfn.XMATCH(AF$3,_xlfn.VSTACK(_xlfn.TAKE(_xlpm.flt,,1),_xlfn.TAKE(_xlpm.flt,,-1)))),1,""))</f>
        <v/>
      </c>
      <c r="AG7" s="22" t="str" cm="1">
        <f t="array" ref="AG7">_xlfn.LET(_xlpm.flt,_xlfn._xlws.FILTER([1]A!$G$2:$H$12,[1]A!$D$2:$D$12=$C7),IF(ISNUMBER(_xlfn.XMATCH(AG$3,_xlfn.VSTACK(_xlfn.TAKE(_xlpm.flt,,1),_xlfn.TAKE(_xlpm.flt,,-1)))),1,""))</f>
        <v/>
      </c>
      <c r="AH7" s="22" t="str" cm="1">
        <f t="array" ref="AH7">_xlfn.LET(_xlpm.flt,_xlfn._xlws.FILTER([1]A!$G$2:$H$12,[1]A!$D$2:$D$12=$C7),IF(ISNUMBER(_xlfn.XMATCH(AH$3,_xlfn.VSTACK(_xlfn.TAKE(_xlpm.flt,,1),_xlfn.TAKE(_xlpm.flt,,-1)))),1,""))</f>
        <v/>
      </c>
      <c r="AI7" s="31" t="str" cm="1">
        <f t="array" ref="AI7">_xlfn.LET(_xlpm.flt,_xlfn._xlws.FILTER([1]A!$G$2:$H$12,[1]A!$D$2:$D$12=$C7),IF(ISNUMBER(_xlfn.XMATCH(AI$3,_xlfn.VSTACK(_xlfn.TAKE(_xlpm.flt,,1),_xlfn.TAKE(_xlpm.flt,,-1)))),1,""))</f>
        <v/>
      </c>
    </row>
    <row r="8" spans="1:35" ht="15" thickBot="1" x14ac:dyDescent="0.25">
      <c r="A8" s="1" t="s">
        <v>2</v>
      </c>
      <c r="B8" s="1" t="s">
        <v>42</v>
      </c>
      <c r="C8" s="1">
        <v>20324</v>
      </c>
      <c r="D8" s="36"/>
      <c r="E8" s="26" t="s">
        <v>43</v>
      </c>
      <c r="F8" s="32" t="str" cm="1">
        <f t="array" ref="F8">_xlfn.LET(_xlpm.flt,_xlfn._xlws.FILTER([1]A!$G$2:$H$12,[1]A!$D$2:$D$12=$C8),IF(ISNUMBER(_xlfn.XMATCH(F$3,_xlfn.VSTACK(_xlfn.TAKE(_xlpm.flt,,1),_xlfn.TAKE(_xlpm.flt,,-1)))),1,""))</f>
        <v/>
      </c>
      <c r="G8" s="33" t="str" cm="1">
        <f t="array" ref="G8">_xlfn.LET(_xlpm.flt,_xlfn._xlws.FILTER([1]A!$G$2:$H$12,[1]A!$D$2:$D$12=$C8),IF(ISNUMBER(_xlfn.XMATCH(G$3,_xlfn.VSTACK(_xlfn.TAKE(_xlpm.flt,,1),_xlfn.TAKE(_xlpm.flt,,-1)))),1,""))</f>
        <v/>
      </c>
      <c r="H8" s="33" t="str" cm="1">
        <f t="array" ref="H8">_xlfn.LET(_xlpm.flt,_xlfn._xlws.FILTER([1]A!$G$2:$H$12,[1]A!$D$2:$D$12=$C8),IF(ISNUMBER(_xlfn.XMATCH(H$3,_xlfn.VSTACK(_xlfn.TAKE(_xlpm.flt,,1),_xlfn.TAKE(_xlpm.flt,,-1)))),1,""))</f>
        <v/>
      </c>
      <c r="I8" s="33" t="str" cm="1">
        <f t="array" ref="I8">_xlfn.LET(_xlpm.flt,_xlfn._xlws.FILTER([1]A!$G$2:$H$12,[1]A!$D$2:$D$12=$C8),IF(ISNUMBER(_xlfn.XMATCH(I$3,_xlfn.VSTACK(_xlfn.TAKE(_xlpm.flt,,1),_xlfn.TAKE(_xlpm.flt,,-1)))),1,""))</f>
        <v/>
      </c>
      <c r="J8" s="33" t="str" cm="1">
        <f t="array" ref="J8">_xlfn.LET(_xlpm.flt,_xlfn._xlws.FILTER([1]A!$G$2:$H$12,[1]A!$D$2:$D$12=$C8),IF(ISNUMBER(_xlfn.XMATCH(J$3,_xlfn.VSTACK(_xlfn.TAKE(_xlpm.flt,,1),_xlfn.TAKE(_xlpm.flt,,-1)))),1,""))</f>
        <v/>
      </c>
      <c r="K8" s="33" t="str" cm="1">
        <f t="array" ref="K8">_xlfn.LET(_xlpm.flt,_xlfn._xlws.FILTER([1]A!$G$2:$H$12,[1]A!$D$2:$D$12=$C8),IF(ISNUMBER(_xlfn.XMATCH(K$3,_xlfn.VSTACK(_xlfn.TAKE(_xlpm.flt,,1),_xlfn.TAKE(_xlpm.flt,,-1)))),1,""))</f>
        <v/>
      </c>
      <c r="L8" s="33" t="str" cm="1">
        <f t="array" ref="L8">_xlfn.LET(_xlpm.flt,_xlfn._xlws.FILTER([1]A!$G$2:$H$12,[1]A!$D$2:$D$12=$C8),IF(ISNUMBER(_xlfn.XMATCH(L$3,_xlfn.VSTACK(_xlfn.TAKE(_xlpm.flt,,1),_xlfn.TAKE(_xlpm.flt,,-1)))),1,""))</f>
        <v/>
      </c>
      <c r="M8" s="33" t="str" cm="1">
        <f t="array" ref="M8">_xlfn.LET(_xlpm.flt,_xlfn._xlws.FILTER([1]A!$G$2:$H$12,[1]A!$D$2:$D$12=$C8),IF(ISNUMBER(_xlfn.XMATCH(M$3,_xlfn.VSTACK(_xlfn.TAKE(_xlpm.flt,,1),_xlfn.TAKE(_xlpm.flt,,-1)))),1,""))</f>
        <v/>
      </c>
      <c r="N8" s="33" t="str" cm="1">
        <f t="array" ref="N8">_xlfn.LET(_xlpm.flt,_xlfn._xlws.FILTER([1]A!$G$2:$H$12,[1]A!$D$2:$D$12=$C8),IF(ISNUMBER(_xlfn.XMATCH(N$3,_xlfn.VSTACK(_xlfn.TAKE(_xlpm.flt,,1),_xlfn.TAKE(_xlpm.flt,,-1)))),1,""))</f>
        <v/>
      </c>
      <c r="O8" s="33" t="str" cm="1">
        <f t="array" ref="O8">_xlfn.LET(_xlpm.flt,_xlfn._xlws.FILTER([1]A!$G$2:$H$12,[1]A!$D$2:$D$12=$C8),IF(ISNUMBER(_xlfn.XMATCH(O$3,_xlfn.VSTACK(_xlfn.TAKE(_xlpm.flt,,1),_xlfn.TAKE(_xlpm.flt,,-1)))),1,""))</f>
        <v/>
      </c>
      <c r="P8" s="33" t="str" cm="1">
        <f t="array" ref="P8">_xlfn.LET(_xlpm.flt,_xlfn._xlws.FILTER([1]A!$G$2:$H$12,[1]A!$D$2:$D$12=$C8),IF(ISNUMBER(_xlfn.XMATCH(P$3,_xlfn.VSTACK(_xlfn.TAKE(_xlpm.flt,,1),_xlfn.TAKE(_xlpm.flt,,-1)))),1,""))</f>
        <v/>
      </c>
      <c r="Q8" s="33" t="str" cm="1">
        <f t="array" ref="Q8">_xlfn.LET(_xlpm.flt,_xlfn._xlws.FILTER([1]A!$G$2:$H$12,[1]A!$D$2:$D$12=$C8),IF(ISNUMBER(_xlfn.XMATCH(Q$3,_xlfn.VSTACK(_xlfn.TAKE(_xlpm.flt,,1),_xlfn.TAKE(_xlpm.flt,,-1)))),1,""))</f>
        <v/>
      </c>
      <c r="R8" s="33" t="str" cm="1">
        <f t="array" ref="R8">_xlfn.LET(_xlpm.flt,_xlfn._xlws.FILTER([1]A!$G$2:$H$12,[1]A!$D$2:$D$12=$C8),IF(ISNUMBER(_xlfn.XMATCH(R$3,_xlfn.VSTACK(_xlfn.TAKE(_xlpm.flt,,1),_xlfn.TAKE(_xlpm.flt,,-1)))),1,""))</f>
        <v/>
      </c>
      <c r="S8" s="33" t="str" cm="1">
        <f t="array" ref="S8">_xlfn.LET(_xlpm.flt,_xlfn._xlws.FILTER([1]A!$G$2:$H$12,[1]A!$D$2:$D$12=$C8),IF(ISNUMBER(_xlfn.XMATCH(S$3,_xlfn.VSTACK(_xlfn.TAKE(_xlpm.flt,,1),_xlfn.TAKE(_xlpm.flt,,-1)))),1,""))</f>
        <v/>
      </c>
      <c r="T8" s="33" t="str" cm="1">
        <f t="array" ref="T8">_xlfn.LET(_xlpm.flt,_xlfn._xlws.FILTER([1]A!$G$2:$H$12,[1]A!$D$2:$D$12=$C8),IF(ISNUMBER(_xlfn.XMATCH(T$3,_xlfn.VSTACK(_xlfn.TAKE(_xlpm.flt,,1),_xlfn.TAKE(_xlpm.flt,,-1)))),1,""))</f>
        <v/>
      </c>
      <c r="U8" s="33" t="str" cm="1">
        <f t="array" ref="U8">_xlfn.LET(_xlpm.flt,_xlfn._xlws.FILTER([1]A!$G$2:$H$12,[1]A!$D$2:$D$12=$C8),IF(ISNUMBER(_xlfn.XMATCH(U$3,_xlfn.VSTACK(_xlfn.TAKE(_xlpm.flt,,1),_xlfn.TAKE(_xlpm.flt,,-1)))),1,""))</f>
        <v/>
      </c>
      <c r="V8" s="33" t="str" cm="1">
        <f t="array" ref="V8">_xlfn.LET(_xlpm.flt,_xlfn._xlws.FILTER([1]A!$G$2:$H$12,[1]A!$D$2:$D$12=$C8),IF(ISNUMBER(_xlfn.XMATCH(V$3,_xlfn.VSTACK(_xlfn.TAKE(_xlpm.flt,,1),_xlfn.TAKE(_xlpm.flt,,-1)))),1,""))</f>
        <v/>
      </c>
      <c r="W8" s="33" t="str" cm="1">
        <f t="array" ref="W8">_xlfn.LET(_xlpm.flt,_xlfn._xlws.FILTER([1]A!$G$2:$H$12,[1]A!$D$2:$D$12=$C8),IF(ISNUMBER(_xlfn.XMATCH(W$3,_xlfn.VSTACK(_xlfn.TAKE(_xlpm.flt,,1),_xlfn.TAKE(_xlpm.flt,,-1)))),1,""))</f>
        <v/>
      </c>
      <c r="X8" s="33" t="str" cm="1">
        <f t="array" ref="X8">_xlfn.LET(_xlpm.flt,_xlfn._xlws.FILTER([1]A!$G$2:$H$12,[1]A!$D$2:$D$12=$C8),IF(ISNUMBER(_xlfn.XMATCH(X$3,_xlfn.VSTACK(_xlfn.TAKE(_xlpm.flt,,1),_xlfn.TAKE(_xlpm.flt,,-1)))),1,""))</f>
        <v/>
      </c>
      <c r="Y8" s="33" t="str" cm="1">
        <f t="array" ref="Y8">_xlfn.LET(_xlpm.flt,_xlfn._xlws.FILTER([1]A!$G$2:$H$12,[1]A!$D$2:$D$12=$C8),IF(ISNUMBER(_xlfn.XMATCH(Y$3,_xlfn.VSTACK(_xlfn.TAKE(_xlpm.flt,,1),_xlfn.TAKE(_xlpm.flt,,-1)))),1,""))</f>
        <v/>
      </c>
      <c r="Z8" s="33" t="str" cm="1">
        <f t="array" ref="Z8">_xlfn.LET(_xlpm.flt,_xlfn._xlws.FILTER([1]A!$G$2:$H$12,[1]A!$D$2:$D$12=$C8),IF(ISNUMBER(_xlfn.XMATCH(Z$3,_xlfn.VSTACK(_xlfn.TAKE(_xlpm.flt,,1),_xlfn.TAKE(_xlpm.flt,,-1)))),1,""))</f>
        <v/>
      </c>
      <c r="AA8" s="33" t="str" cm="1">
        <f t="array" ref="AA8">_xlfn.LET(_xlpm.flt,_xlfn._xlws.FILTER([1]A!$G$2:$H$12,[1]A!$D$2:$D$12=$C8),IF(ISNUMBER(_xlfn.XMATCH(AA$3,_xlfn.VSTACK(_xlfn.TAKE(_xlpm.flt,,1),_xlfn.TAKE(_xlpm.flt,,-1)))),1,""))</f>
        <v/>
      </c>
      <c r="AB8" s="33" t="str" cm="1">
        <f t="array" ref="AB8">_xlfn.LET(_xlpm.flt,_xlfn._xlws.FILTER([1]A!$G$2:$H$12,[1]A!$D$2:$D$12=$C8),IF(ISNUMBER(_xlfn.XMATCH(AB$3,_xlfn.VSTACK(_xlfn.TAKE(_xlpm.flt,,1),_xlfn.TAKE(_xlpm.flt,,-1)))),1,""))</f>
        <v/>
      </c>
      <c r="AC8" s="33" t="str" cm="1">
        <f t="array" ref="AC8">_xlfn.LET(_xlpm.flt,_xlfn._xlws.FILTER([1]A!$G$2:$H$12,[1]A!$D$2:$D$12=$C8),IF(ISNUMBER(_xlfn.XMATCH(AC$3,_xlfn.VSTACK(_xlfn.TAKE(_xlpm.flt,,1),_xlfn.TAKE(_xlpm.flt,,-1)))),1,""))</f>
        <v/>
      </c>
      <c r="AD8" s="33" t="str" cm="1">
        <f t="array" ref="AD8">_xlfn.LET(_xlpm.flt,_xlfn._xlws.FILTER([1]A!$G$2:$H$12,[1]A!$D$2:$D$12=$C8),IF(ISNUMBER(_xlfn.XMATCH(AD$3,_xlfn.VSTACK(_xlfn.TAKE(_xlpm.flt,,1),_xlfn.TAKE(_xlpm.flt,,-1)))),1,""))</f>
        <v/>
      </c>
      <c r="AE8" s="33" t="str" cm="1">
        <f t="array" ref="AE8">_xlfn.LET(_xlpm.flt,_xlfn._xlws.FILTER([1]A!$G$2:$H$12,[1]A!$D$2:$D$12=$C8),IF(ISNUMBER(_xlfn.XMATCH(AE$3,_xlfn.VSTACK(_xlfn.TAKE(_xlpm.flt,,1),_xlfn.TAKE(_xlpm.flt,,-1)))),1,""))</f>
        <v/>
      </c>
      <c r="AF8" s="33" t="str" cm="1">
        <f t="array" ref="AF8">_xlfn.LET(_xlpm.flt,_xlfn._xlws.FILTER([1]A!$G$2:$H$12,[1]A!$D$2:$D$12=$C8),IF(ISNUMBER(_xlfn.XMATCH(AF$3,_xlfn.VSTACK(_xlfn.TAKE(_xlpm.flt,,1),_xlfn.TAKE(_xlpm.flt,,-1)))),1,""))</f>
        <v/>
      </c>
      <c r="AG8" s="33" t="str" cm="1">
        <f t="array" ref="AG8">_xlfn.LET(_xlpm.flt,_xlfn._xlws.FILTER([1]A!$G$2:$H$12,[1]A!$D$2:$D$12=$C8),IF(ISNUMBER(_xlfn.XMATCH(AG$3,_xlfn.VSTACK(_xlfn.TAKE(_xlpm.flt,,1),_xlfn.TAKE(_xlpm.flt,,-1)))),1,""))</f>
        <v/>
      </c>
      <c r="AH8" s="33" t="str" cm="1">
        <f t="array" ref="AH8">_xlfn.LET(_xlpm.flt,_xlfn._xlws.FILTER([1]A!$G$2:$H$12,[1]A!$D$2:$D$12=$C8),IF(ISNUMBER(_xlfn.XMATCH(AH$3,_xlfn.VSTACK(_xlfn.TAKE(_xlpm.flt,,1),_xlfn.TAKE(_xlpm.flt,,-1)))),1,""))</f>
        <v/>
      </c>
      <c r="AI8" s="34" t="str" cm="1">
        <f t="array" ref="AI8">_xlfn.LET(_xlpm.flt,_xlfn._xlws.FILTER([1]A!$G$2:$H$12,[1]A!$D$2:$D$12=$C8),IF(ISNUMBER(_xlfn.XMATCH(AI$3,_xlfn.VSTACK(_xlfn.TAKE(_xlpm.flt,,1),_xlfn.TAKE(_xlpm.flt,,-1)))),1,""))</f>
        <v/>
      </c>
    </row>
    <row r="12" spans="1:35" x14ac:dyDescent="0.2">
      <c r="D12" s="27" t="str" cm="1">
        <f t="array" ref="D12">_xlfn.LET(_xlpm.flt,_xlfn._xlws.FILTER([1]A!$G$2:$H$12,[1]A!$D$2:$D$12=$C4),IF(ISNUMBER(_xlfn.XMATCH(F$4,_xlfn.VSTACK(_xlfn.TAKE(_xlpm.flt,,1),_xlfn.TAKE(_xlpm.flt,,-1)))),1,""))</f>
        <v/>
      </c>
    </row>
  </sheetData>
  <autoFilter ref="A2:E8" xr:uid="{1E4E11D6-B7EF-4C8E-A9EE-2F81CB74B2AB}"/>
  <mergeCells count="5">
    <mergeCell ref="A2:A3"/>
    <mergeCell ref="B2:B3"/>
    <mergeCell ref="C2:C3"/>
    <mergeCell ref="E2:E3"/>
    <mergeCell ref="F2:AI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73CA4-E108-45CD-98DD-52C03F25B638}">
  <sheetPr codeName="Feuil3"/>
  <dimension ref="A1:R34"/>
  <sheetViews>
    <sheetView showGridLines="0" workbookViewId="0">
      <selection activeCell="C36" sqref="C36"/>
    </sheetView>
  </sheetViews>
  <sheetFormatPr baseColWidth="10" defaultRowHeight="14.25" x14ac:dyDescent="0.2"/>
  <cols>
    <col min="1" max="1" width="17.625" bestFit="1" customWidth="1"/>
  </cols>
  <sheetData>
    <row r="1" spans="1:18" ht="15.75" thickBot="1" x14ac:dyDescent="0.3">
      <c r="A1" s="55"/>
      <c r="B1" s="52" t="s">
        <v>27</v>
      </c>
      <c r="C1" s="53"/>
      <c r="D1" s="53"/>
      <c r="E1" s="54"/>
      <c r="F1" s="57" t="s">
        <v>28</v>
      </c>
      <c r="G1" s="58"/>
      <c r="H1" s="58"/>
      <c r="I1" s="59"/>
      <c r="J1" s="57" t="s">
        <v>29</v>
      </c>
      <c r="K1" s="58"/>
      <c r="L1" s="58"/>
      <c r="M1" s="59"/>
      <c r="N1" s="52" t="s">
        <v>30</v>
      </c>
      <c r="O1" s="53"/>
      <c r="P1" s="53"/>
      <c r="Q1" s="54"/>
      <c r="R1" s="2"/>
    </row>
    <row r="2" spans="1:18" ht="15.75" thickBot="1" x14ac:dyDescent="0.25">
      <c r="A2" s="56"/>
      <c r="B2" s="7" t="s">
        <v>0</v>
      </c>
      <c r="C2" s="3" t="s">
        <v>1</v>
      </c>
      <c r="D2" s="3" t="s">
        <v>23</v>
      </c>
      <c r="E2" s="8" t="s">
        <v>24</v>
      </c>
      <c r="F2" s="7" t="s">
        <v>0</v>
      </c>
      <c r="G2" s="3" t="s">
        <v>1</v>
      </c>
      <c r="H2" s="3" t="s">
        <v>23</v>
      </c>
      <c r="I2" s="8" t="s">
        <v>24</v>
      </c>
      <c r="J2" s="7" t="s">
        <v>0</v>
      </c>
      <c r="K2" s="3" t="s">
        <v>1</v>
      </c>
      <c r="L2" s="3" t="s">
        <v>23</v>
      </c>
      <c r="M2" s="8" t="s">
        <v>24</v>
      </c>
      <c r="N2" s="7" t="s">
        <v>0</v>
      </c>
      <c r="O2" s="3" t="s">
        <v>1</v>
      </c>
      <c r="P2" s="3" t="s">
        <v>23</v>
      </c>
      <c r="Q2" s="4" t="s">
        <v>24</v>
      </c>
      <c r="R2" s="17" t="s">
        <v>26</v>
      </c>
    </row>
    <row r="3" spans="1:18" ht="15" x14ac:dyDescent="0.25">
      <c r="A3" s="20" t="s">
        <v>2</v>
      </c>
      <c r="B3" s="6">
        <v>44</v>
      </c>
      <c r="C3" s="1">
        <v>590</v>
      </c>
      <c r="D3" s="1">
        <v>22.5</v>
      </c>
      <c r="E3" s="10">
        <f>(C3/B3)/D3</f>
        <v>0.59595959595959591</v>
      </c>
      <c r="F3" s="9">
        <v>45</v>
      </c>
      <c r="G3" s="1">
        <v>575</v>
      </c>
      <c r="H3" s="1">
        <v>22.5</v>
      </c>
      <c r="I3" s="10">
        <f>(G3/F3)/H3</f>
        <v>0.56790123456790131</v>
      </c>
      <c r="J3" s="9">
        <v>45</v>
      </c>
      <c r="K3" s="1">
        <v>533</v>
      </c>
      <c r="L3" s="1">
        <v>24</v>
      </c>
      <c r="M3" s="10">
        <f>(K3/J3)/L3</f>
        <v>0.49351851851851852</v>
      </c>
      <c r="N3" s="9">
        <v>44</v>
      </c>
      <c r="O3" s="1">
        <v>490</v>
      </c>
      <c r="P3" s="1">
        <v>21</v>
      </c>
      <c r="Q3" s="5">
        <f>(O3/N3)/P3</f>
        <v>0.53030303030303028</v>
      </c>
      <c r="R3" s="18">
        <f>AVERAGE(E3,I3,M3,Q3)</f>
        <v>0.54692059483726152</v>
      </c>
    </row>
    <row r="4" spans="1:18" ht="15" x14ac:dyDescent="0.25">
      <c r="A4" s="15" t="s">
        <v>3</v>
      </c>
      <c r="B4" s="6">
        <v>16</v>
      </c>
      <c r="C4" s="1">
        <f>170+31</f>
        <v>201</v>
      </c>
      <c r="D4" s="1">
        <v>22.5</v>
      </c>
      <c r="E4" s="10">
        <f t="shared" ref="E4:E24" si="0">(C4/B4)/D4</f>
        <v>0.55833333333333335</v>
      </c>
      <c r="F4" s="9">
        <v>16</v>
      </c>
      <c r="G4" s="1">
        <f>4+164</f>
        <v>168</v>
      </c>
      <c r="H4" s="1">
        <v>22.5</v>
      </c>
      <c r="I4" s="10">
        <f t="shared" ref="I4:I25" si="1">(G4/F4)/H4</f>
        <v>0.46666666666666667</v>
      </c>
      <c r="J4" s="9">
        <v>16</v>
      </c>
      <c r="K4" s="1">
        <f>92+18</f>
        <v>110</v>
      </c>
      <c r="L4" s="1">
        <v>24</v>
      </c>
      <c r="M4" s="10">
        <f t="shared" ref="M4:M25" si="2">(K4/J4)/L4</f>
        <v>0.28645833333333331</v>
      </c>
      <c r="N4" s="9">
        <v>16</v>
      </c>
      <c r="O4" s="1">
        <f>28+118</f>
        <v>146</v>
      </c>
      <c r="P4" s="1">
        <v>21</v>
      </c>
      <c r="Q4" s="5">
        <f t="shared" ref="Q4:Q25" si="3">(O4/N4)/P4</f>
        <v>0.43452380952380953</v>
      </c>
      <c r="R4" s="18">
        <f t="shared" ref="R4:R24" si="4">AVERAGE(E4,I4,M4,Q4)</f>
        <v>0.43649553571428568</v>
      </c>
    </row>
    <row r="5" spans="1:18" ht="15" x14ac:dyDescent="0.25">
      <c r="A5" s="21" t="s">
        <v>4</v>
      </c>
      <c r="B5" s="6">
        <v>3</v>
      </c>
      <c r="C5" s="1">
        <v>31</v>
      </c>
      <c r="D5" s="1">
        <v>22.5</v>
      </c>
      <c r="E5" s="10">
        <f t="shared" si="0"/>
        <v>0.45925925925925931</v>
      </c>
      <c r="F5" s="9">
        <v>3</v>
      </c>
      <c r="G5" s="1">
        <v>25</v>
      </c>
      <c r="H5" s="1">
        <v>22.5</v>
      </c>
      <c r="I5" s="10">
        <f t="shared" si="1"/>
        <v>0.37037037037037041</v>
      </c>
      <c r="J5" s="9">
        <v>3</v>
      </c>
      <c r="K5" s="1">
        <v>27</v>
      </c>
      <c r="L5" s="1">
        <v>24</v>
      </c>
      <c r="M5" s="10">
        <f t="shared" si="2"/>
        <v>0.375</v>
      </c>
      <c r="N5" s="9">
        <v>3</v>
      </c>
      <c r="O5" s="1">
        <v>66</v>
      </c>
      <c r="P5" s="1">
        <v>21</v>
      </c>
      <c r="Q5" s="5">
        <f t="shared" si="3"/>
        <v>1.0476190476190477</v>
      </c>
      <c r="R5" s="18">
        <f t="shared" si="4"/>
        <v>0.56306216931216935</v>
      </c>
    </row>
    <row r="6" spans="1:18" ht="15" x14ac:dyDescent="0.25">
      <c r="A6" s="21" t="s">
        <v>5</v>
      </c>
      <c r="B6" s="6">
        <v>3</v>
      </c>
      <c r="C6" s="1">
        <v>22</v>
      </c>
      <c r="D6" s="1">
        <v>22.5</v>
      </c>
      <c r="E6" s="10">
        <f t="shared" si="0"/>
        <v>0.3259259259259259</v>
      </c>
      <c r="F6" s="9">
        <v>3</v>
      </c>
      <c r="G6" s="1">
        <v>9</v>
      </c>
      <c r="H6" s="1">
        <v>22.5</v>
      </c>
      <c r="I6" s="10">
        <f t="shared" si="1"/>
        <v>0.13333333333333333</v>
      </c>
      <c r="J6" s="9">
        <v>3</v>
      </c>
      <c r="K6" s="1">
        <v>2</v>
      </c>
      <c r="L6" s="1">
        <v>24</v>
      </c>
      <c r="M6" s="10">
        <f t="shared" si="2"/>
        <v>2.7777777777777776E-2</v>
      </c>
      <c r="N6" s="9">
        <v>3</v>
      </c>
      <c r="O6" s="1">
        <v>5</v>
      </c>
      <c r="P6" s="1">
        <v>21</v>
      </c>
      <c r="Q6" s="5">
        <f t="shared" si="3"/>
        <v>7.9365079365079375E-2</v>
      </c>
      <c r="R6" s="18">
        <f t="shared" si="4"/>
        <v>0.14160052910052912</v>
      </c>
    </row>
    <row r="7" spans="1:18" ht="15" x14ac:dyDescent="0.25">
      <c r="A7" s="21" t="s">
        <v>6</v>
      </c>
      <c r="B7" s="6">
        <v>10</v>
      </c>
      <c r="C7" s="1">
        <v>73</v>
      </c>
      <c r="D7" s="1">
        <v>22.5</v>
      </c>
      <c r="E7" s="10">
        <f t="shared" si="0"/>
        <v>0.32444444444444442</v>
      </c>
      <c r="F7" s="9">
        <v>10</v>
      </c>
      <c r="G7" s="1">
        <v>136</v>
      </c>
      <c r="H7" s="1">
        <v>22.5</v>
      </c>
      <c r="I7" s="10">
        <f t="shared" si="1"/>
        <v>0.60444444444444445</v>
      </c>
      <c r="J7" s="9">
        <v>10</v>
      </c>
      <c r="K7" s="1">
        <v>70</v>
      </c>
      <c r="L7" s="1">
        <v>24</v>
      </c>
      <c r="M7" s="10">
        <f t="shared" si="2"/>
        <v>0.29166666666666669</v>
      </c>
      <c r="N7" s="9">
        <v>10</v>
      </c>
      <c r="O7" s="1">
        <v>67.5</v>
      </c>
      <c r="P7" s="1">
        <v>21</v>
      </c>
      <c r="Q7" s="5">
        <f t="shared" si="3"/>
        <v>0.32142857142857145</v>
      </c>
      <c r="R7" s="18">
        <f t="shared" si="4"/>
        <v>0.38549603174603175</v>
      </c>
    </row>
    <row r="8" spans="1:18" ht="15" x14ac:dyDescent="0.25">
      <c r="A8" s="21" t="s">
        <v>7</v>
      </c>
      <c r="B8" s="6">
        <v>8</v>
      </c>
      <c r="C8" s="1">
        <v>120</v>
      </c>
      <c r="D8" s="1">
        <v>22.5</v>
      </c>
      <c r="E8" s="10">
        <f t="shared" si="0"/>
        <v>0.66666666666666663</v>
      </c>
      <c r="F8" s="9">
        <v>8</v>
      </c>
      <c r="G8" s="1">
        <v>131</v>
      </c>
      <c r="H8" s="1">
        <v>22.5</v>
      </c>
      <c r="I8" s="10">
        <f t="shared" si="1"/>
        <v>0.72777777777777775</v>
      </c>
      <c r="J8" s="9">
        <v>8</v>
      </c>
      <c r="K8" s="1">
        <v>176</v>
      </c>
      <c r="L8" s="1">
        <v>24</v>
      </c>
      <c r="M8" s="10">
        <f t="shared" si="2"/>
        <v>0.91666666666666663</v>
      </c>
      <c r="N8" s="9">
        <v>8</v>
      </c>
      <c r="O8" s="1">
        <v>98</v>
      </c>
      <c r="P8" s="1">
        <v>21</v>
      </c>
      <c r="Q8" s="5">
        <f t="shared" si="3"/>
        <v>0.58333333333333337</v>
      </c>
      <c r="R8" s="18">
        <f t="shared" si="4"/>
        <v>0.72361111111111109</v>
      </c>
    </row>
    <row r="9" spans="1:18" ht="15" x14ac:dyDescent="0.25">
      <c r="A9" s="21" t="s">
        <v>31</v>
      </c>
      <c r="B9" s="6">
        <v>1</v>
      </c>
      <c r="C9" s="1">
        <v>4</v>
      </c>
      <c r="D9" s="1">
        <v>22.5</v>
      </c>
      <c r="E9" s="10">
        <f t="shared" si="0"/>
        <v>0.17777777777777778</v>
      </c>
      <c r="F9" s="9">
        <v>1</v>
      </c>
      <c r="G9" s="1">
        <v>11</v>
      </c>
      <c r="H9" s="1">
        <v>22.5</v>
      </c>
      <c r="I9" s="10">
        <f t="shared" si="1"/>
        <v>0.48888888888888887</v>
      </c>
      <c r="J9" s="9">
        <v>1</v>
      </c>
      <c r="K9" s="1">
        <v>5</v>
      </c>
      <c r="L9" s="1">
        <v>24</v>
      </c>
      <c r="M9" s="10">
        <f t="shared" si="2"/>
        <v>0.20833333333333334</v>
      </c>
      <c r="N9" s="9">
        <v>1</v>
      </c>
      <c r="O9" s="1">
        <v>3</v>
      </c>
      <c r="P9" s="1">
        <v>21</v>
      </c>
      <c r="Q9" s="5">
        <f t="shared" si="3"/>
        <v>0.14285714285714285</v>
      </c>
      <c r="R9" s="18">
        <f t="shared" si="4"/>
        <v>0.2544642857142857</v>
      </c>
    </row>
    <row r="10" spans="1:18" ht="15" x14ac:dyDescent="0.25">
      <c r="A10" s="21" t="s">
        <v>21</v>
      </c>
      <c r="B10" s="6">
        <v>1</v>
      </c>
      <c r="C10" s="1">
        <v>8</v>
      </c>
      <c r="D10" s="1">
        <v>22.5</v>
      </c>
      <c r="E10" s="10">
        <f t="shared" si="0"/>
        <v>0.35555555555555557</v>
      </c>
      <c r="F10" s="9">
        <v>1</v>
      </c>
      <c r="G10" s="1">
        <v>7</v>
      </c>
      <c r="H10" s="1">
        <v>22.5</v>
      </c>
      <c r="I10" s="10">
        <f t="shared" si="1"/>
        <v>0.31111111111111112</v>
      </c>
      <c r="J10" s="9">
        <v>1</v>
      </c>
      <c r="K10" s="1">
        <v>2</v>
      </c>
      <c r="L10" s="1">
        <v>24</v>
      </c>
      <c r="M10" s="10">
        <f t="shared" si="2"/>
        <v>8.3333333333333329E-2</v>
      </c>
      <c r="N10" s="9">
        <v>1</v>
      </c>
      <c r="O10" s="1">
        <v>1</v>
      </c>
      <c r="P10" s="1">
        <v>21</v>
      </c>
      <c r="Q10" s="5">
        <f t="shared" si="3"/>
        <v>4.7619047619047616E-2</v>
      </c>
      <c r="R10" s="18">
        <f t="shared" si="4"/>
        <v>0.19940476190476192</v>
      </c>
    </row>
    <row r="11" spans="1:18" ht="15" x14ac:dyDescent="0.25">
      <c r="A11" s="21" t="s">
        <v>8</v>
      </c>
      <c r="B11" s="6">
        <v>17</v>
      </c>
      <c r="C11" s="1">
        <v>200</v>
      </c>
      <c r="D11" s="1">
        <v>22.5</v>
      </c>
      <c r="E11" s="10">
        <f t="shared" si="0"/>
        <v>0.52287581699346408</v>
      </c>
      <c r="F11" s="9">
        <v>17</v>
      </c>
      <c r="G11" s="1">
        <v>120</v>
      </c>
      <c r="H11" s="1">
        <v>22.5</v>
      </c>
      <c r="I11" s="10">
        <f t="shared" si="1"/>
        <v>0.31372549019607843</v>
      </c>
      <c r="J11" s="9">
        <v>17</v>
      </c>
      <c r="K11" s="1">
        <v>115</v>
      </c>
      <c r="L11" s="1">
        <v>24</v>
      </c>
      <c r="M11" s="10">
        <f t="shared" si="2"/>
        <v>0.28186274509803921</v>
      </c>
      <c r="N11" s="9">
        <v>17</v>
      </c>
      <c r="O11" s="1">
        <v>173</v>
      </c>
      <c r="P11" s="1">
        <v>21</v>
      </c>
      <c r="Q11" s="5">
        <f t="shared" si="3"/>
        <v>0.48459383753501395</v>
      </c>
      <c r="R11" s="18">
        <f t="shared" si="4"/>
        <v>0.40076447245564895</v>
      </c>
    </row>
    <row r="12" spans="1:18" ht="15" x14ac:dyDescent="0.25">
      <c r="A12" s="21" t="s">
        <v>9</v>
      </c>
      <c r="B12" s="6">
        <v>5</v>
      </c>
      <c r="C12" s="1">
        <v>51</v>
      </c>
      <c r="D12" s="1">
        <v>22.5</v>
      </c>
      <c r="E12" s="10">
        <f t="shared" si="0"/>
        <v>0.45333333333333331</v>
      </c>
      <c r="F12" s="9">
        <v>5</v>
      </c>
      <c r="G12" s="1">
        <v>40</v>
      </c>
      <c r="H12" s="1">
        <v>22.5</v>
      </c>
      <c r="I12" s="10">
        <f t="shared" si="1"/>
        <v>0.35555555555555557</v>
      </c>
      <c r="J12" s="9">
        <v>5</v>
      </c>
      <c r="K12" s="1">
        <v>45</v>
      </c>
      <c r="L12" s="1">
        <v>24</v>
      </c>
      <c r="M12" s="10">
        <f t="shared" si="2"/>
        <v>0.375</v>
      </c>
      <c r="N12" s="9">
        <v>5</v>
      </c>
      <c r="O12" s="1">
        <v>31</v>
      </c>
      <c r="P12" s="1">
        <v>21</v>
      </c>
      <c r="Q12" s="5">
        <f t="shared" si="3"/>
        <v>0.29523809523809524</v>
      </c>
      <c r="R12" s="18">
        <f t="shared" si="4"/>
        <v>0.36978174603174602</v>
      </c>
    </row>
    <row r="13" spans="1:18" ht="15" x14ac:dyDescent="0.25">
      <c r="A13" s="21" t="s">
        <v>10</v>
      </c>
      <c r="B13" s="6">
        <v>9</v>
      </c>
      <c r="C13" s="1">
        <v>193</v>
      </c>
      <c r="D13" s="1">
        <v>22.5</v>
      </c>
      <c r="E13" s="10">
        <f t="shared" si="0"/>
        <v>0.95308641975308639</v>
      </c>
      <c r="F13" s="9">
        <v>9</v>
      </c>
      <c r="G13" s="1">
        <v>201</v>
      </c>
      <c r="H13" s="1">
        <v>22.5</v>
      </c>
      <c r="I13" s="10">
        <f t="shared" si="1"/>
        <v>0.99259259259259258</v>
      </c>
      <c r="J13" s="9">
        <v>9</v>
      </c>
      <c r="K13" s="1">
        <v>204</v>
      </c>
      <c r="L13" s="1">
        <v>24</v>
      </c>
      <c r="M13" s="10">
        <f t="shared" si="2"/>
        <v>0.94444444444444453</v>
      </c>
      <c r="N13" s="9">
        <v>11</v>
      </c>
      <c r="O13" s="1">
        <v>216</v>
      </c>
      <c r="P13" s="1">
        <v>21</v>
      </c>
      <c r="Q13" s="5">
        <f t="shared" si="3"/>
        <v>0.93506493506493504</v>
      </c>
      <c r="R13" s="18">
        <f t="shared" si="4"/>
        <v>0.95629709796376461</v>
      </c>
    </row>
    <row r="14" spans="1:18" ht="15" x14ac:dyDescent="0.25">
      <c r="A14" s="15" t="s">
        <v>11</v>
      </c>
      <c r="B14" s="6">
        <v>7</v>
      </c>
      <c r="C14" s="1">
        <v>32</v>
      </c>
      <c r="D14" s="1">
        <v>22.5</v>
      </c>
      <c r="E14" s="10">
        <f t="shared" si="0"/>
        <v>0.20317460317460317</v>
      </c>
      <c r="F14" s="9">
        <v>7</v>
      </c>
      <c r="G14" s="1">
        <v>68</v>
      </c>
      <c r="H14" s="1">
        <v>22.5</v>
      </c>
      <c r="I14" s="10">
        <f t="shared" si="1"/>
        <v>0.43174603174603171</v>
      </c>
      <c r="J14" s="9">
        <v>7</v>
      </c>
      <c r="K14" s="1">
        <v>45</v>
      </c>
      <c r="L14" s="1">
        <v>24</v>
      </c>
      <c r="M14" s="10">
        <f t="shared" si="2"/>
        <v>0.26785714285714285</v>
      </c>
      <c r="N14" s="9">
        <v>7</v>
      </c>
      <c r="O14" s="1">
        <v>38</v>
      </c>
      <c r="P14" s="1">
        <v>21</v>
      </c>
      <c r="Q14" s="5">
        <f t="shared" si="3"/>
        <v>0.25850340136054423</v>
      </c>
      <c r="R14" s="18">
        <f t="shared" si="4"/>
        <v>0.29032029478458049</v>
      </c>
    </row>
    <row r="15" spans="1:18" ht="15" x14ac:dyDescent="0.25">
      <c r="A15" s="21" t="s">
        <v>12</v>
      </c>
      <c r="B15" s="6">
        <v>1</v>
      </c>
      <c r="C15" s="1">
        <v>1</v>
      </c>
      <c r="D15" s="1">
        <v>22.5</v>
      </c>
      <c r="E15" s="10">
        <f t="shared" si="0"/>
        <v>4.4444444444444446E-2</v>
      </c>
      <c r="F15" s="9">
        <v>1</v>
      </c>
      <c r="G15" s="1">
        <v>4</v>
      </c>
      <c r="H15" s="1">
        <v>22.5</v>
      </c>
      <c r="I15" s="10">
        <f t="shared" si="1"/>
        <v>0.17777777777777778</v>
      </c>
      <c r="J15" s="9">
        <v>1</v>
      </c>
      <c r="K15" s="1">
        <v>7</v>
      </c>
      <c r="L15" s="1">
        <v>24</v>
      </c>
      <c r="M15" s="10">
        <f t="shared" si="2"/>
        <v>0.29166666666666669</v>
      </c>
      <c r="N15" s="9">
        <v>1</v>
      </c>
      <c r="O15" s="1">
        <v>1</v>
      </c>
      <c r="P15" s="1">
        <v>21</v>
      </c>
      <c r="Q15" s="5">
        <f t="shared" si="3"/>
        <v>4.7619047619047616E-2</v>
      </c>
      <c r="R15" s="18">
        <f t="shared" si="4"/>
        <v>0.14037698412698413</v>
      </c>
    </row>
    <row r="16" spans="1:18" ht="15" x14ac:dyDescent="0.25">
      <c r="A16" s="21" t="s">
        <v>13</v>
      </c>
      <c r="B16" s="6">
        <v>25</v>
      </c>
      <c r="C16" s="1">
        <v>475</v>
      </c>
      <c r="D16" s="1">
        <v>22.5</v>
      </c>
      <c r="E16" s="10">
        <f t="shared" si="0"/>
        <v>0.84444444444444444</v>
      </c>
      <c r="F16" s="9">
        <v>23</v>
      </c>
      <c r="G16" s="1">
        <v>479</v>
      </c>
      <c r="H16" s="1">
        <v>22.5</v>
      </c>
      <c r="I16" s="10">
        <f t="shared" si="1"/>
        <v>0.92560386473429945</v>
      </c>
      <c r="J16" s="9">
        <v>23</v>
      </c>
      <c r="K16" s="1">
        <v>430</v>
      </c>
      <c r="L16" s="1">
        <v>24</v>
      </c>
      <c r="M16" s="10">
        <f t="shared" si="2"/>
        <v>0.77898550724637683</v>
      </c>
      <c r="N16" s="9">
        <v>24</v>
      </c>
      <c r="O16" s="1">
        <v>423</v>
      </c>
      <c r="P16" s="1">
        <v>21</v>
      </c>
      <c r="Q16" s="5">
        <f t="shared" si="3"/>
        <v>0.8392857142857143</v>
      </c>
      <c r="R16" s="18">
        <f t="shared" si="4"/>
        <v>0.84707988267770884</v>
      </c>
    </row>
    <row r="17" spans="1:18" ht="15" x14ac:dyDescent="0.25">
      <c r="A17" s="21" t="s">
        <v>14</v>
      </c>
      <c r="B17" s="6">
        <v>44</v>
      </c>
      <c r="C17" s="1">
        <v>640</v>
      </c>
      <c r="D17" s="1">
        <v>22.5</v>
      </c>
      <c r="E17" s="10">
        <f t="shared" si="0"/>
        <v>0.64646464646464641</v>
      </c>
      <c r="F17" s="9">
        <v>44</v>
      </c>
      <c r="G17" s="1">
        <v>665</v>
      </c>
      <c r="H17" s="1">
        <v>22.5</v>
      </c>
      <c r="I17" s="10">
        <f t="shared" si="1"/>
        <v>0.67171717171717171</v>
      </c>
      <c r="J17" s="9">
        <v>44</v>
      </c>
      <c r="K17" s="1">
        <v>651</v>
      </c>
      <c r="L17" s="1">
        <v>24</v>
      </c>
      <c r="M17" s="10">
        <f t="shared" si="2"/>
        <v>0.61647727272727271</v>
      </c>
      <c r="N17" s="9">
        <v>44</v>
      </c>
      <c r="O17" s="1">
        <v>593</v>
      </c>
      <c r="P17" s="1">
        <v>21</v>
      </c>
      <c r="Q17" s="5">
        <f t="shared" si="3"/>
        <v>0.64177489177489178</v>
      </c>
      <c r="R17" s="18">
        <f t="shared" si="4"/>
        <v>0.64410849567099571</v>
      </c>
    </row>
    <row r="18" spans="1:18" ht="15" x14ac:dyDescent="0.25">
      <c r="A18" s="21" t="s">
        <v>15</v>
      </c>
      <c r="B18" s="6">
        <v>28</v>
      </c>
      <c r="C18" s="1">
        <v>531</v>
      </c>
      <c r="D18" s="1">
        <v>22.5</v>
      </c>
      <c r="E18" s="10">
        <f t="shared" si="0"/>
        <v>0.84285714285714286</v>
      </c>
      <c r="F18" s="9">
        <v>28</v>
      </c>
      <c r="G18" s="1">
        <v>541</v>
      </c>
      <c r="H18" s="1">
        <v>22.5</v>
      </c>
      <c r="I18" s="10">
        <f t="shared" si="1"/>
        <v>0.85873015873015879</v>
      </c>
      <c r="J18" s="9">
        <v>28</v>
      </c>
      <c r="K18" s="1">
        <v>559</v>
      </c>
      <c r="L18" s="1">
        <v>24</v>
      </c>
      <c r="M18" s="10">
        <f t="shared" si="2"/>
        <v>0.83184523809523814</v>
      </c>
      <c r="N18" s="9">
        <v>28</v>
      </c>
      <c r="O18" s="1">
        <v>546</v>
      </c>
      <c r="P18" s="1">
        <v>21</v>
      </c>
      <c r="Q18" s="5">
        <f t="shared" si="3"/>
        <v>0.9285714285714286</v>
      </c>
      <c r="R18" s="18">
        <f t="shared" si="4"/>
        <v>0.86550099206349218</v>
      </c>
    </row>
    <row r="19" spans="1:18" ht="15" x14ac:dyDescent="0.25">
      <c r="A19" s="15" t="s">
        <v>16</v>
      </c>
      <c r="B19" s="6">
        <v>3</v>
      </c>
      <c r="C19" s="1">
        <v>31</v>
      </c>
      <c r="D19" s="1">
        <v>22.5</v>
      </c>
      <c r="E19" s="10">
        <f t="shared" si="0"/>
        <v>0.45925925925925931</v>
      </c>
      <c r="F19" s="9">
        <v>3</v>
      </c>
      <c r="G19" s="1">
        <v>31</v>
      </c>
      <c r="H19" s="1">
        <v>22.5</v>
      </c>
      <c r="I19" s="10">
        <f t="shared" si="1"/>
        <v>0.45925925925925931</v>
      </c>
      <c r="J19" s="9">
        <v>3</v>
      </c>
      <c r="K19" s="1">
        <v>36</v>
      </c>
      <c r="L19" s="1">
        <v>24</v>
      </c>
      <c r="M19" s="10">
        <f t="shared" si="2"/>
        <v>0.5</v>
      </c>
      <c r="N19" s="9">
        <v>3</v>
      </c>
      <c r="O19" s="1">
        <v>47</v>
      </c>
      <c r="P19" s="1">
        <v>21</v>
      </c>
      <c r="Q19" s="5">
        <f t="shared" si="3"/>
        <v>0.74603174603174605</v>
      </c>
      <c r="R19" s="18">
        <f t="shared" si="4"/>
        <v>0.54113756613756614</v>
      </c>
    </row>
    <row r="20" spans="1:18" ht="15" x14ac:dyDescent="0.25">
      <c r="A20" s="21" t="s">
        <v>17</v>
      </c>
      <c r="B20" s="6">
        <v>2</v>
      </c>
      <c r="C20" s="1">
        <v>4</v>
      </c>
      <c r="D20" s="1">
        <v>22.5</v>
      </c>
      <c r="E20" s="10">
        <f t="shared" si="0"/>
        <v>8.8888888888888892E-2</v>
      </c>
      <c r="F20" s="9">
        <v>2</v>
      </c>
      <c r="G20" s="1">
        <v>4</v>
      </c>
      <c r="H20" s="1">
        <v>22.5</v>
      </c>
      <c r="I20" s="10">
        <f t="shared" si="1"/>
        <v>8.8888888888888892E-2</v>
      </c>
      <c r="J20" s="9">
        <v>2</v>
      </c>
      <c r="K20" s="1"/>
      <c r="L20" s="1">
        <v>24</v>
      </c>
      <c r="M20" s="10">
        <f t="shared" si="2"/>
        <v>0</v>
      </c>
      <c r="N20" s="9">
        <v>2</v>
      </c>
      <c r="O20" s="1">
        <v>2</v>
      </c>
      <c r="P20" s="1">
        <v>21</v>
      </c>
      <c r="Q20" s="5">
        <f t="shared" si="3"/>
        <v>4.7619047619047616E-2</v>
      </c>
      <c r="R20" s="18">
        <f t="shared" si="4"/>
        <v>5.634920634920635E-2</v>
      </c>
    </row>
    <row r="21" spans="1:18" ht="15" x14ac:dyDescent="0.25">
      <c r="A21" s="15" t="s">
        <v>18</v>
      </c>
      <c r="B21" s="6">
        <v>6</v>
      </c>
      <c r="C21" s="1">
        <v>12</v>
      </c>
      <c r="D21" s="1">
        <v>22.5</v>
      </c>
      <c r="E21" s="10">
        <f t="shared" si="0"/>
        <v>8.8888888888888892E-2</v>
      </c>
      <c r="F21" s="9">
        <v>6</v>
      </c>
      <c r="G21" s="1">
        <v>17</v>
      </c>
      <c r="H21" s="1">
        <v>22.5</v>
      </c>
      <c r="I21" s="10">
        <f t="shared" si="1"/>
        <v>0.12592592592592594</v>
      </c>
      <c r="J21" s="9">
        <v>6</v>
      </c>
      <c r="K21" s="1">
        <v>23</v>
      </c>
      <c r="L21" s="1">
        <v>24</v>
      </c>
      <c r="M21" s="10">
        <f t="shared" si="2"/>
        <v>0.15972222222222224</v>
      </c>
      <c r="N21" s="9">
        <v>6</v>
      </c>
      <c r="O21" s="1">
        <v>15</v>
      </c>
      <c r="P21" s="1">
        <v>21</v>
      </c>
      <c r="Q21" s="5">
        <f t="shared" si="3"/>
        <v>0.11904761904761904</v>
      </c>
      <c r="R21" s="18">
        <f t="shared" si="4"/>
        <v>0.12339616402116405</v>
      </c>
    </row>
    <row r="22" spans="1:18" ht="15" x14ac:dyDescent="0.25">
      <c r="A22" s="21" t="s">
        <v>22</v>
      </c>
      <c r="B22" s="6">
        <v>1</v>
      </c>
      <c r="C22" s="1"/>
      <c r="D22" s="1">
        <v>22.5</v>
      </c>
      <c r="E22" s="10">
        <f t="shared" si="0"/>
        <v>0</v>
      </c>
      <c r="F22" s="9">
        <v>1</v>
      </c>
      <c r="G22" s="1">
        <v>5</v>
      </c>
      <c r="H22" s="1">
        <v>22.5</v>
      </c>
      <c r="I22" s="10">
        <f t="shared" si="1"/>
        <v>0.22222222222222221</v>
      </c>
      <c r="J22" s="9">
        <v>1</v>
      </c>
      <c r="K22" s="1"/>
      <c r="L22" s="1">
        <v>24</v>
      </c>
      <c r="M22" s="10">
        <f t="shared" si="2"/>
        <v>0</v>
      </c>
      <c r="N22" s="9">
        <v>1</v>
      </c>
      <c r="O22" s="1">
        <v>4</v>
      </c>
      <c r="P22" s="1">
        <v>21</v>
      </c>
      <c r="Q22" s="5">
        <f t="shared" si="3"/>
        <v>0.19047619047619047</v>
      </c>
      <c r="R22" s="18">
        <f t="shared" si="4"/>
        <v>0.10317460317460317</v>
      </c>
    </row>
    <row r="23" spans="1:18" ht="15" x14ac:dyDescent="0.25">
      <c r="A23" s="21" t="s">
        <v>19</v>
      </c>
      <c r="B23" s="6">
        <v>11</v>
      </c>
      <c r="C23" s="1">
        <v>12</v>
      </c>
      <c r="D23" s="1">
        <v>22.5</v>
      </c>
      <c r="E23" s="10">
        <f t="shared" si="0"/>
        <v>4.8484848484848478E-2</v>
      </c>
      <c r="F23" s="9">
        <v>11</v>
      </c>
      <c r="G23" s="1">
        <v>8</v>
      </c>
      <c r="H23" s="1">
        <v>22.5</v>
      </c>
      <c r="I23" s="10">
        <f t="shared" si="1"/>
        <v>3.2323232323232323E-2</v>
      </c>
      <c r="J23" s="9">
        <v>11</v>
      </c>
      <c r="K23" s="1">
        <v>24</v>
      </c>
      <c r="L23" s="1">
        <v>24</v>
      </c>
      <c r="M23" s="10">
        <f t="shared" si="2"/>
        <v>9.0909090909090898E-2</v>
      </c>
      <c r="N23" s="9">
        <v>11</v>
      </c>
      <c r="O23" s="1">
        <v>13</v>
      </c>
      <c r="P23" s="1">
        <v>21</v>
      </c>
      <c r="Q23" s="5">
        <f t="shared" si="3"/>
        <v>5.627705627705628E-2</v>
      </c>
      <c r="R23" s="18">
        <f t="shared" si="4"/>
        <v>5.6998556998557E-2</v>
      </c>
    </row>
    <row r="24" spans="1:18" ht="15.75" thickBot="1" x14ac:dyDescent="0.3">
      <c r="A24" s="21" t="s">
        <v>20</v>
      </c>
      <c r="B24" s="6">
        <v>2</v>
      </c>
      <c r="C24" s="1"/>
      <c r="D24" s="1">
        <v>22.5</v>
      </c>
      <c r="E24" s="10">
        <f t="shared" si="0"/>
        <v>0</v>
      </c>
      <c r="F24" s="9">
        <v>2</v>
      </c>
      <c r="G24" s="1"/>
      <c r="H24" s="1">
        <v>22.5</v>
      </c>
      <c r="I24" s="10">
        <f t="shared" si="1"/>
        <v>0</v>
      </c>
      <c r="J24" s="9">
        <v>2</v>
      </c>
      <c r="K24" s="1">
        <v>1</v>
      </c>
      <c r="L24" s="1">
        <v>24</v>
      </c>
      <c r="M24" s="10">
        <f t="shared" si="2"/>
        <v>2.0833333333333332E-2</v>
      </c>
      <c r="N24" s="9">
        <v>2</v>
      </c>
      <c r="O24" s="1">
        <v>9</v>
      </c>
      <c r="P24" s="1">
        <v>21</v>
      </c>
      <c r="Q24" s="5">
        <f t="shared" si="3"/>
        <v>0.21428571428571427</v>
      </c>
      <c r="R24" s="19">
        <f t="shared" si="4"/>
        <v>5.8779761904761904E-2</v>
      </c>
    </row>
    <row r="25" spans="1:18" ht="15.75" thickBot="1" x14ac:dyDescent="0.3">
      <c r="A25" s="16" t="s">
        <v>25</v>
      </c>
      <c r="B25" s="14">
        <f>SUM(B3:B24)</f>
        <v>247</v>
      </c>
      <c r="C25" s="12">
        <f>SUM(C3:C24)</f>
        <v>3231</v>
      </c>
      <c r="D25" s="12">
        <v>22.5</v>
      </c>
      <c r="E25" s="13">
        <f>(C25/B25)/D25</f>
        <v>0.58137651821862346</v>
      </c>
      <c r="F25" s="11">
        <f>SUM(F3:F24)</f>
        <v>246</v>
      </c>
      <c r="G25" s="12">
        <f>SUM(G3:G24)</f>
        <v>3245</v>
      </c>
      <c r="H25" s="12">
        <v>22.5</v>
      </c>
      <c r="I25" s="13">
        <f t="shared" si="1"/>
        <v>0.58626919602529359</v>
      </c>
      <c r="J25" s="11">
        <f>SUM(J3:J24)</f>
        <v>246</v>
      </c>
      <c r="K25" s="12">
        <f>SUM(K3:K24)</f>
        <v>3065</v>
      </c>
      <c r="L25" s="12">
        <v>24</v>
      </c>
      <c r="M25" s="13">
        <f t="shared" si="2"/>
        <v>0.51913956639566394</v>
      </c>
      <c r="N25" s="11">
        <f>SUM(N3:N24)</f>
        <v>248</v>
      </c>
      <c r="O25" s="12">
        <f>SUM(O3:O24)</f>
        <v>2987.5</v>
      </c>
      <c r="P25" s="1">
        <v>21</v>
      </c>
      <c r="Q25" s="13">
        <f t="shared" si="3"/>
        <v>0.57363671274961603</v>
      </c>
    </row>
    <row r="26" spans="1:18" x14ac:dyDescent="0.2">
      <c r="C26" s="23" t="s">
        <v>33</v>
      </c>
      <c r="D26" s="24">
        <v>21</v>
      </c>
      <c r="G26" s="22" t="s">
        <v>33</v>
      </c>
      <c r="H26" s="24">
        <v>20</v>
      </c>
      <c r="K26" s="22" t="s">
        <v>33</v>
      </c>
      <c r="L26" s="1">
        <v>22</v>
      </c>
      <c r="O26" s="22" t="s">
        <v>33</v>
      </c>
      <c r="P26" s="1">
        <v>21</v>
      </c>
    </row>
    <row r="27" spans="1:18" x14ac:dyDescent="0.2">
      <c r="C27" s="22" t="s">
        <v>32</v>
      </c>
      <c r="D27" s="1">
        <v>24</v>
      </c>
      <c r="G27" s="22" t="s">
        <v>32</v>
      </c>
      <c r="H27" s="1">
        <v>25</v>
      </c>
      <c r="K27" s="22" t="s">
        <v>32</v>
      </c>
      <c r="L27" s="1">
        <v>26</v>
      </c>
      <c r="O27" s="22" t="s">
        <v>32</v>
      </c>
      <c r="P27" s="1">
        <v>25</v>
      </c>
    </row>
    <row r="33" spans="10:10" x14ac:dyDescent="0.2">
      <c r="J33" s="25"/>
    </row>
    <row r="34" spans="10:10" x14ac:dyDescent="0.2">
      <c r="J34" s="25"/>
    </row>
  </sheetData>
  <mergeCells count="5">
    <mergeCell ref="B1:E1"/>
    <mergeCell ref="A1:A2"/>
    <mergeCell ref="N1:Q1"/>
    <mergeCell ref="F1:I1"/>
    <mergeCell ref="J1:M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Légende</vt:lpstr>
      <vt:lpstr>Parc location</vt:lpstr>
      <vt:lpstr>Feuil1</vt:lpstr>
      <vt:lpstr>n°parc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Giocanti</dc:creator>
  <cp:lastModifiedBy>Daniel Colardelle</cp:lastModifiedBy>
  <cp:lastPrinted>2024-04-04T08:03:36Z</cp:lastPrinted>
  <dcterms:created xsi:type="dcterms:W3CDTF">2024-04-03T14:21:58Z</dcterms:created>
  <dcterms:modified xsi:type="dcterms:W3CDTF">2024-04-10T15:16:02Z</dcterms:modified>
</cp:coreProperties>
</file>