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E3595642-44DE-456E-B0DA-B4FEB94B2685}" xr6:coauthVersionLast="47" xr6:coauthVersionMax="47" xr10:uidLastSave="{00000000-0000-0000-0000-000000000000}"/>
  <bookViews>
    <workbookView xWindow="-120" yWindow="-120" windowWidth="29040" windowHeight="15720" xr2:uid="{756FC254-09B9-4C94-9ED4-F6FF05CE6B9A}"/>
  </bookViews>
  <sheets>
    <sheet name="Feuil1" sheetId="1" r:id="rId1"/>
  </sheets>
  <definedNames>
    <definedName name="commande">Feuil1!$J$2:$S$22</definedName>
    <definedName name="couche">Tableau1[[#All],[qty2]:[couche]]</definedName>
    <definedName name="database">Tableau1[]</definedName>
    <definedName name="gasket">Tableau1[[#All],[qty]:[gasket]]</definedName>
    <definedName name="joint">Tableau1[[#All],[joint]]</definedName>
    <definedName name="segment">Tableau1[[#All],[qty3]:[segment]]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" i="1" l="1" a="1"/>
  <c r="S2" i="1" s="1"/>
  <c r="P2" i="1" a="1"/>
  <c r="P2" i="1" s="1"/>
  <c r="Q2" i="1" a="1"/>
  <c r="Q2" i="1" s="1"/>
  <c r="N2" i="1" a="1"/>
  <c r="N2" i="1" s="1"/>
  <c r="L2" i="1" a="1"/>
  <c r="L2" i="1" s="1"/>
  <c r="M2" i="1" a="1"/>
  <c r="M2" i="1" s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<sst xmlns="http://schemas.openxmlformats.org/spreadsheetml/2006/main" count="74" uniqueCount="26">
  <si>
    <t>h500</t>
  </si>
  <si>
    <t>h700</t>
  </si>
  <si>
    <t>h950</t>
  </si>
  <si>
    <t>h1200</t>
  </si>
  <si>
    <t>joint</t>
  </si>
  <si>
    <t>gasket</t>
  </si>
  <si>
    <t>couche</t>
  </si>
  <si>
    <t>segment</t>
  </si>
  <si>
    <t>gas500</t>
  </si>
  <si>
    <t>gas700</t>
  </si>
  <si>
    <t>gas950</t>
  </si>
  <si>
    <t>gas1200</t>
  </si>
  <si>
    <t>cou500</t>
  </si>
  <si>
    <t>cou700</t>
  </si>
  <si>
    <t>cou950</t>
  </si>
  <si>
    <t>cou1200</t>
  </si>
  <si>
    <t>seg500</t>
  </si>
  <si>
    <t>seg700</t>
  </si>
  <si>
    <t>seg950</t>
  </si>
  <si>
    <t>seg1200</t>
  </si>
  <si>
    <t>qty</t>
  </si>
  <si>
    <t>qty2</t>
  </si>
  <si>
    <t>qty3</t>
  </si>
  <si>
    <t>Gasket</t>
  </si>
  <si>
    <t>Couche</t>
  </si>
  <si>
    <t>Segment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</si>
</sst>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CD2F5B-87F8-4F06-9F03-69B4A01A52EC}" name="Tableau1" displayName="Tableau1" ref="A1:G5" totalsRowShown="0" headerRowDxfId="8" dataDxfId="7">
  <autoFilter ref="A1:G5" xr:uid="{67CD2F5B-87F8-4F06-9F03-69B4A01A52EC}"/>
  <tableColumns count="7">
    <tableColumn id="1" xr3:uid="{46AD9EE0-FD1C-4DBB-B3E4-FBEB6622479D}" name="joint" dataDxfId="6"/>
    <tableColumn id="2" xr3:uid="{AFB54630-9C92-440C-A8D9-14E8FC15BFAB}" name="qty" dataDxfId="5"/>
    <tableColumn id="3" xr3:uid="{08593DC8-46A7-4D7D-8453-E94731AA2B82}" name="gasket" dataDxfId="4"/>
    <tableColumn id="4" xr3:uid="{1330670D-61FE-45C9-99AE-1D7A31AC68A7}" name="qty2" dataDxfId="3"/>
    <tableColumn id="5" xr3:uid="{8B096A1C-BBCC-480C-9D22-A1490325A234}" name="couche" dataDxfId="2"/>
    <tableColumn id="6" xr3:uid="{801B5361-DD46-4B68-9AC7-57DA9FE64EB1}" name="qty3" dataDxfId="1"/>
    <tableColumn id="7" xr3:uid="{9B3B6678-3AAB-4169-8549-A4A895EF3DA6}" name="segment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E026E-B6A7-4C07-9232-E380C9A4F000}">
  <dimension ref="A1:S37"/>
  <sheetViews>
    <sheetView tabSelected="1" workbookViewId="0">
      <selection activeCell="S2" sqref="S2"/>
    </sheetView>
  </sheetViews>
  <sheetFormatPr baseColWidth="10" defaultRowHeight="15" x14ac:dyDescent="0.25"/>
  <cols>
    <col min="1" max="1" width="11.140625" style="2" bestFit="1" customWidth="1"/>
    <col min="2" max="2" width="9.42578125" style="2" bestFit="1" customWidth="1"/>
    <col min="3" max="3" width="13.42578125" style="2" bestFit="1" customWidth="1"/>
    <col min="4" max="4" width="10.85546875" style="2" bestFit="1" customWidth="1"/>
    <col min="5" max="5" width="14" style="2" bestFit="1" customWidth="1"/>
    <col min="6" max="6" width="10.85546875" style="2" bestFit="1" customWidth="1"/>
    <col min="7" max="7" width="15.85546875" style="2" bestFit="1" customWidth="1"/>
    <col min="8" max="8" width="1.85546875" customWidth="1"/>
    <col min="10" max="10" width="11.140625" customWidth="1"/>
    <col min="11" max="11" width="13.42578125" hidden="1" customWidth="1"/>
    <col min="12" max="12" width="16.42578125" bestFit="1" customWidth="1"/>
    <col min="13" max="13" width="14.5703125" bestFit="1" customWidth="1"/>
    <col min="14" max="14" width="14.5703125" customWidth="1"/>
    <col min="15" max="15" width="14" hidden="1" customWidth="1"/>
    <col min="16" max="16" width="16" bestFit="1" customWidth="1"/>
    <col min="17" max="17" width="15.85546875" customWidth="1"/>
    <col min="18" max="18" width="15.85546875" hidden="1" customWidth="1"/>
    <col min="19" max="19" width="16" bestFit="1" customWidth="1"/>
  </cols>
  <sheetData>
    <row r="1" spans="1:19" ht="21" x14ac:dyDescent="0.35">
      <c r="A1" s="1" t="s">
        <v>4</v>
      </c>
      <c r="B1" s="1" t="s">
        <v>20</v>
      </c>
      <c r="C1" s="1" t="s">
        <v>5</v>
      </c>
      <c r="D1" s="1" t="s">
        <v>21</v>
      </c>
      <c r="E1" s="1" t="s">
        <v>6</v>
      </c>
      <c r="F1" s="1" t="s">
        <v>22</v>
      </c>
      <c r="G1" s="1" t="s">
        <v>7</v>
      </c>
      <c r="I1" t="s">
        <v>20</v>
      </c>
      <c r="J1" s="8" t="s">
        <v>4</v>
      </c>
      <c r="K1" s="9" t="s">
        <v>5</v>
      </c>
      <c r="L1" s="9" t="s">
        <v>20</v>
      </c>
      <c r="M1" s="9" t="s">
        <v>23</v>
      </c>
      <c r="N1" s="9" t="s">
        <v>22</v>
      </c>
      <c r="O1" s="9" t="s">
        <v>6</v>
      </c>
      <c r="P1" s="9" t="s">
        <v>24</v>
      </c>
      <c r="Q1" s="9" t="s">
        <v>21</v>
      </c>
      <c r="R1" s="9" t="s">
        <v>7</v>
      </c>
      <c r="S1" s="10" t="s">
        <v>25</v>
      </c>
    </row>
    <row r="2" spans="1:19" ht="21" x14ac:dyDescent="0.35">
      <c r="A2" s="1" t="s">
        <v>0</v>
      </c>
      <c r="B2" s="1">
        <v>1</v>
      </c>
      <c r="C2" s="1" t="s">
        <v>8</v>
      </c>
      <c r="D2" s="1">
        <v>1</v>
      </c>
      <c r="E2" s="1" t="s">
        <v>12</v>
      </c>
      <c r="F2" s="1">
        <v>2</v>
      </c>
      <c r="G2" s="1" t="s">
        <v>16</v>
      </c>
      <c r="I2" s="3">
        <v>4</v>
      </c>
      <c r="J2" s="11" t="s">
        <v>3</v>
      </c>
      <c r="K2" s="12">
        <f>VLOOKUP(Feuil1!$J2,Tableau1[],4,FALSE)</f>
        <v>1</v>
      </c>
      <c r="L2" s="12" cm="1">
        <f t="array" ref="L2:L9">_xlfn.XLOOKUP($J$2:$J$9,A:A,B:B)*I2:I9</f>
        <v>4</v>
      </c>
      <c r="M2" s="12" t="str" cm="1">
        <f t="array" ref="M2:M9">_xlfn.XLOOKUP($J$2:$J$9,Tableau1[joint],Tableau1[gasket])</f>
        <v>gas1200</v>
      </c>
      <c r="N2" s="12" cm="1">
        <f t="array" ref="N2:N9">_xlfn.XLOOKUP($J$2:$J$9,$A:$A,D:D)*I2:I9</f>
        <v>4</v>
      </c>
      <c r="O2" s="12"/>
      <c r="P2" s="12" t="str" cm="1">
        <f t="array" ref="P2:P9">_xlfn.XLOOKUP($J$2:$J$9,Tableau1[joint],Tableau1[couche])</f>
        <v>cou1200</v>
      </c>
      <c r="Q2" s="12" cm="1">
        <f t="array" ref="Q2:Q9">_xlfn.XLOOKUP($J$2:$J$9,$A:$A,F:F)*L2:L9</f>
        <v>16</v>
      </c>
      <c r="R2" s="12"/>
      <c r="S2" s="13" t="str" cm="1">
        <f t="array" ref="S2:S9">_xlfn.XLOOKUP($J$2:$J$9,Tableau1[joint],Tableau1[segment])</f>
        <v>seg1200</v>
      </c>
    </row>
    <row r="3" spans="1:19" ht="21" x14ac:dyDescent="0.35">
      <c r="A3" s="1" t="s">
        <v>1</v>
      </c>
      <c r="B3" s="1">
        <v>1</v>
      </c>
      <c r="C3" s="1" t="s">
        <v>9</v>
      </c>
      <c r="D3" s="1">
        <v>1</v>
      </c>
      <c r="E3" s="1" t="s">
        <v>13</v>
      </c>
      <c r="F3" s="1">
        <v>2</v>
      </c>
      <c r="G3" s="1" t="s">
        <v>17</v>
      </c>
      <c r="I3" s="3">
        <v>1</v>
      </c>
      <c r="J3" s="11" t="s">
        <v>2</v>
      </c>
      <c r="K3" s="14">
        <f>VLOOKUP(Feuil1!$J3,Tableau1[],4,FALSE)</f>
        <v>1</v>
      </c>
      <c r="L3" s="14">
        <v>1</v>
      </c>
      <c r="M3" s="14" t="str">
        <v>gas950</v>
      </c>
      <c r="N3" s="14">
        <v>1</v>
      </c>
      <c r="O3" s="14"/>
      <c r="P3" s="14" t="str">
        <v>cou950</v>
      </c>
      <c r="Q3" s="14">
        <v>4</v>
      </c>
      <c r="R3" s="14"/>
      <c r="S3" s="15" t="str">
        <v>seg950</v>
      </c>
    </row>
    <row r="4" spans="1:19" ht="21" x14ac:dyDescent="0.35">
      <c r="A4" s="1" t="s">
        <v>2</v>
      </c>
      <c r="B4" s="1">
        <v>1</v>
      </c>
      <c r="C4" s="1" t="s">
        <v>10</v>
      </c>
      <c r="D4" s="1">
        <v>1</v>
      </c>
      <c r="E4" s="1" t="s">
        <v>14</v>
      </c>
      <c r="F4" s="1">
        <v>4</v>
      </c>
      <c r="G4" s="1" t="s">
        <v>18</v>
      </c>
      <c r="I4" s="3">
        <v>1</v>
      </c>
      <c r="J4" s="11" t="s">
        <v>3</v>
      </c>
      <c r="K4" s="12">
        <f>VLOOKUP(Feuil1!$J4,Tableau1[],4,FALSE)</f>
        <v>1</v>
      </c>
      <c r="L4" s="12">
        <v>1</v>
      </c>
      <c r="M4" s="12" t="str">
        <v>gas1200</v>
      </c>
      <c r="N4" s="12">
        <v>1</v>
      </c>
      <c r="O4" s="12"/>
      <c r="P4" s="12" t="str">
        <v>cou1200</v>
      </c>
      <c r="Q4" s="12">
        <v>4</v>
      </c>
      <c r="R4" s="12"/>
      <c r="S4" s="13" t="str">
        <v>seg1200</v>
      </c>
    </row>
    <row r="5" spans="1:19" ht="21" x14ac:dyDescent="0.35">
      <c r="A5" s="1" t="s">
        <v>3</v>
      </c>
      <c r="B5" s="1">
        <v>1</v>
      </c>
      <c r="C5" s="1" t="s">
        <v>11</v>
      </c>
      <c r="D5" s="1">
        <v>1</v>
      </c>
      <c r="E5" s="1" t="s">
        <v>15</v>
      </c>
      <c r="F5" s="1">
        <v>4</v>
      </c>
      <c r="G5" s="1" t="s">
        <v>19</v>
      </c>
      <c r="I5" s="3">
        <v>1</v>
      </c>
      <c r="J5" s="11" t="s">
        <v>3</v>
      </c>
      <c r="K5" s="14">
        <f>VLOOKUP(Feuil1!$J5,Tableau1[],4,FALSE)</f>
        <v>1</v>
      </c>
      <c r="L5" s="14">
        <v>1</v>
      </c>
      <c r="M5" s="14" t="str">
        <v>gas1200</v>
      </c>
      <c r="N5" s="14">
        <v>1</v>
      </c>
      <c r="O5" s="14"/>
      <c r="P5" s="14" t="str">
        <v>cou1200</v>
      </c>
      <c r="Q5" s="14">
        <v>4</v>
      </c>
      <c r="R5" s="14"/>
      <c r="S5" s="15" t="str">
        <v>seg1200</v>
      </c>
    </row>
    <row r="6" spans="1:19" x14ac:dyDescent="0.25">
      <c r="I6" s="3">
        <v>1</v>
      </c>
      <c r="J6" s="11" t="s">
        <v>3</v>
      </c>
      <c r="K6" s="12">
        <f>VLOOKUP(Feuil1!$J6,Tableau1[],4,FALSE)</f>
        <v>1</v>
      </c>
      <c r="L6" s="12">
        <v>1</v>
      </c>
      <c r="M6" s="12" t="str">
        <v>gas1200</v>
      </c>
      <c r="N6" s="12">
        <v>1</v>
      </c>
      <c r="O6" s="12"/>
      <c r="P6" s="12" t="str">
        <v>cou1200</v>
      </c>
      <c r="Q6" s="12">
        <v>4</v>
      </c>
      <c r="R6" s="12"/>
      <c r="S6" s="13" t="str">
        <v>seg1200</v>
      </c>
    </row>
    <row r="7" spans="1:19" x14ac:dyDescent="0.25">
      <c r="I7" s="3">
        <v>5</v>
      </c>
      <c r="J7" s="11" t="s">
        <v>3</v>
      </c>
      <c r="K7" s="14">
        <f>VLOOKUP(Feuil1!$J7,Tableau1[],4,FALSE)</f>
        <v>1</v>
      </c>
      <c r="L7" s="14">
        <v>5</v>
      </c>
      <c r="M7" s="14" t="str">
        <v>gas1200</v>
      </c>
      <c r="N7" s="14">
        <v>5</v>
      </c>
      <c r="O7" s="14"/>
      <c r="P7" s="14" t="str">
        <v>cou1200</v>
      </c>
      <c r="Q7" s="14">
        <v>20</v>
      </c>
      <c r="R7" s="14"/>
      <c r="S7" s="15" t="str">
        <v>seg1200</v>
      </c>
    </row>
    <row r="8" spans="1:19" x14ac:dyDescent="0.25">
      <c r="I8" s="3">
        <v>5</v>
      </c>
      <c r="J8" s="11" t="s">
        <v>3</v>
      </c>
      <c r="K8" s="12">
        <f>VLOOKUP(Feuil1!$J8,Tableau1[],4,FALSE)</f>
        <v>1</v>
      </c>
      <c r="L8" s="12">
        <v>5</v>
      </c>
      <c r="M8" s="12" t="str">
        <v>gas1200</v>
      </c>
      <c r="N8" s="12">
        <v>5</v>
      </c>
      <c r="O8" s="12"/>
      <c r="P8" s="12" t="str">
        <v>cou1200</v>
      </c>
      <c r="Q8" s="12">
        <v>20</v>
      </c>
      <c r="R8" s="12"/>
      <c r="S8" s="13" t="str">
        <v>seg1200</v>
      </c>
    </row>
    <row r="9" spans="1:19" x14ac:dyDescent="0.25">
      <c r="I9" s="3">
        <v>4</v>
      </c>
      <c r="J9" s="11" t="s">
        <v>0</v>
      </c>
      <c r="K9" s="14">
        <f>VLOOKUP(Feuil1!$J9,Tableau1[],4,FALSE)</f>
        <v>1</v>
      </c>
      <c r="L9" s="14">
        <v>4</v>
      </c>
      <c r="M9" s="14" t="str">
        <v>gas500</v>
      </c>
      <c r="N9" s="14">
        <v>4</v>
      </c>
      <c r="O9" s="14"/>
      <c r="P9" s="14" t="str">
        <v>cou500</v>
      </c>
      <c r="Q9" s="14">
        <v>8</v>
      </c>
      <c r="R9" s="14"/>
      <c r="S9" s="15" t="str">
        <v>seg500</v>
      </c>
    </row>
    <row r="10" spans="1:19" x14ac:dyDescent="0.25">
      <c r="I10" s="3"/>
      <c r="J10" s="11"/>
      <c r="K10" s="12" t="e">
        <f>VLOOKUP(Feuil1!$J10,Tableau1[],4,FALSE)</f>
        <v>#N/A</v>
      </c>
      <c r="L10" s="12"/>
      <c r="M10" s="12"/>
      <c r="N10" s="12"/>
      <c r="O10" s="12"/>
      <c r="P10" s="12"/>
      <c r="Q10" s="12"/>
      <c r="R10" s="12"/>
      <c r="S10" s="13"/>
    </row>
    <row r="11" spans="1:19" x14ac:dyDescent="0.25">
      <c r="I11" s="3"/>
      <c r="J11" s="11"/>
      <c r="K11" s="14" t="e">
        <f>VLOOKUP(Feuil1!$J11,Tableau1[],4,FALSE)</f>
        <v>#N/A</v>
      </c>
      <c r="L11" s="14"/>
      <c r="M11" s="14"/>
      <c r="N11" s="14"/>
      <c r="O11" s="14"/>
      <c r="P11" s="14"/>
      <c r="Q11" s="14"/>
      <c r="R11" s="14"/>
      <c r="S11" s="15"/>
    </row>
    <row r="12" spans="1:19" x14ac:dyDescent="0.25">
      <c r="I12" s="3"/>
      <c r="J12" s="11"/>
      <c r="K12" s="12" t="e">
        <f>VLOOKUP(Feuil1!$J12,Tableau1[],4,FALSE)</f>
        <v>#N/A</v>
      </c>
      <c r="L12" s="12"/>
      <c r="M12" s="12"/>
      <c r="N12" s="12"/>
      <c r="O12" s="12"/>
      <c r="P12" s="12"/>
      <c r="Q12" s="12"/>
      <c r="R12" s="12"/>
      <c r="S12" s="13"/>
    </row>
    <row r="13" spans="1:19" x14ac:dyDescent="0.25">
      <c r="I13" s="3"/>
      <c r="J13" s="11"/>
      <c r="K13" s="14" t="e">
        <f>VLOOKUP(Feuil1!$J13,Tableau1[],4,FALSE)</f>
        <v>#N/A</v>
      </c>
      <c r="L13" s="14"/>
      <c r="M13" s="14"/>
      <c r="N13" s="14"/>
      <c r="O13" s="14"/>
      <c r="P13" s="14"/>
      <c r="Q13" s="14"/>
      <c r="R13" s="14"/>
      <c r="S13" s="15"/>
    </row>
    <row r="14" spans="1:19" x14ac:dyDescent="0.25">
      <c r="I14" s="3"/>
      <c r="J14" s="11"/>
      <c r="K14" s="12" t="e">
        <f>VLOOKUP(Feuil1!$J14,Tableau1[],4,FALSE)</f>
        <v>#N/A</v>
      </c>
      <c r="L14" s="12"/>
      <c r="M14" s="12"/>
      <c r="N14" s="12"/>
      <c r="O14" s="12"/>
      <c r="P14" s="12"/>
      <c r="Q14" s="12"/>
      <c r="R14" s="12"/>
      <c r="S14" s="13"/>
    </row>
    <row r="15" spans="1:19" x14ac:dyDescent="0.25">
      <c r="I15" s="3"/>
      <c r="J15" s="11"/>
      <c r="K15" s="14" t="e">
        <f>VLOOKUP(Feuil1!$J15,Tableau1[],4,FALSE)</f>
        <v>#N/A</v>
      </c>
      <c r="L15" s="14"/>
      <c r="M15" s="14"/>
      <c r="N15" s="14"/>
      <c r="O15" s="14"/>
      <c r="P15" s="14"/>
      <c r="Q15" s="14"/>
      <c r="R15" s="14"/>
      <c r="S15" s="15"/>
    </row>
    <row r="16" spans="1:19" x14ac:dyDescent="0.25">
      <c r="I16" s="3"/>
      <c r="J16" s="11"/>
      <c r="K16" s="12" t="e">
        <f>VLOOKUP(Feuil1!$J16,Tableau1[],4,FALSE)</f>
        <v>#N/A</v>
      </c>
      <c r="L16" s="12"/>
      <c r="M16" s="12"/>
      <c r="N16" s="12"/>
      <c r="O16" s="12"/>
      <c r="P16" s="12"/>
      <c r="Q16" s="12"/>
      <c r="R16" s="12"/>
      <c r="S16" s="13"/>
    </row>
    <row r="17" spans="9:19" x14ac:dyDescent="0.25">
      <c r="I17" s="3"/>
      <c r="J17" s="11"/>
      <c r="K17" s="14" t="e">
        <f>VLOOKUP(Feuil1!$J17,Tableau1[],4,FALSE)</f>
        <v>#N/A</v>
      </c>
      <c r="L17" s="14"/>
      <c r="M17" s="14"/>
      <c r="N17" s="14"/>
      <c r="O17" s="14"/>
      <c r="P17" s="14"/>
      <c r="Q17" s="14"/>
      <c r="R17" s="14"/>
      <c r="S17" s="15"/>
    </row>
    <row r="18" spans="9:19" x14ac:dyDescent="0.25">
      <c r="I18" s="3"/>
      <c r="J18" s="11"/>
      <c r="K18" s="12" t="e">
        <f>VLOOKUP(Feuil1!$J18,Tableau1[],4,FALSE)</f>
        <v>#N/A</v>
      </c>
      <c r="L18" s="12"/>
      <c r="M18" s="12"/>
      <c r="N18" s="12"/>
      <c r="O18" s="12"/>
      <c r="P18" s="12"/>
      <c r="Q18" s="12"/>
      <c r="R18" s="12"/>
      <c r="S18" s="13"/>
    </row>
    <row r="19" spans="9:19" x14ac:dyDescent="0.25">
      <c r="I19" s="3"/>
      <c r="J19" s="11"/>
      <c r="K19" s="14" t="e">
        <f>VLOOKUP(Feuil1!$J19,Tableau1[],4,FALSE)</f>
        <v>#N/A</v>
      </c>
      <c r="L19" s="14"/>
      <c r="M19" s="14"/>
      <c r="N19" s="14"/>
      <c r="O19" s="14"/>
      <c r="P19" s="14"/>
      <c r="Q19" s="14"/>
      <c r="R19" s="14"/>
      <c r="S19" s="15"/>
    </row>
    <row r="20" spans="9:19" x14ac:dyDescent="0.25">
      <c r="I20" s="3"/>
      <c r="J20" s="11"/>
      <c r="K20" s="12" t="e">
        <f>VLOOKUP(Feuil1!$J20,Tableau1[],4,FALSE)</f>
        <v>#N/A</v>
      </c>
      <c r="L20" s="12"/>
      <c r="M20" s="12"/>
      <c r="N20" s="12"/>
      <c r="O20" s="12"/>
      <c r="P20" s="12"/>
      <c r="Q20" s="12"/>
      <c r="R20" s="12"/>
      <c r="S20" s="13"/>
    </row>
    <row r="21" spans="9:19" x14ac:dyDescent="0.25">
      <c r="I21" s="3"/>
      <c r="J21" s="11"/>
      <c r="K21" s="14" t="e">
        <f>VLOOKUP(Feuil1!$J21,Tableau1[],4,FALSE)</f>
        <v>#N/A</v>
      </c>
      <c r="L21" s="14"/>
      <c r="M21" s="14"/>
      <c r="N21" s="14"/>
      <c r="O21" s="14"/>
      <c r="P21" s="14"/>
      <c r="Q21" s="14"/>
      <c r="R21" s="14"/>
      <c r="S21" s="15"/>
    </row>
    <row r="22" spans="9:19" x14ac:dyDescent="0.25">
      <c r="I22" s="3"/>
      <c r="J22" s="16"/>
      <c r="K22" s="4" t="e">
        <f>VLOOKUP(Feuil1!$J22,Tableau1[],4,FALSE)</f>
        <v>#N/A</v>
      </c>
      <c r="L22" s="4"/>
      <c r="M22" s="4"/>
      <c r="N22" s="4"/>
      <c r="O22" s="4"/>
      <c r="P22" s="4"/>
      <c r="Q22" s="4"/>
      <c r="R22" s="4"/>
      <c r="S22" s="5"/>
    </row>
    <row r="25" spans="9:19" x14ac:dyDescent="0.25">
      <c r="J25" t="s">
        <v>3</v>
      </c>
      <c r="L25" s="4">
        <v>4</v>
      </c>
      <c r="M25" s="4" t="s">
        <v>11</v>
      </c>
      <c r="N25" s="4">
        <v>4</v>
      </c>
      <c r="O25" s="4">
        <v>1</v>
      </c>
      <c r="P25" s="4" t="s">
        <v>15</v>
      </c>
      <c r="Q25" s="4">
        <v>16</v>
      </c>
      <c r="R25" s="4">
        <v>4</v>
      </c>
      <c r="S25" s="5" t="s">
        <v>19</v>
      </c>
    </row>
    <row r="26" spans="9:19" x14ac:dyDescent="0.25">
      <c r="J26" t="s">
        <v>2</v>
      </c>
      <c r="L26" s="6">
        <v>1</v>
      </c>
      <c r="M26" s="6" t="s">
        <v>10</v>
      </c>
      <c r="N26" s="6">
        <v>1</v>
      </c>
      <c r="O26" s="6">
        <v>1</v>
      </c>
      <c r="P26" s="6" t="s">
        <v>14</v>
      </c>
      <c r="Q26" s="6">
        <v>4</v>
      </c>
      <c r="R26" s="6">
        <v>4</v>
      </c>
      <c r="S26" s="7" t="s">
        <v>18</v>
      </c>
    </row>
    <row r="27" spans="9:19" x14ac:dyDescent="0.25">
      <c r="J27" t="s">
        <v>3</v>
      </c>
      <c r="L27" s="4">
        <v>1</v>
      </c>
      <c r="M27" s="4" t="s">
        <v>11</v>
      </c>
      <c r="N27" s="4">
        <v>1</v>
      </c>
      <c r="O27" s="4">
        <v>1</v>
      </c>
      <c r="P27" s="4" t="s">
        <v>15</v>
      </c>
      <c r="Q27" s="4">
        <v>4</v>
      </c>
      <c r="R27" s="4">
        <v>4</v>
      </c>
      <c r="S27" s="5" t="s">
        <v>19</v>
      </c>
    </row>
    <row r="28" spans="9:19" x14ac:dyDescent="0.25">
      <c r="J28" t="s">
        <v>3</v>
      </c>
      <c r="L28" s="6">
        <v>1</v>
      </c>
      <c r="M28" s="6" t="s">
        <v>11</v>
      </c>
      <c r="N28" s="6">
        <v>1</v>
      </c>
      <c r="O28" s="6">
        <v>1</v>
      </c>
      <c r="P28" s="6" t="s">
        <v>15</v>
      </c>
      <c r="Q28" s="6">
        <v>4</v>
      </c>
      <c r="R28" s="6">
        <v>4</v>
      </c>
      <c r="S28" s="7" t="s">
        <v>19</v>
      </c>
    </row>
    <row r="29" spans="9:19" x14ac:dyDescent="0.25">
      <c r="J29" t="s">
        <v>3</v>
      </c>
      <c r="K29" s="2"/>
      <c r="L29" s="4">
        <v>1</v>
      </c>
      <c r="M29" s="4" t="s">
        <v>11</v>
      </c>
      <c r="N29" s="4">
        <v>1</v>
      </c>
      <c r="O29" s="4">
        <v>1</v>
      </c>
      <c r="P29" s="4" t="s">
        <v>15</v>
      </c>
      <c r="Q29" s="4">
        <v>4</v>
      </c>
      <c r="R29" s="4">
        <v>4</v>
      </c>
      <c r="S29" s="5" t="s">
        <v>19</v>
      </c>
    </row>
    <row r="30" spans="9:19" x14ac:dyDescent="0.25">
      <c r="J30" t="s">
        <v>3</v>
      </c>
      <c r="K30" s="2"/>
      <c r="L30" s="6">
        <v>5</v>
      </c>
      <c r="M30" s="6" t="s">
        <v>11</v>
      </c>
      <c r="N30" s="6">
        <v>5</v>
      </c>
      <c r="O30" s="6">
        <v>1</v>
      </c>
      <c r="P30" s="6" t="s">
        <v>15</v>
      </c>
      <c r="Q30" s="6">
        <v>20</v>
      </c>
      <c r="R30" s="6">
        <v>4</v>
      </c>
      <c r="S30" s="7" t="s">
        <v>19</v>
      </c>
    </row>
    <row r="31" spans="9:19" x14ac:dyDescent="0.25">
      <c r="J31" t="s">
        <v>3</v>
      </c>
      <c r="K31" s="2"/>
      <c r="L31" s="4">
        <v>5</v>
      </c>
      <c r="M31" s="4" t="s">
        <v>11</v>
      </c>
      <c r="N31" s="4">
        <v>5</v>
      </c>
      <c r="O31" s="4">
        <v>1</v>
      </c>
      <c r="P31" s="4" t="s">
        <v>15</v>
      </c>
      <c r="Q31" s="4">
        <v>20</v>
      </c>
      <c r="R31" s="4">
        <v>4</v>
      </c>
      <c r="S31" s="5" t="s">
        <v>19</v>
      </c>
    </row>
    <row r="32" spans="9:19" x14ac:dyDescent="0.25">
      <c r="J32" t="s">
        <v>0</v>
      </c>
      <c r="K32" s="2"/>
      <c r="L32" s="6">
        <v>4</v>
      </c>
      <c r="M32" s="6" t="s">
        <v>8</v>
      </c>
      <c r="N32" s="6">
        <v>4</v>
      </c>
      <c r="O32" s="6">
        <v>1</v>
      </c>
      <c r="P32" s="6" t="s">
        <v>12</v>
      </c>
      <c r="Q32" s="6">
        <v>8</v>
      </c>
      <c r="R32" s="6">
        <v>2</v>
      </c>
      <c r="S32" s="7" t="s">
        <v>16</v>
      </c>
    </row>
    <row r="33" spans="12:12" x14ac:dyDescent="0.25">
      <c r="L33" s="2"/>
    </row>
    <row r="34" spans="12:12" x14ac:dyDescent="0.25">
      <c r="L34" s="2"/>
    </row>
    <row r="35" spans="12:12" x14ac:dyDescent="0.25">
      <c r="L35" s="2"/>
    </row>
    <row r="36" spans="12:12" x14ac:dyDescent="0.25">
      <c r="L36" s="2"/>
    </row>
    <row r="37" spans="12:12" x14ac:dyDescent="0.25">
      <c r="L37" s="2"/>
    </row>
  </sheetData>
  <phoneticPr fontId="3" type="noConversion"/>
  <dataValidations disablePrompts="1" count="1">
    <dataValidation type="list" allowBlank="1" showInputMessage="1" showErrorMessage="1" sqref="J2:J22" xr:uid="{7FA1442A-0932-4383-B02D-54C669DCB647}">
      <formula1>$A$2:$A$5</formula1>
    </dataValidation>
  </dataValidations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8DE453-6BA0-43D0-82DE-08CFDEB82C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commande</vt:lpstr>
      <vt:lpstr>couche</vt:lpstr>
      <vt:lpstr>database</vt:lpstr>
      <vt:lpstr>gasket</vt:lpstr>
      <vt:lpstr>joint</vt:lpstr>
      <vt:lpstr>segment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Gaudreault</dc:creator>
  <cp:lastModifiedBy>Daniel Colardelle</cp:lastModifiedBy>
  <dcterms:created xsi:type="dcterms:W3CDTF">2024-01-28T00:38:29Z</dcterms:created>
  <dcterms:modified xsi:type="dcterms:W3CDTF">2024-01-28T14:54:39Z</dcterms:modified>
</cp:coreProperties>
</file>