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947FC640-83CD-42C3-853D-4C30867084B3}" xr6:coauthVersionLast="47" xr6:coauthVersionMax="47" xr10:uidLastSave="{00000000-0000-0000-0000-000000000000}"/>
  <bookViews>
    <workbookView xWindow="5040" yWindow="3120" windowWidth="20535" windowHeight="11280" xr2:uid="{6BF36CEA-FEDD-41B1-9F45-09E3448DDC5F}"/>
  </bookViews>
  <sheets>
    <sheet name="Feuil1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/>
  <c r="M2" i="1"/>
  <c r="K2" i="1" l="1"/>
  <c r="L2" i="1" s="1"/>
  <c r="F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anais duval</author>
  </authors>
  <commentList>
    <comment ref="F2" authorId="0" shapeId="0" xr:uid="{DEE5D483-F667-4DB4-9F1E-516768AF8D9F}">
      <text>
        <r>
          <rPr>
            <b/>
            <sz val="9"/>
            <color indexed="81"/>
            <rFont val="Tahoma"/>
            <family val="2"/>
          </rPr>
          <t>Selon le nom dans D, alors il choisit le nom de l'agence seul dans la base de données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" authorId="0" shapeId="0" xr:uid="{6AD61C95-F01E-4713-B47F-43F896965147}">
      <text>
        <r>
          <rPr>
            <b/>
            <sz val="9"/>
            <color indexed="81"/>
            <rFont val="Tahoma"/>
            <family val="2"/>
          </rPr>
          <t xml:space="preserve">= nombre d'heures dans G * le coeff de l'agence dans la base concernée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 shapeId="0" xr:uid="{28A61409-1814-4690-933E-03AA8920CF90}">
      <text>
        <r>
          <rPr>
            <b/>
            <sz val="9"/>
            <color indexed="81"/>
            <rFont val="Tahoma"/>
            <family val="2"/>
          </rPr>
          <t>=238/151,67*nombre d'heures dans G * coeff intérim dans base de données selon l'agence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" authorId="0" shapeId="0" xr:uid="{6542BABA-D28F-490E-B534-C6D47993A2DA}">
      <text>
        <r>
          <rPr>
            <b/>
            <sz val="9"/>
            <color indexed="81"/>
            <rFont val="Tahoma"/>
            <family val="2"/>
          </rPr>
          <t>nombre d'heures dans G * 7,86 * coeff dans base de données selon l'agence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<sst xmlns="http://schemas.openxmlformats.org/spreadsheetml/2006/main" count="34" uniqueCount="28">
  <si>
    <t>Etablissement</t>
  </si>
  <si>
    <t>Mois</t>
  </si>
  <si>
    <t>Nom</t>
  </si>
  <si>
    <t>Prénom</t>
  </si>
  <si>
    <t>Agence</t>
  </si>
  <si>
    <t>Semaine</t>
  </si>
  <si>
    <t>Cout heures</t>
  </si>
  <si>
    <t>Nombre d'heures</t>
  </si>
  <si>
    <t>Nombre heures dimanches</t>
  </si>
  <si>
    <t>Nombre heures JF</t>
  </si>
  <si>
    <t>ADECCO</t>
  </si>
  <si>
    <t>APPEL MEDICAL</t>
  </si>
  <si>
    <t>ARTUS</t>
  </si>
  <si>
    <t>SUPPLAY</t>
  </si>
  <si>
    <t>NOM</t>
  </si>
  <si>
    <t>AGENCE</t>
  </si>
  <si>
    <t>TAUX HORAIRE</t>
  </si>
  <si>
    <t>Sujetion</t>
  </si>
  <si>
    <t>Segur</t>
  </si>
  <si>
    <t>Dimanche</t>
  </si>
  <si>
    <t>ROBERT</t>
  </si>
  <si>
    <t>PAUL</t>
  </si>
  <si>
    <t>ALEXANDRE</t>
  </si>
  <si>
    <t>JULIE</t>
  </si>
  <si>
    <t>BASE A COMPLETER PAR L'ETABLISSEMENT</t>
  </si>
  <si>
    <t>COEFF DES AGENCES</t>
  </si>
  <si>
    <t>NOEMIE</t>
  </si>
  <si>
    <t>Nombre heures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</si>
</sst>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EFD7-6ECE-48BC-AD41-900D936E28C7}">
  <sheetPr codeName="Feuil1"/>
  <dimension ref="A1:Q2"/>
  <sheetViews>
    <sheetView tabSelected="1" topLeftCell="D1" workbookViewId="0">
      <selection activeCell="N2" sqref="N2"/>
    </sheetView>
  </sheetViews>
  <sheetFormatPr baseColWidth="10" defaultRowHeight="15" x14ac:dyDescent="0.25"/>
  <cols>
    <col min="7" max="7" width="15.7109375" bestFit="1" customWidth="1"/>
    <col min="8" max="8" width="22.85546875" bestFit="1" customWidth="1"/>
    <col min="9" max="10" width="22.85546875" customWidth="1"/>
  </cols>
  <sheetData>
    <row r="1" spans="1:17" x14ac:dyDescent="0.25">
      <c r="A1" s="1" t="s">
        <v>0</v>
      </c>
      <c r="B1" s="1" t="s">
        <v>1</v>
      </c>
      <c r="C1" s="1" t="s">
        <v>5</v>
      </c>
      <c r="D1" s="1" t="s">
        <v>2</v>
      </c>
      <c r="E1" s="1" t="s">
        <v>3</v>
      </c>
      <c r="F1" s="1" t="s">
        <v>4</v>
      </c>
      <c r="G1" s="1" t="s">
        <v>7</v>
      </c>
      <c r="H1" s="1" t="s">
        <v>8</v>
      </c>
      <c r="I1" s="1" t="s">
        <v>9</v>
      </c>
      <c r="J1" s="1" t="s">
        <v>27</v>
      </c>
      <c r="K1" s="2" t="s">
        <v>6</v>
      </c>
      <c r="L1" s="2" t="s">
        <v>17</v>
      </c>
      <c r="M1" s="2" t="s">
        <v>18</v>
      </c>
      <c r="N1" s="2" t="s">
        <v>19</v>
      </c>
      <c r="O1" s="2"/>
      <c r="P1" s="2"/>
      <c r="Q1" s="2"/>
    </row>
    <row r="2" spans="1:17" x14ac:dyDescent="0.25">
      <c r="D2" t="s">
        <v>20</v>
      </c>
      <c r="F2" t="str">
        <f>VLOOKUP($D2,Base!$A$3:$B$28,2,0)</f>
        <v>ADECCO</v>
      </c>
      <c r="G2">
        <v>8</v>
      </c>
      <c r="K2">
        <f>G2*VLOOKUP(F2,Base!$G$3:$H$6,2,0)</f>
        <v>14.4</v>
      </c>
      <c r="L2">
        <f>K2*9.21%</f>
        <v>1.3262400000000003</v>
      </c>
      <c r="M2">
        <f>258/151.67*G2*VLOOKUP(F2,Base!$G$3:$H$6,2,0)</f>
        <v>24.495285817894118</v>
      </c>
      <c r="N2">
        <f>G2*7.86*VLOOKUP(F2,Base!$G$3:$H$6,2,0)</f>
        <v>113.18400000000001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F04F3-9AB4-4316-97D1-3CD2E6C6CAE1}">
  <sheetPr codeName="Feuil2"/>
  <dimension ref="A1:H7"/>
  <sheetViews>
    <sheetView workbookViewId="0">
      <selection activeCell="A3" sqref="A3"/>
    </sheetView>
  </sheetViews>
  <sheetFormatPr baseColWidth="10" defaultRowHeight="15" x14ac:dyDescent="0.25"/>
  <cols>
    <col min="2" max="2" width="14" bestFit="1" customWidth="1"/>
    <col min="3" max="3" width="13.28515625" bestFit="1" customWidth="1"/>
    <col min="4" max="5" width="13.28515625" customWidth="1"/>
  </cols>
  <sheetData>
    <row r="1" spans="1:8" x14ac:dyDescent="0.25">
      <c r="A1" s="5" t="s">
        <v>24</v>
      </c>
      <c r="B1" s="1"/>
      <c r="C1" s="1"/>
    </row>
    <row r="2" spans="1:8" x14ac:dyDescent="0.25">
      <c r="A2" s="4" t="s">
        <v>14</v>
      </c>
      <c r="B2" s="4" t="s">
        <v>15</v>
      </c>
      <c r="C2" s="4" t="s">
        <v>16</v>
      </c>
      <c r="D2" s="4"/>
      <c r="E2" s="4"/>
      <c r="G2" s="3" t="s">
        <v>25</v>
      </c>
    </row>
    <row r="3" spans="1:8" x14ac:dyDescent="0.25">
      <c r="A3" t="s">
        <v>20</v>
      </c>
      <c r="B3" t="s">
        <v>10</v>
      </c>
      <c r="C3">
        <v>12</v>
      </c>
      <c r="G3" t="s">
        <v>12</v>
      </c>
      <c r="H3">
        <v>2.0099999999999998</v>
      </c>
    </row>
    <row r="4" spans="1:8" x14ac:dyDescent="0.25">
      <c r="A4" t="s">
        <v>21</v>
      </c>
      <c r="B4" t="s">
        <v>11</v>
      </c>
      <c r="C4">
        <v>13</v>
      </c>
      <c r="G4" t="s">
        <v>10</v>
      </c>
      <c r="H4">
        <v>1.8</v>
      </c>
    </row>
    <row r="5" spans="1:8" x14ac:dyDescent="0.25">
      <c r="A5" t="s">
        <v>22</v>
      </c>
      <c r="B5" t="s">
        <v>12</v>
      </c>
      <c r="C5">
        <v>12</v>
      </c>
      <c r="G5" t="s">
        <v>13</v>
      </c>
      <c r="H5">
        <v>1.56</v>
      </c>
    </row>
    <row r="6" spans="1:8" x14ac:dyDescent="0.25">
      <c r="A6" t="s">
        <v>23</v>
      </c>
      <c r="B6" t="s">
        <v>13</v>
      </c>
      <c r="C6">
        <v>14</v>
      </c>
      <c r="G6" t="s">
        <v>11</v>
      </c>
      <c r="H6">
        <v>2.4</v>
      </c>
    </row>
    <row r="7" spans="1:8" x14ac:dyDescent="0.25">
      <c r="A7" t="s">
        <v>26</v>
      </c>
      <c r="B7" t="s">
        <v>10</v>
      </c>
      <c r="C7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duval</dc:creator>
  <cp:lastModifiedBy>Daniel Colardelle</cp:lastModifiedBy>
  <dcterms:created xsi:type="dcterms:W3CDTF">2023-12-03T08:40:56Z</dcterms:created>
  <dcterms:modified xsi:type="dcterms:W3CDTF">2023-12-03T13:27:21Z</dcterms:modified>
</cp:coreProperties>
</file>