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1BAC74D9-CB26-44A7-856F-5EF0AB5ACBC2}" xr6:coauthVersionLast="47" xr6:coauthVersionMax="47" xr10:uidLastSave="{00000000-0000-0000-0000-000000000000}"/>
  <bookViews>
    <workbookView xWindow="-120" yWindow="-120" windowWidth="29040" windowHeight="15720" activeTab="1" xr2:uid="{48B67157-B375-DA48-8538-6C92B9D1D65E}"/>
  </bookViews>
  <sheets>
    <sheet name="EQUIPES" sheetId="1" r:id="rId1"/>
    <sheet name="RESULTATS" sheetId="3" r:id="rId2"/>
    <sheet name="REGLES LIGUE 1" sheetId="5" r:id="rId3"/>
    <sheet name="Tableau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6" l="1" a="1"/>
  <c r="I19" i="6" s="1"/>
  <c r="H19" i="6" a="1"/>
  <c r="H19" i="6" s="1"/>
  <c r="G19" i="6" a="1"/>
  <c r="G19" i="6" s="1"/>
  <c r="F19" i="6" a="1"/>
  <c r="F19" i="6" s="1"/>
  <c r="E19" i="6" a="1"/>
  <c r="E19" i="6" s="1"/>
  <c r="D19" i="6"/>
  <c r="I18" i="6" a="1"/>
  <c r="I18" i="6" s="1"/>
  <c r="H18" i="6" a="1"/>
  <c r="H18" i="6" s="1"/>
  <c r="G18" i="6" a="1"/>
  <c r="G18" i="6" s="1"/>
  <c r="F18" i="6" a="1"/>
  <c r="F18" i="6" s="1"/>
  <c r="E18" i="6" a="1"/>
  <c r="E18" i="6" s="1"/>
  <c r="D18" i="6"/>
  <c r="I17" i="6" a="1"/>
  <c r="I17" i="6" s="1"/>
  <c r="H17" i="6" a="1"/>
  <c r="H17" i="6" s="1"/>
  <c r="G17" i="6" a="1"/>
  <c r="G17" i="6" s="1"/>
  <c r="F17" i="6" a="1"/>
  <c r="F17" i="6" s="1"/>
  <c r="E17" i="6" a="1"/>
  <c r="E17" i="6" s="1"/>
  <c r="D17" i="6"/>
  <c r="I16" i="6" a="1"/>
  <c r="I16" i="6" s="1"/>
  <c r="H16" i="6" a="1"/>
  <c r="H16" i="6" s="1"/>
  <c r="G16" i="6" a="1"/>
  <c r="G16" i="6" s="1"/>
  <c r="F16" i="6" a="1"/>
  <c r="F16" i="6" s="1"/>
  <c r="E16" i="6" a="1"/>
  <c r="E16" i="6" s="1"/>
  <c r="D16" i="6"/>
  <c r="I15" i="6" a="1"/>
  <c r="I15" i="6" s="1"/>
  <c r="H15" i="6" a="1"/>
  <c r="H15" i="6" s="1"/>
  <c r="G15" i="6" a="1"/>
  <c r="G15" i="6" s="1"/>
  <c r="F15" i="6" a="1"/>
  <c r="F15" i="6" s="1"/>
  <c r="E15" i="6" a="1"/>
  <c r="E15" i="6" s="1"/>
  <c r="D15" i="6"/>
  <c r="I14" i="6" a="1"/>
  <c r="I14" i="6" s="1"/>
  <c r="H14" i="6" a="1"/>
  <c r="H14" i="6" s="1"/>
  <c r="G14" i="6" a="1"/>
  <c r="G14" i="6" s="1"/>
  <c r="F14" i="6" a="1"/>
  <c r="F14" i="6" s="1"/>
  <c r="E14" i="6" a="1"/>
  <c r="E14" i="6" s="1"/>
  <c r="D14" i="6"/>
  <c r="I13" i="6" a="1"/>
  <c r="I13" i="6" s="1"/>
  <c r="H13" i="6" a="1"/>
  <c r="H13" i="6" s="1"/>
  <c r="G13" i="6" a="1"/>
  <c r="G13" i="6" s="1"/>
  <c r="F13" i="6" a="1"/>
  <c r="F13" i="6" s="1"/>
  <c r="E13" i="6" a="1"/>
  <c r="E13" i="6" s="1"/>
  <c r="D13" i="6"/>
  <c r="I12" i="6" a="1"/>
  <c r="I12" i="6" s="1"/>
  <c r="H12" i="6" a="1"/>
  <c r="H12" i="6"/>
  <c r="G12" i="6" a="1"/>
  <c r="G12" i="6" s="1"/>
  <c r="F12" i="6" a="1"/>
  <c r="F12" i="6" s="1"/>
  <c r="E12" i="6" a="1"/>
  <c r="E12" i="6" s="1"/>
  <c r="D12" i="6"/>
  <c r="I11" i="6" a="1"/>
  <c r="I11" i="6" s="1"/>
  <c r="H11" i="6" a="1"/>
  <c r="H11" i="6" s="1"/>
  <c r="G11" i="6" a="1"/>
  <c r="G11" i="6" s="1"/>
  <c r="F11" i="6" a="1"/>
  <c r="F11" i="6" s="1"/>
  <c r="E11" i="6" a="1"/>
  <c r="E11" i="6" s="1"/>
  <c r="C11" i="6" s="1"/>
  <c r="D11" i="6"/>
  <c r="I10" i="6" a="1"/>
  <c r="I10" i="6"/>
  <c r="J10" i="6" s="1"/>
  <c r="H10" i="6" a="1"/>
  <c r="H10" i="6"/>
  <c r="G10" i="6" a="1"/>
  <c r="G10" i="6" s="1"/>
  <c r="F10" i="6" a="1"/>
  <c r="F10" i="6" s="1"/>
  <c r="E10" i="6" a="1"/>
  <c r="E10" i="6" s="1"/>
  <c r="C10" i="6" s="1"/>
  <c r="D10" i="6"/>
  <c r="I9" i="6" a="1"/>
  <c r="I9" i="6" s="1"/>
  <c r="H9" i="6" a="1"/>
  <c r="H9" i="6" s="1"/>
  <c r="G9" i="6" a="1"/>
  <c r="G9" i="6" s="1"/>
  <c r="F9" i="6" a="1"/>
  <c r="F9" i="6" s="1"/>
  <c r="E9" i="6" a="1"/>
  <c r="E9" i="6" s="1"/>
  <c r="C9" i="6" s="1"/>
  <c r="D9" i="6"/>
  <c r="I8" i="6" a="1"/>
  <c r="I8" i="6" s="1"/>
  <c r="H8" i="6" a="1"/>
  <c r="H8" i="6" s="1"/>
  <c r="G8" i="6" a="1"/>
  <c r="G8" i="6" s="1"/>
  <c r="F8" i="6" a="1"/>
  <c r="F8" i="6" s="1"/>
  <c r="E8" i="6" a="1"/>
  <c r="E8" i="6" s="1"/>
  <c r="D8" i="6"/>
  <c r="I7" i="6" a="1"/>
  <c r="I7" i="6" s="1"/>
  <c r="H7" i="6" a="1"/>
  <c r="H7" i="6" s="1"/>
  <c r="G7" i="6" a="1"/>
  <c r="G7" i="6" s="1"/>
  <c r="F7" i="6" a="1"/>
  <c r="F7" i="6" s="1"/>
  <c r="E7" i="6" a="1"/>
  <c r="E7" i="6" s="1"/>
  <c r="D7" i="6"/>
  <c r="I6" i="6" a="1"/>
  <c r="I6" i="6" s="1"/>
  <c r="H6" i="6" a="1"/>
  <c r="H6" i="6"/>
  <c r="G6" i="6" a="1"/>
  <c r="G6" i="6"/>
  <c r="F6" i="6" a="1"/>
  <c r="F6" i="6" s="1"/>
  <c r="E6" i="6" a="1"/>
  <c r="E6" i="6" s="1"/>
  <c r="C6" i="6" s="1"/>
  <c r="D6" i="6"/>
  <c r="I5" i="6" a="1"/>
  <c r="I5" i="6" s="1"/>
  <c r="H5" i="6" a="1"/>
  <c r="H5" i="6" s="1"/>
  <c r="G5" i="6" a="1"/>
  <c r="G5" i="6" s="1"/>
  <c r="F5" i="6" a="1"/>
  <c r="F5" i="6" s="1"/>
  <c r="E5" i="6" a="1"/>
  <c r="E5" i="6" s="1"/>
  <c r="D5" i="6"/>
  <c r="I4" i="6" a="1"/>
  <c r="I4" i="6" s="1"/>
  <c r="H4" i="6" a="1"/>
  <c r="H4" i="6" s="1"/>
  <c r="G4" i="6" a="1"/>
  <c r="G4" i="6" s="1"/>
  <c r="F4" i="6" a="1"/>
  <c r="F4" i="6" s="1"/>
  <c r="E4" i="6" a="1"/>
  <c r="E4" i="6" s="1"/>
  <c r="D4" i="6"/>
  <c r="I3" i="6" a="1"/>
  <c r="I3" i="6" s="1"/>
  <c r="H3" i="6" a="1"/>
  <c r="H3" i="6" s="1"/>
  <c r="G3" i="6" a="1"/>
  <c r="G3" i="6" s="1"/>
  <c r="F3" i="6" a="1"/>
  <c r="F3" i="6" s="1"/>
  <c r="E3" i="6" a="1"/>
  <c r="E3" i="6" s="1"/>
  <c r="C3" i="6" s="1"/>
  <c r="D3" i="6"/>
  <c r="I2" i="6" a="1"/>
  <c r="I2" i="6" s="1"/>
  <c r="H2" i="6" a="1"/>
  <c r="H2" i="6" s="1"/>
  <c r="G2" i="6" a="1"/>
  <c r="G2" i="6" s="1"/>
  <c r="F2" i="6" a="1"/>
  <c r="F2" i="6" s="1"/>
  <c r="E2" i="6" a="1"/>
  <c r="E2" i="6" s="1"/>
  <c r="D2" i="6"/>
  <c r="C14" i="6" l="1"/>
  <c r="C18" i="6"/>
  <c r="J2" i="6"/>
  <c r="J14" i="6"/>
  <c r="J16" i="6"/>
  <c r="J18" i="6"/>
  <c r="J7" i="6"/>
  <c r="J9" i="6"/>
  <c r="C17" i="6"/>
  <c r="J4" i="6"/>
  <c r="J15" i="6"/>
  <c r="J19" i="6"/>
  <c r="C12" i="6"/>
  <c r="C8" i="6"/>
  <c r="J12" i="6"/>
  <c r="J6" i="6"/>
  <c r="C16" i="6"/>
  <c r="J17" i="6"/>
  <c r="C19" i="6"/>
  <c r="J3" i="6"/>
  <c r="C5" i="6"/>
  <c r="J8" i="6"/>
  <c r="J11" i="6"/>
  <c r="C13" i="6"/>
  <c r="C2" i="6"/>
  <c r="C4" i="6"/>
  <c r="J5" i="6"/>
  <c r="C7" i="6"/>
  <c r="J13" i="6"/>
  <c r="C15" i="6"/>
  <c r="P4" i="3" l="1" a="1"/>
  <c r="P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<sst xmlns="http://schemas.openxmlformats.org/spreadsheetml/2006/main" count="144" uniqueCount="80">
  <si>
    <t>OLYMPIQUE DE MARSEILLE</t>
  </si>
  <si>
    <t>OLYMPIQUE LYONNAIS</t>
  </si>
  <si>
    <t>LE HAVRE</t>
  </si>
  <si>
    <t>PARIS SG</t>
  </si>
  <si>
    <t>EQUIPES SAISON 2023-2024</t>
  </si>
  <si>
    <t>J-1</t>
  </si>
  <si>
    <t>MATCHS ALLER</t>
  </si>
  <si>
    <t>MATCHS RETOUR</t>
  </si>
  <si>
    <t>JOUES</t>
  </si>
  <si>
    <t>G</t>
  </si>
  <si>
    <t>N</t>
  </si>
  <si>
    <t>P</t>
  </si>
  <si>
    <t>BP</t>
  </si>
  <si>
    <t>BC</t>
  </si>
  <si>
    <t>DIFF</t>
  </si>
  <si>
    <t>EQUIPES</t>
  </si>
  <si>
    <t>Règlement Ligue 1</t>
  </si>
  <si>
    <t xml:space="preserve">Le classement est calculé avec le barème de points suivant : </t>
  </si>
  <si>
    <t>- victoire : 3 points</t>
  </si>
  <si>
    <t>- match nul : 1 point</t>
  </si>
  <si>
    <t>- défaite : 0 point</t>
  </si>
  <si>
    <t>À égalité de points, les critères de départage sont les suivants :</t>
  </si>
  <si>
    <t>1. plus grande différence de buts générale,</t>
  </si>
  <si>
    <t>2. plus grand nombre de points dans les confrontations directes (c'est-à-dire entre les clubs concernés par l'égalité),</t>
  </si>
  <si>
    <t>3. plus grande différence de buts particulière,</t>
  </si>
  <si>
    <t>4. plus grand nombre de buts dans les confrontations directes,</t>
  </si>
  <si>
    <t>5. plus grand nombre de buts à l'extérieur dans les confrontations directes,</t>
  </si>
  <si>
    <t>6. plus grand nombre de buts marqués,</t>
  </si>
  <si>
    <t>7. plus grand nombre de buts marqués à l'extérieur,</t>
  </si>
  <si>
    <t>8. meilleure place au Challenge du Fair-play (1 point par joueur averti, 3 points par joueur exclu).</t>
  </si>
  <si>
    <t>Les règles 2, 3, 4, 5 de départage des clubs lors des rencontres disputées entre eux ne peuvent s’appliquer que si les 2 matchs les ayant opposés ont été joués. Tant que ces 2 matchs ne se sont pas déroulés, les règles 6, 7, 8 s’appliquent en priorité dans l’ordre de leur énoncé.</t>
  </si>
  <si>
    <t>J-2</t>
  </si>
  <si>
    <t>J-3</t>
  </si>
  <si>
    <t>J-4</t>
  </si>
  <si>
    <t>CLERMONT FOOT</t>
  </si>
  <si>
    <t>RC LENS</t>
  </si>
  <si>
    <t>AS MONACO</t>
  </si>
  <si>
    <t>FC NANTES</t>
  </si>
  <si>
    <t>FC LORIENT</t>
  </si>
  <si>
    <t>FC METZ</t>
  </si>
  <si>
    <t>OGC NICE</t>
  </si>
  <si>
    <t>RC STRASBOURG</t>
  </si>
  <si>
    <t>STADE BRESTOIS</t>
  </si>
  <si>
    <t>STADE DE REIMS</t>
  </si>
  <si>
    <t>TOULOUSE FC</t>
  </si>
  <si>
    <t>J-5</t>
  </si>
  <si>
    <t>J-6</t>
  </si>
  <si>
    <t>J-7</t>
  </si>
  <si>
    <t>J-8</t>
  </si>
  <si>
    <t>J-9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</si>
  <si>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</si>
  <si>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</si>
  <si>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</si>
  <si>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</si>
  <si>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</si>
  <si>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</si>
  <si>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</si>
  <si>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</si>
  <si>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</si>
  <si>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J-19</t>
  </si>
  <si>
    <t>J-20</t>
  </si>
  <si>
    <t>J-21</t>
  </si>
  <si>
    <t>J-22</t>
  </si>
  <si>
    <t>J-23</t>
  </si>
  <si>
    <t>J-24</t>
  </si>
  <si>
    <t>J-25</t>
  </si>
  <si>
    <t>J-26</t>
  </si>
  <si>
    <t>J-27</t>
  </si>
  <si>
    <t>J-28</t>
  </si>
  <si>
    <t>J-29</t>
  </si>
  <si>
    <t>J-30</t>
  </si>
  <si>
    <t>J-31</t>
  </si>
  <si>
    <t>J-32</t>
  </si>
  <si>
    <t>J-33</t>
  </si>
  <si>
    <t>J-34</t>
  </si>
  <si>
    <t>CLERMONT FOOT 63</t>
  </si>
  <si>
    <t>LOSC LILLE</t>
  </si>
  <si>
    <t>MONTPELLIER HERAULT SC</t>
  </si>
  <si>
    <t>STADE RENNAIS FC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</si>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</sst>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color theme="1"/>
      <name val="ArialMT"/>
      <family val="2"/>
    </font>
    <font>
      <sz val="10"/>
      <color theme="0"/>
      <name val="ArialMT"/>
      <family val="2"/>
    </font>
    <font>
      <b/>
      <sz val="10"/>
      <color theme="1"/>
      <name val="ArialMT"/>
    </font>
    <font>
      <b/>
      <i/>
      <sz val="18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MT"/>
    </font>
    <font>
      <b/>
      <sz val="12"/>
      <color theme="1"/>
      <name val="ArialMT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0" fillId="2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40D8D2DF-6664-0243-B3FF-A33D5261EF8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9EA7-B7E4-0547-BD93-B1BE35EB9D84}">
  <dimension ref="A1:A19"/>
  <sheetViews>
    <sheetView workbookViewId="0">
      <selection activeCell="A2" sqref="A2:A19"/>
    </sheetView>
  </sheetViews>
  <sheetFormatPr baseColWidth="10" defaultRowHeight="12.75"/>
  <cols>
    <col min="1" max="1" width="26.28515625" customWidth="1"/>
  </cols>
  <sheetData>
    <row r="1" spans="1:1">
      <c r="A1" s="1" t="s">
        <v>4</v>
      </c>
    </row>
    <row r="2" spans="1:1">
      <c r="A2" t="s">
        <v>42</v>
      </c>
    </row>
    <row r="3" spans="1:1">
      <c r="A3" t="s">
        <v>75</v>
      </c>
    </row>
    <row r="4" spans="1:1">
      <c r="A4" t="s">
        <v>2</v>
      </c>
    </row>
    <row r="5" spans="1:1">
      <c r="A5" t="s">
        <v>35</v>
      </c>
    </row>
    <row r="6" spans="1:1">
      <c r="A6" t="s">
        <v>76</v>
      </c>
    </row>
    <row r="7" spans="1:1">
      <c r="A7" t="s">
        <v>38</v>
      </c>
    </row>
    <row r="8" spans="1:1">
      <c r="A8" t="s">
        <v>39</v>
      </c>
    </row>
    <row r="9" spans="1:1">
      <c r="A9" t="s">
        <v>36</v>
      </c>
    </row>
    <row r="10" spans="1:1">
      <c r="A10" t="s">
        <v>77</v>
      </c>
    </row>
    <row r="11" spans="1:1">
      <c r="A11" t="s">
        <v>37</v>
      </c>
    </row>
    <row r="12" spans="1:1">
      <c r="A12" t="s">
        <v>40</v>
      </c>
    </row>
    <row r="13" spans="1:1">
      <c r="A13" t="s">
        <v>0</v>
      </c>
    </row>
    <row r="14" spans="1:1">
      <c r="A14" t="s">
        <v>1</v>
      </c>
    </row>
    <row r="15" spans="1:1">
      <c r="A15" t="s">
        <v>3</v>
      </c>
    </row>
    <row r="16" spans="1:1">
      <c r="A16" t="s">
        <v>43</v>
      </c>
    </row>
    <row r="17" spans="1:1">
      <c r="A17" t="s">
        <v>78</v>
      </c>
    </row>
    <row r="18" spans="1:1">
      <c r="A18" t="s">
        <v>41</v>
      </c>
    </row>
    <row r="19" spans="1:1">
      <c r="A19" t="s">
        <v>44</v>
      </c>
    </row>
  </sheetData>
  <sortState xmlns:xlrd2="http://schemas.microsoft.com/office/spreadsheetml/2017/richdata2" ref="A2:A19">
    <sortCondition ref="A2:A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D77C-1E20-1843-A35A-DAD057A1367B}">
  <dimension ref="A1:X171"/>
  <sheetViews>
    <sheetView tabSelected="1" zoomScale="90" zoomScaleNormal="90" workbookViewId="0">
      <selection activeCell="E24" sqref="E24"/>
    </sheetView>
  </sheetViews>
  <sheetFormatPr baseColWidth="10" defaultRowHeight="20.100000000000001" customHeight="1"/>
  <cols>
    <col min="1" max="1" width="7.85546875" customWidth="1"/>
    <col min="2" max="2" width="26.28515625" style="4" customWidth="1"/>
    <col min="3" max="3" width="1.85546875" style="2" customWidth="1"/>
    <col min="4" max="5" width="4.28515625" style="4" customWidth="1"/>
    <col min="6" max="6" width="1.85546875" customWidth="1"/>
    <col min="7" max="7" width="26.28515625" style="4" customWidth="1"/>
    <col min="8" max="8" width="2.28515625" customWidth="1"/>
    <col min="9" max="9" width="7.85546875" customWidth="1"/>
    <col min="10" max="10" width="26.28515625" style="3" customWidth="1"/>
    <col min="11" max="12" width="4.28515625" style="4" customWidth="1"/>
    <col min="13" max="13" width="26.28515625" style="3" customWidth="1"/>
    <col min="14" max="14" width="7.85546875" customWidth="1"/>
    <col min="16" max="16" width="26.28515625" customWidth="1"/>
  </cols>
  <sheetData>
    <row r="1" spans="1:24" ht="20.100000000000001" customHeight="1">
      <c r="B1" s="24" t="s">
        <v>6</v>
      </c>
      <c r="C1" s="24"/>
      <c r="D1" s="24"/>
      <c r="E1" s="24"/>
      <c r="F1" s="24"/>
      <c r="G1" s="24"/>
      <c r="J1" s="25" t="s">
        <v>7</v>
      </c>
      <c r="K1" s="25"/>
      <c r="L1" s="25"/>
      <c r="M1" s="25"/>
    </row>
    <row r="2" spans="1:24" ht="20.100000000000001" customHeight="1">
      <c r="B2" s="3"/>
      <c r="C2"/>
      <c r="D2"/>
      <c r="E2"/>
      <c r="G2" s="3"/>
    </row>
    <row r="3" spans="1:24" ht="20.100000000000001" customHeight="1">
      <c r="A3" s="23" t="s">
        <v>5</v>
      </c>
      <c r="B3" s="4" t="s">
        <v>3</v>
      </c>
      <c r="D3" s="9">
        <v>0</v>
      </c>
      <c r="E3" s="9">
        <v>0</v>
      </c>
      <c r="G3" s="4" t="s">
        <v>38</v>
      </c>
      <c r="I3" s="23" t="s">
        <v>58</v>
      </c>
      <c r="K3" s="9"/>
      <c r="L3" s="9"/>
      <c r="O3" s="10"/>
      <c r="P3" s="16" t="s">
        <v>15</v>
      </c>
      <c r="Q3" s="16" t="s">
        <v>79</v>
      </c>
      <c r="R3" s="17" t="s">
        <v>8</v>
      </c>
      <c r="S3" s="16" t="s">
        <v>9</v>
      </c>
      <c r="T3" s="17" t="s">
        <v>10</v>
      </c>
      <c r="U3" s="16" t="s">
        <v>11</v>
      </c>
      <c r="V3" s="17" t="s">
        <v>12</v>
      </c>
      <c r="W3" s="16" t="s">
        <v>13</v>
      </c>
      <c r="X3" s="18" t="s">
        <v>14</v>
      </c>
    </row>
    <row r="4" spans="1:24" ht="20.100000000000001" customHeight="1">
      <c r="A4" s="23"/>
      <c r="B4" s="4" t="s">
        <v>41</v>
      </c>
      <c r="D4" s="9">
        <v>2</v>
      </c>
      <c r="E4" s="9">
        <v>1</v>
      </c>
      <c r="G4" s="4" t="s">
        <v>1</v>
      </c>
      <c r="I4" s="23"/>
      <c r="K4" s="9"/>
      <c r="L4" s="9"/>
      <c r="O4" s="20">
        <v>1</v>
      </c>
      <c r="P4" s="3" t="str" cm="1">
        <f t="array" ref="P4:X21">_xlfn.SORTBY(Tableau!B2:J19,Tableau!C2:C19,-1)</f>
        <v>OLYMPIQUE DE MARSEILLE</v>
      </c>
      <c r="Q4" s="11">
        <v>6</v>
      </c>
      <c r="R4" s="4">
        <v>2</v>
      </c>
      <c r="S4" s="11">
        <v>2</v>
      </c>
      <c r="T4" s="4">
        <v>0</v>
      </c>
      <c r="U4" s="11">
        <v>0</v>
      </c>
      <c r="V4" s="4">
        <v>17</v>
      </c>
      <c r="W4" s="11">
        <v>1</v>
      </c>
      <c r="X4" s="12">
        <v>16</v>
      </c>
    </row>
    <row r="5" spans="1:24" ht="20.100000000000001" customHeight="1">
      <c r="A5" s="23"/>
      <c r="B5" s="4" t="s">
        <v>78</v>
      </c>
      <c r="D5" s="9">
        <v>5</v>
      </c>
      <c r="E5" s="9">
        <v>1</v>
      </c>
      <c r="G5" s="4" t="s">
        <v>39</v>
      </c>
      <c r="I5" s="23"/>
      <c r="K5" s="9"/>
      <c r="L5" s="9"/>
      <c r="O5" s="21">
        <v>2</v>
      </c>
      <c r="P5" s="3" t="str">
        <v>STADE BRESTOIS</v>
      </c>
      <c r="Q5" s="11">
        <v>3</v>
      </c>
      <c r="R5" s="4">
        <v>2</v>
      </c>
      <c r="S5" s="11">
        <v>1</v>
      </c>
      <c r="T5" s="4">
        <v>0</v>
      </c>
      <c r="U5" s="11">
        <v>1</v>
      </c>
      <c r="V5" s="4">
        <v>3</v>
      </c>
      <c r="W5" s="11">
        <v>3</v>
      </c>
      <c r="X5" s="12">
        <v>0</v>
      </c>
    </row>
    <row r="6" spans="1:24" ht="20.100000000000001" customHeight="1">
      <c r="A6" s="23"/>
      <c r="B6" s="4" t="s">
        <v>0</v>
      </c>
      <c r="D6" s="9">
        <v>2</v>
      </c>
      <c r="E6" s="9">
        <v>1</v>
      </c>
      <c r="G6" s="4" t="s">
        <v>43</v>
      </c>
      <c r="I6" s="23"/>
      <c r="K6" s="9"/>
      <c r="L6" s="9"/>
      <c r="O6" s="21">
        <v>3</v>
      </c>
      <c r="P6" s="3" t="str">
        <v>STADE RENNAIS FC</v>
      </c>
      <c r="Q6" s="11">
        <v>3</v>
      </c>
      <c r="R6" s="4">
        <v>1</v>
      </c>
      <c r="S6" s="11">
        <v>1</v>
      </c>
      <c r="T6" s="4">
        <v>0</v>
      </c>
      <c r="U6" s="11">
        <v>0</v>
      </c>
      <c r="V6" s="4">
        <v>5</v>
      </c>
      <c r="W6" s="11">
        <v>1</v>
      </c>
      <c r="X6" s="12">
        <v>4</v>
      </c>
    </row>
    <row r="7" spans="1:24" ht="20.100000000000001" customHeight="1">
      <c r="A7" s="23"/>
      <c r="B7" s="4" t="s">
        <v>40</v>
      </c>
      <c r="D7" s="9">
        <v>1</v>
      </c>
      <c r="E7" s="9">
        <v>1</v>
      </c>
      <c r="G7" s="4" t="s">
        <v>76</v>
      </c>
      <c r="I7" s="23"/>
      <c r="K7" s="9"/>
      <c r="L7" s="9"/>
      <c r="O7" s="21">
        <v>4</v>
      </c>
      <c r="P7" s="3" t="str">
        <v>RC STRASBOURG</v>
      </c>
      <c r="Q7" s="11">
        <v>3</v>
      </c>
      <c r="R7" s="4">
        <v>1</v>
      </c>
      <c r="S7" s="11">
        <v>1</v>
      </c>
      <c r="T7" s="4">
        <v>0</v>
      </c>
      <c r="U7" s="11">
        <v>0</v>
      </c>
      <c r="V7" s="4">
        <v>2</v>
      </c>
      <c r="W7" s="11">
        <v>1</v>
      </c>
      <c r="X7" s="12">
        <v>1</v>
      </c>
    </row>
    <row r="8" spans="1:24" ht="20.100000000000001" customHeight="1">
      <c r="A8" s="23"/>
      <c r="B8" s="4" t="s">
        <v>34</v>
      </c>
      <c r="D8" s="9">
        <v>2</v>
      </c>
      <c r="E8" s="9">
        <v>4</v>
      </c>
      <c r="G8" s="4" t="s">
        <v>36</v>
      </c>
      <c r="I8" s="23"/>
      <c r="J8" s="4" t="s">
        <v>42</v>
      </c>
      <c r="K8" s="9">
        <v>0</v>
      </c>
      <c r="L8" s="9">
        <v>1</v>
      </c>
      <c r="O8" s="21">
        <v>5</v>
      </c>
      <c r="P8" s="3" t="str">
        <v>LE HAVRE</v>
      </c>
      <c r="Q8" s="11">
        <v>1</v>
      </c>
      <c r="R8" s="4">
        <v>0</v>
      </c>
      <c r="S8" s="11">
        <v>0</v>
      </c>
      <c r="T8" s="4">
        <v>1</v>
      </c>
      <c r="U8" s="11">
        <v>0</v>
      </c>
      <c r="V8" s="4">
        <v>0</v>
      </c>
      <c r="W8" s="11">
        <v>0</v>
      </c>
      <c r="X8" s="12">
        <v>0</v>
      </c>
    </row>
    <row r="9" spans="1:24" ht="20.100000000000001" customHeight="1">
      <c r="A9" s="23"/>
      <c r="B9" s="4" t="s">
        <v>37</v>
      </c>
      <c r="D9" s="9">
        <v>1</v>
      </c>
      <c r="E9" s="9">
        <v>2</v>
      </c>
      <c r="G9" s="4" t="s">
        <v>44</v>
      </c>
      <c r="I9" s="23"/>
      <c r="K9" s="9"/>
      <c r="L9" s="9"/>
      <c r="O9" s="21">
        <v>6</v>
      </c>
      <c r="P9" s="3" t="str">
        <v>RC LENS</v>
      </c>
      <c r="Q9" s="11">
        <v>1</v>
      </c>
      <c r="R9" s="4">
        <v>0</v>
      </c>
      <c r="S9" s="11">
        <v>0</v>
      </c>
      <c r="T9" s="4">
        <v>1</v>
      </c>
      <c r="U9" s="11">
        <v>0</v>
      </c>
      <c r="V9" s="4">
        <v>0</v>
      </c>
      <c r="W9" s="11">
        <v>0</v>
      </c>
      <c r="X9" s="12">
        <v>0</v>
      </c>
    </row>
    <row r="10" spans="1:24" ht="20.100000000000001" customHeight="1">
      <c r="A10" s="23"/>
      <c r="B10" s="4" t="s">
        <v>77</v>
      </c>
      <c r="D10" s="9">
        <v>2</v>
      </c>
      <c r="E10" s="9">
        <v>2</v>
      </c>
      <c r="G10" s="4" t="s">
        <v>2</v>
      </c>
      <c r="I10" s="23"/>
      <c r="K10" s="9"/>
      <c r="L10" s="9"/>
      <c r="O10" s="21">
        <v>7</v>
      </c>
      <c r="P10" s="3" t="str">
        <v>LOSC LILLE</v>
      </c>
      <c r="Q10" s="11">
        <v>1</v>
      </c>
      <c r="R10" s="4">
        <v>0</v>
      </c>
      <c r="S10" s="11">
        <v>0</v>
      </c>
      <c r="T10" s="4">
        <v>1</v>
      </c>
      <c r="U10" s="11">
        <v>0</v>
      </c>
      <c r="V10" s="4">
        <v>0</v>
      </c>
      <c r="W10" s="11">
        <v>0</v>
      </c>
      <c r="X10" s="12">
        <v>0</v>
      </c>
    </row>
    <row r="11" spans="1:24" ht="20.100000000000001" customHeight="1">
      <c r="A11" s="23"/>
      <c r="B11" s="4" t="s">
        <v>42</v>
      </c>
      <c r="D11" s="9">
        <v>3</v>
      </c>
      <c r="E11" s="9">
        <v>2</v>
      </c>
      <c r="G11" s="4" t="s">
        <v>35</v>
      </c>
      <c r="I11" s="23"/>
      <c r="K11" s="9"/>
      <c r="L11" s="9"/>
      <c r="O11" s="21">
        <v>8</v>
      </c>
      <c r="P11" s="3" t="str">
        <v>FC LORIENT</v>
      </c>
      <c r="Q11" s="11">
        <v>1</v>
      </c>
      <c r="R11" s="4">
        <v>0</v>
      </c>
      <c r="S11" s="11">
        <v>0</v>
      </c>
      <c r="T11" s="4">
        <v>1</v>
      </c>
      <c r="U11" s="11">
        <v>0</v>
      </c>
      <c r="V11" s="4">
        <v>0</v>
      </c>
      <c r="W11" s="11">
        <v>0</v>
      </c>
      <c r="X11" s="12">
        <v>0</v>
      </c>
    </row>
    <row r="12" spans="1:24" ht="20.100000000000001" customHeight="1">
      <c r="O12" s="21">
        <v>9</v>
      </c>
      <c r="P12" s="3" t="str">
        <v>FC METZ</v>
      </c>
      <c r="Q12" s="11">
        <v>1</v>
      </c>
      <c r="R12" s="4">
        <v>0</v>
      </c>
      <c r="S12" s="11">
        <v>0</v>
      </c>
      <c r="T12" s="4">
        <v>1</v>
      </c>
      <c r="U12" s="11">
        <v>0</v>
      </c>
      <c r="V12" s="4">
        <v>0</v>
      </c>
      <c r="W12" s="11">
        <v>0</v>
      </c>
      <c r="X12" s="12">
        <v>0</v>
      </c>
    </row>
    <row r="13" spans="1:24" ht="20.100000000000001" customHeight="1">
      <c r="A13" s="23" t="s">
        <v>31</v>
      </c>
      <c r="B13" s="4" t="s">
        <v>44</v>
      </c>
      <c r="D13" s="9"/>
      <c r="E13" s="9"/>
      <c r="G13" s="4" t="s">
        <v>3</v>
      </c>
      <c r="I13" s="23" t="s">
        <v>59</v>
      </c>
      <c r="K13" s="9"/>
      <c r="L13" s="9"/>
      <c r="O13" s="21">
        <v>10</v>
      </c>
      <c r="P13" s="3" t="str">
        <v>AS MONACO</v>
      </c>
      <c r="Q13" s="11">
        <v>1</v>
      </c>
      <c r="R13" s="4">
        <v>0</v>
      </c>
      <c r="S13" s="11">
        <v>0</v>
      </c>
      <c r="T13" s="4">
        <v>1</v>
      </c>
      <c r="U13" s="11">
        <v>0</v>
      </c>
      <c r="V13" s="4">
        <v>0</v>
      </c>
      <c r="W13" s="11">
        <v>0</v>
      </c>
      <c r="X13" s="12">
        <v>0</v>
      </c>
    </row>
    <row r="14" spans="1:24" ht="20.100000000000001" customHeight="1">
      <c r="A14" s="23"/>
      <c r="B14" s="4" t="s">
        <v>38</v>
      </c>
      <c r="D14" s="9"/>
      <c r="E14" s="9"/>
      <c r="G14" s="4" t="s">
        <v>40</v>
      </c>
      <c r="I14" s="23"/>
      <c r="K14" s="9"/>
      <c r="L14" s="9"/>
      <c r="O14" s="21">
        <v>11</v>
      </c>
      <c r="P14" s="3" t="str">
        <v>MONTPELLIER HERAULT SC</v>
      </c>
      <c r="Q14" s="11">
        <v>1</v>
      </c>
      <c r="R14" s="4">
        <v>1</v>
      </c>
      <c r="S14" s="11">
        <v>0</v>
      </c>
      <c r="T14" s="4">
        <v>1</v>
      </c>
      <c r="U14" s="11">
        <v>0</v>
      </c>
      <c r="V14" s="4">
        <v>2</v>
      </c>
      <c r="W14" s="11">
        <v>2</v>
      </c>
      <c r="X14" s="12">
        <v>0</v>
      </c>
    </row>
    <row r="15" spans="1:24" ht="20.100000000000001" customHeight="1">
      <c r="A15" s="23"/>
      <c r="B15" s="4" t="s">
        <v>36</v>
      </c>
      <c r="D15" s="9"/>
      <c r="E15" s="9"/>
      <c r="G15" s="4" t="s">
        <v>41</v>
      </c>
      <c r="I15" s="23"/>
      <c r="K15" s="9"/>
      <c r="L15" s="9"/>
      <c r="O15" s="21">
        <v>12</v>
      </c>
      <c r="P15" s="3" t="str">
        <v>OGC NICE</v>
      </c>
      <c r="Q15" s="11">
        <v>1</v>
      </c>
      <c r="R15" s="4">
        <v>1</v>
      </c>
      <c r="S15" s="11">
        <v>0</v>
      </c>
      <c r="T15" s="4">
        <v>1</v>
      </c>
      <c r="U15" s="11">
        <v>0</v>
      </c>
      <c r="V15" s="4">
        <v>1</v>
      </c>
      <c r="W15" s="11">
        <v>1</v>
      </c>
      <c r="X15" s="12">
        <v>0</v>
      </c>
    </row>
    <row r="16" spans="1:24" ht="20.100000000000001" customHeight="1">
      <c r="A16" s="23"/>
      <c r="B16" s="4" t="s">
        <v>76</v>
      </c>
      <c r="D16" s="9"/>
      <c r="E16" s="9"/>
      <c r="G16" s="4" t="s">
        <v>37</v>
      </c>
      <c r="I16" s="23"/>
      <c r="K16" s="9"/>
      <c r="L16" s="9"/>
      <c r="O16" s="21">
        <v>13</v>
      </c>
      <c r="P16" s="3" t="str">
        <v>OLYMPIQUE LYONNAIS</v>
      </c>
      <c r="Q16" s="11">
        <v>1</v>
      </c>
      <c r="R16" s="4">
        <v>0</v>
      </c>
      <c r="S16" s="11">
        <v>0</v>
      </c>
      <c r="T16" s="4">
        <v>1</v>
      </c>
      <c r="U16" s="11">
        <v>0</v>
      </c>
      <c r="V16" s="4">
        <v>0</v>
      </c>
      <c r="W16" s="11">
        <v>0</v>
      </c>
      <c r="X16" s="12">
        <v>0</v>
      </c>
    </row>
    <row r="17" spans="1:24" ht="20.100000000000001" customHeight="1">
      <c r="A17" s="23"/>
      <c r="B17" s="4" t="s">
        <v>1</v>
      </c>
      <c r="D17" s="9"/>
      <c r="E17" s="9"/>
      <c r="G17" s="4" t="s">
        <v>77</v>
      </c>
      <c r="I17" s="23"/>
      <c r="K17" s="9"/>
      <c r="L17" s="9"/>
      <c r="O17" s="21">
        <v>14</v>
      </c>
      <c r="P17" s="3" t="str">
        <v>PARIS SG</v>
      </c>
      <c r="Q17" s="11">
        <v>1</v>
      </c>
      <c r="R17" s="4">
        <v>1</v>
      </c>
      <c r="S17" s="11">
        <v>0</v>
      </c>
      <c r="T17" s="4">
        <v>1</v>
      </c>
      <c r="U17" s="11">
        <v>0</v>
      </c>
      <c r="V17" s="4">
        <v>0</v>
      </c>
      <c r="W17" s="11">
        <v>0</v>
      </c>
      <c r="X17" s="12">
        <v>0</v>
      </c>
    </row>
    <row r="18" spans="1:24" ht="20.100000000000001" customHeight="1">
      <c r="A18" s="23"/>
      <c r="B18" s="4" t="s">
        <v>43</v>
      </c>
      <c r="D18" s="9"/>
      <c r="E18" s="9"/>
      <c r="G18" s="4" t="s">
        <v>75</v>
      </c>
      <c r="I18" s="23"/>
      <c r="K18" s="9"/>
      <c r="L18" s="9"/>
      <c r="O18" s="21">
        <v>15</v>
      </c>
      <c r="P18" s="3" t="str">
        <v>STADE DE REIMS</v>
      </c>
      <c r="Q18" s="11">
        <v>1</v>
      </c>
      <c r="R18" s="4">
        <v>0</v>
      </c>
      <c r="S18" s="11">
        <v>0</v>
      </c>
      <c r="T18" s="4">
        <v>1</v>
      </c>
      <c r="U18" s="11">
        <v>0</v>
      </c>
      <c r="V18" s="4">
        <v>0</v>
      </c>
      <c r="W18" s="11">
        <v>0</v>
      </c>
      <c r="X18" s="12">
        <v>0</v>
      </c>
    </row>
    <row r="19" spans="1:24" ht="20.100000000000001" customHeight="1">
      <c r="A19" s="23"/>
      <c r="B19" s="4" t="s">
        <v>35</v>
      </c>
      <c r="D19" s="9"/>
      <c r="E19" s="9"/>
      <c r="G19" s="4" t="s">
        <v>78</v>
      </c>
      <c r="I19" s="23"/>
      <c r="K19" s="9"/>
      <c r="L19" s="9"/>
      <c r="O19" s="21">
        <v>16</v>
      </c>
      <c r="P19" s="3" t="str">
        <v>TOULOUSE FC</v>
      </c>
      <c r="Q19" s="11">
        <v>1</v>
      </c>
      <c r="R19" s="4">
        <v>0</v>
      </c>
      <c r="S19" s="11">
        <v>0</v>
      </c>
      <c r="T19" s="4">
        <v>1</v>
      </c>
      <c r="U19" s="11">
        <v>0</v>
      </c>
      <c r="V19" s="4">
        <v>0</v>
      </c>
      <c r="W19" s="11">
        <v>0</v>
      </c>
      <c r="X19" s="12">
        <v>0</v>
      </c>
    </row>
    <row r="20" spans="1:24" ht="20.100000000000001" customHeight="1">
      <c r="A20" s="23"/>
      <c r="B20" s="4" t="s">
        <v>2</v>
      </c>
      <c r="D20" s="9"/>
      <c r="E20" s="9"/>
      <c r="G20" s="4" t="s">
        <v>42</v>
      </c>
      <c r="I20" s="23"/>
      <c r="K20" s="9"/>
      <c r="L20" s="9"/>
      <c r="O20" s="21">
        <v>17</v>
      </c>
      <c r="P20" s="3" t="str">
        <v>CLERMONT FOOT 63</v>
      </c>
      <c r="Q20" s="11">
        <v>0</v>
      </c>
      <c r="R20" s="4">
        <v>0</v>
      </c>
      <c r="S20" s="11">
        <v>0</v>
      </c>
      <c r="T20" s="4">
        <v>0</v>
      </c>
      <c r="U20" s="11">
        <v>0</v>
      </c>
      <c r="V20" s="4">
        <v>0</v>
      </c>
      <c r="W20" s="11">
        <v>0</v>
      </c>
      <c r="X20" s="12">
        <v>0</v>
      </c>
    </row>
    <row r="21" spans="1:24" ht="20.100000000000001" customHeight="1">
      <c r="A21" s="23"/>
      <c r="B21" s="4" t="s">
        <v>39</v>
      </c>
      <c r="D21" s="9"/>
      <c r="E21" s="9"/>
      <c r="G21" s="4" t="s">
        <v>0</v>
      </c>
      <c r="I21" s="23"/>
      <c r="K21" s="9"/>
      <c r="L21" s="9"/>
      <c r="O21" s="22">
        <v>18</v>
      </c>
      <c r="P21" s="19" t="str">
        <v>FC NANTES</v>
      </c>
      <c r="Q21" s="13">
        <v>0</v>
      </c>
      <c r="R21" s="14">
        <v>1</v>
      </c>
      <c r="S21" s="13">
        <v>0</v>
      </c>
      <c r="T21" s="14">
        <v>0</v>
      </c>
      <c r="U21" s="13">
        <v>1</v>
      </c>
      <c r="V21" s="14">
        <v>1</v>
      </c>
      <c r="W21" s="13">
        <v>2</v>
      </c>
      <c r="X21" s="15">
        <v>-1</v>
      </c>
    </row>
    <row r="23" spans="1:24" ht="20.100000000000001" customHeight="1">
      <c r="A23" s="23" t="s">
        <v>32</v>
      </c>
      <c r="D23" s="9"/>
      <c r="E23" s="9"/>
      <c r="I23" s="23" t="s">
        <v>60</v>
      </c>
      <c r="K23" s="9"/>
      <c r="L23" s="9"/>
    </row>
    <row r="24" spans="1:24" ht="20.100000000000001" customHeight="1">
      <c r="A24" s="23"/>
      <c r="B24" s="4" t="s">
        <v>0</v>
      </c>
      <c r="D24" s="9">
        <v>15</v>
      </c>
      <c r="E24" s="9">
        <v>0</v>
      </c>
      <c r="I24" s="23"/>
      <c r="K24" s="9"/>
      <c r="L24" s="9"/>
    </row>
    <row r="25" spans="1:24" ht="20.100000000000001" customHeight="1">
      <c r="A25" s="23"/>
      <c r="D25" s="9"/>
      <c r="E25" s="9"/>
      <c r="I25" s="23"/>
      <c r="K25" s="9"/>
      <c r="L25" s="9"/>
    </row>
    <row r="26" spans="1:24" ht="20.100000000000001" customHeight="1">
      <c r="A26" s="23"/>
      <c r="D26" s="9"/>
      <c r="E26" s="9"/>
      <c r="I26" s="23"/>
      <c r="K26" s="9"/>
      <c r="L26" s="9"/>
    </row>
    <row r="27" spans="1:24" ht="20.100000000000001" customHeight="1">
      <c r="A27" s="23"/>
      <c r="D27" s="9"/>
      <c r="E27" s="9"/>
      <c r="I27" s="23"/>
      <c r="K27" s="9"/>
      <c r="L27" s="9"/>
    </row>
    <row r="28" spans="1:24" ht="20.100000000000001" customHeight="1">
      <c r="A28" s="23"/>
      <c r="D28" s="9"/>
      <c r="E28" s="9"/>
      <c r="I28" s="23"/>
      <c r="K28" s="9"/>
      <c r="L28" s="9"/>
    </row>
    <row r="29" spans="1:24" ht="20.100000000000001" customHeight="1">
      <c r="A29" s="23"/>
      <c r="D29" s="9"/>
      <c r="E29" s="9"/>
      <c r="I29" s="23"/>
      <c r="K29" s="9"/>
      <c r="L29" s="9"/>
    </row>
    <row r="30" spans="1:24" ht="20.100000000000001" customHeight="1">
      <c r="A30" s="23"/>
      <c r="D30" s="9"/>
      <c r="E30" s="9"/>
      <c r="I30" s="23"/>
      <c r="K30" s="9"/>
      <c r="L30" s="9"/>
    </row>
    <row r="31" spans="1:24" ht="20.100000000000001" customHeight="1">
      <c r="A31" s="23"/>
      <c r="D31" s="9"/>
      <c r="E31" s="9"/>
      <c r="I31" s="23"/>
      <c r="K31" s="9"/>
      <c r="L31" s="9"/>
    </row>
    <row r="33" spans="1:12" ht="20.100000000000001" customHeight="1">
      <c r="A33" s="23" t="s">
        <v>33</v>
      </c>
      <c r="D33" s="9"/>
      <c r="E33" s="9"/>
      <c r="I33" s="23" t="s">
        <v>61</v>
      </c>
      <c r="K33" s="9"/>
      <c r="L33" s="9"/>
    </row>
    <row r="34" spans="1:12" ht="20.100000000000001" customHeight="1">
      <c r="A34" s="23"/>
      <c r="D34" s="9"/>
      <c r="E34" s="9"/>
      <c r="I34" s="23"/>
      <c r="K34" s="9"/>
      <c r="L34" s="9"/>
    </row>
    <row r="35" spans="1:12" ht="20.100000000000001" customHeight="1">
      <c r="A35" s="23"/>
      <c r="D35" s="9"/>
      <c r="E35" s="9"/>
      <c r="I35" s="23"/>
      <c r="K35" s="9"/>
      <c r="L35" s="9"/>
    </row>
    <row r="36" spans="1:12" ht="20.100000000000001" customHeight="1">
      <c r="A36" s="23"/>
      <c r="D36" s="9"/>
      <c r="E36" s="9"/>
      <c r="I36" s="23"/>
      <c r="K36" s="9"/>
      <c r="L36" s="9"/>
    </row>
    <row r="37" spans="1:12" ht="20.100000000000001" customHeight="1">
      <c r="A37" s="23"/>
      <c r="D37" s="9"/>
      <c r="E37" s="9"/>
      <c r="I37" s="23"/>
      <c r="K37" s="9"/>
      <c r="L37" s="9"/>
    </row>
    <row r="38" spans="1:12" ht="20.100000000000001" customHeight="1">
      <c r="A38" s="23"/>
      <c r="D38" s="9"/>
      <c r="E38" s="9"/>
      <c r="I38" s="23"/>
      <c r="K38" s="9"/>
      <c r="L38" s="9"/>
    </row>
    <row r="39" spans="1:12" ht="20.100000000000001" customHeight="1">
      <c r="A39" s="23"/>
      <c r="D39" s="9"/>
      <c r="E39" s="9"/>
      <c r="I39" s="23"/>
      <c r="K39" s="9"/>
      <c r="L39" s="9"/>
    </row>
    <row r="40" spans="1:12" ht="20.100000000000001" customHeight="1">
      <c r="A40" s="23"/>
      <c r="D40" s="9"/>
      <c r="E40" s="9"/>
      <c r="I40" s="23"/>
      <c r="K40" s="9"/>
      <c r="L40" s="9"/>
    </row>
    <row r="41" spans="1:12" ht="20.100000000000001" customHeight="1">
      <c r="A41" s="23"/>
      <c r="D41" s="9"/>
      <c r="E41" s="9"/>
      <c r="I41" s="23"/>
      <c r="K41" s="9"/>
      <c r="L41" s="9"/>
    </row>
    <row r="43" spans="1:12" ht="20.100000000000001" customHeight="1">
      <c r="A43" s="23" t="s">
        <v>45</v>
      </c>
      <c r="D43" s="9"/>
      <c r="E43" s="9"/>
      <c r="I43" s="23" t="s">
        <v>62</v>
      </c>
      <c r="K43" s="9"/>
      <c r="L43" s="9"/>
    </row>
    <row r="44" spans="1:12" ht="20.100000000000001" customHeight="1">
      <c r="A44" s="23"/>
      <c r="D44" s="9"/>
      <c r="E44" s="9"/>
      <c r="I44" s="23"/>
      <c r="K44" s="9"/>
      <c r="L44" s="9"/>
    </row>
    <row r="45" spans="1:12" ht="20.100000000000001" customHeight="1">
      <c r="A45" s="23"/>
      <c r="D45" s="9"/>
      <c r="E45" s="9"/>
      <c r="I45" s="23"/>
      <c r="K45" s="9"/>
      <c r="L45" s="9"/>
    </row>
    <row r="46" spans="1:12" ht="20.100000000000001" customHeight="1">
      <c r="A46" s="23"/>
      <c r="D46" s="9"/>
      <c r="E46" s="9"/>
      <c r="I46" s="23"/>
      <c r="K46" s="9"/>
      <c r="L46" s="9"/>
    </row>
    <row r="47" spans="1:12" ht="20.100000000000001" customHeight="1">
      <c r="A47" s="23"/>
      <c r="D47" s="9"/>
      <c r="E47" s="9"/>
      <c r="I47" s="23"/>
      <c r="K47" s="9"/>
      <c r="L47" s="9"/>
    </row>
    <row r="48" spans="1:12" ht="20.100000000000001" customHeight="1">
      <c r="A48" s="23"/>
      <c r="D48" s="9"/>
      <c r="E48" s="9"/>
      <c r="I48" s="23"/>
      <c r="K48" s="9"/>
      <c r="L48" s="9"/>
    </row>
    <row r="49" spans="1:12" ht="20.100000000000001" customHeight="1">
      <c r="A49" s="23"/>
      <c r="D49" s="9"/>
      <c r="E49" s="9"/>
      <c r="I49" s="23"/>
      <c r="K49" s="9"/>
      <c r="L49" s="9"/>
    </row>
    <row r="50" spans="1:12" ht="20.100000000000001" customHeight="1">
      <c r="A50" s="23"/>
      <c r="D50" s="9"/>
      <c r="E50" s="9"/>
      <c r="I50" s="23"/>
      <c r="K50" s="9"/>
      <c r="L50" s="9"/>
    </row>
    <row r="51" spans="1:12" ht="20.100000000000001" customHeight="1">
      <c r="A51" s="23"/>
      <c r="D51" s="9"/>
      <c r="E51" s="9"/>
      <c r="I51" s="23"/>
      <c r="K51" s="9"/>
      <c r="L51" s="9"/>
    </row>
    <row r="53" spans="1:12" ht="20.100000000000001" customHeight="1">
      <c r="A53" s="23" t="s">
        <v>46</v>
      </c>
      <c r="D53" s="9"/>
      <c r="E53" s="9"/>
      <c r="I53" s="23" t="s">
        <v>63</v>
      </c>
      <c r="K53" s="9"/>
      <c r="L53" s="9"/>
    </row>
    <row r="54" spans="1:12" ht="20.100000000000001" customHeight="1">
      <c r="A54" s="23"/>
      <c r="D54" s="9"/>
      <c r="E54" s="9"/>
      <c r="I54" s="23"/>
      <c r="K54" s="9"/>
      <c r="L54" s="9"/>
    </row>
    <row r="55" spans="1:12" ht="20.100000000000001" customHeight="1">
      <c r="A55" s="23"/>
      <c r="D55" s="9"/>
      <c r="E55" s="9"/>
      <c r="I55" s="23"/>
      <c r="K55" s="9"/>
      <c r="L55" s="9"/>
    </row>
    <row r="56" spans="1:12" ht="20.100000000000001" customHeight="1">
      <c r="A56" s="23"/>
      <c r="D56" s="9"/>
      <c r="E56" s="9"/>
      <c r="I56" s="23"/>
      <c r="K56" s="9"/>
      <c r="L56" s="9"/>
    </row>
    <row r="57" spans="1:12" ht="20.100000000000001" customHeight="1">
      <c r="A57" s="23"/>
      <c r="D57" s="9"/>
      <c r="E57" s="9"/>
      <c r="I57" s="23"/>
      <c r="K57" s="9"/>
      <c r="L57" s="9"/>
    </row>
    <row r="58" spans="1:12" ht="20.100000000000001" customHeight="1">
      <c r="A58" s="23"/>
      <c r="D58" s="9"/>
      <c r="E58" s="9"/>
      <c r="I58" s="23"/>
      <c r="K58" s="9"/>
      <c r="L58" s="9"/>
    </row>
    <row r="59" spans="1:12" ht="20.100000000000001" customHeight="1">
      <c r="A59" s="23"/>
      <c r="D59" s="9"/>
      <c r="E59" s="9"/>
      <c r="I59" s="23"/>
      <c r="K59" s="9"/>
      <c r="L59" s="9"/>
    </row>
    <row r="60" spans="1:12" ht="20.100000000000001" customHeight="1">
      <c r="A60" s="23"/>
      <c r="D60" s="9"/>
      <c r="E60" s="9"/>
      <c r="I60" s="23"/>
      <c r="K60" s="9"/>
      <c r="L60" s="9"/>
    </row>
    <row r="61" spans="1:12" ht="20.100000000000001" customHeight="1">
      <c r="A61" s="23"/>
      <c r="D61" s="9"/>
      <c r="E61" s="9"/>
      <c r="I61" s="23"/>
      <c r="K61" s="9"/>
      <c r="L61" s="9"/>
    </row>
    <row r="63" spans="1:12" ht="20.100000000000001" customHeight="1">
      <c r="A63" s="23" t="s">
        <v>47</v>
      </c>
      <c r="D63" s="9"/>
      <c r="E63" s="9"/>
      <c r="I63" s="23" t="s">
        <v>64</v>
      </c>
      <c r="K63" s="9"/>
      <c r="L63" s="9"/>
    </row>
    <row r="64" spans="1:12" ht="20.100000000000001" customHeight="1">
      <c r="A64" s="23"/>
      <c r="D64" s="9"/>
      <c r="E64" s="9"/>
      <c r="I64" s="23"/>
      <c r="K64" s="9"/>
      <c r="L64" s="9"/>
    </row>
    <row r="65" spans="1:12" ht="20.100000000000001" customHeight="1">
      <c r="A65" s="23"/>
      <c r="D65" s="9"/>
      <c r="E65" s="9"/>
      <c r="I65" s="23"/>
      <c r="K65" s="9"/>
      <c r="L65" s="9"/>
    </row>
    <row r="66" spans="1:12" ht="20.100000000000001" customHeight="1">
      <c r="A66" s="23"/>
      <c r="D66" s="9"/>
      <c r="E66" s="9"/>
      <c r="I66" s="23"/>
      <c r="K66" s="9"/>
      <c r="L66" s="9"/>
    </row>
    <row r="67" spans="1:12" ht="20.100000000000001" customHeight="1">
      <c r="A67" s="23"/>
      <c r="D67" s="9"/>
      <c r="E67" s="9"/>
      <c r="I67" s="23"/>
      <c r="K67" s="9"/>
      <c r="L67" s="9"/>
    </row>
    <row r="68" spans="1:12" ht="20.100000000000001" customHeight="1">
      <c r="A68" s="23"/>
      <c r="D68" s="9"/>
      <c r="E68" s="9"/>
      <c r="I68" s="23"/>
      <c r="K68" s="9"/>
      <c r="L68" s="9"/>
    </row>
    <row r="69" spans="1:12" ht="20.100000000000001" customHeight="1">
      <c r="A69" s="23"/>
      <c r="D69" s="9"/>
      <c r="E69" s="9"/>
      <c r="I69" s="23"/>
      <c r="K69" s="9"/>
      <c r="L69" s="9"/>
    </row>
    <row r="70" spans="1:12" ht="20.100000000000001" customHeight="1">
      <c r="A70" s="23"/>
      <c r="D70" s="9"/>
      <c r="E70" s="9"/>
      <c r="I70" s="23"/>
      <c r="K70" s="9"/>
      <c r="L70" s="9"/>
    </row>
    <row r="71" spans="1:12" ht="20.100000000000001" customHeight="1">
      <c r="A71" s="23"/>
      <c r="D71" s="9"/>
      <c r="E71" s="9"/>
      <c r="I71" s="23"/>
      <c r="K71" s="9"/>
      <c r="L71" s="9"/>
    </row>
    <row r="73" spans="1:12" ht="20.100000000000001" customHeight="1">
      <c r="A73" s="23" t="s">
        <v>48</v>
      </c>
      <c r="D73" s="9"/>
      <c r="E73" s="9"/>
      <c r="I73" s="23" t="s">
        <v>65</v>
      </c>
      <c r="K73" s="9"/>
      <c r="L73" s="9"/>
    </row>
    <row r="74" spans="1:12" ht="20.100000000000001" customHeight="1">
      <c r="A74" s="23"/>
      <c r="D74" s="9"/>
      <c r="E74" s="9"/>
      <c r="I74" s="23"/>
      <c r="K74" s="9"/>
      <c r="L74" s="9"/>
    </row>
    <row r="75" spans="1:12" ht="20.100000000000001" customHeight="1">
      <c r="A75" s="23"/>
      <c r="D75" s="9"/>
      <c r="E75" s="9"/>
      <c r="I75" s="23"/>
      <c r="K75" s="9"/>
      <c r="L75" s="9"/>
    </row>
    <row r="76" spans="1:12" ht="20.100000000000001" customHeight="1">
      <c r="A76" s="23"/>
      <c r="D76" s="9"/>
      <c r="E76" s="9"/>
      <c r="I76" s="23"/>
      <c r="K76" s="9"/>
      <c r="L76" s="9"/>
    </row>
    <row r="77" spans="1:12" ht="20.100000000000001" customHeight="1">
      <c r="A77" s="23"/>
      <c r="D77" s="9"/>
      <c r="E77" s="9"/>
      <c r="I77" s="23"/>
      <c r="K77" s="9"/>
      <c r="L77" s="9"/>
    </row>
    <row r="78" spans="1:12" ht="20.100000000000001" customHeight="1">
      <c r="A78" s="23"/>
      <c r="D78" s="9"/>
      <c r="E78" s="9"/>
      <c r="I78" s="23"/>
      <c r="K78" s="9"/>
      <c r="L78" s="9"/>
    </row>
    <row r="79" spans="1:12" ht="20.100000000000001" customHeight="1">
      <c r="A79" s="23"/>
      <c r="D79" s="9"/>
      <c r="E79" s="9"/>
      <c r="I79" s="23"/>
      <c r="K79" s="9"/>
      <c r="L79" s="9"/>
    </row>
    <row r="80" spans="1:12" ht="20.100000000000001" customHeight="1">
      <c r="A80" s="23"/>
      <c r="D80" s="9"/>
      <c r="E80" s="9"/>
      <c r="I80" s="23"/>
      <c r="K80" s="9"/>
      <c r="L80" s="9"/>
    </row>
    <row r="81" spans="1:12" ht="20.100000000000001" customHeight="1">
      <c r="A81" s="23"/>
      <c r="D81" s="9"/>
      <c r="E81" s="9"/>
      <c r="I81" s="23"/>
      <c r="K81" s="9"/>
      <c r="L81" s="9"/>
    </row>
    <row r="83" spans="1:12" ht="20.100000000000001" customHeight="1">
      <c r="A83" s="23" t="s">
        <v>49</v>
      </c>
      <c r="D83" s="9"/>
      <c r="E83" s="9"/>
      <c r="I83" s="23" t="s">
        <v>66</v>
      </c>
      <c r="K83" s="9"/>
      <c r="L83" s="9"/>
    </row>
    <row r="84" spans="1:12" ht="20.100000000000001" customHeight="1">
      <c r="A84" s="23"/>
      <c r="D84" s="9"/>
      <c r="E84" s="9"/>
      <c r="I84" s="23"/>
      <c r="K84" s="9"/>
      <c r="L84" s="9"/>
    </row>
    <row r="85" spans="1:12" ht="20.100000000000001" customHeight="1">
      <c r="A85" s="23"/>
      <c r="D85" s="9"/>
      <c r="E85" s="9"/>
      <c r="I85" s="23"/>
      <c r="K85" s="9"/>
      <c r="L85" s="9"/>
    </row>
    <row r="86" spans="1:12" ht="20.100000000000001" customHeight="1">
      <c r="A86" s="23"/>
      <c r="D86" s="9"/>
      <c r="E86" s="9"/>
      <c r="I86" s="23"/>
      <c r="K86" s="9"/>
      <c r="L86" s="9"/>
    </row>
    <row r="87" spans="1:12" ht="20.100000000000001" customHeight="1">
      <c r="A87" s="23"/>
      <c r="D87" s="9"/>
      <c r="E87" s="9"/>
      <c r="I87" s="23"/>
      <c r="K87" s="9"/>
      <c r="L87" s="9"/>
    </row>
    <row r="88" spans="1:12" ht="20.100000000000001" customHeight="1">
      <c r="A88" s="23"/>
      <c r="D88" s="9"/>
      <c r="E88" s="9"/>
      <c r="I88" s="23"/>
      <c r="K88" s="9"/>
      <c r="L88" s="9"/>
    </row>
    <row r="89" spans="1:12" ht="20.100000000000001" customHeight="1">
      <c r="A89" s="23"/>
      <c r="D89" s="9"/>
      <c r="E89" s="9"/>
      <c r="I89" s="23"/>
      <c r="K89" s="9"/>
      <c r="L89" s="9"/>
    </row>
    <row r="90" spans="1:12" ht="20.100000000000001" customHeight="1">
      <c r="A90" s="23"/>
      <c r="D90" s="9"/>
      <c r="E90" s="9"/>
      <c r="I90" s="23"/>
      <c r="K90" s="9"/>
      <c r="L90" s="9"/>
    </row>
    <row r="91" spans="1:12" ht="20.100000000000001" customHeight="1">
      <c r="A91" s="23"/>
      <c r="D91" s="9"/>
      <c r="E91" s="9"/>
      <c r="I91" s="23"/>
      <c r="K91" s="9"/>
      <c r="L91" s="9"/>
    </row>
    <row r="93" spans="1:12" ht="20.100000000000001" customHeight="1">
      <c r="A93" s="23" t="s">
        <v>50</v>
      </c>
      <c r="D93" s="9"/>
      <c r="E93" s="9"/>
      <c r="I93" s="23" t="s">
        <v>67</v>
      </c>
      <c r="K93" s="9"/>
      <c r="L93" s="9"/>
    </row>
    <row r="94" spans="1:12" ht="20.100000000000001" customHeight="1">
      <c r="A94" s="23"/>
      <c r="D94" s="9"/>
      <c r="E94" s="9"/>
      <c r="I94" s="23"/>
      <c r="K94" s="9"/>
      <c r="L94" s="9"/>
    </row>
    <row r="95" spans="1:12" ht="20.100000000000001" customHeight="1">
      <c r="A95" s="23"/>
      <c r="D95" s="9"/>
      <c r="E95" s="9"/>
      <c r="I95" s="23"/>
      <c r="K95" s="9"/>
      <c r="L95" s="9"/>
    </row>
    <row r="96" spans="1:12" ht="20.100000000000001" customHeight="1">
      <c r="A96" s="23"/>
      <c r="D96" s="9"/>
      <c r="E96" s="9"/>
      <c r="I96" s="23"/>
      <c r="K96" s="9"/>
      <c r="L96" s="9"/>
    </row>
    <row r="97" spans="1:12" ht="20.100000000000001" customHeight="1">
      <c r="A97" s="23"/>
      <c r="D97" s="9"/>
      <c r="E97" s="9"/>
      <c r="I97" s="23"/>
      <c r="K97" s="9"/>
      <c r="L97" s="9"/>
    </row>
    <row r="98" spans="1:12" ht="20.100000000000001" customHeight="1">
      <c r="A98" s="23"/>
      <c r="D98" s="9"/>
      <c r="E98" s="9"/>
      <c r="I98" s="23"/>
      <c r="K98" s="9"/>
      <c r="L98" s="9"/>
    </row>
    <row r="99" spans="1:12" ht="20.100000000000001" customHeight="1">
      <c r="A99" s="23"/>
      <c r="D99" s="9"/>
      <c r="E99" s="9"/>
      <c r="I99" s="23"/>
      <c r="K99" s="9"/>
      <c r="L99" s="9"/>
    </row>
    <row r="100" spans="1:12" ht="20.100000000000001" customHeight="1">
      <c r="A100" s="23"/>
      <c r="D100" s="9"/>
      <c r="E100" s="9"/>
      <c r="I100" s="23"/>
      <c r="K100" s="9"/>
      <c r="L100" s="9"/>
    </row>
    <row r="101" spans="1:12" ht="20.100000000000001" customHeight="1">
      <c r="A101" s="23"/>
      <c r="D101" s="9"/>
      <c r="E101" s="9"/>
      <c r="I101" s="23"/>
      <c r="K101" s="9"/>
      <c r="L101" s="9"/>
    </row>
    <row r="103" spans="1:12" ht="20.100000000000001" customHeight="1">
      <c r="A103" s="23" t="s">
        <v>51</v>
      </c>
      <c r="D103" s="9"/>
      <c r="E103" s="9"/>
      <c r="I103" s="23" t="s">
        <v>68</v>
      </c>
      <c r="K103" s="9"/>
      <c r="L103" s="9"/>
    </row>
    <row r="104" spans="1:12" ht="20.100000000000001" customHeight="1">
      <c r="A104" s="23"/>
      <c r="D104" s="9"/>
      <c r="E104" s="9"/>
      <c r="I104" s="23"/>
      <c r="K104" s="9"/>
      <c r="L104" s="9"/>
    </row>
    <row r="105" spans="1:12" ht="20.100000000000001" customHeight="1">
      <c r="A105" s="23"/>
      <c r="D105" s="9"/>
      <c r="E105" s="9"/>
      <c r="I105" s="23"/>
      <c r="K105" s="9"/>
      <c r="L105" s="9"/>
    </row>
    <row r="106" spans="1:12" ht="20.100000000000001" customHeight="1">
      <c r="A106" s="23"/>
      <c r="D106" s="9"/>
      <c r="E106" s="9"/>
      <c r="I106" s="23"/>
      <c r="K106" s="9"/>
      <c r="L106" s="9"/>
    </row>
    <row r="107" spans="1:12" ht="20.100000000000001" customHeight="1">
      <c r="A107" s="23"/>
      <c r="D107" s="9"/>
      <c r="E107" s="9"/>
      <c r="I107" s="23"/>
      <c r="K107" s="9"/>
      <c r="L107" s="9"/>
    </row>
    <row r="108" spans="1:12" ht="20.100000000000001" customHeight="1">
      <c r="A108" s="23"/>
      <c r="D108" s="9"/>
      <c r="E108" s="9"/>
      <c r="I108" s="23"/>
      <c r="K108" s="9"/>
      <c r="L108" s="9"/>
    </row>
    <row r="109" spans="1:12" ht="20.100000000000001" customHeight="1">
      <c r="A109" s="23"/>
      <c r="D109" s="9"/>
      <c r="E109" s="9"/>
      <c r="I109" s="23"/>
      <c r="K109" s="9"/>
      <c r="L109" s="9"/>
    </row>
    <row r="110" spans="1:12" ht="20.100000000000001" customHeight="1">
      <c r="A110" s="23"/>
      <c r="D110" s="9"/>
      <c r="E110" s="9"/>
      <c r="I110" s="23"/>
      <c r="K110" s="9"/>
      <c r="L110" s="9"/>
    </row>
    <row r="111" spans="1:12" ht="20.100000000000001" customHeight="1">
      <c r="A111" s="23"/>
      <c r="D111" s="9"/>
      <c r="E111" s="9"/>
      <c r="I111" s="23"/>
      <c r="K111" s="9"/>
      <c r="L111" s="9"/>
    </row>
    <row r="113" spans="1:12" ht="20.100000000000001" customHeight="1">
      <c r="A113" s="23" t="s">
        <v>52</v>
      </c>
      <c r="D113" s="9"/>
      <c r="E113" s="9"/>
      <c r="I113" s="23" t="s">
        <v>69</v>
      </c>
      <c r="K113" s="9"/>
      <c r="L113" s="9"/>
    </row>
    <row r="114" spans="1:12" ht="20.100000000000001" customHeight="1">
      <c r="A114" s="23"/>
      <c r="D114" s="9"/>
      <c r="E114" s="9"/>
      <c r="I114" s="23"/>
      <c r="K114" s="9"/>
      <c r="L114" s="9"/>
    </row>
    <row r="115" spans="1:12" ht="20.100000000000001" customHeight="1">
      <c r="A115" s="23"/>
      <c r="D115" s="9"/>
      <c r="E115" s="9"/>
      <c r="I115" s="23"/>
      <c r="K115" s="9"/>
      <c r="L115" s="9"/>
    </row>
    <row r="116" spans="1:12" ht="20.100000000000001" customHeight="1">
      <c r="A116" s="23"/>
      <c r="D116" s="9"/>
      <c r="E116" s="9"/>
      <c r="I116" s="23"/>
      <c r="K116" s="9"/>
      <c r="L116" s="9"/>
    </row>
    <row r="117" spans="1:12" ht="20.100000000000001" customHeight="1">
      <c r="A117" s="23"/>
      <c r="D117" s="9"/>
      <c r="E117" s="9"/>
      <c r="I117" s="23"/>
      <c r="K117" s="9"/>
      <c r="L117" s="9"/>
    </row>
    <row r="118" spans="1:12" ht="20.100000000000001" customHeight="1">
      <c r="A118" s="23"/>
      <c r="D118" s="9"/>
      <c r="E118" s="9"/>
      <c r="I118" s="23"/>
      <c r="K118" s="9"/>
      <c r="L118" s="9"/>
    </row>
    <row r="119" spans="1:12" ht="20.100000000000001" customHeight="1">
      <c r="A119" s="23"/>
      <c r="D119" s="9"/>
      <c r="E119" s="9"/>
      <c r="I119" s="23"/>
      <c r="K119" s="9"/>
      <c r="L119" s="9"/>
    </row>
    <row r="120" spans="1:12" ht="20.100000000000001" customHeight="1">
      <c r="A120" s="23"/>
      <c r="D120" s="9"/>
      <c r="E120" s="9"/>
      <c r="I120" s="23"/>
      <c r="K120" s="9"/>
      <c r="L120" s="9"/>
    </row>
    <row r="121" spans="1:12" ht="20.100000000000001" customHeight="1">
      <c r="A121" s="23"/>
      <c r="D121" s="9"/>
      <c r="E121" s="9"/>
      <c r="I121" s="23"/>
      <c r="K121" s="9"/>
      <c r="L121" s="9"/>
    </row>
    <row r="123" spans="1:12" ht="20.100000000000001" customHeight="1">
      <c r="A123" s="23" t="s">
        <v>53</v>
      </c>
      <c r="D123" s="9"/>
      <c r="E123" s="9"/>
      <c r="I123" s="23" t="s">
        <v>70</v>
      </c>
      <c r="K123" s="9"/>
      <c r="L123" s="9"/>
    </row>
    <row r="124" spans="1:12" ht="20.100000000000001" customHeight="1">
      <c r="A124" s="23"/>
      <c r="D124" s="9"/>
      <c r="E124" s="9"/>
      <c r="I124" s="23"/>
      <c r="K124" s="9"/>
      <c r="L124" s="9"/>
    </row>
    <row r="125" spans="1:12" ht="20.100000000000001" customHeight="1">
      <c r="A125" s="23"/>
      <c r="D125" s="9"/>
      <c r="E125" s="9"/>
      <c r="I125" s="23"/>
      <c r="K125" s="9"/>
      <c r="L125" s="9"/>
    </row>
    <row r="126" spans="1:12" ht="20.100000000000001" customHeight="1">
      <c r="A126" s="23"/>
      <c r="D126" s="9"/>
      <c r="E126" s="9"/>
      <c r="I126" s="23"/>
      <c r="K126" s="9"/>
      <c r="L126" s="9"/>
    </row>
    <row r="127" spans="1:12" ht="20.100000000000001" customHeight="1">
      <c r="A127" s="23"/>
      <c r="D127" s="9"/>
      <c r="E127" s="9"/>
      <c r="I127" s="23"/>
      <c r="K127" s="9"/>
      <c r="L127" s="9"/>
    </row>
    <row r="128" spans="1:12" ht="20.100000000000001" customHeight="1">
      <c r="A128" s="23"/>
      <c r="D128" s="9"/>
      <c r="E128" s="9"/>
      <c r="I128" s="23"/>
      <c r="K128" s="9"/>
      <c r="L128" s="9"/>
    </row>
    <row r="129" spans="1:12" ht="20.100000000000001" customHeight="1">
      <c r="A129" s="23"/>
      <c r="D129" s="9"/>
      <c r="E129" s="9"/>
      <c r="I129" s="23"/>
      <c r="K129" s="9"/>
      <c r="L129" s="9"/>
    </row>
    <row r="130" spans="1:12" ht="20.100000000000001" customHeight="1">
      <c r="A130" s="23"/>
      <c r="D130" s="9"/>
      <c r="E130" s="9"/>
      <c r="I130" s="23"/>
      <c r="K130" s="9"/>
      <c r="L130" s="9"/>
    </row>
    <row r="131" spans="1:12" ht="20.100000000000001" customHeight="1">
      <c r="A131" s="23"/>
      <c r="D131" s="9"/>
      <c r="E131" s="9"/>
      <c r="I131" s="23"/>
      <c r="K131" s="9"/>
      <c r="L131" s="9"/>
    </row>
    <row r="133" spans="1:12" ht="20.100000000000001" customHeight="1">
      <c r="A133" s="23" t="s">
        <v>54</v>
      </c>
      <c r="D133" s="9"/>
      <c r="E133" s="9"/>
      <c r="I133" s="23" t="s">
        <v>71</v>
      </c>
      <c r="K133" s="9"/>
      <c r="L133" s="9"/>
    </row>
    <row r="134" spans="1:12" ht="20.100000000000001" customHeight="1">
      <c r="A134" s="23"/>
      <c r="D134" s="9"/>
      <c r="E134" s="9"/>
      <c r="I134" s="23"/>
      <c r="K134" s="9"/>
      <c r="L134" s="9"/>
    </row>
    <row r="135" spans="1:12" ht="20.100000000000001" customHeight="1">
      <c r="A135" s="23"/>
      <c r="D135" s="9"/>
      <c r="E135" s="9"/>
      <c r="I135" s="23"/>
      <c r="K135" s="9"/>
      <c r="L135" s="9"/>
    </row>
    <row r="136" spans="1:12" ht="20.100000000000001" customHeight="1">
      <c r="A136" s="23"/>
      <c r="D136" s="9"/>
      <c r="E136" s="9"/>
      <c r="I136" s="23"/>
      <c r="K136" s="9"/>
      <c r="L136" s="9"/>
    </row>
    <row r="137" spans="1:12" ht="20.100000000000001" customHeight="1">
      <c r="A137" s="23"/>
      <c r="D137" s="9"/>
      <c r="E137" s="9"/>
      <c r="I137" s="23"/>
      <c r="K137" s="9"/>
      <c r="L137" s="9"/>
    </row>
    <row r="138" spans="1:12" ht="20.100000000000001" customHeight="1">
      <c r="A138" s="23"/>
      <c r="D138" s="9"/>
      <c r="E138" s="9"/>
      <c r="I138" s="23"/>
      <c r="K138" s="9"/>
      <c r="L138" s="9"/>
    </row>
    <row r="139" spans="1:12" ht="20.100000000000001" customHeight="1">
      <c r="A139" s="23"/>
      <c r="D139" s="9"/>
      <c r="E139" s="9"/>
      <c r="I139" s="23"/>
      <c r="K139" s="9"/>
      <c r="L139" s="9"/>
    </row>
    <row r="140" spans="1:12" ht="20.100000000000001" customHeight="1">
      <c r="A140" s="23"/>
      <c r="D140" s="9"/>
      <c r="E140" s="9"/>
      <c r="I140" s="23"/>
      <c r="K140" s="9"/>
      <c r="L140" s="9"/>
    </row>
    <row r="141" spans="1:12" ht="20.100000000000001" customHeight="1">
      <c r="A141" s="23"/>
      <c r="D141" s="9"/>
      <c r="E141" s="9"/>
      <c r="I141" s="23"/>
      <c r="K141" s="9"/>
      <c r="L141" s="9"/>
    </row>
    <row r="143" spans="1:12" ht="20.100000000000001" customHeight="1">
      <c r="A143" s="23" t="s">
        <v>55</v>
      </c>
      <c r="D143" s="9"/>
      <c r="E143" s="9"/>
      <c r="I143" s="23" t="s">
        <v>72</v>
      </c>
      <c r="K143" s="9"/>
      <c r="L143" s="9"/>
    </row>
    <row r="144" spans="1:12" ht="20.100000000000001" customHeight="1">
      <c r="A144" s="23"/>
      <c r="D144" s="9"/>
      <c r="E144" s="9"/>
      <c r="I144" s="23"/>
      <c r="K144" s="9"/>
      <c r="L144" s="9"/>
    </row>
    <row r="145" spans="1:12" ht="20.100000000000001" customHeight="1">
      <c r="A145" s="23"/>
      <c r="D145" s="9"/>
      <c r="E145" s="9"/>
      <c r="I145" s="23"/>
      <c r="K145" s="9"/>
      <c r="L145" s="9"/>
    </row>
    <row r="146" spans="1:12" ht="20.100000000000001" customHeight="1">
      <c r="A146" s="23"/>
      <c r="D146" s="9"/>
      <c r="E146" s="9"/>
      <c r="I146" s="23"/>
      <c r="K146" s="9"/>
      <c r="L146" s="9"/>
    </row>
    <row r="147" spans="1:12" ht="20.100000000000001" customHeight="1">
      <c r="A147" s="23"/>
      <c r="D147" s="9"/>
      <c r="E147" s="9"/>
      <c r="I147" s="23"/>
      <c r="K147" s="9"/>
      <c r="L147" s="9"/>
    </row>
    <row r="148" spans="1:12" ht="20.100000000000001" customHeight="1">
      <c r="A148" s="23"/>
      <c r="D148" s="9"/>
      <c r="E148" s="9"/>
      <c r="I148" s="23"/>
      <c r="K148" s="9"/>
      <c r="L148" s="9"/>
    </row>
    <row r="149" spans="1:12" ht="20.100000000000001" customHeight="1">
      <c r="A149" s="23"/>
      <c r="D149" s="9"/>
      <c r="E149" s="9"/>
      <c r="I149" s="23"/>
      <c r="K149" s="9"/>
      <c r="L149" s="9"/>
    </row>
    <row r="150" spans="1:12" ht="20.100000000000001" customHeight="1">
      <c r="A150" s="23"/>
      <c r="D150" s="9"/>
      <c r="E150" s="9"/>
      <c r="I150" s="23"/>
      <c r="K150" s="9"/>
      <c r="L150" s="9"/>
    </row>
    <row r="151" spans="1:12" ht="20.100000000000001" customHeight="1">
      <c r="A151" s="23"/>
      <c r="D151" s="9"/>
      <c r="E151" s="9"/>
      <c r="I151" s="23"/>
      <c r="K151" s="9"/>
      <c r="L151" s="9"/>
    </row>
    <row r="153" spans="1:12" ht="20.100000000000001" customHeight="1">
      <c r="A153" s="23" t="s">
        <v>56</v>
      </c>
      <c r="D153" s="9"/>
      <c r="E153" s="9"/>
      <c r="I153" s="23" t="s">
        <v>73</v>
      </c>
      <c r="K153" s="9"/>
      <c r="L153" s="9"/>
    </row>
    <row r="154" spans="1:12" ht="20.100000000000001" customHeight="1">
      <c r="A154" s="23"/>
      <c r="D154" s="9"/>
      <c r="E154" s="9"/>
      <c r="I154" s="23"/>
      <c r="K154" s="9"/>
      <c r="L154" s="9"/>
    </row>
    <row r="155" spans="1:12" ht="20.100000000000001" customHeight="1">
      <c r="A155" s="23"/>
      <c r="D155" s="9"/>
      <c r="E155" s="9"/>
      <c r="I155" s="23"/>
      <c r="K155" s="9"/>
      <c r="L155" s="9"/>
    </row>
    <row r="156" spans="1:12" ht="20.100000000000001" customHeight="1">
      <c r="A156" s="23"/>
      <c r="D156" s="9"/>
      <c r="E156" s="9"/>
      <c r="I156" s="23"/>
      <c r="K156" s="9"/>
      <c r="L156" s="9"/>
    </row>
    <row r="157" spans="1:12" ht="20.100000000000001" customHeight="1">
      <c r="A157" s="23"/>
      <c r="D157" s="9"/>
      <c r="E157" s="9"/>
      <c r="I157" s="23"/>
      <c r="K157" s="9"/>
      <c r="L157" s="9"/>
    </row>
    <row r="158" spans="1:12" ht="20.100000000000001" customHeight="1">
      <c r="A158" s="23"/>
      <c r="D158" s="9"/>
      <c r="E158" s="9"/>
      <c r="I158" s="23"/>
      <c r="K158" s="9"/>
      <c r="L158" s="9"/>
    </row>
    <row r="159" spans="1:12" ht="20.100000000000001" customHeight="1">
      <c r="A159" s="23"/>
      <c r="D159" s="9"/>
      <c r="E159" s="9"/>
      <c r="I159" s="23"/>
      <c r="K159" s="9"/>
      <c r="L159" s="9"/>
    </row>
    <row r="160" spans="1:12" ht="20.100000000000001" customHeight="1">
      <c r="A160" s="23"/>
      <c r="D160" s="9"/>
      <c r="E160" s="9"/>
      <c r="I160" s="23"/>
      <c r="K160" s="9"/>
      <c r="L160" s="9"/>
    </row>
    <row r="161" spans="1:12" ht="20.100000000000001" customHeight="1">
      <c r="A161" s="23"/>
      <c r="D161" s="9"/>
      <c r="E161" s="9"/>
      <c r="I161" s="23"/>
      <c r="K161" s="9"/>
      <c r="L161" s="9"/>
    </row>
    <row r="163" spans="1:12" ht="20.100000000000001" customHeight="1">
      <c r="A163" s="23" t="s">
        <v>57</v>
      </c>
      <c r="D163" s="9"/>
      <c r="E163" s="9"/>
      <c r="I163" s="23" t="s">
        <v>74</v>
      </c>
      <c r="K163" s="9"/>
      <c r="L163" s="9"/>
    </row>
    <row r="164" spans="1:12" ht="20.100000000000001" customHeight="1">
      <c r="A164" s="23"/>
      <c r="D164" s="9"/>
      <c r="E164" s="9"/>
      <c r="I164" s="23"/>
      <c r="K164" s="9"/>
      <c r="L164" s="9"/>
    </row>
    <row r="165" spans="1:12" ht="20.100000000000001" customHeight="1">
      <c r="A165" s="23"/>
      <c r="D165" s="9"/>
      <c r="E165" s="9"/>
      <c r="I165" s="23"/>
      <c r="K165" s="9"/>
      <c r="L165" s="9"/>
    </row>
    <row r="166" spans="1:12" ht="20.100000000000001" customHeight="1">
      <c r="A166" s="23"/>
      <c r="D166" s="9"/>
      <c r="E166" s="9"/>
      <c r="I166" s="23"/>
      <c r="K166" s="9"/>
      <c r="L166" s="9"/>
    </row>
    <row r="167" spans="1:12" ht="20.100000000000001" customHeight="1">
      <c r="A167" s="23"/>
      <c r="D167" s="9"/>
      <c r="E167" s="9"/>
      <c r="I167" s="23"/>
      <c r="K167" s="9"/>
      <c r="L167" s="9"/>
    </row>
    <row r="168" spans="1:12" ht="20.100000000000001" customHeight="1">
      <c r="A168" s="23"/>
      <c r="D168" s="9"/>
      <c r="E168" s="9"/>
      <c r="I168" s="23"/>
      <c r="K168" s="9"/>
      <c r="L168" s="9"/>
    </row>
    <row r="169" spans="1:12" ht="20.100000000000001" customHeight="1">
      <c r="A169" s="23"/>
      <c r="D169" s="9"/>
      <c r="E169" s="9"/>
      <c r="I169" s="23"/>
      <c r="K169" s="9"/>
      <c r="L169" s="9"/>
    </row>
    <row r="170" spans="1:12" ht="20.100000000000001" customHeight="1">
      <c r="A170" s="23"/>
      <c r="D170" s="9"/>
      <c r="E170" s="9"/>
      <c r="I170" s="23"/>
      <c r="K170" s="9"/>
      <c r="L170" s="9"/>
    </row>
    <row r="171" spans="1:12" ht="20.100000000000001" customHeight="1">
      <c r="A171" s="23"/>
      <c r="D171" s="9"/>
      <c r="E171" s="9"/>
      <c r="I171" s="23"/>
      <c r="K171" s="9"/>
      <c r="L171" s="9"/>
    </row>
  </sheetData>
  <mergeCells count="36">
    <mergeCell ref="A73:A81"/>
    <mergeCell ref="A3:A11"/>
    <mergeCell ref="B1:G1"/>
    <mergeCell ref="J1:M1"/>
    <mergeCell ref="I3:I11"/>
    <mergeCell ref="A13:A21"/>
    <mergeCell ref="A23:A31"/>
    <mergeCell ref="A33:A41"/>
    <mergeCell ref="A43:A51"/>
    <mergeCell ref="A53:A61"/>
    <mergeCell ref="A63:A71"/>
    <mergeCell ref="A143:A151"/>
    <mergeCell ref="A153:A161"/>
    <mergeCell ref="A163:A171"/>
    <mergeCell ref="I13:I21"/>
    <mergeCell ref="I23:I31"/>
    <mergeCell ref="I33:I41"/>
    <mergeCell ref="I43:I51"/>
    <mergeCell ref="I53:I61"/>
    <mergeCell ref="I63:I71"/>
    <mergeCell ref="I73:I81"/>
    <mergeCell ref="A83:A91"/>
    <mergeCell ref="A93:A101"/>
    <mergeCell ref="A103:A111"/>
    <mergeCell ref="A113:A121"/>
    <mergeCell ref="A123:A131"/>
    <mergeCell ref="A133:A141"/>
    <mergeCell ref="I143:I151"/>
    <mergeCell ref="I153:I161"/>
    <mergeCell ref="I163:I171"/>
    <mergeCell ref="I83:I91"/>
    <mergeCell ref="I93:I101"/>
    <mergeCell ref="I103:I111"/>
    <mergeCell ref="I113:I121"/>
    <mergeCell ref="I123:I131"/>
    <mergeCell ref="I133:I1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1CDFAF-8C23-3F43-87AF-8CD1BB475EE6}">
          <x14:formula1>
            <xm:f>EQUIPES!$A$2:$A$19</xm:f>
          </x14:formula1>
          <xm:sqref>G3:G1048576 J2:J1048576 M2:M1048576 B3:C1048576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5A47-C485-4D48-BBFF-8E463665C84C}">
  <dimension ref="A1:B20"/>
  <sheetViews>
    <sheetView workbookViewId="0">
      <selection activeCell="I28" sqref="I28"/>
    </sheetView>
  </sheetViews>
  <sheetFormatPr baseColWidth="10" defaultColWidth="11.42578125" defaultRowHeight="14.25"/>
  <cols>
    <col min="1" max="16384" width="11.42578125" style="6"/>
  </cols>
  <sheetData>
    <row r="1" spans="1:2" ht="23.25">
      <c r="A1" s="5" t="s">
        <v>16</v>
      </c>
    </row>
    <row r="5" spans="1:2" ht="15">
      <c r="A5" s="7" t="s">
        <v>17</v>
      </c>
    </row>
    <row r="6" spans="1:2">
      <c r="B6" s="8" t="s">
        <v>18</v>
      </c>
    </row>
    <row r="7" spans="1:2">
      <c r="B7" s="8" t="s">
        <v>19</v>
      </c>
    </row>
    <row r="8" spans="1:2">
      <c r="B8" s="8" t="s">
        <v>20</v>
      </c>
    </row>
    <row r="10" spans="1:2" ht="15">
      <c r="A10" s="7" t="s">
        <v>21</v>
      </c>
    </row>
    <row r="11" spans="1:2">
      <c r="B11" s="6" t="s">
        <v>22</v>
      </c>
    </row>
    <row r="12" spans="1:2">
      <c r="B12" s="6" t="s">
        <v>23</v>
      </c>
    </row>
    <row r="13" spans="1:2">
      <c r="B13" s="6" t="s">
        <v>24</v>
      </c>
    </row>
    <row r="14" spans="1:2">
      <c r="B14" s="6" t="s">
        <v>25</v>
      </c>
    </row>
    <row r="15" spans="1:2">
      <c r="B15" s="6" t="s">
        <v>26</v>
      </c>
    </row>
    <row r="16" spans="1:2">
      <c r="B16" s="6" t="s">
        <v>27</v>
      </c>
    </row>
    <row r="17" spans="1:2">
      <c r="B17" s="6" t="s">
        <v>28</v>
      </c>
    </row>
    <row r="18" spans="1:2">
      <c r="B18" s="6" t="s">
        <v>29</v>
      </c>
    </row>
    <row r="20" spans="1:2">
      <c r="A20" s="6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C00C-8EBD-4F31-8E15-DC8A702E0466}">
  <dimension ref="A1:J19"/>
  <sheetViews>
    <sheetView workbookViewId="0">
      <selection activeCell="D2" sqref="D2"/>
    </sheetView>
  </sheetViews>
  <sheetFormatPr baseColWidth="10" defaultRowHeight="12.75"/>
  <sheetData>
    <row r="1" spans="1:10">
      <c r="A1" s="10"/>
      <c r="B1" s="16" t="s">
        <v>15</v>
      </c>
      <c r="C1" s="16" t="s">
        <v>79</v>
      </c>
      <c r="D1" s="17" t="s">
        <v>8</v>
      </c>
      <c r="E1" s="16" t="s">
        <v>9</v>
      </c>
      <c r="F1" s="17" t="s">
        <v>10</v>
      </c>
      <c r="G1" s="16" t="s">
        <v>11</v>
      </c>
      <c r="H1" s="17" t="s">
        <v>12</v>
      </c>
      <c r="I1" s="16" t="s">
        <v>13</v>
      </c>
      <c r="J1" s="18" t="s">
        <v>14</v>
      </c>
    </row>
    <row r="2" spans="1:10">
      <c r="A2" s="20">
        <v>1</v>
      </c>
      <c r="B2" s="3" t="s">
        <v>42</v>
      </c>
      <c r="C2" s="11">
        <f>E2*3+F2</f>
        <v>3</v>
      </c>
      <c r="D2" s="4">
        <f>COUNTIFS(RESULTATS!$B$3:$B$171,B2,RESULTATS!$D$3:$D$171,"&lt;&gt;")+COUNTIFS(RESULTATS!$J$3:$J$171,B2,RESULTATS!$L$3:$L$171,"&lt;&gt;")</f>
        <v>2</v>
      </c>
      <c r="E2" s="11" cm="1">
        <f t="array" ref="E2">SUM((RESULTATS!$B$3:$B$171=B2)*(RESULTATS!$D$3:$D$171&gt;RESULTATS!$E$3:$E$171))+SUM((RESULTATS!$J$3:$J$171=B2)*(RESULTATS!$K$3:$K$171&gt;RESULTATS!$L$3:$L$171))</f>
        <v>1</v>
      </c>
      <c r="F2" s="4" cm="1">
        <f t="array" ref="F2">SUM((RESULTATS!$B$3:$B$171=B2)*(RESULTATS!$D$3:$D$171=RESULTATS!$E$3:$E$171))+SUM((RESULTATS!$J$3:$J$171=B2)*(RESULTATS!$K$3:$K$171=RESULTATS!$L$3:$L$171))</f>
        <v>0</v>
      </c>
      <c r="G2" s="11" cm="1">
        <f t="array" ref="G2">SUM((RESULTATS!$B$3:$B$171=B2)*(RESULTATS!$D$3:$D$171&lt;RESULTATS!$E$3:$E$171))+SUM((RESULTATS!$J$3:$J$171=B2)*(RESULTATS!$K$3:$K$171&lt;RESULTATS!$L$3:$L$171))</f>
        <v>1</v>
      </c>
      <c r="H2" s="4" cm="1">
        <f t="array" ref="H2">SUM((RESULTATS!$B$3:$B$171=B2)*RESULTATS!$D$3:$D$171)+SUM((RESULTATS!$J$3:$J$171=B2)*RESULTATS!$K$3:$K$171)</f>
        <v>3</v>
      </c>
      <c r="I2" s="11" cm="1">
        <f t="array" ref="I2">SUM((RESULTATS!$B$3:$B$171=B2)*RESULTATS!$E$3:$E$171)+SUM((RESULTATS!$J$3:$J$171=B2)*RESULTATS!$L$3:$L$171)</f>
        <v>3</v>
      </c>
      <c r="J2" s="12">
        <f>H2-I2</f>
        <v>0</v>
      </c>
    </row>
    <row r="3" spans="1:10">
      <c r="A3" s="21">
        <v>2</v>
      </c>
      <c r="B3" s="3" t="s">
        <v>75</v>
      </c>
      <c r="C3" s="11">
        <f>E3*3+F3</f>
        <v>0</v>
      </c>
      <c r="D3" s="4">
        <f>COUNTIFS(RESULTATS!$B$3:$B$171,B3,RESULTATS!$D$3:$D$171,"&lt;&gt;")+COUNTIFS(RESULTATS!$J$3:$J$171,B3,RESULTATS!$L$3:$L$171,"&lt;&gt;")</f>
        <v>0</v>
      </c>
      <c r="E3" s="11" cm="1">
        <f t="array" ref="E3">SUM((RESULTATS!$B$3:$B$171=B3)*(RESULTATS!$D$3:$D$171&gt;RESULTATS!$E$3:$E$171))+SUM((RESULTATS!$J$3:$J$171=B3)*(RESULTATS!$K$3:$K$171&gt;RESULTATS!$L$3:$L$171))</f>
        <v>0</v>
      </c>
      <c r="F3" s="4" cm="1">
        <f t="array" ref="F3">SUM((RESULTATS!$B$3:$B$171=B3)*(RESULTATS!$D$3:$D$171=RESULTATS!$E$3:$E$171))+SUM((RESULTATS!$J$3:$J$171=B3)*(RESULTATS!$K$3:$K$171=RESULTATS!$L$3:$L$171))</f>
        <v>0</v>
      </c>
      <c r="G3" s="11" cm="1">
        <f t="array" ref="G3">SUM((RESULTATS!$B$3:$B$171=B3)*(RESULTATS!$D$3:$D$171&lt;RESULTATS!$E$3:$E$171))+SUM((RESULTATS!$J$3:$J$171=B3)*(RESULTATS!$K$3:$K$171&lt;RESULTATS!$L$3:$L$171))</f>
        <v>0</v>
      </c>
      <c r="H3" s="4" cm="1">
        <f t="array" ref="H3">SUM((RESULTATS!$B$3:$B$171=B3)*RESULTATS!$D$3:$D$171)+SUM((RESULTATS!$J$3:$J$171=B3)*RESULTATS!$K$3:$K$171)</f>
        <v>0</v>
      </c>
      <c r="I3" s="11" cm="1">
        <f t="array" ref="I3">SUM((RESULTATS!$B$3:$B$171=B3)*RESULTATS!$E$3:$E$171)+SUM((RESULTATS!$J$3:$J$171=B3)*RESULTATS!$L$3:$L$171)</f>
        <v>0</v>
      </c>
      <c r="J3" s="12">
        <f>H3-I3</f>
        <v>0</v>
      </c>
    </row>
    <row r="4" spans="1:10">
      <c r="A4" s="21">
        <v>3</v>
      </c>
      <c r="B4" s="3" t="s">
        <v>2</v>
      </c>
      <c r="C4" s="11">
        <f>E4*3+F4</f>
        <v>1</v>
      </c>
      <c r="D4" s="4">
        <f>COUNTIFS(RESULTATS!$B$3:$B$171,B4,RESULTATS!$D$3:$D$171,"&lt;&gt;")+COUNTIFS(RESULTATS!$J$3:$J$171,B4,RESULTATS!$L$3:$L$171,"&lt;&gt;")</f>
        <v>0</v>
      </c>
      <c r="E4" s="11" cm="1">
        <f t="array" ref="E4">SUM((RESULTATS!$B$3:$B$171=B4)*(RESULTATS!$D$3:$D$171&gt;RESULTATS!$E$3:$E$171))+SUM((RESULTATS!$J$3:$J$171=B4)*(RESULTATS!$K$3:$K$171&gt;RESULTATS!$L$3:$L$171))</f>
        <v>0</v>
      </c>
      <c r="F4" s="4" cm="1">
        <f t="array" ref="F4">SUM((RESULTATS!$B$3:$B$171=B4)*(RESULTATS!$D$3:$D$171=RESULTATS!$E$3:$E$171))+SUM((RESULTATS!$J$3:$J$171=B4)*(RESULTATS!$K$3:$K$171=RESULTATS!$L$3:$L$171))</f>
        <v>1</v>
      </c>
      <c r="G4" s="11" cm="1">
        <f t="array" ref="G4">SUM((RESULTATS!$B$3:$B$171=B4)*(RESULTATS!$D$3:$D$171&lt;RESULTATS!$E$3:$E$171))+SUM((RESULTATS!$J$3:$J$171=B4)*(RESULTATS!$K$3:$K$171&lt;RESULTATS!$L$3:$L$171))</f>
        <v>0</v>
      </c>
      <c r="H4" s="4" cm="1">
        <f t="array" ref="H4">SUM((RESULTATS!$B$3:$B$171=B4)*RESULTATS!$D$3:$D$171)+SUM((RESULTATS!$J$3:$J$171=B4)*RESULTATS!$K$3:$K$171)</f>
        <v>0</v>
      </c>
      <c r="I4" s="11" cm="1">
        <f t="array" ref="I4">SUM((RESULTATS!$B$3:$B$171=B4)*RESULTATS!$E$3:$E$171)+SUM((RESULTATS!$J$3:$J$171=B4)*RESULTATS!$L$3:$L$171)</f>
        <v>0</v>
      </c>
      <c r="J4" s="12">
        <f>H4-I4</f>
        <v>0</v>
      </c>
    </row>
    <row r="5" spans="1:10">
      <c r="A5" s="21">
        <v>4</v>
      </c>
      <c r="B5" s="3" t="s">
        <v>35</v>
      </c>
      <c r="C5" s="11">
        <f>E5*3+F5</f>
        <v>1</v>
      </c>
      <c r="D5" s="4">
        <f>COUNTIFS(RESULTATS!$B$3:$B$171,B5,RESULTATS!$D$3:$D$171,"&lt;&gt;")+COUNTIFS(RESULTATS!$J$3:$J$171,B5,RESULTATS!$L$3:$L$171,"&lt;&gt;")</f>
        <v>0</v>
      </c>
      <c r="E5" s="11" cm="1">
        <f t="array" ref="E5">SUM((RESULTATS!$B$3:$B$171=B5)*(RESULTATS!$D$3:$D$171&gt;RESULTATS!$E$3:$E$171))+SUM((RESULTATS!$J$3:$J$171=B5)*(RESULTATS!$K$3:$K$171&gt;RESULTATS!$L$3:$L$171))</f>
        <v>0</v>
      </c>
      <c r="F5" s="4" cm="1">
        <f t="array" ref="F5">SUM((RESULTATS!$B$3:$B$171=B5)*(RESULTATS!$D$3:$D$171=RESULTATS!$E$3:$E$171))+SUM((RESULTATS!$J$3:$J$171=B5)*(RESULTATS!$K$3:$K$171=RESULTATS!$L$3:$L$171))</f>
        <v>1</v>
      </c>
      <c r="G5" s="11" cm="1">
        <f t="array" ref="G5">SUM((RESULTATS!$B$3:$B$171=B5)*(RESULTATS!$D$3:$D$171&lt;RESULTATS!$E$3:$E$171))+SUM((RESULTATS!$J$3:$J$171=B5)*(RESULTATS!$K$3:$K$171&lt;RESULTATS!$L$3:$L$171))</f>
        <v>0</v>
      </c>
      <c r="H5" s="4" cm="1">
        <f t="array" ref="H5">SUM((RESULTATS!$B$3:$B$171=B5)*RESULTATS!$D$3:$D$171)+SUM((RESULTATS!$J$3:$J$171=B5)*RESULTATS!$K$3:$K$171)</f>
        <v>0</v>
      </c>
      <c r="I5" s="11" cm="1">
        <f t="array" ref="I5">SUM((RESULTATS!$B$3:$B$171=B5)*RESULTATS!$E$3:$E$171)+SUM((RESULTATS!$J$3:$J$171=B5)*RESULTATS!$L$3:$L$171)</f>
        <v>0</v>
      </c>
      <c r="J5" s="12">
        <f>H5-I5</f>
        <v>0</v>
      </c>
    </row>
    <row r="6" spans="1:10">
      <c r="A6" s="21">
        <v>5</v>
      </c>
      <c r="B6" s="3" t="s">
        <v>76</v>
      </c>
      <c r="C6" s="11">
        <f>E6*3+F6</f>
        <v>1</v>
      </c>
      <c r="D6" s="4">
        <f>COUNTIFS(RESULTATS!$B$3:$B$171,B6,RESULTATS!$D$3:$D$171,"&lt;&gt;")+COUNTIFS(RESULTATS!$J$3:$J$171,B6,RESULTATS!$L$3:$L$171,"&lt;&gt;")</f>
        <v>0</v>
      </c>
      <c r="E6" s="11" cm="1">
        <f t="array" ref="E6">SUM((RESULTATS!$B$3:$B$171=B6)*(RESULTATS!$D$3:$D$171&gt;RESULTATS!$E$3:$E$171))+SUM((RESULTATS!$J$3:$J$171=B6)*(RESULTATS!$K$3:$K$171&gt;RESULTATS!$L$3:$L$171))</f>
        <v>0</v>
      </c>
      <c r="F6" s="4" cm="1">
        <f t="array" ref="F6">SUM((RESULTATS!$B$3:$B$171=B6)*(RESULTATS!$D$3:$D$171=RESULTATS!$E$3:$E$171))+SUM((RESULTATS!$J$3:$J$171=B6)*(RESULTATS!$K$3:$K$171=RESULTATS!$L$3:$L$171))</f>
        <v>1</v>
      </c>
      <c r="G6" s="11" cm="1">
        <f t="array" ref="G6">SUM((RESULTATS!$B$3:$B$171=B6)*(RESULTATS!$D$3:$D$171&lt;RESULTATS!$E$3:$E$171))+SUM((RESULTATS!$J$3:$J$171=B6)*(RESULTATS!$K$3:$K$171&lt;RESULTATS!$L$3:$L$171))</f>
        <v>0</v>
      </c>
      <c r="H6" s="4" cm="1">
        <f t="array" ref="H6">SUM((RESULTATS!$B$3:$B$171=B6)*RESULTATS!$D$3:$D$171)+SUM((RESULTATS!$J$3:$J$171=B6)*RESULTATS!$K$3:$K$171)</f>
        <v>0</v>
      </c>
      <c r="I6" s="11" cm="1">
        <f t="array" ref="I6">SUM((RESULTATS!$B$3:$B$171=B6)*RESULTATS!$E$3:$E$171)+SUM((RESULTATS!$J$3:$J$171=B6)*RESULTATS!$L$3:$L$171)</f>
        <v>0</v>
      </c>
      <c r="J6" s="12">
        <f>H6-I6</f>
        <v>0</v>
      </c>
    </row>
    <row r="7" spans="1:10">
      <c r="A7" s="21">
        <v>6</v>
      </c>
      <c r="B7" s="3" t="s">
        <v>38</v>
      </c>
      <c r="C7" s="11">
        <f>E7*3+F7</f>
        <v>1</v>
      </c>
      <c r="D7" s="4">
        <f>COUNTIFS(RESULTATS!$B$3:$B$171,B7,RESULTATS!$D$3:$D$171,"&lt;&gt;")+COUNTIFS(RESULTATS!$J$3:$J$171,B7,RESULTATS!$L$3:$L$171,"&lt;&gt;")</f>
        <v>0</v>
      </c>
      <c r="E7" s="11" cm="1">
        <f t="array" ref="E7">SUM((RESULTATS!$B$3:$B$171=B7)*(RESULTATS!$D$3:$D$171&gt;RESULTATS!$E$3:$E$171))+SUM((RESULTATS!$J$3:$J$171=B7)*(RESULTATS!$K$3:$K$171&gt;RESULTATS!$L$3:$L$171))</f>
        <v>0</v>
      </c>
      <c r="F7" s="4" cm="1">
        <f t="array" ref="F7">SUM((RESULTATS!$B$3:$B$171=B7)*(RESULTATS!$D$3:$D$171=RESULTATS!$E$3:$E$171))+SUM((RESULTATS!$J$3:$J$171=B7)*(RESULTATS!$K$3:$K$171=RESULTATS!$L$3:$L$171))</f>
        <v>1</v>
      </c>
      <c r="G7" s="11" cm="1">
        <f t="array" ref="G7">SUM((RESULTATS!$B$3:$B$171=B7)*(RESULTATS!$D$3:$D$171&lt;RESULTATS!$E$3:$E$171))+SUM((RESULTATS!$J$3:$J$171=B7)*(RESULTATS!$K$3:$K$171&lt;RESULTATS!$L$3:$L$171))</f>
        <v>0</v>
      </c>
      <c r="H7" s="4" cm="1">
        <f t="array" ref="H7">SUM((RESULTATS!$B$3:$B$171=B7)*RESULTATS!$D$3:$D$171)+SUM((RESULTATS!$J$3:$J$171=B7)*RESULTATS!$K$3:$K$171)</f>
        <v>0</v>
      </c>
      <c r="I7" s="11" cm="1">
        <f t="array" ref="I7">SUM((RESULTATS!$B$3:$B$171=B7)*RESULTATS!$E$3:$E$171)+SUM((RESULTATS!$J$3:$J$171=B7)*RESULTATS!$L$3:$L$171)</f>
        <v>0</v>
      </c>
      <c r="J7" s="12">
        <f>H7-I7</f>
        <v>0</v>
      </c>
    </row>
    <row r="8" spans="1:10">
      <c r="A8" s="21">
        <v>7</v>
      </c>
      <c r="B8" s="3" t="s">
        <v>39</v>
      </c>
      <c r="C8" s="11">
        <f>E8*3+F8</f>
        <v>1</v>
      </c>
      <c r="D8" s="4">
        <f>COUNTIFS(RESULTATS!$B$3:$B$171,B8,RESULTATS!$D$3:$D$171,"&lt;&gt;")+COUNTIFS(RESULTATS!$J$3:$J$171,B8,RESULTATS!$L$3:$L$171,"&lt;&gt;")</f>
        <v>0</v>
      </c>
      <c r="E8" s="11" cm="1">
        <f t="array" ref="E8">SUM((RESULTATS!$B$3:$B$171=B8)*(RESULTATS!$D$3:$D$171&gt;RESULTATS!$E$3:$E$171))+SUM((RESULTATS!$J$3:$J$171=B8)*(RESULTATS!$K$3:$K$171&gt;RESULTATS!$L$3:$L$171))</f>
        <v>0</v>
      </c>
      <c r="F8" s="4" cm="1">
        <f t="array" ref="F8">SUM((RESULTATS!$B$3:$B$171=B8)*(RESULTATS!$D$3:$D$171=RESULTATS!$E$3:$E$171))+SUM((RESULTATS!$J$3:$J$171=B8)*(RESULTATS!$K$3:$K$171=RESULTATS!$L$3:$L$171))</f>
        <v>1</v>
      </c>
      <c r="G8" s="11" cm="1">
        <f t="array" ref="G8">SUM((RESULTATS!$B$3:$B$171=B8)*(RESULTATS!$D$3:$D$171&lt;RESULTATS!$E$3:$E$171))+SUM((RESULTATS!$J$3:$J$171=B8)*(RESULTATS!$K$3:$K$171&lt;RESULTATS!$L$3:$L$171))</f>
        <v>0</v>
      </c>
      <c r="H8" s="4" cm="1">
        <f t="array" ref="H8">SUM((RESULTATS!$B$3:$B$171=B8)*RESULTATS!$D$3:$D$171)+SUM((RESULTATS!$J$3:$J$171=B8)*RESULTATS!$K$3:$K$171)</f>
        <v>0</v>
      </c>
      <c r="I8" s="11" cm="1">
        <f t="array" ref="I8">SUM((RESULTATS!$B$3:$B$171=B8)*RESULTATS!$E$3:$E$171)+SUM((RESULTATS!$J$3:$J$171=B8)*RESULTATS!$L$3:$L$171)</f>
        <v>0</v>
      </c>
      <c r="J8" s="12">
        <f>H8-I8</f>
        <v>0</v>
      </c>
    </row>
    <row r="9" spans="1:10">
      <c r="A9" s="21">
        <v>8</v>
      </c>
      <c r="B9" s="3" t="s">
        <v>36</v>
      </c>
      <c r="C9" s="11">
        <f>E9*3+F9</f>
        <v>1</v>
      </c>
      <c r="D9" s="4">
        <f>COUNTIFS(RESULTATS!$B$3:$B$171,B9,RESULTATS!$D$3:$D$171,"&lt;&gt;")+COUNTIFS(RESULTATS!$J$3:$J$171,B9,RESULTATS!$L$3:$L$171,"&lt;&gt;")</f>
        <v>0</v>
      </c>
      <c r="E9" s="11" cm="1">
        <f t="array" ref="E9">SUM((RESULTATS!$B$3:$B$171=B9)*(RESULTATS!$D$3:$D$171&gt;RESULTATS!$E$3:$E$171))+SUM((RESULTATS!$J$3:$J$171=B9)*(RESULTATS!$K$3:$K$171&gt;RESULTATS!$L$3:$L$171))</f>
        <v>0</v>
      </c>
      <c r="F9" s="4" cm="1">
        <f t="array" ref="F9">SUM((RESULTATS!$B$3:$B$171=B9)*(RESULTATS!$D$3:$D$171=RESULTATS!$E$3:$E$171))+SUM((RESULTATS!$J$3:$J$171=B9)*(RESULTATS!$K$3:$K$171=RESULTATS!$L$3:$L$171))</f>
        <v>1</v>
      </c>
      <c r="G9" s="11" cm="1">
        <f t="array" ref="G9">SUM((RESULTATS!$B$3:$B$171=B9)*(RESULTATS!$D$3:$D$171&lt;RESULTATS!$E$3:$E$171))+SUM((RESULTATS!$J$3:$J$171=B9)*(RESULTATS!$K$3:$K$171&lt;RESULTATS!$L$3:$L$171))</f>
        <v>0</v>
      </c>
      <c r="H9" s="4" cm="1">
        <f t="array" ref="H9">SUM((RESULTATS!$B$3:$B$171=B9)*RESULTATS!$D$3:$D$171)+SUM((RESULTATS!$J$3:$J$171=B9)*RESULTATS!$K$3:$K$171)</f>
        <v>0</v>
      </c>
      <c r="I9" s="11" cm="1">
        <f t="array" ref="I9">SUM((RESULTATS!$B$3:$B$171=B9)*RESULTATS!$E$3:$E$171)+SUM((RESULTATS!$J$3:$J$171=B9)*RESULTATS!$L$3:$L$171)</f>
        <v>0</v>
      </c>
      <c r="J9" s="12">
        <f>H9-I9</f>
        <v>0</v>
      </c>
    </row>
    <row r="10" spans="1:10">
      <c r="A10" s="21">
        <v>9</v>
      </c>
      <c r="B10" s="3" t="s">
        <v>77</v>
      </c>
      <c r="C10" s="11">
        <f>E10*3+F10</f>
        <v>1</v>
      </c>
      <c r="D10" s="4">
        <f>COUNTIFS(RESULTATS!$B$3:$B$171,B10,RESULTATS!$D$3:$D$171,"&lt;&gt;")+COUNTIFS(RESULTATS!$J$3:$J$171,B10,RESULTATS!$L$3:$L$171,"&lt;&gt;")</f>
        <v>1</v>
      </c>
      <c r="E10" s="11" cm="1">
        <f t="array" ref="E10">SUM((RESULTATS!$B$3:$B$171=B10)*(RESULTATS!$D$3:$D$171&gt;RESULTATS!$E$3:$E$171))+SUM((RESULTATS!$J$3:$J$171=B10)*(RESULTATS!$K$3:$K$171&gt;RESULTATS!$L$3:$L$171))</f>
        <v>0</v>
      </c>
      <c r="F10" s="4" cm="1">
        <f t="array" ref="F10">SUM((RESULTATS!$B$3:$B$171=B10)*(RESULTATS!$D$3:$D$171=RESULTATS!$E$3:$E$171))+SUM((RESULTATS!$J$3:$J$171=B10)*(RESULTATS!$K$3:$K$171=RESULTATS!$L$3:$L$171))</f>
        <v>1</v>
      </c>
      <c r="G10" s="11" cm="1">
        <f t="array" ref="G10">SUM((RESULTATS!$B$3:$B$171=B10)*(RESULTATS!$D$3:$D$171&lt;RESULTATS!$E$3:$E$171))+SUM((RESULTATS!$J$3:$J$171=B10)*(RESULTATS!$K$3:$K$171&lt;RESULTATS!$L$3:$L$171))</f>
        <v>0</v>
      </c>
      <c r="H10" s="4" cm="1">
        <f t="array" ref="H10">SUM((RESULTATS!$B$3:$B$171=B10)*RESULTATS!$D$3:$D$171)+SUM((RESULTATS!$J$3:$J$171=B10)*RESULTATS!$K$3:$K$171)</f>
        <v>2</v>
      </c>
      <c r="I10" s="11" cm="1">
        <f t="array" ref="I10">SUM((RESULTATS!$B$3:$B$171=B10)*RESULTATS!$E$3:$E$171)+SUM((RESULTATS!$J$3:$J$171=B10)*RESULTATS!$L$3:$L$171)</f>
        <v>2</v>
      </c>
      <c r="J10" s="12">
        <f>H10-I10</f>
        <v>0</v>
      </c>
    </row>
    <row r="11" spans="1:10">
      <c r="A11" s="21">
        <v>10</v>
      </c>
      <c r="B11" s="3" t="s">
        <v>37</v>
      </c>
      <c r="C11" s="11">
        <f>E11*3+F11</f>
        <v>0</v>
      </c>
      <c r="D11" s="4">
        <f>COUNTIFS(RESULTATS!$B$3:$B$171,B11,RESULTATS!$D$3:$D$171,"&lt;&gt;")+COUNTIFS(RESULTATS!$J$3:$J$171,B11,RESULTATS!$L$3:$L$171,"&lt;&gt;")</f>
        <v>1</v>
      </c>
      <c r="E11" s="11" cm="1">
        <f t="array" ref="E11">SUM((RESULTATS!$B$3:$B$171=B11)*(RESULTATS!$D$3:$D$171&gt;RESULTATS!$E$3:$E$171))+SUM((RESULTATS!$J$3:$J$171=B11)*(RESULTATS!$K$3:$K$171&gt;RESULTATS!$L$3:$L$171))</f>
        <v>0</v>
      </c>
      <c r="F11" s="4" cm="1">
        <f t="array" ref="F11">SUM((RESULTATS!$B$3:$B$171=B11)*(RESULTATS!$D$3:$D$171=RESULTATS!$E$3:$E$171))+SUM((RESULTATS!$J$3:$J$171=B11)*(RESULTATS!$K$3:$K$171=RESULTATS!$L$3:$L$171))</f>
        <v>0</v>
      </c>
      <c r="G11" s="11" cm="1">
        <f t="array" ref="G11">SUM((RESULTATS!$B$3:$B$171=B11)*(RESULTATS!$D$3:$D$171&lt;RESULTATS!$E$3:$E$171))+SUM((RESULTATS!$J$3:$J$171=B11)*(RESULTATS!$K$3:$K$171&lt;RESULTATS!$L$3:$L$171))</f>
        <v>1</v>
      </c>
      <c r="H11" s="4" cm="1">
        <f t="array" ref="H11">SUM((RESULTATS!$B$3:$B$171=B11)*RESULTATS!$D$3:$D$171)+SUM((RESULTATS!$J$3:$J$171=B11)*RESULTATS!$K$3:$K$171)</f>
        <v>1</v>
      </c>
      <c r="I11" s="11" cm="1">
        <f t="array" ref="I11">SUM((RESULTATS!$B$3:$B$171=B11)*RESULTATS!$E$3:$E$171)+SUM((RESULTATS!$J$3:$J$171=B11)*RESULTATS!$L$3:$L$171)</f>
        <v>2</v>
      </c>
      <c r="J11" s="12">
        <f>H11-I11</f>
        <v>-1</v>
      </c>
    </row>
    <row r="12" spans="1:10">
      <c r="A12" s="21">
        <v>11</v>
      </c>
      <c r="B12" s="3" t="s">
        <v>40</v>
      </c>
      <c r="C12" s="11">
        <f>E12*3+F12</f>
        <v>1</v>
      </c>
      <c r="D12" s="4">
        <f>COUNTIFS(RESULTATS!$B$3:$B$171,B12,RESULTATS!$D$3:$D$171,"&lt;&gt;")+COUNTIFS(RESULTATS!$J$3:$J$171,B12,RESULTATS!$L$3:$L$171,"&lt;&gt;")</f>
        <v>1</v>
      </c>
      <c r="E12" s="11" cm="1">
        <f t="array" ref="E12">SUM((RESULTATS!$B$3:$B$171=B12)*(RESULTATS!$D$3:$D$171&gt;RESULTATS!$E$3:$E$171))+SUM((RESULTATS!$J$3:$J$171=B12)*(RESULTATS!$K$3:$K$171&gt;RESULTATS!$L$3:$L$171))</f>
        <v>0</v>
      </c>
      <c r="F12" s="4" cm="1">
        <f t="array" ref="F12">SUM((RESULTATS!$B$3:$B$171=B12)*(RESULTATS!$D$3:$D$171=RESULTATS!$E$3:$E$171))+SUM((RESULTATS!$J$3:$J$171=B12)*(RESULTATS!$K$3:$K$171=RESULTATS!$L$3:$L$171))</f>
        <v>1</v>
      </c>
      <c r="G12" s="11" cm="1">
        <f t="array" ref="G12">SUM((RESULTATS!$B$3:$B$171=B12)*(RESULTATS!$D$3:$D$171&lt;RESULTATS!$E$3:$E$171))+SUM((RESULTATS!$J$3:$J$171=B12)*(RESULTATS!$K$3:$K$171&lt;RESULTATS!$L$3:$L$171))</f>
        <v>0</v>
      </c>
      <c r="H12" s="4" cm="1">
        <f t="array" ref="H12">SUM((RESULTATS!$B$3:$B$171=B12)*RESULTATS!$D$3:$D$171)+SUM((RESULTATS!$J$3:$J$171=B12)*RESULTATS!$K$3:$K$171)</f>
        <v>1</v>
      </c>
      <c r="I12" s="11" cm="1">
        <f t="array" ref="I12">SUM((RESULTATS!$B$3:$B$171=B12)*RESULTATS!$E$3:$E$171)+SUM((RESULTATS!$J$3:$J$171=B12)*RESULTATS!$L$3:$L$171)</f>
        <v>1</v>
      </c>
      <c r="J12" s="12">
        <f>H12-I12</f>
        <v>0</v>
      </c>
    </row>
    <row r="13" spans="1:10">
      <c r="A13" s="21">
        <v>12</v>
      </c>
      <c r="B13" s="3" t="s">
        <v>0</v>
      </c>
      <c r="C13" s="11">
        <f>E13*3+F13</f>
        <v>6</v>
      </c>
      <c r="D13" s="4">
        <f>COUNTIFS(RESULTATS!$B$3:$B$171,B13,RESULTATS!$D$3:$D$171,"&lt;&gt;")+COUNTIFS(RESULTATS!$J$3:$J$171,B13,RESULTATS!$L$3:$L$171,"&lt;&gt;")</f>
        <v>2</v>
      </c>
      <c r="E13" s="11" cm="1">
        <f t="array" ref="E13">SUM((RESULTATS!$B$3:$B$171=B13)*(RESULTATS!$D$3:$D$171&gt;RESULTATS!$E$3:$E$171))+SUM((RESULTATS!$J$3:$J$171=B13)*(RESULTATS!$K$3:$K$171&gt;RESULTATS!$L$3:$L$171))</f>
        <v>2</v>
      </c>
      <c r="F13" s="4" cm="1">
        <f t="array" ref="F13">SUM((RESULTATS!$B$3:$B$171=B13)*(RESULTATS!$D$3:$D$171=RESULTATS!$E$3:$E$171))+SUM((RESULTATS!$J$3:$J$171=B13)*(RESULTATS!$K$3:$K$171=RESULTATS!$L$3:$L$171))</f>
        <v>0</v>
      </c>
      <c r="G13" s="11" cm="1">
        <f t="array" ref="G13">SUM((RESULTATS!$B$3:$B$171=B13)*(RESULTATS!$D$3:$D$171&lt;RESULTATS!$E$3:$E$171))+SUM((RESULTATS!$J$3:$J$171=B13)*(RESULTATS!$K$3:$K$171&lt;RESULTATS!$L$3:$L$171))</f>
        <v>0</v>
      </c>
      <c r="H13" s="4" cm="1">
        <f t="array" ref="H13">SUM((RESULTATS!$B$3:$B$171=B13)*RESULTATS!$D$3:$D$171)+SUM((RESULTATS!$J$3:$J$171=B13)*RESULTATS!$K$3:$K$171)</f>
        <v>17</v>
      </c>
      <c r="I13" s="11" cm="1">
        <f t="array" ref="I13">SUM((RESULTATS!$B$3:$B$171=B13)*RESULTATS!$E$3:$E$171)+SUM((RESULTATS!$J$3:$J$171=B13)*RESULTATS!$L$3:$L$171)</f>
        <v>1</v>
      </c>
      <c r="J13" s="12">
        <f>H13-I13</f>
        <v>16</v>
      </c>
    </row>
    <row r="14" spans="1:10">
      <c r="A14" s="21">
        <v>13</v>
      </c>
      <c r="B14" s="3" t="s">
        <v>1</v>
      </c>
      <c r="C14" s="11">
        <f>E14*3+F14</f>
        <v>1</v>
      </c>
      <c r="D14" s="4">
        <f>COUNTIFS(RESULTATS!$B$3:$B$171,B14,RESULTATS!$D$3:$D$171,"&lt;&gt;")+COUNTIFS(RESULTATS!$J$3:$J$171,B14,RESULTATS!$L$3:$L$171,"&lt;&gt;")</f>
        <v>0</v>
      </c>
      <c r="E14" s="11" cm="1">
        <f t="array" ref="E14">SUM((RESULTATS!$B$3:$B$171=B14)*(RESULTATS!$D$3:$D$171&gt;RESULTATS!$E$3:$E$171))+SUM((RESULTATS!$J$3:$J$171=B14)*(RESULTATS!$K$3:$K$171&gt;RESULTATS!$L$3:$L$171))</f>
        <v>0</v>
      </c>
      <c r="F14" s="4" cm="1">
        <f t="array" ref="F14">SUM((RESULTATS!$B$3:$B$171=B14)*(RESULTATS!$D$3:$D$171=RESULTATS!$E$3:$E$171))+SUM((RESULTATS!$J$3:$J$171=B14)*(RESULTATS!$K$3:$K$171=RESULTATS!$L$3:$L$171))</f>
        <v>1</v>
      </c>
      <c r="G14" s="11" cm="1">
        <f t="array" ref="G14">SUM((RESULTATS!$B$3:$B$171=B14)*(RESULTATS!$D$3:$D$171&lt;RESULTATS!$E$3:$E$171))+SUM((RESULTATS!$J$3:$J$171=B14)*(RESULTATS!$K$3:$K$171&lt;RESULTATS!$L$3:$L$171))</f>
        <v>0</v>
      </c>
      <c r="H14" s="4" cm="1">
        <f t="array" ref="H14">SUM((RESULTATS!$B$3:$B$171=B14)*RESULTATS!$D$3:$D$171)+SUM((RESULTATS!$J$3:$J$171=B14)*RESULTATS!$K$3:$K$171)</f>
        <v>0</v>
      </c>
      <c r="I14" s="11" cm="1">
        <f t="array" ref="I14">SUM((RESULTATS!$B$3:$B$171=B14)*RESULTATS!$E$3:$E$171)+SUM((RESULTATS!$J$3:$J$171=B14)*RESULTATS!$L$3:$L$171)</f>
        <v>0</v>
      </c>
      <c r="J14" s="12">
        <f>H14-I14</f>
        <v>0</v>
      </c>
    </row>
    <row r="15" spans="1:10">
      <c r="A15" s="21">
        <v>14</v>
      </c>
      <c r="B15" s="3" t="s">
        <v>3</v>
      </c>
      <c r="C15" s="11">
        <f>E15*3+F15</f>
        <v>1</v>
      </c>
      <c r="D15" s="4">
        <f>COUNTIFS(RESULTATS!$B$3:$B$171,B15,RESULTATS!$D$3:$D$171,"&lt;&gt;")+COUNTIFS(RESULTATS!$J$3:$J$171,B15,RESULTATS!$L$3:$L$171,"&lt;&gt;")</f>
        <v>1</v>
      </c>
      <c r="E15" s="11" cm="1">
        <f t="array" ref="E15">SUM((RESULTATS!$B$3:$B$171=B15)*(RESULTATS!$D$3:$D$171&gt;RESULTATS!$E$3:$E$171))+SUM((RESULTATS!$J$3:$J$171=B15)*(RESULTATS!$K$3:$K$171&gt;RESULTATS!$L$3:$L$171))</f>
        <v>0</v>
      </c>
      <c r="F15" s="4" cm="1">
        <f t="array" ref="F15">SUM((RESULTATS!$B$3:$B$171=B15)*(RESULTATS!$D$3:$D$171=RESULTATS!$E$3:$E$171))+SUM((RESULTATS!$J$3:$J$171=B15)*(RESULTATS!$K$3:$K$171=RESULTATS!$L$3:$L$171))</f>
        <v>1</v>
      </c>
      <c r="G15" s="11" cm="1">
        <f t="array" ref="G15">SUM((RESULTATS!$B$3:$B$171=B15)*(RESULTATS!$D$3:$D$171&lt;RESULTATS!$E$3:$E$171))+SUM((RESULTATS!$J$3:$J$171=B15)*(RESULTATS!$K$3:$K$171&lt;RESULTATS!$L$3:$L$171))</f>
        <v>0</v>
      </c>
      <c r="H15" s="4" cm="1">
        <f t="array" ref="H15">SUM((RESULTATS!$B$3:$B$171=B15)*RESULTATS!$D$3:$D$171)+SUM((RESULTATS!$J$3:$J$171=B15)*RESULTATS!$K$3:$K$171)</f>
        <v>0</v>
      </c>
      <c r="I15" s="11" cm="1">
        <f t="array" ref="I15">SUM((RESULTATS!$B$3:$B$171=B15)*RESULTATS!$E$3:$E$171)+SUM((RESULTATS!$J$3:$J$171=B15)*RESULTATS!$L$3:$L$171)</f>
        <v>0</v>
      </c>
      <c r="J15" s="12">
        <f>H15-I15</f>
        <v>0</v>
      </c>
    </row>
    <row r="16" spans="1:10">
      <c r="A16" s="21">
        <v>15</v>
      </c>
      <c r="B16" s="3" t="s">
        <v>43</v>
      </c>
      <c r="C16" s="11">
        <f>E16*3+F16</f>
        <v>1</v>
      </c>
      <c r="D16" s="4">
        <f>COUNTIFS(RESULTATS!$B$3:$B$171,B16,RESULTATS!$D$3:$D$171,"&lt;&gt;")+COUNTIFS(RESULTATS!$J$3:$J$171,B16,RESULTATS!$L$3:$L$171,"&lt;&gt;")</f>
        <v>0</v>
      </c>
      <c r="E16" s="11" cm="1">
        <f t="array" ref="E16">SUM((RESULTATS!$B$3:$B$171=B16)*(RESULTATS!$D$3:$D$171&gt;RESULTATS!$E$3:$E$171))+SUM((RESULTATS!$J$3:$J$171=B16)*(RESULTATS!$K$3:$K$171&gt;RESULTATS!$L$3:$L$171))</f>
        <v>0</v>
      </c>
      <c r="F16" s="4" cm="1">
        <f t="array" ref="F16">SUM((RESULTATS!$B$3:$B$171=B16)*(RESULTATS!$D$3:$D$171=RESULTATS!$E$3:$E$171))+SUM((RESULTATS!$J$3:$J$171=B16)*(RESULTATS!$K$3:$K$171=RESULTATS!$L$3:$L$171))</f>
        <v>1</v>
      </c>
      <c r="G16" s="11" cm="1">
        <f t="array" ref="G16">SUM((RESULTATS!$B$3:$B$171=B16)*(RESULTATS!$D$3:$D$171&lt;RESULTATS!$E$3:$E$171))+SUM((RESULTATS!$J$3:$J$171=B16)*(RESULTATS!$K$3:$K$171&lt;RESULTATS!$L$3:$L$171))</f>
        <v>0</v>
      </c>
      <c r="H16" s="4" cm="1">
        <f t="array" ref="H16">SUM((RESULTATS!$B$3:$B$171=B16)*RESULTATS!$D$3:$D$171)+SUM((RESULTATS!$J$3:$J$171=B16)*RESULTATS!$K$3:$K$171)</f>
        <v>0</v>
      </c>
      <c r="I16" s="11" cm="1">
        <f t="array" ref="I16">SUM((RESULTATS!$B$3:$B$171=B16)*RESULTATS!$E$3:$E$171)+SUM((RESULTATS!$J$3:$J$171=B16)*RESULTATS!$L$3:$L$171)</f>
        <v>0</v>
      </c>
      <c r="J16" s="12">
        <f>H16-I16</f>
        <v>0</v>
      </c>
    </row>
    <row r="17" spans="1:10">
      <c r="A17" s="21">
        <v>16</v>
      </c>
      <c r="B17" s="3" t="s">
        <v>78</v>
      </c>
      <c r="C17" s="11">
        <f>E17*3+F17</f>
        <v>3</v>
      </c>
      <c r="D17" s="4">
        <f>COUNTIFS(RESULTATS!$B$3:$B$171,B17,RESULTATS!$D$3:$D$171,"&lt;&gt;")+COUNTIFS(RESULTATS!$J$3:$J$171,B17,RESULTATS!$L$3:$L$171,"&lt;&gt;")</f>
        <v>1</v>
      </c>
      <c r="E17" s="11" cm="1">
        <f t="array" ref="E17">SUM((RESULTATS!$B$3:$B$171=B17)*(RESULTATS!$D$3:$D$171&gt;RESULTATS!$E$3:$E$171))+SUM((RESULTATS!$J$3:$J$171=B17)*(RESULTATS!$K$3:$K$171&gt;RESULTATS!$L$3:$L$171))</f>
        <v>1</v>
      </c>
      <c r="F17" s="4" cm="1">
        <f t="array" ref="F17">SUM((RESULTATS!$B$3:$B$171=B17)*(RESULTATS!$D$3:$D$171=RESULTATS!$E$3:$E$171))+SUM((RESULTATS!$J$3:$J$171=B17)*(RESULTATS!$K$3:$K$171=RESULTATS!$L$3:$L$171))</f>
        <v>0</v>
      </c>
      <c r="G17" s="11" cm="1">
        <f t="array" ref="G17">SUM((RESULTATS!$B$3:$B$171=B17)*(RESULTATS!$D$3:$D$171&lt;RESULTATS!$E$3:$E$171))+SUM((RESULTATS!$J$3:$J$171=B17)*(RESULTATS!$K$3:$K$171&lt;RESULTATS!$L$3:$L$171))</f>
        <v>0</v>
      </c>
      <c r="H17" s="4" cm="1">
        <f t="array" ref="H17">SUM((RESULTATS!$B$3:$B$171=B17)*RESULTATS!$D$3:$D$171)+SUM((RESULTATS!$J$3:$J$171=B17)*RESULTATS!$K$3:$K$171)</f>
        <v>5</v>
      </c>
      <c r="I17" s="11" cm="1">
        <f t="array" ref="I17">SUM((RESULTATS!$B$3:$B$171=B17)*RESULTATS!$E$3:$E$171)+SUM((RESULTATS!$J$3:$J$171=B17)*RESULTATS!$L$3:$L$171)</f>
        <v>1</v>
      </c>
      <c r="J17" s="12">
        <f>H17-I17</f>
        <v>4</v>
      </c>
    </row>
    <row r="18" spans="1:10">
      <c r="A18" s="21">
        <v>17</v>
      </c>
      <c r="B18" s="3" t="s">
        <v>41</v>
      </c>
      <c r="C18" s="11">
        <f>E18*3+F18</f>
        <v>3</v>
      </c>
      <c r="D18" s="4">
        <f>COUNTIFS(RESULTATS!$B$3:$B$171,B18,RESULTATS!$D$3:$D$171,"&lt;&gt;")+COUNTIFS(RESULTATS!$J$3:$J$171,B18,RESULTATS!$L$3:$L$171,"&lt;&gt;")</f>
        <v>1</v>
      </c>
      <c r="E18" s="11" cm="1">
        <f t="array" ref="E18">SUM((RESULTATS!$B$3:$B$171=B18)*(RESULTATS!$D$3:$D$171&gt;RESULTATS!$E$3:$E$171))+SUM((RESULTATS!$J$3:$J$171=B18)*(RESULTATS!$K$3:$K$171&gt;RESULTATS!$L$3:$L$171))</f>
        <v>1</v>
      </c>
      <c r="F18" s="4" cm="1">
        <f t="array" ref="F18">SUM((RESULTATS!$B$3:$B$171=B18)*(RESULTATS!$D$3:$D$171=RESULTATS!$E$3:$E$171))+SUM((RESULTATS!$J$3:$J$171=B18)*(RESULTATS!$K$3:$K$171=RESULTATS!$L$3:$L$171))</f>
        <v>0</v>
      </c>
      <c r="G18" s="11" cm="1">
        <f t="array" ref="G18">SUM((RESULTATS!$B$3:$B$171=B18)*(RESULTATS!$D$3:$D$171&lt;RESULTATS!$E$3:$E$171))+SUM((RESULTATS!$J$3:$J$171=B18)*(RESULTATS!$K$3:$K$171&lt;RESULTATS!$L$3:$L$171))</f>
        <v>0</v>
      </c>
      <c r="H18" s="4" cm="1">
        <f t="array" ref="H18">SUM((RESULTATS!$B$3:$B$171=B18)*RESULTATS!$D$3:$D$171)+SUM((RESULTATS!$J$3:$J$171=B18)*RESULTATS!$K$3:$K$171)</f>
        <v>2</v>
      </c>
      <c r="I18" s="11" cm="1">
        <f t="array" ref="I18">SUM((RESULTATS!$B$3:$B$171=B18)*RESULTATS!$E$3:$E$171)+SUM((RESULTATS!$J$3:$J$171=B18)*RESULTATS!$L$3:$L$171)</f>
        <v>1</v>
      </c>
      <c r="J18" s="12">
        <f>H18-I18</f>
        <v>1</v>
      </c>
    </row>
    <row r="19" spans="1:10">
      <c r="A19" s="22">
        <v>18</v>
      </c>
      <c r="B19" s="19" t="s">
        <v>44</v>
      </c>
      <c r="C19" s="13">
        <f>E19*3+F19</f>
        <v>1</v>
      </c>
      <c r="D19" s="14">
        <f>COUNTIFS(RESULTATS!$B$3:$B$171,B19,RESULTATS!$D$3:$D$171,"&lt;&gt;")+COUNTIFS(RESULTATS!$J$3:$J$171,B19,RESULTATS!$L$3:$L$171,"&lt;&gt;")</f>
        <v>0</v>
      </c>
      <c r="E19" s="13" cm="1">
        <f t="array" ref="E19">SUM((RESULTATS!$B$3:$B$171=B19)*(RESULTATS!$D$3:$D$171&gt;RESULTATS!$E$3:$E$171))+SUM((RESULTATS!$J$3:$J$171=B19)*(RESULTATS!$K$3:$K$171&gt;RESULTATS!$L$3:$L$171))</f>
        <v>0</v>
      </c>
      <c r="F19" s="14" cm="1">
        <f t="array" ref="F19">SUM((RESULTATS!$B$3:$B$171=B19)*(RESULTATS!$D$3:$D$171=RESULTATS!$E$3:$E$171))+SUM((RESULTATS!$J$3:$J$171=B19)*(RESULTATS!$K$3:$K$171=RESULTATS!$L$3:$L$171))</f>
        <v>1</v>
      </c>
      <c r="G19" s="13" cm="1">
        <f t="array" ref="G19">SUM((RESULTATS!$B$3:$B$171=B19)*(RESULTATS!$D$3:$D$171&lt;RESULTATS!$E$3:$E$171))+SUM((RESULTATS!$J$3:$J$171=B19)*(RESULTATS!$K$3:$K$171&lt;RESULTATS!$L$3:$L$171))</f>
        <v>0</v>
      </c>
      <c r="H19" s="14" cm="1">
        <f t="array" ref="H19">SUM((RESULTATS!$B$3:$B$171=B19)*RESULTATS!$D$3:$D$171)+SUM((RESULTATS!$J$3:$J$171=B19)*RESULTATS!$K$3:$K$171)</f>
        <v>0</v>
      </c>
      <c r="I19" s="13" cm="1">
        <f t="array" ref="I19">SUM((RESULTATS!$B$3:$B$171=B19)*RESULTATS!$E$3:$E$171)+SUM((RESULTATS!$J$3:$J$171=B19)*RESULTATS!$L$3:$L$171)</f>
        <v>0</v>
      </c>
      <c r="J19" s="15">
        <f>H19-I19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RESULTATS</vt:lpstr>
      <vt:lpstr>REGLES LIGUE 1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Daniel Colardelle</cp:lastModifiedBy>
  <dcterms:created xsi:type="dcterms:W3CDTF">2023-08-15T07:10:44Z</dcterms:created>
  <dcterms:modified xsi:type="dcterms:W3CDTF">2023-08-16T06:09:34Z</dcterms:modified>
</cp:coreProperties>
</file>