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ber.zoubga\Desktop\"/>
    </mc:Choice>
  </mc:AlternateContent>
  <xr:revisionPtr revIDLastSave="0" documentId="13_ncr:1_{119BE2E9-A55F-40A9-A5F5-609B83A24387}" xr6:coauthVersionLast="47" xr6:coauthVersionMax="47" xr10:uidLastSave="{00000000-0000-0000-0000-000000000000}"/>
  <bookViews>
    <workbookView xWindow="37080" yWindow="2565" windowWidth="28800" windowHeight="15435" xr2:uid="{90415FD0-6D29-4F42-A7FB-36E11057FEF1}"/>
  </bookViews>
  <sheets>
    <sheet name="October " sheetId="2" r:id="rId1"/>
    <sheet name="Feuil1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T37" i="2" l="1"/>
  <c r="AU37" i="2" s="1"/>
  <c r="AL37" i="2"/>
  <c r="AH37" i="2"/>
  <c r="AD37" i="2"/>
  <c r="Z37" i="2"/>
  <c r="Y37" i="2"/>
  <c r="U37" i="2"/>
  <c r="T37" i="2"/>
  <c r="O37" i="2"/>
  <c r="P37" i="2" s="1"/>
  <c r="J37" i="2"/>
  <c r="K37" i="2" s="1"/>
  <c r="F37" i="2"/>
  <c r="E37" i="2"/>
  <c r="AT36" i="2"/>
  <c r="AU36" i="2" s="1"/>
  <c r="AL36" i="2"/>
  <c r="AH36" i="2"/>
  <c r="AD36" i="2"/>
  <c r="Z36" i="2"/>
  <c r="Y36" i="2"/>
  <c r="T36" i="2"/>
  <c r="U36" i="2" s="1"/>
  <c r="O36" i="2"/>
  <c r="P36" i="2" s="1"/>
  <c r="J36" i="2"/>
  <c r="K36" i="2" s="1"/>
  <c r="E36" i="2"/>
  <c r="F36" i="2" s="1"/>
  <c r="AT35" i="2"/>
  <c r="AU35" i="2" s="1"/>
  <c r="AL35" i="2"/>
  <c r="AH35" i="2"/>
  <c r="AD35" i="2"/>
  <c r="Z35" i="2"/>
  <c r="Y35" i="2"/>
  <c r="U35" i="2"/>
  <c r="T35" i="2"/>
  <c r="O35" i="2"/>
  <c r="P35" i="2" s="1"/>
  <c r="J35" i="2"/>
  <c r="K35" i="2" s="1"/>
  <c r="F35" i="2"/>
  <c r="E35" i="2"/>
  <c r="AT34" i="2"/>
  <c r="AU34" i="2" s="1"/>
  <c r="AL34" i="2"/>
  <c r="AH34" i="2"/>
  <c r="AD34" i="2"/>
  <c r="Z34" i="2"/>
  <c r="Y34" i="2"/>
  <c r="T34" i="2"/>
  <c r="U34" i="2" s="1"/>
  <c r="O34" i="2"/>
  <c r="P34" i="2" s="1"/>
  <c r="J34" i="2"/>
  <c r="K34" i="2" s="1"/>
  <c r="E34" i="2"/>
  <c r="F34" i="2" s="1"/>
  <c r="AT33" i="2"/>
  <c r="AU33" i="2" s="1"/>
  <c r="AL33" i="2"/>
  <c r="AH33" i="2"/>
  <c r="AD33" i="2"/>
  <c r="Z33" i="2"/>
  <c r="Y33" i="2"/>
  <c r="U33" i="2"/>
  <c r="T33" i="2"/>
  <c r="O33" i="2"/>
  <c r="P33" i="2" s="1"/>
  <c r="J33" i="2"/>
  <c r="K33" i="2" s="1"/>
  <c r="F33" i="2"/>
  <c r="E33" i="2"/>
  <c r="AT32" i="2"/>
  <c r="AU32" i="2" s="1"/>
  <c r="AL32" i="2"/>
  <c r="AH32" i="2"/>
  <c r="AD32" i="2"/>
  <c r="Z32" i="2"/>
  <c r="Y32" i="2"/>
  <c r="T32" i="2"/>
  <c r="U32" i="2" s="1"/>
  <c r="O32" i="2"/>
  <c r="P32" i="2" s="1"/>
  <c r="J32" i="2"/>
  <c r="K32" i="2" s="1"/>
  <c r="E32" i="2"/>
  <c r="F32" i="2" s="1"/>
  <c r="AT31" i="2"/>
  <c r="AU31" i="2" s="1"/>
  <c r="AL31" i="2"/>
  <c r="AH31" i="2"/>
  <c r="AD31" i="2"/>
  <c r="Z31" i="2"/>
  <c r="Y31" i="2"/>
  <c r="U31" i="2"/>
  <c r="T31" i="2"/>
  <c r="O31" i="2"/>
  <c r="P31" i="2" s="1"/>
  <c r="J31" i="2"/>
  <c r="K31" i="2" s="1"/>
  <c r="F31" i="2"/>
  <c r="E31" i="2"/>
  <c r="AT30" i="2"/>
  <c r="AU30" i="2" s="1"/>
  <c r="AL30" i="2"/>
  <c r="AH30" i="2"/>
  <c r="AD30" i="2"/>
  <c r="Z30" i="2"/>
  <c r="Y30" i="2"/>
  <c r="T30" i="2"/>
  <c r="U30" i="2" s="1"/>
  <c r="O30" i="2"/>
  <c r="P30" i="2" s="1"/>
  <c r="J30" i="2"/>
  <c r="K30" i="2" s="1"/>
  <c r="E30" i="2"/>
  <c r="F30" i="2" s="1"/>
  <c r="AU29" i="2"/>
  <c r="AT29" i="2"/>
  <c r="AL29" i="2"/>
  <c r="AH29" i="2"/>
  <c r="AD29" i="2"/>
  <c r="Z29" i="2"/>
  <c r="Y29" i="2"/>
  <c r="U29" i="2"/>
  <c r="T29" i="2"/>
  <c r="O29" i="2"/>
  <c r="P29" i="2" s="1"/>
  <c r="J29" i="2"/>
  <c r="K29" i="2" s="1"/>
  <c r="F29" i="2"/>
  <c r="E29" i="2"/>
  <c r="AT28" i="2"/>
  <c r="AU28" i="2" s="1"/>
  <c r="AL28" i="2"/>
  <c r="AH28" i="2"/>
  <c r="AD28" i="2"/>
  <c r="Z28" i="2"/>
  <c r="Y28" i="2"/>
  <c r="T28" i="2"/>
  <c r="U28" i="2" s="1"/>
  <c r="O28" i="2"/>
  <c r="P28" i="2" s="1"/>
  <c r="J28" i="2"/>
  <c r="K28" i="2" s="1"/>
  <c r="E28" i="2"/>
  <c r="F28" i="2" s="1"/>
  <c r="AU27" i="2"/>
  <c r="AT27" i="2"/>
  <c r="AL27" i="2"/>
  <c r="AH27" i="2"/>
  <c r="AD27" i="2"/>
  <c r="Z27" i="2"/>
  <c r="Y27" i="2"/>
  <c r="T27" i="2"/>
  <c r="U27" i="2" s="1"/>
  <c r="O27" i="2"/>
  <c r="P27" i="2" s="1"/>
  <c r="J27" i="2"/>
  <c r="K27" i="2" s="1"/>
  <c r="F27" i="2"/>
  <c r="E27" i="2"/>
  <c r="AT26" i="2"/>
  <c r="AU26" i="2" s="1"/>
  <c r="AL26" i="2"/>
  <c r="AH26" i="2"/>
  <c r="AD26" i="2"/>
  <c r="Z26" i="2"/>
  <c r="Y26" i="2"/>
  <c r="T26" i="2"/>
  <c r="U26" i="2" s="1"/>
  <c r="O26" i="2"/>
  <c r="P26" i="2" s="1"/>
  <c r="J26" i="2"/>
  <c r="K26" i="2" s="1"/>
  <c r="E26" i="2"/>
  <c r="F26" i="2" s="1"/>
  <c r="AU25" i="2"/>
  <c r="AT25" i="2"/>
  <c r="AL25" i="2"/>
  <c r="AH25" i="2"/>
  <c r="AD25" i="2"/>
  <c r="Z25" i="2"/>
  <c r="Y25" i="2"/>
  <c r="T25" i="2"/>
  <c r="U25" i="2" s="1"/>
  <c r="O25" i="2"/>
  <c r="P25" i="2" s="1"/>
  <c r="J25" i="2"/>
  <c r="K25" i="2" s="1"/>
  <c r="F25" i="2"/>
  <c r="E25" i="2"/>
  <c r="AT24" i="2"/>
  <c r="AU24" i="2" s="1"/>
  <c r="AL24" i="2"/>
  <c r="AH24" i="2"/>
  <c r="AD24" i="2"/>
  <c r="Z24" i="2"/>
  <c r="Y24" i="2"/>
  <c r="T24" i="2"/>
  <c r="U24" i="2" s="1"/>
  <c r="O24" i="2"/>
  <c r="P24" i="2" s="1"/>
  <c r="J24" i="2"/>
  <c r="K24" i="2" s="1"/>
  <c r="E24" i="2"/>
  <c r="F24" i="2" s="1"/>
  <c r="AT23" i="2"/>
  <c r="AU23" i="2" s="1"/>
  <c r="AL23" i="2"/>
  <c r="AH23" i="2"/>
  <c r="AD23" i="2"/>
  <c r="Z23" i="2"/>
  <c r="Y23" i="2"/>
  <c r="T23" i="2"/>
  <c r="U23" i="2" s="1"/>
  <c r="O23" i="2"/>
  <c r="P23" i="2" s="1"/>
  <c r="J23" i="2"/>
  <c r="K23" i="2" s="1"/>
  <c r="F23" i="2"/>
  <c r="E23" i="2"/>
  <c r="AT22" i="2"/>
  <c r="AU22" i="2" s="1"/>
  <c r="AL22" i="2"/>
  <c r="AH22" i="2"/>
  <c r="AD22" i="2"/>
  <c r="Z22" i="2"/>
  <c r="Y22" i="2"/>
  <c r="T22" i="2"/>
  <c r="U22" i="2" s="1"/>
  <c r="O22" i="2"/>
  <c r="P22" i="2" s="1"/>
  <c r="J22" i="2"/>
  <c r="K22" i="2" s="1"/>
  <c r="E22" i="2"/>
  <c r="F22" i="2" s="1"/>
  <c r="AT21" i="2"/>
  <c r="AU21" i="2" s="1"/>
  <c r="AL21" i="2"/>
  <c r="AH21" i="2"/>
  <c r="AD21" i="2"/>
  <c r="Z21" i="2"/>
  <c r="Y21" i="2"/>
  <c r="T21" i="2"/>
  <c r="U21" i="2" s="1"/>
  <c r="O21" i="2"/>
  <c r="P21" i="2" s="1"/>
  <c r="J21" i="2"/>
  <c r="K21" i="2" s="1"/>
  <c r="F21" i="2"/>
  <c r="E21" i="2"/>
  <c r="AT20" i="2"/>
  <c r="AU20" i="2" s="1"/>
  <c r="AL20" i="2"/>
  <c r="AH20" i="2"/>
  <c r="AD20" i="2"/>
  <c r="Z20" i="2"/>
  <c r="Y20" i="2"/>
  <c r="T20" i="2"/>
  <c r="U20" i="2" s="1"/>
  <c r="O20" i="2"/>
  <c r="P20" i="2" s="1"/>
  <c r="J20" i="2"/>
  <c r="K20" i="2" s="1"/>
  <c r="E20" i="2"/>
  <c r="F20" i="2" s="1"/>
  <c r="AT19" i="2"/>
  <c r="AU19" i="2" s="1"/>
  <c r="AL19" i="2"/>
  <c r="AH19" i="2"/>
  <c r="AD19" i="2"/>
  <c r="Z19" i="2"/>
  <c r="Y19" i="2"/>
  <c r="T19" i="2"/>
  <c r="U19" i="2" s="1"/>
  <c r="O19" i="2"/>
  <c r="P19" i="2" s="1"/>
  <c r="J19" i="2"/>
  <c r="K19" i="2" s="1"/>
  <c r="F19" i="2"/>
  <c r="E19" i="2"/>
  <c r="AT18" i="2"/>
  <c r="AU18" i="2" s="1"/>
  <c r="AL18" i="2"/>
  <c r="AH18" i="2"/>
  <c r="AD18" i="2"/>
  <c r="Z18" i="2"/>
  <c r="Y18" i="2"/>
  <c r="T18" i="2"/>
  <c r="U18" i="2" s="1"/>
  <c r="O18" i="2"/>
  <c r="P18" i="2" s="1"/>
  <c r="J18" i="2"/>
  <c r="K18" i="2" s="1"/>
  <c r="E18" i="2"/>
  <c r="F18" i="2" s="1"/>
  <c r="AT17" i="2"/>
  <c r="AU17" i="2" s="1"/>
  <c r="AL17" i="2"/>
  <c r="AH17" i="2"/>
  <c r="AD17" i="2"/>
  <c r="Z17" i="2"/>
  <c r="Y17" i="2"/>
  <c r="T17" i="2"/>
  <c r="U17" i="2" s="1"/>
  <c r="O17" i="2"/>
  <c r="P17" i="2" s="1"/>
  <c r="J17" i="2"/>
  <c r="K17" i="2" s="1"/>
  <c r="F17" i="2"/>
  <c r="E17" i="2"/>
  <c r="AT16" i="2"/>
  <c r="AU16" i="2" s="1"/>
  <c r="AL16" i="2"/>
  <c r="AH16" i="2"/>
  <c r="AD16" i="2"/>
  <c r="Z16" i="2"/>
  <c r="Y16" i="2"/>
  <c r="T16" i="2"/>
  <c r="U16" i="2" s="1"/>
  <c r="O16" i="2"/>
  <c r="P16" i="2" s="1"/>
  <c r="J16" i="2"/>
  <c r="K16" i="2" s="1"/>
  <c r="E16" i="2"/>
  <c r="F16" i="2" s="1"/>
  <c r="AT15" i="2"/>
  <c r="AU15" i="2" s="1"/>
  <c r="AL15" i="2"/>
  <c r="AH15" i="2"/>
  <c r="AD15" i="2"/>
  <c r="Z15" i="2"/>
  <c r="Y15" i="2"/>
  <c r="T15" i="2"/>
  <c r="U15" i="2" s="1"/>
  <c r="P15" i="2"/>
  <c r="O15" i="2"/>
  <c r="K15" i="2"/>
  <c r="J15" i="2"/>
  <c r="F15" i="2"/>
  <c r="E15" i="2"/>
  <c r="AT14" i="2"/>
  <c r="AU14" i="2" s="1"/>
  <c r="AL14" i="2"/>
  <c r="AH14" i="2"/>
  <c r="AD14" i="2"/>
  <c r="Z14" i="2"/>
  <c r="Y14" i="2"/>
  <c r="T14" i="2"/>
  <c r="U14" i="2" s="1"/>
  <c r="O14" i="2"/>
  <c r="P14" i="2" s="1"/>
  <c r="K14" i="2"/>
  <c r="J14" i="2"/>
  <c r="F14" i="2"/>
  <c r="E14" i="2"/>
  <c r="AT13" i="2"/>
  <c r="AU13" i="2" s="1"/>
  <c r="AL13" i="2"/>
  <c r="AH13" i="2"/>
  <c r="AD13" i="2"/>
  <c r="Z13" i="2"/>
  <c r="Y13" i="2"/>
  <c r="U13" i="2"/>
  <c r="T13" i="2"/>
  <c r="O13" i="2"/>
  <c r="P13" i="2" s="1"/>
  <c r="K13" i="2"/>
  <c r="J13" i="2"/>
  <c r="F13" i="2"/>
  <c r="E13" i="2"/>
  <c r="AT12" i="2"/>
  <c r="AU12" i="2" s="1"/>
  <c r="AL12" i="2"/>
  <c r="AH12" i="2"/>
  <c r="AD12" i="2"/>
  <c r="Z12" i="2"/>
  <c r="Y12" i="2"/>
  <c r="U12" i="2"/>
  <c r="T12" i="2"/>
  <c r="O12" i="2"/>
  <c r="P12" i="2" s="1"/>
  <c r="Q12" i="2" s="1"/>
  <c r="K12" i="2"/>
  <c r="J12" i="2"/>
  <c r="E12" i="2"/>
  <c r="F12" i="2" s="1"/>
  <c r="AT11" i="2"/>
  <c r="AU11" i="2" s="1"/>
  <c r="AL11" i="2"/>
  <c r="AH11" i="2"/>
  <c r="AD40" i="2" s="1" a="1"/>
  <c r="AD40" i="2" s="1"/>
  <c r="AD11" i="2"/>
  <c r="Y11" i="2"/>
  <c r="Z11" i="2" s="1"/>
  <c r="U11" i="2"/>
  <c r="T11" i="2"/>
  <c r="P11" i="2"/>
  <c r="Q11" i="2" s="1"/>
  <c r="O11" i="2"/>
  <c r="K11" i="2"/>
  <c r="J11" i="2"/>
  <c r="F11" i="2"/>
  <c r="E11" i="2"/>
  <c r="AT10" i="2"/>
  <c r="AU10" i="2" s="1"/>
  <c r="AL10" i="2"/>
  <c r="AH10" i="2"/>
  <c r="AD10" i="2"/>
  <c r="Z10" i="2"/>
  <c r="Y10" i="2"/>
  <c r="U10" i="2"/>
  <c r="T10" i="2"/>
  <c r="O10" i="2"/>
  <c r="P10" i="2" s="1"/>
  <c r="Q10" i="2" s="1"/>
  <c r="J10" i="2"/>
  <c r="K10" i="2" s="1"/>
  <c r="F10" i="2"/>
  <c r="E10" i="2"/>
  <c r="AT9" i="2"/>
  <c r="AU9" i="2" s="1"/>
  <c r="AL9" i="2"/>
  <c r="AH9" i="2"/>
  <c r="AD9" i="2"/>
  <c r="Z9" i="2"/>
  <c r="Y9" i="2"/>
  <c r="U9" i="2"/>
  <c r="V9" i="2" s="1"/>
  <c r="V10" i="2" s="1"/>
  <c r="V11" i="2" s="1"/>
  <c r="V12" i="2" s="1"/>
  <c r="V13" i="2" s="1"/>
  <c r="T9" i="2"/>
  <c r="O9" i="2"/>
  <c r="P9" i="2" s="1"/>
  <c r="Q9" i="2" s="1"/>
  <c r="K9" i="2"/>
  <c r="J9" i="2"/>
  <c r="F9" i="2"/>
  <c r="E9" i="2"/>
  <c r="AT8" i="2"/>
  <c r="AU8" i="2" s="1"/>
  <c r="AL8" i="2"/>
  <c r="AM8" i="2" s="1"/>
  <c r="AM9" i="2" s="1"/>
  <c r="AM10" i="2" s="1"/>
  <c r="AM11" i="2" s="1"/>
  <c r="AM12" i="2" s="1"/>
  <c r="AM13" i="2" s="1"/>
  <c r="AM14" i="2" s="1"/>
  <c r="AM15" i="2" s="1"/>
  <c r="AM16" i="2" s="1"/>
  <c r="AM17" i="2" s="1"/>
  <c r="AM18" i="2" s="1"/>
  <c r="AM19" i="2" s="1"/>
  <c r="AM20" i="2" s="1"/>
  <c r="AM21" i="2" s="1"/>
  <c r="AM22" i="2" s="1"/>
  <c r="AM23" i="2" s="1"/>
  <c r="AM24" i="2" s="1"/>
  <c r="AM25" i="2" s="1"/>
  <c r="AM26" i="2" s="1"/>
  <c r="AM27" i="2" s="1"/>
  <c r="AM28" i="2" s="1"/>
  <c r="AM29" i="2" s="1"/>
  <c r="AM30" i="2" s="1"/>
  <c r="AM31" i="2" s="1"/>
  <c r="AM32" i="2" s="1"/>
  <c r="AM33" i="2" s="1"/>
  <c r="AM34" i="2" s="1"/>
  <c r="AM35" i="2" s="1"/>
  <c r="AM36" i="2" s="1"/>
  <c r="AM37" i="2" s="1"/>
  <c r="AH8" i="2"/>
  <c r="AI8" i="2" s="1"/>
  <c r="AI9" i="2" s="1"/>
  <c r="AI10" i="2" s="1"/>
  <c r="AI11" i="2" s="1"/>
  <c r="AI12" i="2" s="1"/>
  <c r="AI13" i="2" s="1"/>
  <c r="AI14" i="2" s="1"/>
  <c r="AI15" i="2" s="1"/>
  <c r="AI16" i="2" s="1"/>
  <c r="AI17" i="2" s="1"/>
  <c r="AI18" i="2" s="1"/>
  <c r="AI19" i="2" s="1"/>
  <c r="AI20" i="2" s="1"/>
  <c r="AI21" i="2" s="1"/>
  <c r="AI22" i="2" s="1"/>
  <c r="AI23" i="2" s="1"/>
  <c r="AI24" i="2" s="1"/>
  <c r="AI25" i="2" s="1"/>
  <c r="AI26" i="2" s="1"/>
  <c r="AI27" i="2" s="1"/>
  <c r="AI28" i="2" s="1"/>
  <c r="AI29" i="2" s="1"/>
  <c r="AI30" i="2" s="1"/>
  <c r="AI31" i="2" s="1"/>
  <c r="AI32" i="2" s="1"/>
  <c r="AI33" i="2" s="1"/>
  <c r="AI34" i="2" s="1"/>
  <c r="AI35" i="2" s="1"/>
  <c r="AI36" i="2" s="1"/>
  <c r="AI37" i="2" s="1"/>
  <c r="AE8" i="2"/>
  <c r="AE9" i="2" s="1"/>
  <c r="AE10" i="2" s="1"/>
  <c r="AE11" i="2" s="1"/>
  <c r="AE12" i="2" s="1"/>
  <c r="AE13" i="2" s="1"/>
  <c r="AE14" i="2" s="1"/>
  <c r="AE15" i="2" s="1"/>
  <c r="AE16" i="2" s="1"/>
  <c r="AE17" i="2" s="1"/>
  <c r="AE18" i="2" s="1"/>
  <c r="AE19" i="2" s="1"/>
  <c r="AE20" i="2" s="1"/>
  <c r="AE21" i="2" s="1"/>
  <c r="AE22" i="2" s="1"/>
  <c r="AE23" i="2" s="1"/>
  <c r="AE24" i="2" s="1"/>
  <c r="AE25" i="2" s="1"/>
  <c r="AE26" i="2" s="1"/>
  <c r="AE27" i="2" s="1"/>
  <c r="AE28" i="2" s="1"/>
  <c r="AE29" i="2" s="1"/>
  <c r="AE30" i="2" s="1"/>
  <c r="AE31" i="2" s="1"/>
  <c r="AE32" i="2" s="1"/>
  <c r="AE33" i="2" s="1"/>
  <c r="AE34" i="2" s="1"/>
  <c r="AE35" i="2" s="1"/>
  <c r="AE36" i="2" s="1"/>
  <c r="AE37" i="2" s="1"/>
  <c r="AD8" i="2"/>
  <c r="Z8" i="2"/>
  <c r="AA8" i="2" s="1"/>
  <c r="AA9" i="2" s="1"/>
  <c r="AA10" i="2" s="1"/>
  <c r="AA11" i="2" s="1"/>
  <c r="AA12" i="2" s="1"/>
  <c r="AA13" i="2" s="1"/>
  <c r="AA14" i="2" s="1"/>
  <c r="AA15" i="2" s="1"/>
  <c r="AA16" i="2" s="1"/>
  <c r="AA17" i="2" s="1"/>
  <c r="AA18" i="2" s="1"/>
  <c r="AA19" i="2" s="1"/>
  <c r="AA20" i="2" s="1"/>
  <c r="AA21" i="2" s="1"/>
  <c r="AA22" i="2" s="1"/>
  <c r="AA23" i="2" s="1"/>
  <c r="AA24" i="2" s="1"/>
  <c r="AA25" i="2" s="1"/>
  <c r="AA26" i="2" s="1"/>
  <c r="AA27" i="2" s="1"/>
  <c r="AA28" i="2" s="1"/>
  <c r="AA29" i="2" s="1"/>
  <c r="AA30" i="2" s="1"/>
  <c r="AA31" i="2" s="1"/>
  <c r="AA32" i="2" s="1"/>
  <c r="AA33" i="2" s="1"/>
  <c r="AA34" i="2" s="1"/>
  <c r="AA35" i="2" s="1"/>
  <c r="AA36" i="2" s="1"/>
  <c r="AA37" i="2" s="1"/>
  <c r="Y8" i="2"/>
  <c r="V8" i="2"/>
  <c r="U8" i="2"/>
  <c r="T8" i="2"/>
  <c r="P8" i="2"/>
  <c r="Q8" i="2" s="1"/>
  <c r="K8" i="2"/>
  <c r="L8" i="2" s="1"/>
  <c r="L9" i="2" s="1"/>
  <c r="J8" i="2"/>
  <c r="E8" i="2"/>
  <c r="F8" i="2" s="1"/>
  <c r="AV7" i="2"/>
  <c r="AT7" i="2"/>
  <c r="AU7" i="2" s="1"/>
  <c r="AL7" i="2"/>
  <c r="AH7" i="2"/>
  <c r="AD7" i="2"/>
  <c r="Z7" i="2"/>
  <c r="Y7" i="2"/>
  <c r="U7" i="2"/>
  <c r="T7" i="2"/>
  <c r="P7" i="2"/>
  <c r="K7" i="2"/>
  <c r="J7" i="2"/>
  <c r="E7" i="2"/>
  <c r="F7" i="2" s="1"/>
  <c r="AO7" i="2" s="1"/>
  <c r="FK67" i="1"/>
  <c r="FK66" i="1"/>
  <c r="FJ66" i="1"/>
  <c r="FG66" i="1"/>
  <c r="FF66" i="1"/>
  <c r="FD66" i="1"/>
  <c r="FC66" i="1"/>
  <c r="FD67" i="1" s="1"/>
  <c r="EZ66" i="1"/>
  <c r="EY66" i="1"/>
  <c r="BF66" i="1"/>
  <c r="BJ65" i="1"/>
  <c r="BF65" i="1"/>
  <c r="BC61" i="1"/>
  <c r="AY61" i="1"/>
  <c r="CE58" i="1"/>
  <c r="BI57" i="1"/>
  <c r="AY56" i="1"/>
  <c r="AY57" i="1" s="1"/>
  <c r="AX56" i="1"/>
  <c r="BV54" i="1"/>
  <c r="CD49" i="1"/>
  <c r="CE59" i="1" s="1"/>
  <c r="BC48" i="1"/>
  <c r="BC56" i="1" s="1"/>
  <c r="AR48" i="1"/>
  <c r="MO44" i="1"/>
  <c r="ML44" i="1"/>
  <c r="MK44" i="1"/>
  <c r="MA44" i="1"/>
  <c r="LX44" i="1"/>
  <c r="LW44" i="1"/>
  <c r="LM44" i="1"/>
  <c r="LJ44" i="1"/>
  <c r="LI44" i="1"/>
  <c r="KY44" i="1"/>
  <c r="KW44" i="1"/>
  <c r="KV44" i="1"/>
  <c r="KU44" i="1"/>
  <c r="KK44" i="1"/>
  <c r="KH44" i="1"/>
  <c r="KG44" i="1"/>
  <c r="JW44" i="1"/>
  <c r="JT44" i="1"/>
  <c r="JS44" i="1"/>
  <c r="JK44" i="1"/>
  <c r="JF44" i="1"/>
  <c r="JE44" i="1"/>
  <c r="IO44" i="1"/>
  <c r="IN44" i="1"/>
  <c r="IL44" i="1"/>
  <c r="BB44" i="1"/>
  <c r="MN43" i="1"/>
  <c r="MM43" i="1"/>
  <c r="MM44" i="1" s="1"/>
  <c r="MJ43" i="1"/>
  <c r="MI43" i="1"/>
  <c r="MI44" i="1" s="1"/>
  <c r="MD43" i="1"/>
  <c r="MC43" i="1"/>
  <c r="MC44" i="1" s="1"/>
  <c r="LZ43" i="1"/>
  <c r="LY43" i="1"/>
  <c r="LY44" i="1" s="1"/>
  <c r="LV43" i="1"/>
  <c r="LU44" i="1" s="1"/>
  <c r="LU43" i="1"/>
  <c r="LP43" i="1"/>
  <c r="LO43" i="1"/>
  <c r="LO44" i="1" s="1"/>
  <c r="LL43" i="1"/>
  <c r="LK44" i="1" s="1"/>
  <c r="LK43" i="1"/>
  <c r="LH43" i="1"/>
  <c r="LG43" i="1"/>
  <c r="LG44" i="1" s="1"/>
  <c r="LB43" i="1"/>
  <c r="LA43" i="1"/>
  <c r="LA44" i="1" s="1"/>
  <c r="KX43" i="1"/>
  <c r="KW43" i="1"/>
  <c r="KT43" i="1"/>
  <c r="KS44" i="1" s="1"/>
  <c r="KS43" i="1"/>
  <c r="KN43" i="1"/>
  <c r="KM43" i="1"/>
  <c r="KM44" i="1" s="1"/>
  <c r="KJ43" i="1"/>
  <c r="KI43" i="1"/>
  <c r="KI44" i="1" s="1"/>
  <c r="KF43" i="1"/>
  <c r="KE43" i="1"/>
  <c r="KE44" i="1" s="1"/>
  <c r="JZ43" i="1"/>
  <c r="JY44" i="1" s="1"/>
  <c r="JY43" i="1"/>
  <c r="JV43" i="1"/>
  <c r="JU43" i="1"/>
  <c r="JU44" i="1" s="1"/>
  <c r="JR43" i="1"/>
  <c r="JQ43" i="1"/>
  <c r="JQ44" i="1" s="1"/>
  <c r="JL43" i="1"/>
  <c r="JK43" i="1"/>
  <c r="JI43" i="1"/>
  <c r="JI44" i="1" s="1"/>
  <c r="JH43" i="1"/>
  <c r="JG43" i="1"/>
  <c r="JG44" i="1" s="1"/>
  <c r="JC43" i="1"/>
  <c r="JC44" i="1" s="1"/>
  <c r="IX43" i="1"/>
  <c r="IW43" i="1"/>
  <c r="IW44" i="1" s="1"/>
  <c r="IR43" i="1"/>
  <c r="IR44" i="1" s="1"/>
  <c r="IQ43" i="1"/>
  <c r="IP43" i="1"/>
  <c r="IP44" i="1" s="1"/>
  <c r="AP9" i="2" s="1"/>
  <c r="IL43" i="1"/>
  <c r="IG43" i="1"/>
  <c r="IF43" i="1"/>
  <c r="IF44" i="1" s="1"/>
  <c r="BQ43" i="1"/>
  <c r="BM43" i="1"/>
  <c r="BM44" i="1" s="1"/>
  <c r="BL43" i="1"/>
  <c r="HZ42" i="1"/>
  <c r="HY42" i="1"/>
  <c r="HQ42" i="1"/>
  <c r="HJ42" i="1"/>
  <c r="HI42" i="1"/>
  <c r="HG42" i="1"/>
  <c r="AN7" i="2" s="1"/>
  <c r="IC41" i="1"/>
  <c r="IC42" i="1" s="1"/>
  <c r="IB41" i="1"/>
  <c r="IA41" i="1"/>
  <c r="IA42" i="1" s="1"/>
  <c r="AP8" i="2" s="1"/>
  <c r="HW41" i="1"/>
  <c r="HW42" i="1" s="1"/>
  <c r="AN8" i="2" s="1"/>
  <c r="HR41" i="1"/>
  <c r="HQ41" i="1"/>
  <c r="HN41" i="1"/>
  <c r="HM41" i="1"/>
  <c r="HM42" i="1" s="1"/>
  <c r="HL41" i="1"/>
  <c r="HK41" i="1"/>
  <c r="HK42" i="1" s="1"/>
  <c r="AP7" i="2" s="1"/>
  <c r="HG41" i="1"/>
  <c r="HB41" i="1"/>
  <c r="HA41" i="1"/>
  <c r="HA42" i="1" s="1"/>
  <c r="AQ7" i="2" s="1"/>
  <c r="GT41" i="1"/>
  <c r="GQ41" i="1"/>
  <c r="GP41" i="1"/>
  <c r="GJ41" i="1"/>
  <c r="GA41" i="1"/>
  <c r="FZ41" i="1"/>
  <c r="CE41" i="1"/>
  <c r="GU40" i="1"/>
  <c r="GT40" i="1"/>
  <c r="GS40" i="1"/>
  <c r="GR40" i="1"/>
  <c r="GR41" i="1" s="1"/>
  <c r="GO40" i="1"/>
  <c r="GN40" i="1"/>
  <c r="GN41" i="1" s="1"/>
  <c r="GE40" i="1"/>
  <c r="GD40" i="1"/>
  <c r="GD41" i="1" s="1"/>
  <c r="GC40" i="1"/>
  <c r="GB40" i="1"/>
  <c r="GB41" i="1" s="1"/>
  <c r="FR37" i="1"/>
  <c r="DX37" i="1"/>
  <c r="DP37" i="1"/>
  <c r="FR36" i="1"/>
  <c r="FQ36" i="1"/>
  <c r="FN36" i="1"/>
  <c r="FM36" i="1"/>
  <c r="FK36" i="1"/>
  <c r="FJ36" i="1"/>
  <c r="FK37" i="1" s="1"/>
  <c r="FG36" i="1"/>
  <c r="FF36" i="1"/>
  <c r="FD36" i="1"/>
  <c r="FC36" i="1"/>
  <c r="FD37" i="1" s="1"/>
  <c r="EZ36" i="1"/>
  <c r="EY36" i="1"/>
  <c r="EV36" i="1"/>
  <c r="EU36" i="1"/>
  <c r="EV37" i="1" s="1"/>
  <c r="ER36" i="1"/>
  <c r="EQ36" i="1"/>
  <c r="EO36" i="1"/>
  <c r="EN36" i="1"/>
  <c r="EO37" i="1" s="1"/>
  <c r="EK36" i="1"/>
  <c r="EJ36" i="1"/>
  <c r="EH36" i="1"/>
  <c r="EG36" i="1"/>
  <c r="EH37" i="1" s="1"/>
  <c r="ED36" i="1"/>
  <c r="EC36" i="1"/>
  <c r="DS36" i="1"/>
  <c r="DP36" i="1"/>
  <c r="DO36" i="1"/>
  <c r="DK36" i="1"/>
  <c r="DH36" i="1"/>
  <c r="DG36" i="1"/>
  <c r="DH37" i="1" s="1"/>
  <c r="DC36" i="1"/>
  <c r="AK36" i="1"/>
  <c r="CL35" i="1"/>
  <c r="AO35" i="1"/>
  <c r="AX34" i="1"/>
  <c r="AO34" i="1"/>
  <c r="BF33" i="1"/>
  <c r="CK32" i="1"/>
  <c r="CL36" i="1" s="1"/>
  <c r="BJ32" i="1"/>
  <c r="BF32" i="1"/>
  <c r="BE32" i="1"/>
  <c r="BP31" i="1"/>
  <c r="BA31" i="1"/>
  <c r="DA30" i="1"/>
  <c r="CZ30" i="1"/>
  <c r="DA31" i="1" s="1"/>
  <c r="CV30" i="1"/>
  <c r="DT29" i="1"/>
  <c r="DL29" i="1"/>
  <c r="DD29" i="1"/>
  <c r="CW29" i="1"/>
  <c r="AU25" i="1"/>
  <c r="C20" i="1"/>
  <c r="B20" i="1"/>
  <c r="B22" i="1" s="1"/>
  <c r="C19" i="1"/>
  <c r="B19" i="1"/>
  <c r="C18" i="1"/>
  <c r="B18" i="1"/>
  <c r="C17" i="1"/>
  <c r="B17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AO11" i="2" l="1"/>
  <c r="AO12" i="2" s="1"/>
  <c r="AO13" i="2" s="1"/>
  <c r="AO14" i="2" s="1"/>
  <c r="AO15" i="2" s="1"/>
  <c r="AO10" i="2"/>
  <c r="AP10" i="2"/>
  <c r="AP11" i="2" s="1"/>
  <c r="AP12" i="2" s="1"/>
  <c r="AP13" i="2" s="1"/>
  <c r="AP14" i="2" s="1"/>
  <c r="AP15" i="2" s="1"/>
  <c r="AQ8" i="2"/>
  <c r="AV8" i="2"/>
  <c r="AV9" i="2" s="1"/>
  <c r="AV10" i="2" s="1"/>
  <c r="AV11" i="2" s="1"/>
  <c r="AV12" i="2" s="1"/>
  <c r="AV13" i="2" s="1"/>
  <c r="AV14" i="2" s="1"/>
  <c r="AV15" i="2" s="1"/>
  <c r="AV16" i="2" s="1"/>
  <c r="AV17" i="2" s="1"/>
  <c r="AV18" i="2" s="1"/>
  <c r="AV19" i="2" s="1"/>
  <c r="AV20" i="2" s="1"/>
  <c r="AV21" i="2" s="1"/>
  <c r="AV22" i="2" s="1"/>
  <c r="AV23" i="2" s="1"/>
  <c r="AV24" i="2" s="1"/>
  <c r="AV25" i="2" s="1"/>
  <c r="AV26" i="2" s="1"/>
  <c r="AV27" i="2" s="1"/>
  <c r="AV28" i="2" s="1"/>
  <c r="AV29" i="2" s="1"/>
  <c r="AV30" i="2" s="1"/>
  <c r="AV31" i="2" s="1"/>
  <c r="AV32" i="2" s="1"/>
  <c r="AV33" i="2" s="1"/>
  <c r="AV34" i="2" s="1"/>
  <c r="AV35" i="2" s="1"/>
  <c r="AV36" i="2" s="1"/>
  <c r="AV37" i="2" s="1"/>
  <c r="AO8" i="2"/>
  <c r="AO9" i="2" s="1"/>
  <c r="G8" i="2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L10" i="2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AQ9" i="2"/>
  <c r="AQ10" i="2" s="1"/>
  <c r="AQ11" i="2" s="1"/>
  <c r="AQ12" i="2" s="1"/>
  <c r="AQ13" i="2" s="1"/>
  <c r="AQ14" i="2" s="1"/>
  <c r="AQ15" i="2" s="1"/>
  <c r="AN9" i="2"/>
  <c r="AN10" i="2" s="1"/>
  <c r="AN11" i="2" s="1"/>
  <c r="AN12" i="2" s="1"/>
  <c r="AN13" i="2" s="1"/>
  <c r="AN14" i="2" s="1"/>
  <c r="AN15" i="2" s="1"/>
  <c r="V14" i="2"/>
  <c r="V15" i="2" s="1"/>
  <c r="V16" i="2" s="1"/>
  <c r="V17" i="2" s="1"/>
  <c r="V18" i="2" s="1"/>
  <c r="V19" i="2" s="1"/>
  <c r="V20" i="2" s="1"/>
  <c r="V21" i="2" s="1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V35" i="2" s="1"/>
  <c r="V36" i="2" s="1"/>
  <c r="V37" i="2" s="1"/>
  <c r="Q13" i="2"/>
  <c r="Q14" i="2" s="1"/>
  <c r="Q15" i="2" s="1"/>
  <c r="Q16" i="2" s="1"/>
  <c r="Q17" i="2" s="1"/>
  <c r="Q18" i="2" s="1"/>
  <c r="Q19" i="2" s="1"/>
  <c r="Q20" i="2" s="1"/>
  <c r="Q21" i="2" s="1"/>
  <c r="Q22" i="2" s="1"/>
  <c r="Q23" i="2" s="1"/>
  <c r="Q24" i="2" s="1"/>
  <c r="Q25" i="2" s="1"/>
  <c r="Q26" i="2" s="1"/>
  <c r="Q27" i="2" s="1"/>
  <c r="Q28" i="2" s="1"/>
  <c r="Q29" i="2" s="1"/>
  <c r="Q30" i="2" s="1"/>
  <c r="Q31" i="2" s="1"/>
  <c r="Q32" i="2" s="1"/>
  <c r="Q33" i="2" s="1"/>
  <c r="Q34" i="2" s="1"/>
  <c r="Q35" i="2" s="1"/>
  <c r="Q36" i="2" s="1"/>
  <c r="Q37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Mohamed Traore</author>
    <author>Jaber ZOUBGA</author>
  </authors>
  <commentList>
    <comment ref="C5" authorId="0" shapeId="0" xr:uid="{FA7C0B97-6BA4-4C83-8009-15B5A20B3C11}">
      <text>
        <r>
          <rPr>
            <b/>
            <sz val="9"/>
            <color indexed="81"/>
            <rFont val="Tahoma"/>
            <family val="2"/>
          </rPr>
          <t>Mohamed Traore:</t>
        </r>
        <r>
          <rPr>
            <sz val="9"/>
            <color indexed="81"/>
            <rFont val="Tahoma"/>
            <family val="2"/>
          </rPr>
          <t xml:space="preserve">
Sino  Truck</t>
        </r>
      </text>
    </comment>
    <comment ref="H5" authorId="0" shapeId="0" xr:uid="{09A65345-4693-483E-AA16-4509719F1353}">
      <text>
        <r>
          <rPr>
            <b/>
            <sz val="9"/>
            <color indexed="81"/>
            <rFont val="Tahoma"/>
            <family val="2"/>
          </rPr>
          <t>Mohamed Traore:</t>
        </r>
        <r>
          <rPr>
            <sz val="9"/>
            <color indexed="81"/>
            <rFont val="Tahoma"/>
            <family val="2"/>
          </rPr>
          <t xml:space="preserve">
ADT.Truck </t>
        </r>
      </text>
    </comment>
    <comment ref="M5" authorId="0" shapeId="0" xr:uid="{1C3C85E1-83D6-4073-BDAE-4A7F2D72D4AD}">
      <text>
        <r>
          <rPr>
            <b/>
            <sz val="9"/>
            <color indexed="81"/>
            <rFont val="Tahoma"/>
            <family val="2"/>
          </rPr>
          <t>Mohamed Traore:</t>
        </r>
        <r>
          <rPr>
            <sz val="9"/>
            <color indexed="81"/>
            <rFont val="Tahoma"/>
            <family val="2"/>
          </rPr>
          <t xml:space="preserve">
ADT.Truck </t>
        </r>
      </text>
    </comment>
    <comment ref="AB5" authorId="0" shapeId="0" xr:uid="{BF34165E-EC17-43AB-8C4D-AD0812D8345A}">
      <text>
        <r>
          <rPr>
            <b/>
            <sz val="9"/>
            <color indexed="81"/>
            <rFont val="Tahoma"/>
            <family val="2"/>
          </rPr>
          <t>Mohamed Traore:</t>
        </r>
        <r>
          <rPr>
            <sz val="9"/>
            <color indexed="81"/>
            <rFont val="Tahoma"/>
            <family val="2"/>
          </rPr>
          <t xml:space="preserve">
AUMS-Truck</t>
        </r>
      </text>
    </comment>
    <comment ref="AR5" authorId="0" shapeId="0" xr:uid="{383487A7-723B-453E-A38C-432CF0B943D9}">
      <text>
        <r>
          <rPr>
            <b/>
            <sz val="9"/>
            <color indexed="81"/>
            <rFont val="Tahoma"/>
            <family val="2"/>
          </rPr>
          <t>Mohamed Traore:</t>
        </r>
        <r>
          <rPr>
            <sz val="9"/>
            <color indexed="81"/>
            <rFont val="Tahoma"/>
            <family val="2"/>
          </rPr>
          <t xml:space="preserve">
Sino  Truck</t>
        </r>
      </text>
    </comment>
    <comment ref="H11" authorId="1" shapeId="0" xr:uid="{C30863E3-AD1E-4B6B-847F-C77F9D769E86}">
      <text>
        <r>
          <rPr>
            <b/>
            <sz val="9"/>
            <color indexed="81"/>
            <rFont val="Tahoma"/>
            <family val="2"/>
          </rPr>
          <t>Jaber ZOUBGA:</t>
        </r>
        <r>
          <rPr>
            <sz val="9"/>
            <color indexed="81"/>
            <rFont val="Tahoma"/>
            <family val="2"/>
          </rPr>
          <t xml:space="preserve">
Road fixing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<sst xmlns="http://schemas.openxmlformats.org/spreadsheetml/2006/main" count="474" uniqueCount="97">
  <si>
    <r>
      <t>CRF backfilling                                                                                                                                     Crusher &amp; Grizzly activities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</t>
    </r>
  </si>
  <si>
    <r>
      <t>5070-S 116 stope</t>
    </r>
    <r>
      <rPr>
        <sz val="12"/>
        <color theme="1"/>
        <rFont val="Calibri"/>
        <family val="2"/>
        <scheme val="minor"/>
      </rPr>
      <t xml:space="preserve"> (4%)</t>
    </r>
    <r>
      <rPr>
        <sz val="11"/>
        <color theme="1"/>
        <rFont val="Calibri"/>
        <family val="2"/>
        <scheme val="minor"/>
      </rPr>
      <t xml:space="preserve">: 15000t vs daily target ( 500t placed from 31500t)                 Crusher &amp; Grizzly: 5000t +200t </t>
    </r>
  </si>
  <si>
    <t xml:space="preserve">MDT CRF placed is 15000t                                                                                                         </t>
  </si>
  <si>
    <t>halde</t>
  </si>
  <si>
    <t>UG</t>
  </si>
  <si>
    <t>halde jour</t>
  </si>
  <si>
    <t>halde nuit</t>
  </si>
  <si>
    <t>waste jour</t>
  </si>
  <si>
    <t>waste nuit</t>
  </si>
  <si>
    <t xml:space="preserve">Tamisé jour </t>
  </si>
  <si>
    <t>Tamisé nuit</t>
  </si>
  <si>
    <t xml:space="preserve">Melange Jour </t>
  </si>
  <si>
    <t>Melange Nuit</t>
  </si>
  <si>
    <t>Blend to UG</t>
  </si>
  <si>
    <t>Waste to UG</t>
  </si>
  <si>
    <t>35 voy</t>
  </si>
  <si>
    <t>38 voy</t>
  </si>
  <si>
    <t>12 voyages</t>
  </si>
  <si>
    <t>21 voyages</t>
  </si>
  <si>
    <t>18 voyages</t>
  </si>
  <si>
    <t>19 voyages</t>
  </si>
  <si>
    <t>31 voyages</t>
  </si>
  <si>
    <t>13 voyages</t>
  </si>
  <si>
    <t>30 voyages</t>
  </si>
  <si>
    <t>14 voyages</t>
  </si>
  <si>
    <t xml:space="preserve"> voyages</t>
  </si>
  <si>
    <t>0 voyages</t>
  </si>
  <si>
    <t>4 voyages</t>
  </si>
  <si>
    <t>36voyages</t>
  </si>
  <si>
    <t>09voyages</t>
  </si>
  <si>
    <t>22voyages</t>
  </si>
  <si>
    <t>03voyages</t>
  </si>
  <si>
    <t>54 voyages</t>
  </si>
  <si>
    <t>9 voyages</t>
  </si>
  <si>
    <t>27 voyages</t>
  </si>
  <si>
    <t>5 voyages</t>
  </si>
  <si>
    <t>33 voyages</t>
  </si>
  <si>
    <t>22 voyages</t>
  </si>
  <si>
    <t>23voyages</t>
  </si>
  <si>
    <t>18voyages</t>
  </si>
  <si>
    <t>17voyages</t>
  </si>
  <si>
    <t>Agreggate to UG</t>
  </si>
  <si>
    <t>jour</t>
  </si>
  <si>
    <t>nuit</t>
  </si>
  <si>
    <t>total</t>
  </si>
  <si>
    <t>tolal</t>
  </si>
  <si>
    <t>Total</t>
  </si>
  <si>
    <t>17 voyages</t>
  </si>
  <si>
    <t>16voyages</t>
  </si>
  <si>
    <t>26 voyages</t>
  </si>
  <si>
    <t>1 voyages</t>
  </si>
  <si>
    <t>3v</t>
  </si>
  <si>
    <t>20voyages</t>
  </si>
  <si>
    <t>4voyages</t>
  </si>
  <si>
    <t>15 voyages</t>
  </si>
  <si>
    <t>3 voyages</t>
  </si>
  <si>
    <t>39voyages</t>
  </si>
  <si>
    <t>15vpyages</t>
  </si>
  <si>
    <t>19voyages</t>
  </si>
  <si>
    <t xml:space="preserve">ADT.Truck </t>
  </si>
  <si>
    <t>Sino  Truck</t>
  </si>
  <si>
    <t>CRUSHED ROCK</t>
  </si>
  <si>
    <t>SCREENED ROCK</t>
  </si>
  <si>
    <t>BLEND</t>
  </si>
  <si>
    <t>WASTE ROCK</t>
  </si>
  <si>
    <t>Date</t>
  </si>
  <si>
    <t>Crushed (Portal) to UG</t>
  </si>
  <si>
    <t>Blend (Portal) to UG</t>
  </si>
  <si>
    <t>Waste (Portal) to UG</t>
  </si>
  <si>
    <t>Stockpile (crushed) at the portal</t>
  </si>
  <si>
    <t>Stockpile (crushed) at the surface</t>
  </si>
  <si>
    <t>Stockpile (blend) at the portal</t>
  </si>
  <si>
    <t>Stockpile (waste) at the portal</t>
  </si>
  <si>
    <t>Voyage</t>
  </si>
  <si>
    <t>Reported tonnage</t>
  </si>
  <si>
    <t>Cal. tonnage</t>
  </si>
  <si>
    <t>MTD</t>
  </si>
  <si>
    <t>UG HAULAGE MTD</t>
  </si>
  <si>
    <t>ATruck</t>
  </si>
  <si>
    <t>x</t>
  </si>
  <si>
    <t>x -Y</t>
  </si>
  <si>
    <t>x-Y</t>
  </si>
  <si>
    <t>x- Y</t>
  </si>
  <si>
    <t xml:space="preserve">                                                                                                                                                        Stockpile at the ptastal </t>
  </si>
  <si>
    <t>ptastal</t>
  </si>
  <si>
    <t>ptastal -ug</t>
  </si>
  <si>
    <t>Y-ptastal Day</t>
  </si>
  <si>
    <t>Y-ptastal Night</t>
  </si>
  <si>
    <t>ptastal ug</t>
  </si>
  <si>
    <t>Y ptastal night</t>
  </si>
  <si>
    <t>PtastalUG</t>
  </si>
  <si>
    <t>Y ptastal day</t>
  </si>
  <si>
    <t>Y ptastal Night</t>
  </si>
  <si>
    <t>Ptastal UG</t>
  </si>
  <si>
    <t>tas Day</t>
  </si>
  <si>
    <t>tas Night</t>
  </si>
  <si>
    <t>Y to ptastal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</si>
</sst>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3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4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4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26" xfId="0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2" borderId="0" xfId="0" applyFill="1"/>
    <xf numFmtId="0" fontId="0" fillId="2" borderId="14" xfId="0" applyFill="1" applyBorder="1"/>
    <xf numFmtId="0" fontId="0" fillId="4" borderId="27" xfId="0" applyFill="1" applyBorder="1" applyAlignment="1">
      <alignment horizontal="center" vertical="center"/>
    </xf>
    <xf numFmtId="0" fontId="0" fillId="2" borderId="13" xfId="0" applyFill="1" applyBorder="1"/>
    <xf numFmtId="0" fontId="0" fillId="4" borderId="13" xfId="0" applyFill="1" applyBorder="1"/>
    <xf numFmtId="0" fontId="0" fillId="4" borderId="28" xfId="0" applyFill="1" applyBorder="1" applyAlignment="1">
      <alignment horizontal="center" vertical="center"/>
    </xf>
    <xf numFmtId="0" fontId="0" fillId="4" borderId="14" xfId="0" applyFill="1" applyBorder="1"/>
    <xf numFmtId="0" fontId="0" fillId="4" borderId="13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29" xfId="0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21" xfId="0" applyBorder="1"/>
    <xf numFmtId="0" fontId="0" fillId="6" borderId="14" xfId="0" applyFill="1" applyBorder="1"/>
    <xf numFmtId="0" fontId="2" fillId="0" borderId="13" xfId="0" applyFont="1" applyBorder="1" applyAlignment="1">
      <alignment horizontal="center"/>
    </xf>
    <xf numFmtId="0" fontId="0" fillId="0" borderId="30" xfId="0" applyBorder="1"/>
    <xf numFmtId="0" fontId="0" fillId="0" borderId="19" xfId="0" applyBorder="1"/>
    <xf numFmtId="0" fontId="0" fillId="6" borderId="19" xfId="0" applyFill="1" applyBorder="1"/>
    <xf numFmtId="0" fontId="0" fillId="6" borderId="31" xfId="0" applyFill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30" xfId="0" applyFont="1" applyFill="1" applyBorder="1" applyAlignment="1">
      <alignment horizontal="center"/>
    </xf>
    <xf numFmtId="0" fontId="2" fillId="6" borderId="19" xfId="0" applyFont="1" applyFill="1" applyBorder="1" applyAlignment="1">
      <alignment horizontal="center"/>
    </xf>
    <xf numFmtId="0" fontId="0" fillId="0" borderId="31" xfId="0" applyBorder="1"/>
    <xf numFmtId="0" fontId="0" fillId="6" borderId="30" xfId="0" applyFill="1" applyBorder="1"/>
    <xf numFmtId="0" fontId="0" fillId="0" borderId="24" xfId="0" applyBorder="1"/>
    <xf numFmtId="0" fontId="0" fillId="6" borderId="31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4" xfId="0" applyFill="1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6" borderId="26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30" xfId="0" applyFill="1" applyBorder="1" applyAlignment="1">
      <alignment horizontal="center"/>
    </xf>
    <xf numFmtId="0" fontId="0" fillId="7" borderId="19" xfId="0" applyFill="1" applyBorder="1" applyAlignment="1">
      <alignment horizontal="center" vertical="top"/>
    </xf>
    <xf numFmtId="0" fontId="0" fillId="0" borderId="0" xfId="0" applyAlignment="1">
      <alignment horizontal="center" vertical="distributed"/>
    </xf>
    <xf numFmtId="0" fontId="2" fillId="8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9" borderId="10" xfId="0" applyFont="1" applyFill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9" borderId="12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10" borderId="37" xfId="0" applyFont="1" applyFill="1" applyBorder="1" applyAlignment="1">
      <alignment horizontal="center"/>
    </xf>
    <xf numFmtId="0" fontId="2" fillId="10" borderId="38" xfId="0" applyFont="1" applyFill="1" applyBorder="1" applyAlignment="1">
      <alignment horizontal="center"/>
    </xf>
    <xf numFmtId="0" fontId="2" fillId="10" borderId="39" xfId="0" applyFont="1" applyFill="1" applyBorder="1" applyAlignment="1">
      <alignment horizontal="center"/>
    </xf>
    <xf numFmtId="0" fontId="2" fillId="6" borderId="40" xfId="0" applyFont="1" applyFill="1" applyBorder="1" applyAlignment="1">
      <alignment horizontal="center"/>
    </xf>
    <xf numFmtId="0" fontId="2" fillId="6" borderId="38" xfId="0" applyFont="1" applyFill="1" applyBorder="1" applyAlignment="1">
      <alignment horizontal="center"/>
    </xf>
    <xf numFmtId="0" fontId="2" fillId="6" borderId="39" xfId="0" applyFont="1" applyFill="1" applyBorder="1" applyAlignment="1">
      <alignment horizontal="center"/>
    </xf>
    <xf numFmtId="0" fontId="2" fillId="11" borderId="41" xfId="0" applyFont="1" applyFill="1" applyBorder="1" applyAlignment="1">
      <alignment horizontal="center" vertical="center"/>
    </xf>
    <xf numFmtId="0" fontId="3" fillId="12" borderId="42" xfId="0" applyFont="1" applyFill="1" applyBorder="1" applyAlignment="1">
      <alignment horizontal="center" vertical="center"/>
    </xf>
    <xf numFmtId="0" fontId="3" fillId="12" borderId="43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0" fontId="3" fillId="8" borderId="42" xfId="0" applyFont="1" applyFill="1" applyBorder="1" applyAlignment="1">
      <alignment horizontal="center" vertical="center"/>
    </xf>
    <xf numFmtId="0" fontId="3" fillId="8" borderId="43" xfId="0" applyFont="1" applyFill="1" applyBorder="1" applyAlignment="1">
      <alignment horizontal="center" vertical="center"/>
    </xf>
    <xf numFmtId="0" fontId="3" fillId="8" borderId="45" xfId="0" applyFont="1" applyFill="1" applyBorder="1" applyAlignment="1">
      <alignment horizontal="center" vertical="center"/>
    </xf>
    <xf numFmtId="0" fontId="3" fillId="8" borderId="46" xfId="0" applyFont="1" applyFill="1" applyBorder="1" applyAlignment="1">
      <alignment horizontal="center" vertical="center"/>
    </xf>
    <xf numFmtId="0" fontId="3" fillId="8" borderId="44" xfId="0" applyFont="1" applyFill="1" applyBorder="1" applyAlignment="1">
      <alignment horizontal="center" vertical="center"/>
    </xf>
    <xf numFmtId="0" fontId="3" fillId="3" borderId="47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3" fillId="3" borderId="49" xfId="0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 wrapText="1"/>
    </xf>
    <xf numFmtId="0" fontId="3" fillId="12" borderId="50" xfId="0" applyFont="1" applyFill="1" applyBorder="1" applyAlignment="1">
      <alignment horizontal="center" vertical="center"/>
    </xf>
    <xf numFmtId="0" fontId="3" fillId="12" borderId="33" xfId="0" applyFont="1" applyFill="1" applyBorder="1" applyAlignment="1">
      <alignment horizontal="center" vertical="center"/>
    </xf>
    <xf numFmtId="0" fontId="3" fillId="12" borderId="51" xfId="0" applyFont="1" applyFill="1" applyBorder="1" applyAlignment="1">
      <alignment horizontal="center" vertical="center"/>
    </xf>
    <xf numFmtId="0" fontId="2" fillId="11" borderId="52" xfId="0" applyFont="1" applyFill="1" applyBorder="1" applyAlignment="1">
      <alignment horizontal="center" vertical="center"/>
    </xf>
    <xf numFmtId="0" fontId="0" fillId="13" borderId="53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 wrapText="1"/>
    </xf>
    <xf numFmtId="0" fontId="0" fillId="13" borderId="27" xfId="0" applyFill="1" applyBorder="1" applyAlignment="1">
      <alignment horizontal="center" vertical="center"/>
    </xf>
    <xf numFmtId="0" fontId="0" fillId="13" borderId="54" xfId="0" applyFill="1" applyBorder="1" applyAlignment="1">
      <alignment horizontal="center" vertical="center"/>
    </xf>
    <xf numFmtId="0" fontId="0" fillId="13" borderId="55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0" fontId="0" fillId="13" borderId="56" xfId="0" applyFill="1" applyBorder="1" applyAlignment="1">
      <alignment horizontal="center" vertical="center"/>
    </xf>
    <xf numFmtId="0" fontId="0" fillId="13" borderId="28" xfId="0" applyFill="1" applyBorder="1" applyAlignment="1">
      <alignment horizontal="center" vertical="center"/>
    </xf>
    <xf numFmtId="0" fontId="0" fillId="13" borderId="57" xfId="0" applyFill="1" applyBorder="1" applyAlignment="1">
      <alignment horizontal="center" vertical="center"/>
    </xf>
    <xf numFmtId="0" fontId="0" fillId="13" borderId="58" xfId="0" applyFill="1" applyBorder="1" applyAlignment="1">
      <alignment horizontal="center" vertical="center"/>
    </xf>
    <xf numFmtId="0" fontId="3" fillId="0" borderId="52" xfId="0" applyFont="1" applyBorder="1" applyAlignment="1">
      <alignment horizontal="center" vertical="center" wrapText="1"/>
    </xf>
    <xf numFmtId="14" fontId="0" fillId="14" borderId="59" xfId="0" applyNumberFormat="1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15" borderId="27" xfId="0" applyFill="1" applyBorder="1" applyAlignment="1">
      <alignment horizontal="center" vertical="center"/>
    </xf>
    <xf numFmtId="0" fontId="0" fillId="15" borderId="54" xfId="0" applyFill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15" borderId="26" xfId="0" applyFill="1" applyBorder="1" applyAlignment="1">
      <alignment horizontal="center" vertical="center"/>
    </xf>
    <xf numFmtId="0" fontId="0" fillId="15" borderId="56" xfId="0" applyFill="1" applyBorder="1" applyAlignment="1">
      <alignment horizontal="center" vertical="center"/>
    </xf>
    <xf numFmtId="0" fontId="0" fillId="15" borderId="57" xfId="0" applyFill="1" applyBorder="1" applyAlignment="1">
      <alignment horizontal="center" vertical="center"/>
    </xf>
    <xf numFmtId="0" fontId="0" fillId="16" borderId="58" xfId="0" applyFill="1" applyBorder="1" applyAlignment="1">
      <alignment horizontal="center" vertical="center"/>
    </xf>
    <xf numFmtId="1" fontId="0" fillId="16" borderId="58" xfId="0" applyNumberFormat="1" applyFill="1" applyBorder="1" applyAlignment="1">
      <alignment horizontal="center" vertical="center"/>
    </xf>
    <xf numFmtId="0" fontId="0" fillId="15" borderId="29" xfId="0" applyFill="1" applyBorder="1" applyAlignment="1">
      <alignment horizontal="center" vertical="center"/>
    </xf>
    <xf numFmtId="10" fontId="0" fillId="0" borderId="0" xfId="0" applyNumberFormat="1"/>
    <xf numFmtId="0" fontId="0" fillId="13" borderId="0" xfId="0" applyFill="1"/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15" borderId="61" xfId="0" applyFill="1" applyBorder="1" applyAlignment="1">
      <alignment horizontal="center" vertical="center"/>
    </xf>
    <xf numFmtId="0" fontId="0" fillId="15" borderId="36" xfId="0" applyFill="1" applyBorder="1" applyAlignment="1">
      <alignment horizontal="center" vertical="center"/>
    </xf>
    <xf numFmtId="0" fontId="0" fillId="0" borderId="62" xfId="0" applyBorder="1"/>
    <xf numFmtId="9" fontId="0" fillId="0" borderId="0" xfId="1" applyFont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9" borderId="58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0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FF0000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FF0000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FF0000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FF0000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IO\Minage%20Souterrain\Prive\SIOU\20%20PLANTIFICATION\Geotechnical%20Engineering\Geotechnical%20Engineering\1_%20CRF-BACKFILLING\Crushing%20and%20Bckfilling%20report\October\Suivi%20de%20concasse%20Remblayage_Mast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oût"/>
      <sheetName val="Septembre"/>
      <sheetName val="October"/>
      <sheetName val="Novembre"/>
      <sheetName val="Decembre"/>
      <sheetName val="Feuil1"/>
      <sheetName val="October (2)"/>
    </sheetNames>
    <sheetDataSet>
      <sheetData sheetId="0"/>
      <sheetData sheetId="1">
        <row r="36">
          <cell r="AV36">
            <v>1860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03E9E-6763-4A6B-B72A-843CE7B8BE2B}">
  <dimension ref="A1:BZ41"/>
  <sheetViews>
    <sheetView tabSelected="1" topLeftCell="R1" zoomScaleNormal="100" workbookViewId="0">
      <selection activeCell="BC19" sqref="BC19"/>
    </sheetView>
  </sheetViews>
  <sheetFormatPr baseColWidth="10" defaultColWidth="8.85546875" defaultRowHeight="15" x14ac:dyDescent="0.25"/>
  <cols>
    <col min="2" max="2" width="13.140625" customWidth="1"/>
    <col min="3" max="3" width="6.7109375" customWidth="1"/>
    <col min="4" max="4" width="10.85546875" customWidth="1"/>
    <col min="5" max="5" width="9.42578125" customWidth="1"/>
    <col min="6" max="7" width="11.5703125" customWidth="1"/>
    <col min="8" max="8" width="6.7109375" customWidth="1"/>
    <col min="9" max="9" width="12.28515625" customWidth="1"/>
    <col min="10" max="10" width="8.28515625" customWidth="1"/>
    <col min="11" max="12" width="10.7109375" customWidth="1"/>
    <col min="13" max="13" width="7.7109375" customWidth="1"/>
    <col min="14" max="14" width="9.5703125" customWidth="1"/>
    <col min="15" max="16" width="8.42578125" customWidth="1"/>
    <col min="17" max="17" width="5" bestFit="1" customWidth="1"/>
    <col min="18" max="21" width="8.42578125" customWidth="1"/>
    <col min="22" max="22" width="5" bestFit="1" customWidth="1"/>
    <col min="23" max="24" width="8.42578125" customWidth="1"/>
    <col min="25" max="26" width="11" customWidth="1"/>
    <col min="27" max="27" width="16.42578125" customWidth="1"/>
    <col min="28" max="28" width="7.5703125" bestFit="1" customWidth="1"/>
    <col min="29" max="29" width="9.28515625" bestFit="1" customWidth="1"/>
    <col min="30" max="30" width="8" customWidth="1"/>
    <col min="31" max="39" width="7" customWidth="1"/>
    <col min="40" max="40" width="22.7109375" bestFit="1" customWidth="1"/>
    <col min="41" max="41" width="20.5703125" bestFit="1" customWidth="1"/>
    <col min="42" max="42" width="22.85546875" customWidth="1"/>
    <col min="43" max="43" width="20.7109375" customWidth="1"/>
    <col min="44" max="44" width="7.5703125" bestFit="1" customWidth="1"/>
    <col min="45" max="45" width="7.140625" bestFit="1" customWidth="1"/>
    <col min="46" max="46" width="11.5703125" customWidth="1"/>
    <col min="47" max="47" width="8.42578125" customWidth="1"/>
    <col min="48" max="48" width="11" customWidth="1"/>
  </cols>
  <sheetData>
    <row r="1" spans="2:48" x14ac:dyDescent="0.25">
      <c r="D1" s="126" t="s">
        <v>59</v>
      </c>
      <c r="E1" s="127">
        <v>40</v>
      </c>
    </row>
    <row r="2" spans="2:48" x14ac:dyDescent="0.25">
      <c r="D2" s="1" t="s">
        <v>60</v>
      </c>
      <c r="E2" s="127">
        <v>36</v>
      </c>
    </row>
    <row r="3" spans="2:48" ht="15.75" thickBot="1" x14ac:dyDescent="0.3">
      <c r="D3" s="1" t="s">
        <v>78</v>
      </c>
      <c r="E3" s="128">
        <v>46</v>
      </c>
    </row>
    <row r="4" spans="2:48" ht="16.5" thickTop="1" thickBot="1" x14ac:dyDescent="0.3">
      <c r="C4" s="129" t="s">
        <v>61</v>
      </c>
      <c r="D4" s="130"/>
      <c r="E4" s="130"/>
      <c r="F4" s="130"/>
      <c r="G4" s="130"/>
      <c r="H4" s="130"/>
      <c r="I4" s="130"/>
      <c r="J4" s="130"/>
      <c r="K4" s="130"/>
      <c r="L4" s="131"/>
      <c r="M4" s="132" t="s">
        <v>62</v>
      </c>
      <c r="N4" s="133"/>
      <c r="O4" s="133"/>
      <c r="P4" s="133"/>
      <c r="Q4" s="134"/>
      <c r="R4" s="135" t="s">
        <v>63</v>
      </c>
      <c r="S4" s="136"/>
      <c r="T4" s="136"/>
      <c r="U4" s="136"/>
      <c r="V4" s="137"/>
      <c r="W4" s="138" t="s">
        <v>64</v>
      </c>
      <c r="X4" s="139"/>
      <c r="Y4" s="139"/>
      <c r="Z4" s="139"/>
      <c r="AA4" s="140"/>
      <c r="AR4" s="132"/>
      <c r="AS4" s="133"/>
      <c r="AT4" s="133"/>
      <c r="AU4" s="133"/>
      <c r="AV4" s="134"/>
    </row>
    <row r="5" spans="2:48" ht="38.25" customHeight="1" thickTop="1" x14ac:dyDescent="0.25">
      <c r="B5" s="141" t="s">
        <v>65</v>
      </c>
      <c r="C5" s="142"/>
      <c r="D5" s="143"/>
      <c r="E5" s="143"/>
      <c r="F5" s="143"/>
      <c r="G5" s="144"/>
      <c r="H5" s="145"/>
      <c r="I5" s="146"/>
      <c r="J5" s="146"/>
      <c r="K5" s="146"/>
      <c r="L5" s="147"/>
      <c r="M5" s="148"/>
      <c r="N5" s="146"/>
      <c r="O5" s="146"/>
      <c r="P5" s="146"/>
      <c r="Q5" s="147"/>
      <c r="R5" s="148"/>
      <c r="S5" s="146"/>
      <c r="T5" s="146"/>
      <c r="U5" s="146"/>
      <c r="V5" s="149"/>
      <c r="W5" s="145"/>
      <c r="X5" s="146"/>
      <c r="Y5" s="146"/>
      <c r="Z5" s="146"/>
      <c r="AA5" s="149"/>
      <c r="AB5" s="150" t="s">
        <v>66</v>
      </c>
      <c r="AC5" s="151"/>
      <c r="AD5" s="151"/>
      <c r="AE5" s="152"/>
      <c r="AF5" s="150" t="s">
        <v>67</v>
      </c>
      <c r="AG5" s="151"/>
      <c r="AH5" s="151"/>
      <c r="AI5" s="152"/>
      <c r="AJ5" s="150" t="s">
        <v>68</v>
      </c>
      <c r="AK5" s="151"/>
      <c r="AL5" s="151"/>
      <c r="AM5" s="152"/>
      <c r="AN5" s="153" t="s">
        <v>69</v>
      </c>
      <c r="AO5" s="153" t="s">
        <v>70</v>
      </c>
      <c r="AP5" s="153" t="s">
        <v>71</v>
      </c>
      <c r="AQ5" s="153" t="s">
        <v>72</v>
      </c>
      <c r="AR5" s="154"/>
      <c r="AS5" s="155"/>
      <c r="AT5" s="155"/>
      <c r="AU5" s="155"/>
      <c r="AV5" s="156"/>
    </row>
    <row r="6" spans="2:48" ht="60.75" thickBot="1" x14ac:dyDescent="0.3">
      <c r="B6" s="157"/>
      <c r="C6" s="158" t="s">
        <v>73</v>
      </c>
      <c r="D6" s="159" t="s">
        <v>74</v>
      </c>
      <c r="E6" s="159" t="s">
        <v>75</v>
      </c>
      <c r="F6" s="160" t="s">
        <v>46</v>
      </c>
      <c r="G6" s="161" t="s">
        <v>76</v>
      </c>
      <c r="H6" s="162" t="s">
        <v>73</v>
      </c>
      <c r="I6" s="159" t="s">
        <v>74</v>
      </c>
      <c r="J6" s="159" t="s">
        <v>75</v>
      </c>
      <c r="K6" s="163" t="s">
        <v>46</v>
      </c>
      <c r="L6" s="164" t="s">
        <v>76</v>
      </c>
      <c r="M6" s="165" t="s">
        <v>73</v>
      </c>
      <c r="N6" s="159" t="s">
        <v>74</v>
      </c>
      <c r="O6" s="159" t="s">
        <v>75</v>
      </c>
      <c r="P6" s="163" t="s">
        <v>46</v>
      </c>
      <c r="Q6" s="166" t="s">
        <v>76</v>
      </c>
      <c r="R6" s="165" t="s">
        <v>73</v>
      </c>
      <c r="S6" s="159" t="s">
        <v>74</v>
      </c>
      <c r="T6" s="159" t="s">
        <v>75</v>
      </c>
      <c r="U6" s="163" t="s">
        <v>46</v>
      </c>
      <c r="V6" s="166" t="s">
        <v>76</v>
      </c>
      <c r="W6" s="162" t="s">
        <v>73</v>
      </c>
      <c r="X6" s="159" t="s">
        <v>74</v>
      </c>
      <c r="Y6" s="159" t="s">
        <v>75</v>
      </c>
      <c r="Z6" s="163" t="s">
        <v>46</v>
      </c>
      <c r="AA6" s="167" t="s">
        <v>76</v>
      </c>
      <c r="AB6" s="158" t="s">
        <v>73</v>
      </c>
      <c r="AC6" s="159" t="s">
        <v>74</v>
      </c>
      <c r="AD6" s="160" t="s">
        <v>46</v>
      </c>
      <c r="AE6" s="161" t="s">
        <v>76</v>
      </c>
      <c r="AF6" s="158" t="s">
        <v>73</v>
      </c>
      <c r="AG6" s="159" t="s">
        <v>74</v>
      </c>
      <c r="AH6" s="160" t="s">
        <v>46</v>
      </c>
      <c r="AI6" s="161" t="s">
        <v>76</v>
      </c>
      <c r="AJ6" s="158" t="s">
        <v>73</v>
      </c>
      <c r="AK6" s="159" t="s">
        <v>74</v>
      </c>
      <c r="AL6" s="160" t="s">
        <v>46</v>
      </c>
      <c r="AM6" s="161" t="s">
        <v>76</v>
      </c>
      <c r="AN6" s="168"/>
      <c r="AO6" s="168"/>
      <c r="AP6" s="168"/>
      <c r="AQ6" s="168"/>
      <c r="AR6" s="158" t="s">
        <v>73</v>
      </c>
      <c r="AS6" s="159" t="s">
        <v>74</v>
      </c>
      <c r="AT6" s="159" t="s">
        <v>75</v>
      </c>
      <c r="AU6" s="160" t="s">
        <v>46</v>
      </c>
      <c r="AV6" s="161" t="s">
        <v>76</v>
      </c>
    </row>
    <row r="7" spans="2:48" ht="15.75" thickTop="1" x14ac:dyDescent="0.25">
      <c r="B7" s="169">
        <v>44834</v>
      </c>
      <c r="C7" s="170">
        <v>17</v>
      </c>
      <c r="D7" s="58"/>
      <c r="E7" s="58">
        <f>C7*E$2</f>
        <v>612</v>
      </c>
      <c r="F7" s="171">
        <f t="shared" ref="F7:F37" si="0">IF(D7=0,E7,D7)</f>
        <v>612</v>
      </c>
      <c r="G7" s="172">
        <v>0</v>
      </c>
      <c r="H7" s="173">
        <v>5</v>
      </c>
      <c r="I7" s="58">
        <v>202</v>
      </c>
      <c r="J7" s="58">
        <f>H7*E$1</f>
        <v>200</v>
      </c>
      <c r="K7" s="174">
        <f t="shared" ref="K7:K37" si="1">IF(I7=0,J7,I7)</f>
        <v>202</v>
      </c>
      <c r="L7" s="175">
        <v>0</v>
      </c>
      <c r="M7" s="60">
        <v>5</v>
      </c>
      <c r="N7" s="58">
        <v>199</v>
      </c>
      <c r="O7" s="58">
        <v>0</v>
      </c>
      <c r="P7" s="174">
        <f>IF(N7=0,O7,N7)</f>
        <v>199</v>
      </c>
      <c r="Q7" s="176">
        <v>0</v>
      </c>
      <c r="R7" s="173">
        <v>18</v>
      </c>
      <c r="S7" s="58">
        <v>750</v>
      </c>
      <c r="T7" s="174">
        <f>R7*$E$1</f>
        <v>720</v>
      </c>
      <c r="U7" s="174">
        <f t="shared" ref="U7:U37" si="2">IF(S7=0,T7,S7)</f>
        <v>750</v>
      </c>
      <c r="V7" s="172">
        <v>0</v>
      </c>
      <c r="W7" s="173">
        <v>13</v>
      </c>
      <c r="X7" s="58">
        <v>520</v>
      </c>
      <c r="Y7" s="174">
        <f t="shared" ref="Y7:Y37" si="3">W7*E$1</f>
        <v>520</v>
      </c>
      <c r="Z7" s="174">
        <f t="shared" ref="Z7:Z18" si="4">IF(X7=0,Y7,X7)</f>
        <v>520</v>
      </c>
      <c r="AA7" s="172">
        <v>0</v>
      </c>
      <c r="AB7" s="170">
        <v>9</v>
      </c>
      <c r="AC7" s="58"/>
      <c r="AD7" s="171">
        <f>IF(AC7=0,AB7*$E$3,AC7)</f>
        <v>414</v>
      </c>
      <c r="AE7" s="172">
        <v>0</v>
      </c>
      <c r="AF7" s="170">
        <v>6</v>
      </c>
      <c r="AG7" s="58"/>
      <c r="AH7" s="171">
        <f>IF(AG7=0,AF7*$E$3,AG7)</f>
        <v>276</v>
      </c>
      <c r="AI7" s="172">
        <v>0</v>
      </c>
      <c r="AJ7" s="170">
        <v>1</v>
      </c>
      <c r="AK7" s="58"/>
      <c r="AL7" s="171">
        <f>IF(AK7=0,AJ7*$E$3,AK7)</f>
        <v>46</v>
      </c>
      <c r="AM7" s="172">
        <v>0</v>
      </c>
      <c r="AN7" s="177">
        <f>+Feuil1!HG42</f>
        <v>202</v>
      </c>
      <c r="AO7" s="178">
        <f>F7</f>
        <v>612</v>
      </c>
      <c r="AP7" s="177">
        <f>+Feuil1!HK42</f>
        <v>750</v>
      </c>
      <c r="AQ7" s="177">
        <f>+Feuil1!HA42</f>
        <v>520</v>
      </c>
      <c r="AR7" s="170">
        <v>62</v>
      </c>
      <c r="AS7" s="58"/>
      <c r="AT7" s="58">
        <f>AR7*E$2</f>
        <v>2232</v>
      </c>
      <c r="AU7" s="171">
        <f t="shared" ref="AU7:AU37" si="5">IF(AS7=0,AT7,AS7)</f>
        <v>2232</v>
      </c>
      <c r="AV7" s="172">
        <f>[1]Septembre!$AV$36</f>
        <v>1860</v>
      </c>
    </row>
    <row r="8" spans="2:48" x14ac:dyDescent="0.25">
      <c r="B8" s="169">
        <v>44835</v>
      </c>
      <c r="C8" s="170">
        <v>55</v>
      </c>
      <c r="D8" s="58"/>
      <c r="E8" s="58">
        <f t="shared" ref="E8:E37" si="6">C8*E$2</f>
        <v>1980</v>
      </c>
      <c r="F8" s="171">
        <f t="shared" si="0"/>
        <v>1980</v>
      </c>
      <c r="G8" s="172">
        <f>G7+F8</f>
        <v>1980</v>
      </c>
      <c r="H8" s="173">
        <v>3</v>
      </c>
      <c r="I8" s="58">
        <v>120</v>
      </c>
      <c r="J8" s="58">
        <f>H8*E$1</f>
        <v>120</v>
      </c>
      <c r="K8" s="174">
        <f t="shared" si="1"/>
        <v>120</v>
      </c>
      <c r="L8" s="175">
        <f>L7+K8</f>
        <v>120</v>
      </c>
      <c r="M8" s="60">
        <v>0</v>
      </c>
      <c r="N8" s="58">
        <v>0</v>
      </c>
      <c r="O8" s="58">
        <v>0</v>
      </c>
      <c r="P8" s="174">
        <f t="shared" ref="P8:P37" si="7">IF(N8=0,O8,N8)</f>
        <v>0</v>
      </c>
      <c r="Q8" s="176">
        <f>P8+Q7</f>
        <v>0</v>
      </c>
      <c r="R8" s="173">
        <v>20</v>
      </c>
      <c r="S8" s="58">
        <v>819</v>
      </c>
      <c r="T8" s="174">
        <f t="shared" ref="T8:T37" si="8">R8*$E$1</f>
        <v>800</v>
      </c>
      <c r="U8" s="174">
        <f t="shared" si="2"/>
        <v>819</v>
      </c>
      <c r="V8" s="172">
        <f>V7+U8</f>
        <v>819</v>
      </c>
      <c r="W8" s="173">
        <v>6</v>
      </c>
      <c r="X8" s="64">
        <v>226</v>
      </c>
      <c r="Y8" s="174">
        <f t="shared" si="3"/>
        <v>240</v>
      </c>
      <c r="Z8" s="174">
        <f>IF(X8=0,Y8,X8)</f>
        <v>226</v>
      </c>
      <c r="AA8" s="172">
        <f>AA7+Z8</f>
        <v>226</v>
      </c>
      <c r="AB8" s="170">
        <v>2</v>
      </c>
      <c r="AC8" s="58"/>
      <c r="AD8" s="171">
        <f>IF(AC8=0,AB8*$E$3,AC8)</f>
        <v>92</v>
      </c>
      <c r="AE8" s="172">
        <f>AE7+AD8</f>
        <v>92</v>
      </c>
      <c r="AF8" s="170">
        <v>9</v>
      </c>
      <c r="AG8" s="58"/>
      <c r="AH8" s="171">
        <f>IF(AG8=0,AF8*$E$3,AG8)</f>
        <v>414</v>
      </c>
      <c r="AI8" s="172">
        <f>AI7+AH8</f>
        <v>414</v>
      </c>
      <c r="AJ8" s="170">
        <v>10</v>
      </c>
      <c r="AK8" s="58"/>
      <c r="AL8" s="171">
        <f>IF(AK8=0,AJ8*$E$3,AK8)</f>
        <v>460</v>
      </c>
      <c r="AM8" s="172">
        <f>AM7+AL8</f>
        <v>460</v>
      </c>
      <c r="AN8" s="177">
        <f>(+Feuil1!HW42+AN7)-AD8</f>
        <v>230</v>
      </c>
      <c r="AO8" s="178">
        <f>(F8+AO7)-(K8+(U8/2))</f>
        <v>2062.5</v>
      </c>
      <c r="AP8" s="177">
        <f>(+Feuil1!IA42+AP7)-AH8</f>
        <v>1155</v>
      </c>
      <c r="AQ8" s="177">
        <f>(+Feuil1!HQ42+AQ7)-AL8</f>
        <v>286</v>
      </c>
      <c r="AR8" s="170">
        <v>66</v>
      </c>
      <c r="AS8" s="58"/>
      <c r="AT8" s="58">
        <f>AR8*E$2</f>
        <v>2376</v>
      </c>
      <c r="AU8" s="171">
        <f t="shared" si="5"/>
        <v>2376</v>
      </c>
      <c r="AV8" s="172">
        <f>AV7+AU8</f>
        <v>4236</v>
      </c>
    </row>
    <row r="9" spans="2:48" x14ac:dyDescent="0.25">
      <c r="B9" s="169">
        <v>44836</v>
      </c>
      <c r="C9" s="170">
        <v>35</v>
      </c>
      <c r="D9" s="58"/>
      <c r="E9" s="58">
        <f t="shared" si="6"/>
        <v>1260</v>
      </c>
      <c r="F9" s="171">
        <f t="shared" si="0"/>
        <v>1260</v>
      </c>
      <c r="G9" s="172">
        <f t="shared" ref="G9:G37" si="9">G8+F9</f>
        <v>3240</v>
      </c>
      <c r="H9" s="173">
        <v>1</v>
      </c>
      <c r="I9" s="58">
        <v>43</v>
      </c>
      <c r="J9" s="58">
        <f>H9*E$1</f>
        <v>40</v>
      </c>
      <c r="K9" s="174">
        <f t="shared" si="1"/>
        <v>43</v>
      </c>
      <c r="L9" s="175">
        <f t="shared" ref="L9:L37" si="10">L8+K9</f>
        <v>163</v>
      </c>
      <c r="M9" s="60">
        <v>0</v>
      </c>
      <c r="N9" s="58">
        <v>0</v>
      </c>
      <c r="O9" s="58">
        <f>M9*E$1</f>
        <v>0</v>
      </c>
      <c r="P9" s="174">
        <f t="shared" si="7"/>
        <v>0</v>
      </c>
      <c r="Q9" s="176">
        <f t="shared" ref="Q9:Q37" si="11">P9+Q8</f>
        <v>0</v>
      </c>
      <c r="R9" s="173">
        <v>17</v>
      </c>
      <c r="S9" s="58">
        <v>686</v>
      </c>
      <c r="T9" s="174">
        <f t="shared" si="8"/>
        <v>680</v>
      </c>
      <c r="U9" s="174">
        <f t="shared" si="2"/>
        <v>686</v>
      </c>
      <c r="V9" s="172">
        <f t="shared" ref="V9:V37" si="12">V8+U9</f>
        <v>1505</v>
      </c>
      <c r="W9" s="173">
        <v>32</v>
      </c>
      <c r="X9" s="58">
        <v>1283</v>
      </c>
      <c r="Y9" s="174">
        <f t="shared" si="3"/>
        <v>1280</v>
      </c>
      <c r="Z9" s="174">
        <f t="shared" si="4"/>
        <v>1283</v>
      </c>
      <c r="AA9" s="172">
        <f t="shared" ref="AA9:AA37" si="13">AA8+Z9</f>
        <v>1509</v>
      </c>
      <c r="AB9" s="170">
        <v>0</v>
      </c>
      <c r="AC9" s="58"/>
      <c r="AD9" s="171">
        <f t="shared" ref="AD9:AD37" si="14">IF(AC9=0,AB9*$E$3,AC9)</f>
        <v>0</v>
      </c>
      <c r="AE9" s="172">
        <f t="shared" ref="AE9:AE37" si="15">AE8+AD9</f>
        <v>92</v>
      </c>
      <c r="AF9" s="170">
        <v>12</v>
      </c>
      <c r="AG9" s="58"/>
      <c r="AH9" s="171">
        <f t="shared" ref="AH9:AH37" si="16">IF(AG9=0,AF9*$E$3,AG9)</f>
        <v>552</v>
      </c>
      <c r="AI9" s="172">
        <f t="shared" ref="AI9:AI37" si="17">AI8+AH9</f>
        <v>966</v>
      </c>
      <c r="AJ9" s="170">
        <v>27</v>
      </c>
      <c r="AK9" s="58"/>
      <c r="AL9" s="171">
        <f t="shared" ref="AL9:AL37" si="18">IF(AK9=0,AJ9*$E$3,AK9)</f>
        <v>1242</v>
      </c>
      <c r="AM9" s="172">
        <f t="shared" ref="AM9:AM37" si="19">AM8+AL9</f>
        <v>1702</v>
      </c>
      <c r="AN9" s="177">
        <f>(+Feuil1!IL44+AN8)-AD9</f>
        <v>273</v>
      </c>
      <c r="AO9" s="178">
        <f>(F9+AO8)-(K9+(U9/2))</f>
        <v>2936.5</v>
      </c>
      <c r="AP9" s="177">
        <f>(+Feuil1!IP44+AP8)-AH9</f>
        <v>1289</v>
      </c>
      <c r="AQ9" s="177">
        <f>(+Feuil1!IF44+AQ8)-AL9</f>
        <v>327</v>
      </c>
      <c r="AR9" s="170">
        <v>66</v>
      </c>
      <c r="AS9" s="58"/>
      <c r="AT9" s="58">
        <f>AR9*E$2</f>
        <v>2376</v>
      </c>
      <c r="AU9" s="171">
        <f t="shared" si="5"/>
        <v>2376</v>
      </c>
      <c r="AV9" s="172">
        <f>AV8+AU9</f>
        <v>6612</v>
      </c>
    </row>
    <row r="10" spans="2:48" x14ac:dyDescent="0.25">
      <c r="B10" s="169">
        <v>44837</v>
      </c>
      <c r="C10" s="170">
        <v>33</v>
      </c>
      <c r="D10" s="58"/>
      <c r="E10" s="58">
        <f t="shared" si="6"/>
        <v>1188</v>
      </c>
      <c r="F10" s="171">
        <f t="shared" si="0"/>
        <v>1188</v>
      </c>
      <c r="G10" s="172">
        <f t="shared" si="9"/>
        <v>4428</v>
      </c>
      <c r="H10" s="173">
        <v>0</v>
      </c>
      <c r="I10" s="58">
        <v>0</v>
      </c>
      <c r="J10" s="58">
        <f t="shared" ref="J10:J37" si="20">H10*E$1</f>
        <v>0</v>
      </c>
      <c r="K10" s="174">
        <f t="shared" si="1"/>
        <v>0</v>
      </c>
      <c r="L10" s="175">
        <f t="shared" si="10"/>
        <v>163</v>
      </c>
      <c r="M10" s="60">
        <v>0</v>
      </c>
      <c r="N10" s="58">
        <v>0</v>
      </c>
      <c r="O10" s="58">
        <f t="shared" ref="O10:O37" si="21">M10*E$1</f>
        <v>0</v>
      </c>
      <c r="P10" s="174">
        <f t="shared" si="7"/>
        <v>0</v>
      </c>
      <c r="Q10" s="176">
        <f t="shared" si="11"/>
        <v>0</v>
      </c>
      <c r="R10" s="173">
        <v>29</v>
      </c>
      <c r="S10" s="58">
        <v>1145</v>
      </c>
      <c r="T10" s="174">
        <f t="shared" si="8"/>
        <v>1160</v>
      </c>
      <c r="U10" s="174">
        <f t="shared" si="2"/>
        <v>1145</v>
      </c>
      <c r="V10" s="172">
        <f t="shared" si="12"/>
        <v>2650</v>
      </c>
      <c r="W10" s="173">
        <v>13</v>
      </c>
      <c r="X10" s="58">
        <v>516</v>
      </c>
      <c r="Y10" s="174">
        <f t="shared" si="3"/>
        <v>520</v>
      </c>
      <c r="Z10" s="174">
        <f t="shared" si="4"/>
        <v>516</v>
      </c>
      <c r="AA10" s="172">
        <f t="shared" si="13"/>
        <v>2025</v>
      </c>
      <c r="AB10" s="170">
        <v>0</v>
      </c>
      <c r="AC10" s="58"/>
      <c r="AD10" s="171">
        <f t="shared" si="14"/>
        <v>0</v>
      </c>
      <c r="AE10" s="172">
        <f t="shared" si="15"/>
        <v>92</v>
      </c>
      <c r="AF10" s="170">
        <v>18</v>
      </c>
      <c r="AG10" s="58"/>
      <c r="AH10" s="171">
        <f t="shared" si="16"/>
        <v>828</v>
      </c>
      <c r="AI10" s="172">
        <f t="shared" si="17"/>
        <v>1794</v>
      </c>
      <c r="AJ10" s="170">
        <v>16</v>
      </c>
      <c r="AK10" s="58"/>
      <c r="AL10" s="171">
        <f t="shared" si="18"/>
        <v>736</v>
      </c>
      <c r="AM10" s="172">
        <f t="shared" si="19"/>
        <v>2438</v>
      </c>
      <c r="AN10" s="177">
        <f>(+Feuil1!JC44+AN9)-AD10</f>
        <v>273</v>
      </c>
      <c r="AO10" s="178">
        <f>(F10+AO9)-(K10+(U10/2))</f>
        <v>3552</v>
      </c>
      <c r="AP10" s="177">
        <f>(+Feuil1!JG44+AP9)-AH10</f>
        <v>1606</v>
      </c>
      <c r="AQ10" s="177">
        <f>(+Feuil1!IW44+AQ9)-AL10</f>
        <v>107</v>
      </c>
      <c r="AR10" s="170">
        <v>62</v>
      </c>
      <c r="AS10" s="58"/>
      <c r="AT10" s="58">
        <f>AR10*E$2</f>
        <v>2232</v>
      </c>
      <c r="AU10" s="171">
        <f t="shared" si="5"/>
        <v>2232</v>
      </c>
      <c r="AV10" s="172">
        <f t="shared" ref="AV10:AV37" si="22">AV9+AU10</f>
        <v>8844</v>
      </c>
    </row>
    <row r="11" spans="2:48" x14ac:dyDescent="0.25">
      <c r="B11" s="169">
        <v>44838</v>
      </c>
      <c r="C11" s="170">
        <v>28</v>
      </c>
      <c r="D11" s="58"/>
      <c r="E11" s="58">
        <f t="shared" si="6"/>
        <v>1008</v>
      </c>
      <c r="F11" s="171">
        <f t="shared" si="0"/>
        <v>1008</v>
      </c>
      <c r="G11" s="172">
        <f t="shared" si="9"/>
        <v>5436</v>
      </c>
      <c r="H11" s="173">
        <v>4</v>
      </c>
      <c r="I11" s="58">
        <v>178</v>
      </c>
      <c r="J11" s="58">
        <f t="shared" si="20"/>
        <v>160</v>
      </c>
      <c r="K11" s="174">
        <f t="shared" si="1"/>
        <v>178</v>
      </c>
      <c r="L11" s="175">
        <f t="shared" si="10"/>
        <v>341</v>
      </c>
      <c r="M11" s="60">
        <v>0</v>
      </c>
      <c r="N11" s="58">
        <v>0</v>
      </c>
      <c r="O11" s="58">
        <f t="shared" si="21"/>
        <v>0</v>
      </c>
      <c r="P11" s="174">
        <f t="shared" si="7"/>
        <v>0</v>
      </c>
      <c r="Q11" s="176">
        <f t="shared" si="11"/>
        <v>0</v>
      </c>
      <c r="R11" s="173">
        <v>4</v>
      </c>
      <c r="S11" s="58">
        <v>167</v>
      </c>
      <c r="T11" s="174">
        <f t="shared" si="8"/>
        <v>160</v>
      </c>
      <c r="U11" s="174">
        <f t="shared" si="2"/>
        <v>167</v>
      </c>
      <c r="V11" s="172">
        <f t="shared" si="12"/>
        <v>2817</v>
      </c>
      <c r="W11" s="173">
        <v>0</v>
      </c>
      <c r="X11" s="58">
        <v>0</v>
      </c>
      <c r="Y11" s="174">
        <f t="shared" si="3"/>
        <v>0</v>
      </c>
      <c r="Z11" s="174">
        <f t="shared" si="4"/>
        <v>0</v>
      </c>
      <c r="AA11" s="172">
        <f t="shared" si="13"/>
        <v>2025</v>
      </c>
      <c r="AB11" s="170">
        <v>0</v>
      </c>
      <c r="AC11" s="58"/>
      <c r="AD11" s="171">
        <f t="shared" si="14"/>
        <v>0</v>
      </c>
      <c r="AE11" s="172">
        <f t="shared" si="15"/>
        <v>92</v>
      </c>
      <c r="AF11" s="170">
        <v>9</v>
      </c>
      <c r="AG11" s="58">
        <v>506</v>
      </c>
      <c r="AH11" s="171">
        <f t="shared" si="16"/>
        <v>506</v>
      </c>
      <c r="AI11" s="172">
        <f t="shared" si="17"/>
        <v>2300</v>
      </c>
      <c r="AJ11" s="170">
        <v>0</v>
      </c>
      <c r="AK11" s="58"/>
      <c r="AL11" s="171">
        <f t="shared" si="18"/>
        <v>0</v>
      </c>
      <c r="AM11" s="172">
        <f t="shared" si="19"/>
        <v>2438</v>
      </c>
      <c r="AN11" s="177">
        <f>(+Feuil1!JQ44+'October '!AN10)-AD11</f>
        <v>451</v>
      </c>
      <c r="AO11" s="178">
        <f>(F11+AO10)-(K11+(U11/2))</f>
        <v>4298.5</v>
      </c>
      <c r="AP11" s="177">
        <f>(+Feuil1!JU44+'October '!AP10)-AH11</f>
        <v>1267</v>
      </c>
      <c r="AQ11" s="177">
        <f>(+Feuil1!JK44+'October '!AQ10)-AL11</f>
        <v>107</v>
      </c>
      <c r="AR11" s="170">
        <v>59</v>
      </c>
      <c r="AS11" s="58"/>
      <c r="AT11" s="58">
        <f>AR11*E$2</f>
        <v>2124</v>
      </c>
      <c r="AU11" s="171">
        <f t="shared" si="5"/>
        <v>2124</v>
      </c>
      <c r="AV11" s="172">
        <f t="shared" si="22"/>
        <v>10968</v>
      </c>
    </row>
    <row r="12" spans="2:48" x14ac:dyDescent="0.25">
      <c r="B12" s="169">
        <v>44839</v>
      </c>
      <c r="C12" s="170">
        <v>0</v>
      </c>
      <c r="D12" s="58"/>
      <c r="E12" s="58">
        <f t="shared" si="6"/>
        <v>0</v>
      </c>
      <c r="F12" s="171">
        <f t="shared" si="0"/>
        <v>0</v>
      </c>
      <c r="G12" s="172">
        <f t="shared" si="9"/>
        <v>5436</v>
      </c>
      <c r="H12" s="173">
        <v>1</v>
      </c>
      <c r="I12" s="58">
        <v>42</v>
      </c>
      <c r="J12" s="58">
        <f t="shared" si="20"/>
        <v>40</v>
      </c>
      <c r="K12" s="174">
        <f t="shared" si="1"/>
        <v>42</v>
      </c>
      <c r="L12" s="175">
        <f t="shared" si="10"/>
        <v>383</v>
      </c>
      <c r="M12" s="60">
        <v>0</v>
      </c>
      <c r="N12" s="58"/>
      <c r="O12" s="58">
        <f t="shared" si="21"/>
        <v>0</v>
      </c>
      <c r="P12" s="174">
        <f t="shared" si="7"/>
        <v>0</v>
      </c>
      <c r="Q12" s="176">
        <f t="shared" si="11"/>
        <v>0</v>
      </c>
      <c r="R12" s="173">
        <v>44</v>
      </c>
      <c r="S12" s="58">
        <v>1771</v>
      </c>
      <c r="T12" s="174">
        <f t="shared" si="8"/>
        <v>1760</v>
      </c>
      <c r="U12" s="174">
        <f t="shared" si="2"/>
        <v>1771</v>
      </c>
      <c r="V12" s="172">
        <f t="shared" si="12"/>
        <v>4588</v>
      </c>
      <c r="W12" s="173">
        <v>23</v>
      </c>
      <c r="X12" s="58">
        <v>943</v>
      </c>
      <c r="Y12" s="174">
        <f t="shared" si="3"/>
        <v>920</v>
      </c>
      <c r="Z12" s="174">
        <f t="shared" si="4"/>
        <v>943</v>
      </c>
      <c r="AA12" s="172">
        <f t="shared" si="13"/>
        <v>2968</v>
      </c>
      <c r="AB12" s="170">
        <v>0</v>
      </c>
      <c r="AC12" s="58"/>
      <c r="AD12" s="171">
        <f t="shared" si="14"/>
        <v>0</v>
      </c>
      <c r="AE12" s="172">
        <f t="shared" si="15"/>
        <v>92</v>
      </c>
      <c r="AF12" s="170">
        <v>36</v>
      </c>
      <c r="AG12" s="58"/>
      <c r="AH12" s="171">
        <f t="shared" si="16"/>
        <v>1656</v>
      </c>
      <c r="AI12" s="172">
        <f t="shared" si="17"/>
        <v>3956</v>
      </c>
      <c r="AJ12" s="170">
        <v>14</v>
      </c>
      <c r="AK12" s="58"/>
      <c r="AL12" s="171">
        <f t="shared" si="18"/>
        <v>644</v>
      </c>
      <c r="AM12" s="172">
        <f t="shared" si="19"/>
        <v>3082</v>
      </c>
      <c r="AN12" s="177">
        <f>(+Feuil1!KE44+'October '!AN11)-AD12</f>
        <v>493</v>
      </c>
      <c r="AO12" s="178">
        <f>(F12+AO11)-(K12+(U12/2))</f>
        <v>3371</v>
      </c>
      <c r="AP12" s="177">
        <f>(+Feuil1!KI44+'October '!AP11)-AH12</f>
        <v>1382</v>
      </c>
      <c r="AQ12" s="177">
        <f>(+Feuil1!JY44+'October '!AQ11)-AL12</f>
        <v>406</v>
      </c>
      <c r="AR12" s="170">
        <v>74</v>
      </c>
      <c r="AS12" s="58"/>
      <c r="AT12" s="58">
        <f>AR12*E$2</f>
        <v>2664</v>
      </c>
      <c r="AU12" s="171">
        <f t="shared" si="5"/>
        <v>2664</v>
      </c>
      <c r="AV12" s="172">
        <f t="shared" si="22"/>
        <v>13632</v>
      </c>
    </row>
    <row r="13" spans="2:48" x14ac:dyDescent="0.25">
      <c r="B13" s="169">
        <v>44840</v>
      </c>
      <c r="C13" s="170">
        <v>11</v>
      </c>
      <c r="D13" s="58"/>
      <c r="E13" s="58">
        <f>C13*E$2</f>
        <v>396</v>
      </c>
      <c r="F13" s="171">
        <f t="shared" si="0"/>
        <v>396</v>
      </c>
      <c r="G13" s="172">
        <f t="shared" si="9"/>
        <v>5832</v>
      </c>
      <c r="H13" s="173">
        <v>0</v>
      </c>
      <c r="I13" s="58"/>
      <c r="J13" s="58">
        <f t="shared" si="20"/>
        <v>0</v>
      </c>
      <c r="K13" s="174">
        <f t="shared" si="1"/>
        <v>0</v>
      </c>
      <c r="L13" s="175">
        <f t="shared" si="10"/>
        <v>383</v>
      </c>
      <c r="M13" s="60">
        <v>0</v>
      </c>
      <c r="N13" s="58"/>
      <c r="O13" s="58">
        <f t="shared" si="21"/>
        <v>0</v>
      </c>
      <c r="P13" s="174">
        <f t="shared" si="7"/>
        <v>0</v>
      </c>
      <c r="Q13" s="176">
        <f t="shared" si="11"/>
        <v>0</v>
      </c>
      <c r="R13" s="173">
        <v>13</v>
      </c>
      <c r="S13" s="58">
        <v>532</v>
      </c>
      <c r="T13" s="174">
        <f t="shared" si="8"/>
        <v>520</v>
      </c>
      <c r="U13" s="174">
        <f t="shared" si="2"/>
        <v>532</v>
      </c>
      <c r="V13" s="172">
        <f t="shared" si="12"/>
        <v>5120</v>
      </c>
      <c r="W13" s="173">
        <v>0</v>
      </c>
      <c r="X13" s="58"/>
      <c r="Y13" s="174">
        <f t="shared" si="3"/>
        <v>0</v>
      </c>
      <c r="Z13" s="174">
        <f t="shared" si="4"/>
        <v>0</v>
      </c>
      <c r="AA13" s="172">
        <f t="shared" si="13"/>
        <v>2968</v>
      </c>
      <c r="AB13" s="170">
        <v>0</v>
      </c>
      <c r="AC13" s="58"/>
      <c r="AD13" s="171">
        <f t="shared" si="14"/>
        <v>0</v>
      </c>
      <c r="AE13" s="172">
        <f t="shared" si="15"/>
        <v>92</v>
      </c>
      <c r="AF13" s="170">
        <v>18</v>
      </c>
      <c r="AG13" s="58"/>
      <c r="AH13" s="171">
        <f t="shared" si="16"/>
        <v>828</v>
      </c>
      <c r="AI13" s="172">
        <f t="shared" si="17"/>
        <v>4784</v>
      </c>
      <c r="AJ13" s="170">
        <v>4</v>
      </c>
      <c r="AK13" s="58"/>
      <c r="AL13" s="171">
        <f t="shared" si="18"/>
        <v>184</v>
      </c>
      <c r="AM13" s="172">
        <f t="shared" si="19"/>
        <v>3266</v>
      </c>
      <c r="AN13" s="177">
        <f>(+Feuil1!KS44+'October '!AN12)-AD13</f>
        <v>493</v>
      </c>
      <c r="AO13" s="178">
        <f>(F13+AO12)-(K13+(U13/2))</f>
        <v>3501</v>
      </c>
      <c r="AP13" s="177">
        <f>(+Feuil1!KW44+'October '!AP12)-AH13</f>
        <v>1086</v>
      </c>
      <c r="AQ13" s="177">
        <f>(+Feuil1!KM44+'October '!AQ12)-AL13</f>
        <v>222</v>
      </c>
      <c r="AR13" s="170">
        <v>106</v>
      </c>
      <c r="AS13" s="58"/>
      <c r="AT13" s="58">
        <f>AR13*E$2</f>
        <v>3816</v>
      </c>
      <c r="AU13" s="171">
        <f t="shared" si="5"/>
        <v>3816</v>
      </c>
      <c r="AV13" s="172">
        <f t="shared" si="22"/>
        <v>17448</v>
      </c>
    </row>
    <row r="14" spans="2:48" x14ac:dyDescent="0.25">
      <c r="B14" s="169">
        <v>44841</v>
      </c>
      <c r="C14" s="170">
        <v>40</v>
      </c>
      <c r="D14" s="58"/>
      <c r="E14" s="58">
        <f t="shared" si="6"/>
        <v>1440</v>
      </c>
      <c r="F14" s="171">
        <f t="shared" si="0"/>
        <v>1440</v>
      </c>
      <c r="G14" s="172">
        <f t="shared" si="9"/>
        <v>7272</v>
      </c>
      <c r="H14" s="173">
        <v>15</v>
      </c>
      <c r="I14" s="58">
        <v>600</v>
      </c>
      <c r="J14" s="58">
        <f t="shared" si="20"/>
        <v>600</v>
      </c>
      <c r="K14" s="174">
        <f t="shared" si="1"/>
        <v>600</v>
      </c>
      <c r="L14" s="175">
        <f t="shared" si="10"/>
        <v>983</v>
      </c>
      <c r="M14" s="60">
        <v>0</v>
      </c>
      <c r="N14" s="58"/>
      <c r="O14" s="58">
        <f t="shared" si="21"/>
        <v>0</v>
      </c>
      <c r="P14" s="174">
        <f t="shared" si="7"/>
        <v>0</v>
      </c>
      <c r="Q14" s="176">
        <f t="shared" si="11"/>
        <v>0</v>
      </c>
      <c r="R14" s="173">
        <v>0</v>
      </c>
      <c r="S14" s="58"/>
      <c r="T14" s="174">
        <f t="shared" si="8"/>
        <v>0</v>
      </c>
      <c r="U14" s="174">
        <f t="shared" si="2"/>
        <v>0</v>
      </c>
      <c r="V14" s="172">
        <f t="shared" si="12"/>
        <v>5120</v>
      </c>
      <c r="W14" s="173">
        <v>8</v>
      </c>
      <c r="X14" s="58">
        <v>316</v>
      </c>
      <c r="Y14" s="174">
        <f t="shared" si="3"/>
        <v>320</v>
      </c>
      <c r="Z14" s="174">
        <f t="shared" si="4"/>
        <v>316</v>
      </c>
      <c r="AA14" s="172">
        <f t="shared" si="13"/>
        <v>3284</v>
      </c>
      <c r="AB14" s="170">
        <v>0</v>
      </c>
      <c r="AC14" s="58"/>
      <c r="AD14" s="171">
        <f t="shared" si="14"/>
        <v>0</v>
      </c>
      <c r="AE14" s="172">
        <f t="shared" si="15"/>
        <v>92</v>
      </c>
      <c r="AF14" s="170">
        <v>5</v>
      </c>
      <c r="AG14" s="58"/>
      <c r="AH14" s="171">
        <f t="shared" si="16"/>
        <v>230</v>
      </c>
      <c r="AI14" s="172">
        <f t="shared" si="17"/>
        <v>5014</v>
      </c>
      <c r="AJ14" s="170">
        <v>0</v>
      </c>
      <c r="AK14" s="58"/>
      <c r="AL14" s="171">
        <f t="shared" si="18"/>
        <v>0</v>
      </c>
      <c r="AM14" s="172">
        <f t="shared" si="19"/>
        <v>3266</v>
      </c>
      <c r="AN14" s="177">
        <f>(+Feuil1!LG44+'October '!AN13)-AD14</f>
        <v>1093</v>
      </c>
      <c r="AO14" s="178">
        <f>(F14+AO13)-(K14+(U14/2))</f>
        <v>4341</v>
      </c>
      <c r="AP14" s="177">
        <f>(+Feuil1!LK44+'October '!AP13)-AH14</f>
        <v>856</v>
      </c>
      <c r="AQ14" s="177">
        <f>(+Feuil1!LA44+'October '!AQ13)-AL14</f>
        <v>538</v>
      </c>
      <c r="AR14" s="170">
        <v>95</v>
      </c>
      <c r="AS14" s="58"/>
      <c r="AT14" s="58">
        <f>AR14*E$2</f>
        <v>3420</v>
      </c>
      <c r="AU14" s="171">
        <f t="shared" si="5"/>
        <v>3420</v>
      </c>
      <c r="AV14" s="172">
        <f t="shared" si="22"/>
        <v>20868</v>
      </c>
    </row>
    <row r="15" spans="2:48" x14ac:dyDescent="0.25">
      <c r="B15" s="169">
        <v>44842</v>
      </c>
      <c r="C15" s="170">
        <v>49</v>
      </c>
      <c r="D15" s="58"/>
      <c r="E15" s="58">
        <f t="shared" si="6"/>
        <v>1764</v>
      </c>
      <c r="F15" s="171">
        <f t="shared" si="0"/>
        <v>1764</v>
      </c>
      <c r="G15" s="172">
        <f t="shared" si="9"/>
        <v>9036</v>
      </c>
      <c r="H15" s="173">
        <v>22</v>
      </c>
      <c r="I15" s="58">
        <v>882</v>
      </c>
      <c r="J15" s="58">
        <f t="shared" si="20"/>
        <v>880</v>
      </c>
      <c r="K15" s="174">
        <f t="shared" si="1"/>
        <v>882</v>
      </c>
      <c r="L15" s="175">
        <f t="shared" si="10"/>
        <v>1865</v>
      </c>
      <c r="M15" s="60">
        <v>0</v>
      </c>
      <c r="N15" s="58"/>
      <c r="O15" s="58">
        <f t="shared" si="21"/>
        <v>0</v>
      </c>
      <c r="P15" s="174">
        <f t="shared" si="7"/>
        <v>0</v>
      </c>
      <c r="Q15" s="176">
        <f t="shared" si="11"/>
        <v>0</v>
      </c>
      <c r="R15" s="173">
        <v>0</v>
      </c>
      <c r="S15" s="58"/>
      <c r="T15" s="174">
        <f t="shared" si="8"/>
        <v>0</v>
      </c>
      <c r="U15" s="174">
        <f t="shared" si="2"/>
        <v>0</v>
      </c>
      <c r="V15" s="172">
        <f t="shared" si="12"/>
        <v>5120</v>
      </c>
      <c r="W15" s="173">
        <v>9</v>
      </c>
      <c r="X15" s="58">
        <v>369</v>
      </c>
      <c r="Y15" s="174">
        <f t="shared" si="3"/>
        <v>360</v>
      </c>
      <c r="Z15" s="174">
        <f t="shared" si="4"/>
        <v>369</v>
      </c>
      <c r="AA15" s="172">
        <f t="shared" si="13"/>
        <v>3653</v>
      </c>
      <c r="AB15" s="170">
        <v>9</v>
      </c>
      <c r="AC15" s="58"/>
      <c r="AD15" s="171">
        <f t="shared" si="14"/>
        <v>414</v>
      </c>
      <c r="AE15" s="172">
        <f t="shared" si="15"/>
        <v>506</v>
      </c>
      <c r="AF15" s="170">
        <v>4</v>
      </c>
      <c r="AG15" s="58"/>
      <c r="AH15" s="171">
        <f t="shared" si="16"/>
        <v>184</v>
      </c>
      <c r="AI15" s="172">
        <f t="shared" si="17"/>
        <v>5198</v>
      </c>
      <c r="AJ15" s="170">
        <v>18</v>
      </c>
      <c r="AK15" s="58"/>
      <c r="AL15" s="171">
        <f t="shared" si="18"/>
        <v>828</v>
      </c>
      <c r="AM15" s="172">
        <f t="shared" si="19"/>
        <v>4094</v>
      </c>
      <c r="AN15" s="177">
        <f>(+Feuil1!LU44+'October '!AN14)-AD15</f>
        <v>1561</v>
      </c>
      <c r="AO15" s="178">
        <f>(F15+AO14)-(K15+(U15/2))</f>
        <v>5223</v>
      </c>
      <c r="AP15" s="177">
        <f>(+Feuil1!LY44+'October '!AP14)-AH15</f>
        <v>672</v>
      </c>
      <c r="AQ15" s="177">
        <f>(+Feuil1!LO44+'October '!AQ14)-AL15</f>
        <v>79</v>
      </c>
      <c r="AR15" s="170">
        <v>93</v>
      </c>
      <c r="AS15" s="58"/>
      <c r="AT15" s="58">
        <f>AR15*E$2</f>
        <v>3348</v>
      </c>
      <c r="AU15" s="171">
        <f t="shared" si="5"/>
        <v>3348</v>
      </c>
      <c r="AV15" s="172">
        <f t="shared" si="22"/>
        <v>24216</v>
      </c>
    </row>
    <row r="16" spans="2:48" x14ac:dyDescent="0.25">
      <c r="B16" s="169">
        <v>44843</v>
      </c>
      <c r="C16" s="170"/>
      <c r="D16" s="58"/>
      <c r="E16" s="58">
        <f t="shared" si="6"/>
        <v>0</v>
      </c>
      <c r="F16" s="171">
        <f t="shared" si="0"/>
        <v>0</v>
      </c>
      <c r="G16" s="172">
        <f t="shared" si="9"/>
        <v>9036</v>
      </c>
      <c r="H16" s="173"/>
      <c r="I16" s="58"/>
      <c r="J16" s="58">
        <f t="shared" si="20"/>
        <v>0</v>
      </c>
      <c r="K16" s="174">
        <f t="shared" si="1"/>
        <v>0</v>
      </c>
      <c r="L16" s="175">
        <f t="shared" si="10"/>
        <v>1865</v>
      </c>
      <c r="M16" s="60"/>
      <c r="N16" s="58"/>
      <c r="O16" s="58">
        <f t="shared" si="21"/>
        <v>0</v>
      </c>
      <c r="P16" s="174">
        <f t="shared" si="7"/>
        <v>0</v>
      </c>
      <c r="Q16" s="176">
        <f t="shared" si="11"/>
        <v>0</v>
      </c>
      <c r="R16" s="173"/>
      <c r="S16" s="58"/>
      <c r="T16" s="174">
        <f t="shared" si="8"/>
        <v>0</v>
      </c>
      <c r="U16" s="174">
        <f t="shared" si="2"/>
        <v>0</v>
      </c>
      <c r="V16" s="172">
        <f t="shared" si="12"/>
        <v>5120</v>
      </c>
      <c r="W16" s="173"/>
      <c r="X16" s="58"/>
      <c r="Y16" s="174">
        <f t="shared" si="3"/>
        <v>0</v>
      </c>
      <c r="Z16" s="174">
        <f t="shared" si="4"/>
        <v>0</v>
      </c>
      <c r="AA16" s="172">
        <f t="shared" si="13"/>
        <v>3653</v>
      </c>
      <c r="AB16" s="170"/>
      <c r="AC16" s="58"/>
      <c r="AD16" s="171">
        <f t="shared" si="14"/>
        <v>0</v>
      </c>
      <c r="AE16" s="172">
        <f t="shared" si="15"/>
        <v>506</v>
      </c>
      <c r="AF16" s="170"/>
      <c r="AG16" s="58"/>
      <c r="AH16" s="171">
        <f t="shared" si="16"/>
        <v>0</v>
      </c>
      <c r="AI16" s="172">
        <f t="shared" si="17"/>
        <v>5198</v>
      </c>
      <c r="AJ16" s="170"/>
      <c r="AK16" s="58"/>
      <c r="AL16" s="171">
        <f t="shared" si="18"/>
        <v>0</v>
      </c>
      <c r="AM16" s="172">
        <f t="shared" si="19"/>
        <v>4094</v>
      </c>
      <c r="AN16" s="194"/>
      <c r="AO16" s="178"/>
      <c r="AP16" s="194"/>
      <c r="AQ16" s="194"/>
      <c r="AR16" s="170"/>
      <c r="AS16" s="58"/>
      <c r="AT16" s="58">
        <f>AR16*E$2</f>
        <v>0</v>
      </c>
      <c r="AU16" s="171">
        <f t="shared" si="5"/>
        <v>0</v>
      </c>
      <c r="AV16" s="172">
        <f t="shared" si="22"/>
        <v>24216</v>
      </c>
    </row>
    <row r="17" spans="2:48" x14ac:dyDescent="0.25">
      <c r="B17" s="169">
        <v>44844</v>
      </c>
      <c r="C17" s="170"/>
      <c r="D17" s="58"/>
      <c r="E17" s="58">
        <f t="shared" si="6"/>
        <v>0</v>
      </c>
      <c r="F17" s="171">
        <f t="shared" si="0"/>
        <v>0</v>
      </c>
      <c r="G17" s="172">
        <f t="shared" si="9"/>
        <v>9036</v>
      </c>
      <c r="H17" s="173"/>
      <c r="I17" s="58"/>
      <c r="J17" s="58">
        <f t="shared" si="20"/>
        <v>0</v>
      </c>
      <c r="K17" s="174">
        <f t="shared" si="1"/>
        <v>0</v>
      </c>
      <c r="L17" s="175">
        <f t="shared" si="10"/>
        <v>1865</v>
      </c>
      <c r="M17" s="60"/>
      <c r="N17" s="58"/>
      <c r="O17" s="58">
        <f t="shared" si="21"/>
        <v>0</v>
      </c>
      <c r="P17" s="174">
        <f t="shared" si="7"/>
        <v>0</v>
      </c>
      <c r="Q17" s="176">
        <f t="shared" si="11"/>
        <v>0</v>
      </c>
      <c r="R17" s="173"/>
      <c r="S17" s="58"/>
      <c r="T17" s="174">
        <f t="shared" si="8"/>
        <v>0</v>
      </c>
      <c r="U17" s="174">
        <f t="shared" si="2"/>
        <v>0</v>
      </c>
      <c r="V17" s="172">
        <f t="shared" si="12"/>
        <v>5120</v>
      </c>
      <c r="W17" s="173"/>
      <c r="X17" s="58"/>
      <c r="Y17" s="174">
        <f t="shared" si="3"/>
        <v>0</v>
      </c>
      <c r="Z17" s="174">
        <f t="shared" si="4"/>
        <v>0</v>
      </c>
      <c r="AA17" s="172">
        <f t="shared" si="13"/>
        <v>3653</v>
      </c>
      <c r="AB17" s="170"/>
      <c r="AC17" s="58"/>
      <c r="AD17" s="171">
        <f t="shared" si="14"/>
        <v>0</v>
      </c>
      <c r="AE17" s="172">
        <f t="shared" si="15"/>
        <v>506</v>
      </c>
      <c r="AF17" s="170"/>
      <c r="AG17" s="58"/>
      <c r="AH17" s="171">
        <f t="shared" si="16"/>
        <v>0</v>
      </c>
      <c r="AI17" s="172">
        <f t="shared" si="17"/>
        <v>5198</v>
      </c>
      <c r="AJ17" s="170"/>
      <c r="AK17" s="58"/>
      <c r="AL17" s="171">
        <f t="shared" si="18"/>
        <v>0</v>
      </c>
      <c r="AM17" s="172">
        <f t="shared" si="19"/>
        <v>4094</v>
      </c>
      <c r="AN17" s="194"/>
      <c r="AO17" s="178"/>
      <c r="AP17" s="194"/>
      <c r="AQ17" s="194"/>
      <c r="AR17" s="170"/>
      <c r="AS17" s="58"/>
      <c r="AT17" s="58">
        <f>AR17*E$2</f>
        <v>0</v>
      </c>
      <c r="AU17" s="171">
        <f t="shared" si="5"/>
        <v>0</v>
      </c>
      <c r="AV17" s="172">
        <f t="shared" si="22"/>
        <v>24216</v>
      </c>
    </row>
    <row r="18" spans="2:48" x14ac:dyDescent="0.25">
      <c r="B18" s="169">
        <v>44845</v>
      </c>
      <c r="C18" s="170"/>
      <c r="D18" s="58"/>
      <c r="E18" s="58">
        <f t="shared" si="6"/>
        <v>0</v>
      </c>
      <c r="F18" s="171">
        <f t="shared" si="0"/>
        <v>0</v>
      </c>
      <c r="G18" s="172">
        <f t="shared" si="9"/>
        <v>9036</v>
      </c>
      <c r="H18" s="173"/>
      <c r="I18" s="58"/>
      <c r="J18" s="58">
        <f t="shared" si="20"/>
        <v>0</v>
      </c>
      <c r="K18" s="174">
        <f t="shared" si="1"/>
        <v>0</v>
      </c>
      <c r="L18" s="175">
        <f t="shared" si="10"/>
        <v>1865</v>
      </c>
      <c r="M18" s="60"/>
      <c r="N18" s="58"/>
      <c r="O18" s="58">
        <f t="shared" si="21"/>
        <v>0</v>
      </c>
      <c r="P18" s="174">
        <f t="shared" si="7"/>
        <v>0</v>
      </c>
      <c r="Q18" s="176">
        <f t="shared" si="11"/>
        <v>0</v>
      </c>
      <c r="R18" s="173"/>
      <c r="S18" s="58"/>
      <c r="T18" s="174">
        <f t="shared" si="8"/>
        <v>0</v>
      </c>
      <c r="U18" s="174">
        <f t="shared" si="2"/>
        <v>0</v>
      </c>
      <c r="V18" s="172">
        <f t="shared" si="12"/>
        <v>5120</v>
      </c>
      <c r="W18" s="173"/>
      <c r="X18" s="58"/>
      <c r="Y18" s="174">
        <f t="shared" si="3"/>
        <v>0</v>
      </c>
      <c r="Z18" s="174">
        <f t="shared" si="4"/>
        <v>0</v>
      </c>
      <c r="AA18" s="172">
        <f t="shared" si="13"/>
        <v>3653</v>
      </c>
      <c r="AB18" s="170"/>
      <c r="AC18" s="58"/>
      <c r="AD18" s="171">
        <f t="shared" si="14"/>
        <v>0</v>
      </c>
      <c r="AE18" s="172">
        <f>AE17+AD18</f>
        <v>506</v>
      </c>
      <c r="AF18" s="170"/>
      <c r="AG18" s="58"/>
      <c r="AH18" s="171">
        <f t="shared" si="16"/>
        <v>0</v>
      </c>
      <c r="AI18" s="172">
        <f t="shared" si="17"/>
        <v>5198</v>
      </c>
      <c r="AJ18" s="170"/>
      <c r="AK18" s="58"/>
      <c r="AL18" s="171">
        <f t="shared" si="18"/>
        <v>0</v>
      </c>
      <c r="AM18" s="172">
        <f t="shared" si="19"/>
        <v>4094</v>
      </c>
      <c r="AN18" s="194"/>
      <c r="AO18" s="178"/>
      <c r="AP18" s="194"/>
      <c r="AQ18" s="194"/>
      <c r="AR18" s="170"/>
      <c r="AS18" s="58"/>
      <c r="AT18" s="58">
        <f>AR18*E$2</f>
        <v>0</v>
      </c>
      <c r="AU18" s="171">
        <f t="shared" si="5"/>
        <v>0</v>
      </c>
      <c r="AV18" s="172">
        <f t="shared" si="22"/>
        <v>24216</v>
      </c>
    </row>
    <row r="19" spans="2:48" x14ac:dyDescent="0.25">
      <c r="B19" s="169">
        <v>44846</v>
      </c>
      <c r="C19" s="170"/>
      <c r="D19" s="58"/>
      <c r="E19" s="58">
        <f t="shared" si="6"/>
        <v>0</v>
      </c>
      <c r="F19" s="171">
        <f t="shared" si="0"/>
        <v>0</v>
      </c>
      <c r="G19" s="172">
        <f t="shared" si="9"/>
        <v>9036</v>
      </c>
      <c r="H19" s="173"/>
      <c r="I19" s="58"/>
      <c r="J19" s="58">
        <f t="shared" si="20"/>
        <v>0</v>
      </c>
      <c r="K19" s="174">
        <f t="shared" si="1"/>
        <v>0</v>
      </c>
      <c r="L19" s="175">
        <f t="shared" si="10"/>
        <v>1865</v>
      </c>
      <c r="M19" s="60"/>
      <c r="N19" s="58"/>
      <c r="O19" s="58">
        <f t="shared" si="21"/>
        <v>0</v>
      </c>
      <c r="P19" s="174">
        <f t="shared" si="7"/>
        <v>0</v>
      </c>
      <c r="Q19" s="176">
        <f t="shared" si="11"/>
        <v>0</v>
      </c>
      <c r="R19" s="173"/>
      <c r="S19" s="58"/>
      <c r="T19" s="174">
        <f t="shared" si="8"/>
        <v>0</v>
      </c>
      <c r="U19" s="174">
        <f t="shared" si="2"/>
        <v>0</v>
      </c>
      <c r="V19" s="172">
        <f t="shared" si="12"/>
        <v>5120</v>
      </c>
      <c r="W19" s="173"/>
      <c r="X19" s="58"/>
      <c r="Y19" s="174">
        <f t="shared" si="3"/>
        <v>0</v>
      </c>
      <c r="Z19" s="174">
        <f>IF(X19=0,Y19,X19)</f>
        <v>0</v>
      </c>
      <c r="AA19" s="172">
        <f t="shared" si="13"/>
        <v>3653</v>
      </c>
      <c r="AB19" s="170"/>
      <c r="AC19" s="58"/>
      <c r="AD19" s="171">
        <f t="shared" si="14"/>
        <v>0</v>
      </c>
      <c r="AE19" s="172">
        <f t="shared" si="15"/>
        <v>506</v>
      </c>
      <c r="AF19" s="170"/>
      <c r="AG19" s="58"/>
      <c r="AH19" s="171">
        <f t="shared" si="16"/>
        <v>0</v>
      </c>
      <c r="AI19" s="172">
        <f t="shared" si="17"/>
        <v>5198</v>
      </c>
      <c r="AJ19" s="170"/>
      <c r="AK19" s="58"/>
      <c r="AL19" s="171">
        <f t="shared" si="18"/>
        <v>0</v>
      </c>
      <c r="AM19" s="172">
        <f t="shared" si="19"/>
        <v>4094</v>
      </c>
      <c r="AN19" s="194"/>
      <c r="AO19" s="178"/>
      <c r="AP19" s="194"/>
      <c r="AQ19" s="194"/>
      <c r="AR19" s="170"/>
      <c r="AS19" s="58"/>
      <c r="AT19" s="58">
        <f>AR19*E$2</f>
        <v>0</v>
      </c>
      <c r="AU19" s="171">
        <f t="shared" si="5"/>
        <v>0</v>
      </c>
      <c r="AV19" s="172">
        <f t="shared" si="22"/>
        <v>24216</v>
      </c>
    </row>
    <row r="20" spans="2:48" x14ac:dyDescent="0.25">
      <c r="B20" s="169">
        <v>44847</v>
      </c>
      <c r="C20" s="170"/>
      <c r="D20" s="58"/>
      <c r="E20" s="58">
        <f t="shared" si="6"/>
        <v>0</v>
      </c>
      <c r="F20" s="171">
        <f t="shared" si="0"/>
        <v>0</v>
      </c>
      <c r="G20" s="172">
        <f t="shared" si="9"/>
        <v>9036</v>
      </c>
      <c r="H20" s="173"/>
      <c r="I20" s="58"/>
      <c r="J20" s="58">
        <f t="shared" si="20"/>
        <v>0</v>
      </c>
      <c r="K20" s="174">
        <f t="shared" si="1"/>
        <v>0</v>
      </c>
      <c r="L20" s="175">
        <f t="shared" si="10"/>
        <v>1865</v>
      </c>
      <c r="M20" s="60"/>
      <c r="N20" s="58"/>
      <c r="O20" s="58">
        <f t="shared" si="21"/>
        <v>0</v>
      </c>
      <c r="P20" s="174">
        <f t="shared" si="7"/>
        <v>0</v>
      </c>
      <c r="Q20" s="176">
        <f t="shared" si="11"/>
        <v>0</v>
      </c>
      <c r="R20" s="173"/>
      <c r="S20" s="58"/>
      <c r="T20" s="174">
        <f t="shared" si="8"/>
        <v>0</v>
      </c>
      <c r="U20" s="174">
        <f t="shared" si="2"/>
        <v>0</v>
      </c>
      <c r="V20" s="172">
        <f t="shared" si="12"/>
        <v>5120</v>
      </c>
      <c r="W20" s="173"/>
      <c r="X20" s="58"/>
      <c r="Y20" s="174">
        <f t="shared" si="3"/>
        <v>0</v>
      </c>
      <c r="Z20" s="174">
        <f>IF(X20=0,Y20,X20)</f>
        <v>0</v>
      </c>
      <c r="AA20" s="172">
        <f t="shared" si="13"/>
        <v>3653</v>
      </c>
      <c r="AB20" s="170"/>
      <c r="AC20" s="58"/>
      <c r="AD20" s="171">
        <f t="shared" si="14"/>
        <v>0</v>
      </c>
      <c r="AE20" s="172">
        <f t="shared" si="15"/>
        <v>506</v>
      </c>
      <c r="AF20" s="170"/>
      <c r="AG20" s="58"/>
      <c r="AH20" s="171">
        <f t="shared" si="16"/>
        <v>0</v>
      </c>
      <c r="AI20" s="172">
        <f t="shared" si="17"/>
        <v>5198</v>
      </c>
      <c r="AJ20" s="170"/>
      <c r="AK20" s="58"/>
      <c r="AL20" s="171">
        <f t="shared" si="18"/>
        <v>0</v>
      </c>
      <c r="AM20" s="172">
        <f t="shared" si="19"/>
        <v>4094</v>
      </c>
      <c r="AN20" s="194"/>
      <c r="AO20" s="178"/>
      <c r="AP20" s="194"/>
      <c r="AQ20" s="194"/>
      <c r="AR20" s="170"/>
      <c r="AS20" s="58"/>
      <c r="AT20" s="58">
        <f>AR20*E$2</f>
        <v>0</v>
      </c>
      <c r="AU20" s="171">
        <f t="shared" si="5"/>
        <v>0</v>
      </c>
      <c r="AV20" s="172">
        <f t="shared" si="22"/>
        <v>24216</v>
      </c>
    </row>
    <row r="21" spans="2:48" x14ac:dyDescent="0.25">
      <c r="B21" s="169">
        <v>44848</v>
      </c>
      <c r="C21" s="170"/>
      <c r="D21" s="58"/>
      <c r="E21" s="58">
        <f t="shared" si="6"/>
        <v>0</v>
      </c>
      <c r="F21" s="171">
        <f t="shared" si="0"/>
        <v>0</v>
      </c>
      <c r="G21" s="172">
        <f t="shared" si="9"/>
        <v>9036</v>
      </c>
      <c r="H21" s="173"/>
      <c r="I21" s="58"/>
      <c r="J21" s="58">
        <f t="shared" si="20"/>
        <v>0</v>
      </c>
      <c r="K21" s="174">
        <f t="shared" si="1"/>
        <v>0</v>
      </c>
      <c r="L21" s="175">
        <f t="shared" si="10"/>
        <v>1865</v>
      </c>
      <c r="M21" s="60"/>
      <c r="N21" s="58"/>
      <c r="O21" s="58">
        <f t="shared" si="21"/>
        <v>0</v>
      </c>
      <c r="P21" s="174">
        <f t="shared" si="7"/>
        <v>0</v>
      </c>
      <c r="Q21" s="176">
        <f t="shared" si="11"/>
        <v>0</v>
      </c>
      <c r="R21" s="173"/>
      <c r="S21" s="58"/>
      <c r="T21" s="174">
        <f t="shared" si="8"/>
        <v>0</v>
      </c>
      <c r="U21" s="174">
        <f t="shared" si="2"/>
        <v>0</v>
      </c>
      <c r="V21" s="172">
        <f t="shared" si="12"/>
        <v>5120</v>
      </c>
      <c r="W21" s="173"/>
      <c r="X21" s="58"/>
      <c r="Y21" s="174">
        <f t="shared" si="3"/>
        <v>0</v>
      </c>
      <c r="Z21" s="174">
        <f>IF(X21=0,Y21,X21)</f>
        <v>0</v>
      </c>
      <c r="AA21" s="172">
        <f t="shared" si="13"/>
        <v>3653</v>
      </c>
      <c r="AB21" s="170"/>
      <c r="AC21" s="58"/>
      <c r="AD21" s="171">
        <f t="shared" si="14"/>
        <v>0</v>
      </c>
      <c r="AE21" s="172">
        <f t="shared" si="15"/>
        <v>506</v>
      </c>
      <c r="AF21" s="170"/>
      <c r="AG21" s="58"/>
      <c r="AH21" s="171">
        <f t="shared" si="16"/>
        <v>0</v>
      </c>
      <c r="AI21" s="172">
        <f t="shared" si="17"/>
        <v>5198</v>
      </c>
      <c r="AJ21" s="170"/>
      <c r="AK21" s="58"/>
      <c r="AL21" s="171">
        <f t="shared" si="18"/>
        <v>0</v>
      </c>
      <c r="AM21" s="172">
        <f t="shared" si="19"/>
        <v>4094</v>
      </c>
      <c r="AN21" s="194"/>
      <c r="AO21" s="178"/>
      <c r="AP21" s="194"/>
      <c r="AQ21" s="194"/>
      <c r="AR21" s="170"/>
      <c r="AS21" s="58"/>
      <c r="AT21" s="58">
        <f>AR21*E$2</f>
        <v>0</v>
      </c>
      <c r="AU21" s="171">
        <f t="shared" si="5"/>
        <v>0</v>
      </c>
      <c r="AV21" s="172">
        <f t="shared" si="22"/>
        <v>24216</v>
      </c>
    </row>
    <row r="22" spans="2:48" x14ac:dyDescent="0.25">
      <c r="B22" s="169">
        <v>44849</v>
      </c>
      <c r="C22" s="170"/>
      <c r="D22" s="58"/>
      <c r="E22" s="58">
        <f t="shared" si="6"/>
        <v>0</v>
      </c>
      <c r="F22" s="171">
        <f t="shared" si="0"/>
        <v>0</v>
      </c>
      <c r="G22" s="172">
        <f t="shared" si="9"/>
        <v>9036</v>
      </c>
      <c r="H22" s="173"/>
      <c r="I22" s="58"/>
      <c r="J22" s="58">
        <f t="shared" si="20"/>
        <v>0</v>
      </c>
      <c r="K22" s="174">
        <f t="shared" si="1"/>
        <v>0</v>
      </c>
      <c r="L22" s="175">
        <f t="shared" si="10"/>
        <v>1865</v>
      </c>
      <c r="M22" s="60"/>
      <c r="N22" s="58"/>
      <c r="O22" s="58">
        <f t="shared" si="21"/>
        <v>0</v>
      </c>
      <c r="P22" s="174">
        <f t="shared" si="7"/>
        <v>0</v>
      </c>
      <c r="Q22" s="179">
        <f t="shared" si="11"/>
        <v>0</v>
      </c>
      <c r="R22" s="173"/>
      <c r="S22" s="58"/>
      <c r="T22" s="174">
        <f t="shared" si="8"/>
        <v>0</v>
      </c>
      <c r="U22" s="174">
        <f t="shared" si="2"/>
        <v>0</v>
      </c>
      <c r="V22" s="172">
        <f t="shared" si="12"/>
        <v>5120</v>
      </c>
      <c r="W22" s="173"/>
      <c r="X22" s="58"/>
      <c r="Y22" s="174">
        <f t="shared" si="3"/>
        <v>0</v>
      </c>
      <c r="Z22" s="174">
        <f t="shared" ref="Z22:Z37" si="23">IF(X22=0,Y22,X22)</f>
        <v>0</v>
      </c>
      <c r="AA22" s="172">
        <f t="shared" si="13"/>
        <v>3653</v>
      </c>
      <c r="AB22" s="170"/>
      <c r="AC22" s="58"/>
      <c r="AD22" s="171">
        <f t="shared" si="14"/>
        <v>0</v>
      </c>
      <c r="AE22" s="172">
        <f>AE21+AD22</f>
        <v>506</v>
      </c>
      <c r="AF22" s="170"/>
      <c r="AG22" s="58"/>
      <c r="AH22" s="171">
        <f t="shared" si="16"/>
        <v>0</v>
      </c>
      <c r="AI22" s="172">
        <f t="shared" si="17"/>
        <v>5198</v>
      </c>
      <c r="AJ22" s="170"/>
      <c r="AK22" s="58"/>
      <c r="AL22" s="171">
        <f t="shared" si="18"/>
        <v>0</v>
      </c>
      <c r="AM22" s="172">
        <f t="shared" si="19"/>
        <v>4094</v>
      </c>
      <c r="AN22" s="194"/>
      <c r="AO22" s="178"/>
      <c r="AP22" s="194"/>
      <c r="AQ22" s="194"/>
      <c r="AR22" s="170"/>
      <c r="AS22" s="58"/>
      <c r="AT22" s="58">
        <f>AR22*E$2</f>
        <v>0</v>
      </c>
      <c r="AU22" s="171">
        <f t="shared" si="5"/>
        <v>0</v>
      </c>
      <c r="AV22" s="172">
        <f t="shared" si="22"/>
        <v>24216</v>
      </c>
    </row>
    <row r="23" spans="2:48" x14ac:dyDescent="0.25">
      <c r="B23" s="169">
        <v>44850</v>
      </c>
      <c r="C23" s="170"/>
      <c r="D23" s="58"/>
      <c r="E23" s="58">
        <f t="shared" si="6"/>
        <v>0</v>
      </c>
      <c r="F23" s="171">
        <f t="shared" si="0"/>
        <v>0</v>
      </c>
      <c r="G23" s="172">
        <f t="shared" si="9"/>
        <v>9036</v>
      </c>
      <c r="H23" s="173"/>
      <c r="I23" s="58"/>
      <c r="J23" s="58">
        <f t="shared" si="20"/>
        <v>0</v>
      </c>
      <c r="K23" s="174">
        <f t="shared" si="1"/>
        <v>0</v>
      </c>
      <c r="L23" s="175">
        <f t="shared" si="10"/>
        <v>1865</v>
      </c>
      <c r="M23" s="60"/>
      <c r="N23" s="58"/>
      <c r="O23" s="58">
        <f t="shared" si="21"/>
        <v>0</v>
      </c>
      <c r="P23" s="174">
        <f t="shared" si="7"/>
        <v>0</v>
      </c>
      <c r="Q23" s="179">
        <f t="shared" si="11"/>
        <v>0</v>
      </c>
      <c r="R23" s="173"/>
      <c r="S23" s="58"/>
      <c r="T23" s="174">
        <f t="shared" si="8"/>
        <v>0</v>
      </c>
      <c r="U23" s="174">
        <f t="shared" si="2"/>
        <v>0</v>
      </c>
      <c r="V23" s="172">
        <f t="shared" si="12"/>
        <v>5120</v>
      </c>
      <c r="W23" s="173"/>
      <c r="X23" s="58"/>
      <c r="Y23" s="174">
        <f t="shared" si="3"/>
        <v>0</v>
      </c>
      <c r="Z23" s="174">
        <f t="shared" si="23"/>
        <v>0</v>
      </c>
      <c r="AA23" s="172">
        <f t="shared" si="13"/>
        <v>3653</v>
      </c>
      <c r="AB23" s="170"/>
      <c r="AC23" s="58"/>
      <c r="AD23" s="171">
        <f t="shared" si="14"/>
        <v>0</v>
      </c>
      <c r="AE23" s="172">
        <f t="shared" si="15"/>
        <v>506</v>
      </c>
      <c r="AF23" s="170"/>
      <c r="AG23" s="58"/>
      <c r="AH23" s="171">
        <f t="shared" si="16"/>
        <v>0</v>
      </c>
      <c r="AI23" s="172">
        <f t="shared" si="17"/>
        <v>5198</v>
      </c>
      <c r="AJ23" s="170"/>
      <c r="AK23" s="58"/>
      <c r="AL23" s="171">
        <f t="shared" si="18"/>
        <v>0</v>
      </c>
      <c r="AM23" s="172">
        <f t="shared" si="19"/>
        <v>4094</v>
      </c>
      <c r="AN23" s="194"/>
      <c r="AO23" s="178"/>
      <c r="AP23" s="194"/>
      <c r="AQ23" s="194"/>
      <c r="AR23" s="170"/>
      <c r="AS23" s="58"/>
      <c r="AT23" s="58">
        <f>AR23*E$2</f>
        <v>0</v>
      </c>
      <c r="AU23" s="171">
        <f t="shared" si="5"/>
        <v>0</v>
      </c>
      <c r="AV23" s="172">
        <f t="shared" si="22"/>
        <v>24216</v>
      </c>
    </row>
    <row r="24" spans="2:48" x14ac:dyDescent="0.25">
      <c r="B24" s="169">
        <v>44851</v>
      </c>
      <c r="C24" s="170"/>
      <c r="D24" s="58"/>
      <c r="E24" s="58">
        <f t="shared" si="6"/>
        <v>0</v>
      </c>
      <c r="F24" s="171">
        <f t="shared" si="0"/>
        <v>0</v>
      </c>
      <c r="G24" s="172">
        <f t="shared" si="9"/>
        <v>9036</v>
      </c>
      <c r="H24" s="173"/>
      <c r="I24" s="58"/>
      <c r="J24" s="58">
        <f t="shared" si="20"/>
        <v>0</v>
      </c>
      <c r="K24" s="174">
        <f t="shared" si="1"/>
        <v>0</v>
      </c>
      <c r="L24" s="175">
        <f t="shared" si="10"/>
        <v>1865</v>
      </c>
      <c r="M24" s="60"/>
      <c r="N24" s="58"/>
      <c r="O24" s="58">
        <f t="shared" si="21"/>
        <v>0</v>
      </c>
      <c r="P24" s="174">
        <f t="shared" si="7"/>
        <v>0</v>
      </c>
      <c r="Q24" s="179">
        <f t="shared" si="11"/>
        <v>0</v>
      </c>
      <c r="R24" s="173"/>
      <c r="S24" s="58"/>
      <c r="T24" s="174">
        <f t="shared" si="8"/>
        <v>0</v>
      </c>
      <c r="U24" s="174">
        <f t="shared" si="2"/>
        <v>0</v>
      </c>
      <c r="V24" s="172">
        <f t="shared" si="12"/>
        <v>5120</v>
      </c>
      <c r="W24" s="173"/>
      <c r="X24" s="58"/>
      <c r="Y24" s="174">
        <f t="shared" si="3"/>
        <v>0</v>
      </c>
      <c r="Z24" s="174">
        <f t="shared" si="23"/>
        <v>0</v>
      </c>
      <c r="AA24" s="172">
        <f t="shared" si="13"/>
        <v>3653</v>
      </c>
      <c r="AB24" s="170"/>
      <c r="AC24" s="58"/>
      <c r="AD24" s="171">
        <f t="shared" si="14"/>
        <v>0</v>
      </c>
      <c r="AE24" s="172">
        <f t="shared" si="15"/>
        <v>506</v>
      </c>
      <c r="AF24" s="170"/>
      <c r="AG24" s="58"/>
      <c r="AH24" s="171">
        <f t="shared" si="16"/>
        <v>0</v>
      </c>
      <c r="AI24" s="172">
        <f t="shared" si="17"/>
        <v>5198</v>
      </c>
      <c r="AJ24" s="170"/>
      <c r="AK24" s="58"/>
      <c r="AL24" s="171">
        <f t="shared" si="18"/>
        <v>0</v>
      </c>
      <c r="AM24" s="172">
        <f t="shared" si="19"/>
        <v>4094</v>
      </c>
      <c r="AN24" s="194"/>
      <c r="AO24" s="178"/>
      <c r="AP24" s="194"/>
      <c r="AQ24" s="194"/>
      <c r="AR24" s="170"/>
      <c r="AS24" s="58"/>
      <c r="AT24" s="58">
        <f>AR24*E$2</f>
        <v>0</v>
      </c>
      <c r="AU24" s="171">
        <f t="shared" si="5"/>
        <v>0</v>
      </c>
      <c r="AV24" s="172">
        <f t="shared" si="22"/>
        <v>24216</v>
      </c>
    </row>
    <row r="25" spans="2:48" x14ac:dyDescent="0.25">
      <c r="B25" s="169">
        <v>44852</v>
      </c>
      <c r="C25" s="170"/>
      <c r="D25" s="58"/>
      <c r="E25" s="58">
        <f t="shared" si="6"/>
        <v>0</v>
      </c>
      <c r="F25" s="171">
        <f t="shared" si="0"/>
        <v>0</v>
      </c>
      <c r="G25" s="172">
        <f t="shared" si="9"/>
        <v>9036</v>
      </c>
      <c r="H25" s="173"/>
      <c r="I25" s="58"/>
      <c r="J25" s="58">
        <f t="shared" si="20"/>
        <v>0</v>
      </c>
      <c r="K25" s="174">
        <f t="shared" si="1"/>
        <v>0</v>
      </c>
      <c r="L25" s="175">
        <f t="shared" si="10"/>
        <v>1865</v>
      </c>
      <c r="M25" s="60"/>
      <c r="N25" s="58"/>
      <c r="O25" s="58">
        <f t="shared" si="21"/>
        <v>0</v>
      </c>
      <c r="P25" s="174">
        <f t="shared" si="7"/>
        <v>0</v>
      </c>
      <c r="Q25" s="179">
        <f t="shared" si="11"/>
        <v>0</v>
      </c>
      <c r="R25" s="173"/>
      <c r="S25" s="58"/>
      <c r="T25" s="174">
        <f t="shared" si="8"/>
        <v>0</v>
      </c>
      <c r="U25" s="174">
        <f t="shared" si="2"/>
        <v>0</v>
      </c>
      <c r="V25" s="172">
        <f t="shared" si="12"/>
        <v>5120</v>
      </c>
      <c r="W25" s="173"/>
      <c r="X25" s="58"/>
      <c r="Y25" s="174">
        <f t="shared" si="3"/>
        <v>0</v>
      </c>
      <c r="Z25" s="174">
        <f t="shared" si="23"/>
        <v>0</v>
      </c>
      <c r="AA25" s="172">
        <f t="shared" si="13"/>
        <v>3653</v>
      </c>
      <c r="AB25" s="170"/>
      <c r="AC25" s="58"/>
      <c r="AD25" s="171">
        <f t="shared" si="14"/>
        <v>0</v>
      </c>
      <c r="AE25" s="172">
        <f t="shared" si="15"/>
        <v>506</v>
      </c>
      <c r="AF25" s="170"/>
      <c r="AG25" s="58"/>
      <c r="AH25" s="171">
        <f t="shared" si="16"/>
        <v>0</v>
      </c>
      <c r="AI25" s="172">
        <f t="shared" si="17"/>
        <v>5198</v>
      </c>
      <c r="AJ25" s="170"/>
      <c r="AK25" s="58"/>
      <c r="AL25" s="171">
        <f t="shared" si="18"/>
        <v>0</v>
      </c>
      <c r="AM25" s="172">
        <f t="shared" si="19"/>
        <v>4094</v>
      </c>
      <c r="AN25" s="194"/>
      <c r="AO25" s="178"/>
      <c r="AP25" s="194"/>
      <c r="AQ25" s="194"/>
      <c r="AR25" s="170"/>
      <c r="AS25" s="58"/>
      <c r="AT25" s="58">
        <f>AR25*E$2</f>
        <v>0</v>
      </c>
      <c r="AU25" s="171">
        <f t="shared" si="5"/>
        <v>0</v>
      </c>
      <c r="AV25" s="172">
        <f t="shared" si="22"/>
        <v>24216</v>
      </c>
    </row>
    <row r="26" spans="2:48" x14ac:dyDescent="0.25">
      <c r="B26" s="169">
        <v>44853</v>
      </c>
      <c r="C26" s="170"/>
      <c r="D26" s="58"/>
      <c r="E26" s="58">
        <f t="shared" si="6"/>
        <v>0</v>
      </c>
      <c r="F26" s="171">
        <f t="shared" si="0"/>
        <v>0</v>
      </c>
      <c r="G26" s="172">
        <f t="shared" si="9"/>
        <v>9036</v>
      </c>
      <c r="H26" s="173"/>
      <c r="I26" s="58"/>
      <c r="J26" s="58">
        <f t="shared" si="20"/>
        <v>0</v>
      </c>
      <c r="K26" s="174">
        <f t="shared" si="1"/>
        <v>0</v>
      </c>
      <c r="L26" s="175">
        <f t="shared" si="10"/>
        <v>1865</v>
      </c>
      <c r="M26" s="60"/>
      <c r="N26" s="58"/>
      <c r="O26" s="58">
        <f t="shared" si="21"/>
        <v>0</v>
      </c>
      <c r="P26" s="174">
        <f t="shared" si="7"/>
        <v>0</v>
      </c>
      <c r="Q26" s="176">
        <f t="shared" si="11"/>
        <v>0</v>
      </c>
      <c r="R26" s="173"/>
      <c r="S26" s="58"/>
      <c r="T26" s="174">
        <f t="shared" si="8"/>
        <v>0</v>
      </c>
      <c r="U26" s="174">
        <f t="shared" si="2"/>
        <v>0</v>
      </c>
      <c r="V26" s="172">
        <f t="shared" si="12"/>
        <v>5120</v>
      </c>
      <c r="W26" s="173"/>
      <c r="X26" s="58"/>
      <c r="Y26" s="174">
        <f t="shared" si="3"/>
        <v>0</v>
      </c>
      <c r="Z26" s="174">
        <f t="shared" si="23"/>
        <v>0</v>
      </c>
      <c r="AA26" s="172">
        <f t="shared" si="13"/>
        <v>3653</v>
      </c>
      <c r="AB26" s="170"/>
      <c r="AC26" s="58"/>
      <c r="AD26" s="171">
        <f t="shared" si="14"/>
        <v>0</v>
      </c>
      <c r="AE26" s="172">
        <f t="shared" si="15"/>
        <v>506</v>
      </c>
      <c r="AF26" s="170"/>
      <c r="AG26" s="58"/>
      <c r="AH26" s="171">
        <f t="shared" si="16"/>
        <v>0</v>
      </c>
      <c r="AI26" s="172">
        <f t="shared" si="17"/>
        <v>5198</v>
      </c>
      <c r="AJ26" s="170"/>
      <c r="AK26" s="58"/>
      <c r="AL26" s="171">
        <f t="shared" si="18"/>
        <v>0</v>
      </c>
      <c r="AM26" s="172">
        <f t="shared" si="19"/>
        <v>4094</v>
      </c>
      <c r="AN26" s="194"/>
      <c r="AO26" s="178"/>
      <c r="AP26" s="194"/>
      <c r="AQ26" s="194"/>
      <c r="AR26" s="170"/>
      <c r="AS26" s="58"/>
      <c r="AT26" s="58">
        <f>AR26*E$2</f>
        <v>0</v>
      </c>
      <c r="AU26" s="171">
        <f t="shared" si="5"/>
        <v>0</v>
      </c>
      <c r="AV26" s="172">
        <f t="shared" si="22"/>
        <v>24216</v>
      </c>
    </row>
    <row r="27" spans="2:48" x14ac:dyDescent="0.25">
      <c r="B27" s="169">
        <v>44854</v>
      </c>
      <c r="C27" s="170"/>
      <c r="D27" s="58"/>
      <c r="E27" s="58">
        <f t="shared" si="6"/>
        <v>0</v>
      </c>
      <c r="F27" s="171">
        <f t="shared" si="0"/>
        <v>0</v>
      </c>
      <c r="G27" s="172">
        <f t="shared" si="9"/>
        <v>9036</v>
      </c>
      <c r="H27" s="173"/>
      <c r="I27" s="58"/>
      <c r="J27" s="58">
        <f t="shared" si="20"/>
        <v>0</v>
      </c>
      <c r="K27" s="174">
        <f t="shared" si="1"/>
        <v>0</v>
      </c>
      <c r="L27" s="175">
        <f t="shared" si="10"/>
        <v>1865</v>
      </c>
      <c r="M27" s="60"/>
      <c r="N27" s="58"/>
      <c r="O27" s="58">
        <f t="shared" si="21"/>
        <v>0</v>
      </c>
      <c r="P27" s="174">
        <f t="shared" si="7"/>
        <v>0</v>
      </c>
      <c r="Q27" s="176">
        <f t="shared" si="11"/>
        <v>0</v>
      </c>
      <c r="R27" s="173"/>
      <c r="S27" s="58"/>
      <c r="T27" s="174">
        <f t="shared" si="8"/>
        <v>0</v>
      </c>
      <c r="U27" s="174">
        <f t="shared" si="2"/>
        <v>0</v>
      </c>
      <c r="V27" s="172">
        <f t="shared" si="12"/>
        <v>5120</v>
      </c>
      <c r="W27" s="173"/>
      <c r="X27" s="58"/>
      <c r="Y27" s="174">
        <f t="shared" si="3"/>
        <v>0</v>
      </c>
      <c r="Z27" s="174">
        <f t="shared" si="23"/>
        <v>0</v>
      </c>
      <c r="AA27" s="172">
        <f t="shared" si="13"/>
        <v>3653</v>
      </c>
      <c r="AB27" s="170"/>
      <c r="AC27" s="58"/>
      <c r="AD27" s="171">
        <f t="shared" si="14"/>
        <v>0</v>
      </c>
      <c r="AE27" s="172">
        <f t="shared" si="15"/>
        <v>506</v>
      </c>
      <c r="AF27" s="170"/>
      <c r="AG27" s="58"/>
      <c r="AH27" s="171">
        <f t="shared" si="16"/>
        <v>0</v>
      </c>
      <c r="AI27" s="172">
        <f t="shared" si="17"/>
        <v>5198</v>
      </c>
      <c r="AJ27" s="170"/>
      <c r="AK27" s="58"/>
      <c r="AL27" s="171">
        <f t="shared" si="18"/>
        <v>0</v>
      </c>
      <c r="AM27" s="172">
        <f t="shared" si="19"/>
        <v>4094</v>
      </c>
      <c r="AN27" s="194"/>
      <c r="AO27" s="178"/>
      <c r="AP27" s="194"/>
      <c r="AQ27" s="194"/>
      <c r="AR27" s="170"/>
      <c r="AS27" s="58"/>
      <c r="AT27" s="58">
        <f>AR27*E$2</f>
        <v>0</v>
      </c>
      <c r="AU27" s="171">
        <f t="shared" si="5"/>
        <v>0</v>
      </c>
      <c r="AV27" s="172">
        <f t="shared" si="22"/>
        <v>24216</v>
      </c>
    </row>
    <row r="28" spans="2:48" x14ac:dyDescent="0.25">
      <c r="B28" s="169">
        <v>44855</v>
      </c>
      <c r="C28" s="170"/>
      <c r="D28" s="58"/>
      <c r="E28" s="58">
        <f t="shared" si="6"/>
        <v>0</v>
      </c>
      <c r="F28" s="171">
        <f t="shared" si="0"/>
        <v>0</v>
      </c>
      <c r="G28" s="172">
        <f t="shared" si="9"/>
        <v>9036</v>
      </c>
      <c r="H28" s="173"/>
      <c r="I28" s="58"/>
      <c r="J28" s="58">
        <f t="shared" si="20"/>
        <v>0</v>
      </c>
      <c r="K28" s="174">
        <f t="shared" si="1"/>
        <v>0</v>
      </c>
      <c r="L28" s="175">
        <f t="shared" si="10"/>
        <v>1865</v>
      </c>
      <c r="M28" s="60"/>
      <c r="N28" s="58"/>
      <c r="O28" s="58">
        <f t="shared" si="21"/>
        <v>0</v>
      </c>
      <c r="P28" s="174">
        <f t="shared" si="7"/>
        <v>0</v>
      </c>
      <c r="Q28" s="176">
        <f t="shared" si="11"/>
        <v>0</v>
      </c>
      <c r="R28" s="173"/>
      <c r="S28" s="58"/>
      <c r="T28" s="174">
        <f t="shared" si="8"/>
        <v>0</v>
      </c>
      <c r="U28" s="174">
        <f t="shared" si="2"/>
        <v>0</v>
      </c>
      <c r="V28" s="172">
        <f t="shared" si="12"/>
        <v>5120</v>
      </c>
      <c r="W28" s="173"/>
      <c r="X28" s="58"/>
      <c r="Y28" s="174">
        <f t="shared" si="3"/>
        <v>0</v>
      </c>
      <c r="Z28" s="174">
        <f t="shared" si="23"/>
        <v>0</v>
      </c>
      <c r="AA28" s="172">
        <f t="shared" si="13"/>
        <v>3653</v>
      </c>
      <c r="AB28" s="170"/>
      <c r="AC28" s="58"/>
      <c r="AD28" s="171">
        <f t="shared" si="14"/>
        <v>0</v>
      </c>
      <c r="AE28" s="172">
        <f t="shared" si="15"/>
        <v>506</v>
      </c>
      <c r="AF28" s="170"/>
      <c r="AG28" s="58"/>
      <c r="AH28" s="171">
        <f t="shared" si="16"/>
        <v>0</v>
      </c>
      <c r="AI28" s="172">
        <f t="shared" si="17"/>
        <v>5198</v>
      </c>
      <c r="AJ28" s="170"/>
      <c r="AK28" s="58"/>
      <c r="AL28" s="171">
        <f t="shared" si="18"/>
        <v>0</v>
      </c>
      <c r="AM28" s="172">
        <f t="shared" si="19"/>
        <v>4094</v>
      </c>
      <c r="AN28" s="194"/>
      <c r="AO28" s="178"/>
      <c r="AP28" s="194"/>
      <c r="AQ28" s="194"/>
      <c r="AR28" s="170"/>
      <c r="AS28" s="58"/>
      <c r="AT28" s="58">
        <f>AR28*E$2</f>
        <v>0</v>
      </c>
      <c r="AU28" s="171">
        <f t="shared" si="5"/>
        <v>0</v>
      </c>
      <c r="AV28" s="172">
        <f t="shared" si="22"/>
        <v>24216</v>
      </c>
    </row>
    <row r="29" spans="2:48" x14ac:dyDescent="0.25">
      <c r="B29" s="169">
        <v>44856</v>
      </c>
      <c r="C29" s="170"/>
      <c r="D29" s="58"/>
      <c r="E29" s="58">
        <f t="shared" si="6"/>
        <v>0</v>
      </c>
      <c r="F29" s="171">
        <f t="shared" si="0"/>
        <v>0</v>
      </c>
      <c r="G29" s="172">
        <f t="shared" si="9"/>
        <v>9036</v>
      </c>
      <c r="H29" s="173"/>
      <c r="I29" s="58"/>
      <c r="J29" s="58">
        <f t="shared" si="20"/>
        <v>0</v>
      </c>
      <c r="K29" s="174">
        <f t="shared" si="1"/>
        <v>0</v>
      </c>
      <c r="L29" s="175">
        <f t="shared" si="10"/>
        <v>1865</v>
      </c>
      <c r="M29" s="60"/>
      <c r="N29" s="58"/>
      <c r="O29" s="58">
        <f t="shared" si="21"/>
        <v>0</v>
      </c>
      <c r="P29" s="174">
        <f t="shared" si="7"/>
        <v>0</v>
      </c>
      <c r="Q29" s="176">
        <f t="shared" si="11"/>
        <v>0</v>
      </c>
      <c r="R29" s="173"/>
      <c r="S29" s="58"/>
      <c r="T29" s="174">
        <f t="shared" si="8"/>
        <v>0</v>
      </c>
      <c r="U29" s="174">
        <f t="shared" si="2"/>
        <v>0</v>
      </c>
      <c r="V29" s="172">
        <f t="shared" si="12"/>
        <v>5120</v>
      </c>
      <c r="W29" s="173"/>
      <c r="X29" s="58"/>
      <c r="Y29" s="174">
        <f t="shared" si="3"/>
        <v>0</v>
      </c>
      <c r="Z29" s="174">
        <f t="shared" si="23"/>
        <v>0</v>
      </c>
      <c r="AA29" s="172">
        <f t="shared" si="13"/>
        <v>3653</v>
      </c>
      <c r="AB29" s="170"/>
      <c r="AC29" s="58"/>
      <c r="AD29" s="171">
        <f t="shared" si="14"/>
        <v>0</v>
      </c>
      <c r="AE29" s="172">
        <f t="shared" si="15"/>
        <v>506</v>
      </c>
      <c r="AF29" s="170"/>
      <c r="AG29" s="58"/>
      <c r="AH29" s="171">
        <f t="shared" si="16"/>
        <v>0</v>
      </c>
      <c r="AI29" s="172">
        <f t="shared" si="17"/>
        <v>5198</v>
      </c>
      <c r="AJ29" s="170"/>
      <c r="AK29" s="58"/>
      <c r="AL29" s="171">
        <f t="shared" si="18"/>
        <v>0</v>
      </c>
      <c r="AM29" s="172">
        <f t="shared" si="19"/>
        <v>4094</v>
      </c>
      <c r="AN29" s="194"/>
      <c r="AO29" s="178"/>
      <c r="AP29" s="194"/>
      <c r="AQ29" s="194"/>
      <c r="AR29" s="170"/>
      <c r="AS29" s="58"/>
      <c r="AT29" s="58">
        <f>AR29*E$2</f>
        <v>0</v>
      </c>
      <c r="AU29" s="171">
        <f t="shared" si="5"/>
        <v>0</v>
      </c>
      <c r="AV29" s="172">
        <f t="shared" si="22"/>
        <v>24216</v>
      </c>
    </row>
    <row r="30" spans="2:48" x14ac:dyDescent="0.25">
      <c r="B30" s="169">
        <v>44857</v>
      </c>
      <c r="C30" s="170"/>
      <c r="D30" s="58"/>
      <c r="E30" s="58">
        <f t="shared" si="6"/>
        <v>0</v>
      </c>
      <c r="F30" s="171">
        <f t="shared" si="0"/>
        <v>0</v>
      </c>
      <c r="G30" s="172">
        <f t="shared" si="9"/>
        <v>9036</v>
      </c>
      <c r="H30" s="173"/>
      <c r="I30" s="58"/>
      <c r="J30" s="58">
        <f t="shared" si="20"/>
        <v>0</v>
      </c>
      <c r="K30" s="174">
        <f t="shared" si="1"/>
        <v>0</v>
      </c>
      <c r="L30" s="175">
        <f t="shared" si="10"/>
        <v>1865</v>
      </c>
      <c r="M30" s="60"/>
      <c r="N30" s="58"/>
      <c r="O30" s="58">
        <f t="shared" si="21"/>
        <v>0</v>
      </c>
      <c r="P30" s="174">
        <f t="shared" si="7"/>
        <v>0</v>
      </c>
      <c r="Q30" s="176">
        <f t="shared" si="11"/>
        <v>0</v>
      </c>
      <c r="R30" s="173"/>
      <c r="S30" s="58"/>
      <c r="T30" s="174">
        <f t="shared" si="8"/>
        <v>0</v>
      </c>
      <c r="U30" s="174">
        <f t="shared" si="2"/>
        <v>0</v>
      </c>
      <c r="V30" s="172">
        <f t="shared" si="12"/>
        <v>5120</v>
      </c>
      <c r="W30" s="173"/>
      <c r="X30" s="58"/>
      <c r="Y30" s="174">
        <f t="shared" si="3"/>
        <v>0</v>
      </c>
      <c r="Z30" s="174">
        <f t="shared" si="23"/>
        <v>0</v>
      </c>
      <c r="AA30" s="172">
        <f t="shared" si="13"/>
        <v>3653</v>
      </c>
      <c r="AB30" s="170"/>
      <c r="AC30" s="58"/>
      <c r="AD30" s="171">
        <f t="shared" si="14"/>
        <v>0</v>
      </c>
      <c r="AE30" s="172">
        <f t="shared" si="15"/>
        <v>506</v>
      </c>
      <c r="AF30" s="170"/>
      <c r="AG30" s="58"/>
      <c r="AH30" s="171">
        <f t="shared" si="16"/>
        <v>0</v>
      </c>
      <c r="AI30" s="172">
        <f t="shared" si="17"/>
        <v>5198</v>
      </c>
      <c r="AJ30" s="170"/>
      <c r="AK30" s="58"/>
      <c r="AL30" s="171">
        <f t="shared" si="18"/>
        <v>0</v>
      </c>
      <c r="AM30" s="172">
        <f t="shared" si="19"/>
        <v>4094</v>
      </c>
      <c r="AN30" s="194"/>
      <c r="AO30" s="178"/>
      <c r="AP30" s="194"/>
      <c r="AQ30" s="194"/>
      <c r="AR30" s="170"/>
      <c r="AS30" s="58"/>
      <c r="AT30" s="58">
        <f>AR30*E$2</f>
        <v>0</v>
      </c>
      <c r="AU30" s="171">
        <f t="shared" si="5"/>
        <v>0</v>
      </c>
      <c r="AV30" s="172">
        <f t="shared" si="22"/>
        <v>24216</v>
      </c>
    </row>
    <row r="31" spans="2:48" x14ac:dyDescent="0.25">
      <c r="B31" s="169">
        <v>44858</v>
      </c>
      <c r="C31" s="170"/>
      <c r="D31" s="58"/>
      <c r="E31" s="58">
        <f t="shared" si="6"/>
        <v>0</v>
      </c>
      <c r="F31" s="171">
        <f t="shared" si="0"/>
        <v>0</v>
      </c>
      <c r="G31" s="172">
        <f t="shared" si="9"/>
        <v>9036</v>
      </c>
      <c r="H31" s="173"/>
      <c r="I31" s="58"/>
      <c r="J31" s="58">
        <f t="shared" si="20"/>
        <v>0</v>
      </c>
      <c r="K31" s="174">
        <f t="shared" si="1"/>
        <v>0</v>
      </c>
      <c r="L31" s="175">
        <f t="shared" si="10"/>
        <v>1865</v>
      </c>
      <c r="M31" s="60"/>
      <c r="N31" s="58"/>
      <c r="O31" s="58">
        <f t="shared" si="21"/>
        <v>0</v>
      </c>
      <c r="P31" s="174">
        <f t="shared" si="7"/>
        <v>0</v>
      </c>
      <c r="Q31" s="176">
        <f t="shared" si="11"/>
        <v>0</v>
      </c>
      <c r="R31" s="173"/>
      <c r="S31" s="58"/>
      <c r="T31" s="174">
        <f t="shared" si="8"/>
        <v>0</v>
      </c>
      <c r="U31" s="174">
        <f t="shared" si="2"/>
        <v>0</v>
      </c>
      <c r="V31" s="172">
        <f t="shared" si="12"/>
        <v>5120</v>
      </c>
      <c r="W31" s="173"/>
      <c r="X31" s="58"/>
      <c r="Y31" s="174">
        <f t="shared" si="3"/>
        <v>0</v>
      </c>
      <c r="Z31" s="174">
        <f t="shared" si="23"/>
        <v>0</v>
      </c>
      <c r="AA31" s="172">
        <f t="shared" si="13"/>
        <v>3653</v>
      </c>
      <c r="AB31" s="170"/>
      <c r="AC31" s="58"/>
      <c r="AD31" s="171">
        <f t="shared" si="14"/>
        <v>0</v>
      </c>
      <c r="AE31" s="172">
        <f t="shared" si="15"/>
        <v>506</v>
      </c>
      <c r="AF31" s="170"/>
      <c r="AG31" s="58"/>
      <c r="AH31" s="171">
        <f t="shared" si="16"/>
        <v>0</v>
      </c>
      <c r="AI31" s="172">
        <f t="shared" si="17"/>
        <v>5198</v>
      </c>
      <c r="AJ31" s="170"/>
      <c r="AK31" s="58"/>
      <c r="AL31" s="171">
        <f t="shared" si="18"/>
        <v>0</v>
      </c>
      <c r="AM31" s="172">
        <f t="shared" si="19"/>
        <v>4094</v>
      </c>
      <c r="AN31" s="194"/>
      <c r="AO31" s="178"/>
      <c r="AP31" s="194"/>
      <c r="AQ31" s="194"/>
      <c r="AR31" s="170"/>
      <c r="AS31" s="58"/>
      <c r="AT31" s="58">
        <f>AR31*E$2</f>
        <v>0</v>
      </c>
      <c r="AU31" s="171">
        <f t="shared" si="5"/>
        <v>0</v>
      </c>
      <c r="AV31" s="172">
        <f t="shared" si="22"/>
        <v>24216</v>
      </c>
    </row>
    <row r="32" spans="2:48" x14ac:dyDescent="0.25">
      <c r="B32" s="169">
        <v>44859</v>
      </c>
      <c r="C32" s="170"/>
      <c r="D32" s="58"/>
      <c r="E32" s="58">
        <f t="shared" si="6"/>
        <v>0</v>
      </c>
      <c r="F32" s="171">
        <f t="shared" si="0"/>
        <v>0</v>
      </c>
      <c r="G32" s="172">
        <f t="shared" si="9"/>
        <v>9036</v>
      </c>
      <c r="H32" s="173"/>
      <c r="I32" s="58"/>
      <c r="J32" s="58">
        <f t="shared" si="20"/>
        <v>0</v>
      </c>
      <c r="K32" s="174">
        <f t="shared" si="1"/>
        <v>0</v>
      </c>
      <c r="L32" s="175">
        <f t="shared" si="10"/>
        <v>1865</v>
      </c>
      <c r="M32" s="60"/>
      <c r="N32" s="58"/>
      <c r="O32" s="58">
        <f t="shared" si="21"/>
        <v>0</v>
      </c>
      <c r="P32" s="174">
        <f t="shared" si="7"/>
        <v>0</v>
      </c>
      <c r="Q32" s="176">
        <f t="shared" si="11"/>
        <v>0</v>
      </c>
      <c r="R32" s="173"/>
      <c r="S32" s="58"/>
      <c r="T32" s="174">
        <f t="shared" si="8"/>
        <v>0</v>
      </c>
      <c r="U32" s="174">
        <f t="shared" si="2"/>
        <v>0</v>
      </c>
      <c r="V32" s="172">
        <f t="shared" si="12"/>
        <v>5120</v>
      </c>
      <c r="W32" s="173"/>
      <c r="X32" s="58"/>
      <c r="Y32" s="174">
        <f t="shared" si="3"/>
        <v>0</v>
      </c>
      <c r="Z32" s="174">
        <f t="shared" si="23"/>
        <v>0</v>
      </c>
      <c r="AA32" s="172">
        <f t="shared" si="13"/>
        <v>3653</v>
      </c>
      <c r="AB32" s="170"/>
      <c r="AC32" s="58"/>
      <c r="AD32" s="171">
        <f t="shared" si="14"/>
        <v>0</v>
      </c>
      <c r="AE32" s="172">
        <f t="shared" si="15"/>
        <v>506</v>
      </c>
      <c r="AF32" s="170"/>
      <c r="AG32" s="58"/>
      <c r="AH32" s="171">
        <f t="shared" si="16"/>
        <v>0</v>
      </c>
      <c r="AI32" s="172">
        <f t="shared" si="17"/>
        <v>5198</v>
      </c>
      <c r="AJ32" s="170"/>
      <c r="AK32" s="58"/>
      <c r="AL32" s="171">
        <f t="shared" si="18"/>
        <v>0</v>
      </c>
      <c r="AM32" s="172">
        <f t="shared" si="19"/>
        <v>4094</v>
      </c>
      <c r="AN32" s="194"/>
      <c r="AO32" s="178"/>
      <c r="AP32" s="194"/>
      <c r="AQ32" s="194"/>
      <c r="AR32" s="170"/>
      <c r="AS32" s="58"/>
      <c r="AT32" s="58">
        <f>AR32*E$2</f>
        <v>0</v>
      </c>
      <c r="AU32" s="171">
        <f t="shared" si="5"/>
        <v>0</v>
      </c>
      <c r="AV32" s="172">
        <f t="shared" si="22"/>
        <v>24216</v>
      </c>
    </row>
    <row r="33" spans="1:78" x14ac:dyDescent="0.25">
      <c r="B33" s="169">
        <v>44860</v>
      </c>
      <c r="C33" s="170"/>
      <c r="D33" s="58"/>
      <c r="E33" s="58">
        <f t="shared" si="6"/>
        <v>0</v>
      </c>
      <c r="F33" s="171">
        <f t="shared" si="0"/>
        <v>0</v>
      </c>
      <c r="G33" s="172">
        <f t="shared" si="9"/>
        <v>9036</v>
      </c>
      <c r="H33" s="173"/>
      <c r="I33" s="58"/>
      <c r="J33" s="58">
        <f t="shared" si="20"/>
        <v>0</v>
      </c>
      <c r="K33" s="174">
        <f t="shared" si="1"/>
        <v>0</v>
      </c>
      <c r="L33" s="175">
        <f t="shared" si="10"/>
        <v>1865</v>
      </c>
      <c r="M33" s="60"/>
      <c r="N33" s="58"/>
      <c r="O33" s="58">
        <f t="shared" si="21"/>
        <v>0</v>
      </c>
      <c r="P33" s="174">
        <f t="shared" si="7"/>
        <v>0</v>
      </c>
      <c r="Q33" s="176">
        <f t="shared" si="11"/>
        <v>0</v>
      </c>
      <c r="R33" s="173"/>
      <c r="S33" s="58"/>
      <c r="T33" s="174">
        <f t="shared" si="8"/>
        <v>0</v>
      </c>
      <c r="U33" s="174">
        <f t="shared" si="2"/>
        <v>0</v>
      </c>
      <c r="V33" s="172">
        <f t="shared" si="12"/>
        <v>5120</v>
      </c>
      <c r="W33" s="173"/>
      <c r="X33" s="58"/>
      <c r="Y33" s="174">
        <f t="shared" si="3"/>
        <v>0</v>
      </c>
      <c r="Z33" s="174">
        <f t="shared" si="23"/>
        <v>0</v>
      </c>
      <c r="AA33" s="172">
        <f t="shared" si="13"/>
        <v>3653</v>
      </c>
      <c r="AB33" s="170"/>
      <c r="AC33" s="58"/>
      <c r="AD33" s="171">
        <f t="shared" si="14"/>
        <v>0</v>
      </c>
      <c r="AE33" s="172">
        <f t="shared" si="15"/>
        <v>506</v>
      </c>
      <c r="AF33" s="170"/>
      <c r="AG33" s="58"/>
      <c r="AH33" s="171">
        <f t="shared" si="16"/>
        <v>0</v>
      </c>
      <c r="AI33" s="172">
        <f t="shared" si="17"/>
        <v>5198</v>
      </c>
      <c r="AJ33" s="170"/>
      <c r="AK33" s="58"/>
      <c r="AL33" s="171">
        <f t="shared" si="18"/>
        <v>0</v>
      </c>
      <c r="AM33" s="172">
        <f t="shared" si="19"/>
        <v>4094</v>
      </c>
      <c r="AN33" s="194"/>
      <c r="AO33" s="178"/>
      <c r="AP33" s="194"/>
      <c r="AQ33" s="194"/>
      <c r="AR33" s="170"/>
      <c r="AS33" s="58"/>
      <c r="AT33" s="58">
        <f>AR33*E$2</f>
        <v>0</v>
      </c>
      <c r="AU33" s="171">
        <f t="shared" si="5"/>
        <v>0</v>
      </c>
      <c r="AV33" s="172">
        <f t="shared" si="22"/>
        <v>24216</v>
      </c>
    </row>
    <row r="34" spans="1:78" x14ac:dyDescent="0.25">
      <c r="A34" s="180"/>
      <c r="B34" s="169">
        <v>44861</v>
      </c>
      <c r="C34" s="170"/>
      <c r="D34" s="58"/>
      <c r="E34" s="58">
        <f t="shared" si="6"/>
        <v>0</v>
      </c>
      <c r="F34" s="171">
        <f t="shared" si="0"/>
        <v>0</v>
      </c>
      <c r="G34" s="172">
        <f t="shared" si="9"/>
        <v>9036</v>
      </c>
      <c r="H34" s="173"/>
      <c r="I34" s="58"/>
      <c r="J34" s="58">
        <f t="shared" si="20"/>
        <v>0</v>
      </c>
      <c r="K34" s="174">
        <f t="shared" si="1"/>
        <v>0</v>
      </c>
      <c r="L34" s="175">
        <f t="shared" si="10"/>
        <v>1865</v>
      </c>
      <c r="M34" s="60"/>
      <c r="N34" s="58"/>
      <c r="O34" s="58">
        <f t="shared" si="21"/>
        <v>0</v>
      </c>
      <c r="P34" s="174">
        <f t="shared" si="7"/>
        <v>0</v>
      </c>
      <c r="Q34" s="176">
        <f t="shared" si="11"/>
        <v>0</v>
      </c>
      <c r="R34" s="173"/>
      <c r="S34" s="58"/>
      <c r="T34" s="174">
        <f t="shared" si="8"/>
        <v>0</v>
      </c>
      <c r="U34" s="174">
        <f t="shared" si="2"/>
        <v>0</v>
      </c>
      <c r="V34" s="172">
        <f t="shared" si="12"/>
        <v>5120</v>
      </c>
      <c r="W34" s="173"/>
      <c r="X34" s="58"/>
      <c r="Y34" s="174">
        <f t="shared" si="3"/>
        <v>0</v>
      </c>
      <c r="Z34" s="174">
        <f t="shared" si="23"/>
        <v>0</v>
      </c>
      <c r="AA34" s="172">
        <f t="shared" si="13"/>
        <v>3653</v>
      </c>
      <c r="AB34" s="170"/>
      <c r="AC34" s="58"/>
      <c r="AD34" s="171">
        <f t="shared" si="14"/>
        <v>0</v>
      </c>
      <c r="AE34" s="172">
        <f t="shared" si="15"/>
        <v>506</v>
      </c>
      <c r="AF34" s="170"/>
      <c r="AG34" s="58"/>
      <c r="AH34" s="171">
        <f t="shared" si="16"/>
        <v>0</v>
      </c>
      <c r="AI34" s="172">
        <f t="shared" si="17"/>
        <v>5198</v>
      </c>
      <c r="AJ34" s="170"/>
      <c r="AK34" s="58"/>
      <c r="AL34" s="171">
        <f t="shared" si="18"/>
        <v>0</v>
      </c>
      <c r="AM34" s="172">
        <f t="shared" si="19"/>
        <v>4094</v>
      </c>
      <c r="AN34" s="194"/>
      <c r="AO34" s="178"/>
      <c r="AP34" s="194"/>
      <c r="AQ34" s="194"/>
      <c r="AR34" s="170"/>
      <c r="AS34" s="58"/>
      <c r="AT34" s="58">
        <f>AR34*E$2</f>
        <v>0</v>
      </c>
      <c r="AU34" s="171">
        <f>IF(AS34=0,AT34,AS34)</f>
        <v>0</v>
      </c>
      <c r="AV34" s="172">
        <f t="shared" si="22"/>
        <v>24216</v>
      </c>
    </row>
    <row r="35" spans="1:78" s="181" customFormat="1" x14ac:dyDescent="0.25">
      <c r="A35"/>
      <c r="B35" s="169">
        <v>44862</v>
      </c>
      <c r="C35" s="170"/>
      <c r="D35" s="58"/>
      <c r="E35" s="58">
        <f t="shared" si="6"/>
        <v>0</v>
      </c>
      <c r="F35" s="171">
        <f t="shared" si="0"/>
        <v>0</v>
      </c>
      <c r="G35" s="172">
        <f t="shared" si="9"/>
        <v>9036</v>
      </c>
      <c r="H35" s="173"/>
      <c r="I35" s="58"/>
      <c r="J35" s="58">
        <f t="shared" si="20"/>
        <v>0</v>
      </c>
      <c r="K35" s="174">
        <f t="shared" si="1"/>
        <v>0</v>
      </c>
      <c r="L35" s="175">
        <f t="shared" si="10"/>
        <v>1865</v>
      </c>
      <c r="M35" s="60"/>
      <c r="N35" s="58"/>
      <c r="O35" s="58">
        <f t="shared" si="21"/>
        <v>0</v>
      </c>
      <c r="P35" s="174">
        <f t="shared" si="7"/>
        <v>0</v>
      </c>
      <c r="Q35" s="176">
        <f t="shared" si="11"/>
        <v>0</v>
      </c>
      <c r="R35" s="173"/>
      <c r="S35" s="58"/>
      <c r="T35" s="174">
        <f t="shared" si="8"/>
        <v>0</v>
      </c>
      <c r="U35" s="174">
        <f t="shared" si="2"/>
        <v>0</v>
      </c>
      <c r="V35" s="172">
        <f t="shared" si="12"/>
        <v>5120</v>
      </c>
      <c r="W35" s="173"/>
      <c r="X35" s="58"/>
      <c r="Y35" s="174">
        <f t="shared" si="3"/>
        <v>0</v>
      </c>
      <c r="Z35" s="174">
        <f t="shared" si="23"/>
        <v>0</v>
      </c>
      <c r="AA35" s="172">
        <f t="shared" si="13"/>
        <v>3653</v>
      </c>
      <c r="AB35" s="170"/>
      <c r="AC35" s="58"/>
      <c r="AD35" s="171">
        <f t="shared" si="14"/>
        <v>0</v>
      </c>
      <c r="AE35" s="172">
        <f t="shared" si="15"/>
        <v>506</v>
      </c>
      <c r="AF35" s="170"/>
      <c r="AG35" s="58"/>
      <c r="AH35" s="171">
        <f t="shared" si="16"/>
        <v>0</v>
      </c>
      <c r="AI35" s="172">
        <f t="shared" si="17"/>
        <v>5198</v>
      </c>
      <c r="AJ35" s="170"/>
      <c r="AK35" s="58"/>
      <c r="AL35" s="171">
        <f t="shared" si="18"/>
        <v>0</v>
      </c>
      <c r="AM35" s="172">
        <f t="shared" si="19"/>
        <v>4094</v>
      </c>
      <c r="AN35" s="194"/>
      <c r="AO35" s="178"/>
      <c r="AP35" s="194"/>
      <c r="AQ35" s="194"/>
      <c r="AR35" s="170"/>
      <c r="AS35" s="58"/>
      <c r="AT35" s="58">
        <f>AR35*E$2</f>
        <v>0</v>
      </c>
      <c r="AU35" s="171">
        <f t="shared" si="5"/>
        <v>0</v>
      </c>
      <c r="AV35" s="172">
        <f t="shared" si="22"/>
        <v>24216</v>
      </c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</row>
    <row r="36" spans="1:78" x14ac:dyDescent="0.25">
      <c r="B36" s="169">
        <v>44863</v>
      </c>
      <c r="C36" s="170"/>
      <c r="D36" s="58"/>
      <c r="E36" s="58">
        <f t="shared" si="6"/>
        <v>0</v>
      </c>
      <c r="F36" s="171">
        <f t="shared" si="0"/>
        <v>0</v>
      </c>
      <c r="G36" s="172">
        <f t="shared" si="9"/>
        <v>9036</v>
      </c>
      <c r="H36" s="173"/>
      <c r="I36" s="58"/>
      <c r="J36" s="58">
        <f t="shared" si="20"/>
        <v>0</v>
      </c>
      <c r="K36" s="174">
        <f t="shared" si="1"/>
        <v>0</v>
      </c>
      <c r="L36" s="175">
        <f t="shared" si="10"/>
        <v>1865</v>
      </c>
      <c r="M36" s="60"/>
      <c r="N36" s="58"/>
      <c r="O36" s="58">
        <f t="shared" si="21"/>
        <v>0</v>
      </c>
      <c r="P36" s="174">
        <f t="shared" si="7"/>
        <v>0</v>
      </c>
      <c r="Q36" s="176">
        <f t="shared" si="11"/>
        <v>0</v>
      </c>
      <c r="R36" s="173"/>
      <c r="S36" s="58"/>
      <c r="T36" s="174">
        <f t="shared" si="8"/>
        <v>0</v>
      </c>
      <c r="U36" s="174">
        <f t="shared" si="2"/>
        <v>0</v>
      </c>
      <c r="V36" s="172">
        <f t="shared" si="12"/>
        <v>5120</v>
      </c>
      <c r="W36" s="173"/>
      <c r="X36" s="58"/>
      <c r="Y36" s="174">
        <f t="shared" si="3"/>
        <v>0</v>
      </c>
      <c r="Z36" s="174">
        <f t="shared" si="23"/>
        <v>0</v>
      </c>
      <c r="AA36" s="172">
        <f t="shared" si="13"/>
        <v>3653</v>
      </c>
      <c r="AB36" s="170"/>
      <c r="AC36" s="58"/>
      <c r="AD36" s="171">
        <f t="shared" si="14"/>
        <v>0</v>
      </c>
      <c r="AE36" s="172">
        <f t="shared" si="15"/>
        <v>506</v>
      </c>
      <c r="AF36" s="170"/>
      <c r="AG36" s="58"/>
      <c r="AH36" s="171">
        <f t="shared" si="16"/>
        <v>0</v>
      </c>
      <c r="AI36" s="172">
        <f t="shared" si="17"/>
        <v>5198</v>
      </c>
      <c r="AJ36" s="170"/>
      <c r="AK36" s="58"/>
      <c r="AL36" s="171">
        <f t="shared" si="18"/>
        <v>0</v>
      </c>
      <c r="AM36" s="172">
        <f t="shared" si="19"/>
        <v>4094</v>
      </c>
      <c r="AN36" s="194"/>
      <c r="AO36" s="178"/>
      <c r="AP36" s="194"/>
      <c r="AQ36" s="194"/>
      <c r="AR36" s="170"/>
      <c r="AS36" s="58"/>
      <c r="AT36" s="58">
        <f>AR36*E$2</f>
        <v>0</v>
      </c>
      <c r="AU36" s="171">
        <f t="shared" si="5"/>
        <v>0</v>
      </c>
      <c r="AV36" s="172">
        <f t="shared" si="22"/>
        <v>24216</v>
      </c>
    </row>
    <row r="37" spans="1:78" ht="15.75" thickBot="1" x14ac:dyDescent="0.3">
      <c r="B37" s="169">
        <v>44864</v>
      </c>
      <c r="C37" s="170"/>
      <c r="D37" s="58"/>
      <c r="E37" s="58">
        <f t="shared" si="6"/>
        <v>0</v>
      </c>
      <c r="F37" s="171">
        <f t="shared" si="0"/>
        <v>0</v>
      </c>
      <c r="G37" s="172">
        <f t="shared" si="9"/>
        <v>9036</v>
      </c>
      <c r="H37" s="173"/>
      <c r="I37" s="58"/>
      <c r="J37" s="58">
        <f t="shared" si="20"/>
        <v>0</v>
      </c>
      <c r="K37" s="174">
        <f t="shared" si="1"/>
        <v>0</v>
      </c>
      <c r="L37" s="175">
        <f t="shared" si="10"/>
        <v>1865</v>
      </c>
      <c r="M37" s="182"/>
      <c r="N37" s="183"/>
      <c r="O37" s="183">
        <f t="shared" si="21"/>
        <v>0</v>
      </c>
      <c r="P37" s="184">
        <f t="shared" si="7"/>
        <v>0</v>
      </c>
      <c r="Q37" s="185">
        <f t="shared" si="11"/>
        <v>0</v>
      </c>
      <c r="R37" s="173"/>
      <c r="S37" s="58"/>
      <c r="T37" s="174">
        <f t="shared" si="8"/>
        <v>0</v>
      </c>
      <c r="U37" s="174">
        <f t="shared" si="2"/>
        <v>0</v>
      </c>
      <c r="V37" s="172">
        <f t="shared" si="12"/>
        <v>5120</v>
      </c>
      <c r="W37" s="173"/>
      <c r="X37" s="58"/>
      <c r="Y37" s="174">
        <f t="shared" si="3"/>
        <v>0</v>
      </c>
      <c r="Z37" s="174">
        <f t="shared" si="23"/>
        <v>0</v>
      </c>
      <c r="AA37" s="172">
        <f t="shared" si="13"/>
        <v>3653</v>
      </c>
      <c r="AB37" s="170"/>
      <c r="AC37" s="58"/>
      <c r="AD37" s="171">
        <f t="shared" si="14"/>
        <v>0</v>
      </c>
      <c r="AE37" s="172">
        <f t="shared" si="15"/>
        <v>506</v>
      </c>
      <c r="AF37" s="170"/>
      <c r="AG37" s="58"/>
      <c r="AH37" s="171">
        <f t="shared" si="16"/>
        <v>0</v>
      </c>
      <c r="AI37" s="172">
        <f t="shared" si="17"/>
        <v>5198</v>
      </c>
      <c r="AJ37" s="170"/>
      <c r="AK37" s="58"/>
      <c r="AL37" s="171">
        <f t="shared" si="18"/>
        <v>0</v>
      </c>
      <c r="AM37" s="172">
        <f t="shared" si="19"/>
        <v>4094</v>
      </c>
      <c r="AN37" s="194"/>
      <c r="AO37" s="178"/>
      <c r="AP37" s="194"/>
      <c r="AQ37" s="194"/>
      <c r="AR37" s="170"/>
      <c r="AS37" s="58"/>
      <c r="AT37" s="58">
        <f>AR37*E$2</f>
        <v>0</v>
      </c>
      <c r="AU37" s="171">
        <f t="shared" si="5"/>
        <v>0</v>
      </c>
      <c r="AV37" s="172">
        <f t="shared" si="22"/>
        <v>24216</v>
      </c>
    </row>
    <row r="38" spans="1:78" ht="15.75" thickTop="1" x14ac:dyDescent="0.25">
      <c r="B38" s="186"/>
      <c r="F38" s="186"/>
      <c r="G38" s="186"/>
    </row>
    <row r="39" spans="1:78" ht="15.75" thickBot="1" x14ac:dyDescent="0.3">
      <c r="O39" s="187"/>
      <c r="P39" s="187"/>
    </row>
    <row r="40" spans="1:78" x14ac:dyDescent="0.25">
      <c r="AB40" s="188" t="s">
        <v>77</v>
      </c>
      <c r="AC40" s="189"/>
      <c r="AD40" s="190" cm="1">
        <f t="array" ref="AD40">SUM(AD7:AD36+AH7:AH36+AL7:AL36)</f>
        <v>10534</v>
      </c>
    </row>
    <row r="41" spans="1:78" ht="15.75" thickBot="1" x14ac:dyDescent="0.3">
      <c r="AB41" s="191"/>
      <c r="AC41" s="192"/>
      <c r="AD41" s="193"/>
    </row>
  </sheetData>
  <mergeCells count="21">
    <mergeCell ref="AP5:AP6"/>
    <mergeCell ref="AQ5:AQ6"/>
    <mergeCell ref="AR5:AV5"/>
    <mergeCell ref="AB40:AC41"/>
    <mergeCell ref="AD40:AD41"/>
    <mergeCell ref="W5:AA5"/>
    <mergeCell ref="AB5:AE5"/>
    <mergeCell ref="AF5:AI5"/>
    <mergeCell ref="AJ5:AM5"/>
    <mergeCell ref="AN5:AN6"/>
    <mergeCell ref="AO5:AO6"/>
    <mergeCell ref="C4:L4"/>
    <mergeCell ref="M4:Q4"/>
    <mergeCell ref="R4:V4"/>
    <mergeCell ref="W4:AA4"/>
    <mergeCell ref="AR4:AV4"/>
    <mergeCell ref="B5:B6"/>
    <mergeCell ref="C5:G5"/>
    <mergeCell ref="H5:L5"/>
    <mergeCell ref="M5:Q5"/>
    <mergeCell ref="R5:V5"/>
  </mergeCells>
  <conditionalFormatting sqref="C9:D9 AE9 J10:J37 J9:Q9 AB9:AC9 F9">
    <cfRule type="timePeriod" dxfId="9" priority="9" timePeriod="yesterday">
      <formula>FLOOR(C9,1)=TODAY()-1</formula>
    </cfRule>
    <cfRule type="timePeriod" dxfId="8" priority="10" timePeriod="yesterday">
      <formula>FLOOR(C9,1)=TODAY()-1</formula>
    </cfRule>
  </conditionalFormatting>
  <conditionalFormatting sqref="AJ9:AK9">
    <cfRule type="timePeriod" dxfId="7" priority="7" timePeriod="yesterday">
      <formula>FLOOR(AJ9,1)=TODAY()-1</formula>
    </cfRule>
    <cfRule type="timePeriod" dxfId="6" priority="8" timePeriod="yesterday">
      <formula>FLOOR(AJ9,1)=TODAY()-1</formula>
    </cfRule>
  </conditionalFormatting>
  <conditionalFormatting sqref="AF9:AG9">
    <cfRule type="timePeriod" dxfId="5" priority="5" timePeriod="yesterday">
      <formula>FLOOR(AF9,1)=TODAY()-1</formula>
    </cfRule>
    <cfRule type="timePeriod" dxfId="4" priority="6" timePeriod="yesterday">
      <formula>FLOOR(AF9,1)=TODAY()-1</formula>
    </cfRule>
  </conditionalFormatting>
  <conditionalFormatting sqref="AR9:AS9 AU9">
    <cfRule type="timePeriod" dxfId="3" priority="3" timePeriod="yesterday">
      <formula>FLOOR(AR9,1)=TODAY()-1</formula>
    </cfRule>
    <cfRule type="timePeriod" dxfId="2" priority="4" timePeriod="yesterday">
      <formula>FLOOR(AR9,1)=TODAY()-1</formula>
    </cfRule>
  </conditionalFormatting>
  <conditionalFormatting sqref="AT7:AT37">
    <cfRule type="timePeriod" dxfId="1" priority="1" timePeriod="yesterday">
      <formula>FLOOR(AT7,1)=TODAY()-1</formula>
    </cfRule>
    <cfRule type="timePeriod" dxfId="0" priority="2" timePeriod="yesterday">
      <formula>FLOOR(AT7,1)=TODAY()-1</formula>
    </cfRule>
  </conditionalFormatting>
  <pageMargins left="0.7" right="0.7" top="0.75" bottom="0.75" header="0.3" footer="0.3"/>
  <pageSetup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DB660-E1F4-4984-BE3F-32A22A484115}">
  <dimension ref="A1:MO75"/>
  <sheetViews>
    <sheetView topLeftCell="AF6" zoomScale="90" zoomScaleNormal="90" workbookViewId="0">
      <selection activeCell="AQ64" sqref="A1:XFD1048576"/>
    </sheetView>
  </sheetViews>
  <sheetFormatPr baseColWidth="10" defaultColWidth="11.42578125" defaultRowHeight="15" x14ac:dyDescent="0.25"/>
  <cols>
    <col min="1" max="1" width="12.7109375" bestFit="1" customWidth="1"/>
    <col min="40" max="40" width="14.5703125" bestFit="1" customWidth="1"/>
    <col min="41" max="41" width="12.5703125" bestFit="1" customWidth="1"/>
    <col min="47" max="47" width="16.140625" bestFit="1" customWidth="1"/>
    <col min="60" max="60" width="14.28515625" bestFit="1" customWidth="1"/>
    <col min="61" max="61" width="16" bestFit="1" customWidth="1"/>
    <col min="67" max="67" width="14.28515625" bestFit="1" customWidth="1"/>
    <col min="68" max="68" width="16" bestFit="1" customWidth="1"/>
    <col min="74" max="74" width="14.28515625" bestFit="1" customWidth="1"/>
    <col min="75" max="75" width="16" bestFit="1" customWidth="1"/>
    <col min="81" max="81" width="14.28515625" bestFit="1" customWidth="1"/>
    <col min="82" max="82" width="16" bestFit="1" customWidth="1"/>
    <col min="88" max="88" width="13.85546875" customWidth="1"/>
    <col min="89" max="89" width="16.140625" customWidth="1"/>
    <col min="90" max="90" width="16" bestFit="1" customWidth="1"/>
    <col min="95" max="95" width="13.7109375" bestFit="1" customWidth="1"/>
    <col min="96" max="96" width="15.28515625" customWidth="1"/>
    <col min="97" max="97" width="16" bestFit="1" customWidth="1"/>
    <col min="100" max="101" width="10" bestFit="1" customWidth="1"/>
    <col min="102" max="102" width="11.140625" bestFit="1" customWidth="1"/>
    <col min="103" max="103" width="10.140625" bestFit="1" customWidth="1"/>
    <col min="104" max="104" width="14.28515625" bestFit="1" customWidth="1"/>
    <col min="105" max="105" width="16" bestFit="1" customWidth="1"/>
    <col min="109" max="109" width="15.140625" customWidth="1"/>
    <col min="110" max="110" width="16.140625" customWidth="1"/>
    <col min="111" max="111" width="14.28515625" bestFit="1" customWidth="1"/>
    <col min="112" max="112" width="16" bestFit="1" customWidth="1"/>
    <col min="115" max="116" width="10" bestFit="1" customWidth="1"/>
    <col min="117" max="117" width="11.140625" bestFit="1" customWidth="1"/>
    <col min="118" max="118" width="9.28515625" bestFit="1" customWidth="1"/>
    <col min="119" max="119" width="14.28515625" bestFit="1" customWidth="1"/>
    <col min="120" max="120" width="16" bestFit="1" customWidth="1"/>
    <col min="124" max="124" width="10" bestFit="1" customWidth="1"/>
    <col min="125" max="125" width="11.140625" bestFit="1" customWidth="1"/>
    <col min="127" max="127" width="14.28515625" bestFit="1" customWidth="1"/>
    <col min="128" max="128" width="16" bestFit="1" customWidth="1"/>
    <col min="133" max="134" width="10" bestFit="1" customWidth="1"/>
    <col min="135" max="135" width="11.140625" bestFit="1" customWidth="1"/>
    <col min="136" max="136" width="9.28515625" bestFit="1" customWidth="1"/>
    <col min="137" max="137" width="14.28515625" bestFit="1" customWidth="1"/>
    <col min="138" max="138" width="16" bestFit="1" customWidth="1"/>
    <col min="143" max="143" width="9.28515625" bestFit="1" customWidth="1"/>
    <col min="144" max="144" width="14.28515625" bestFit="1" customWidth="1"/>
    <col min="145" max="145" width="16" bestFit="1" customWidth="1"/>
    <col min="151" max="151" width="14" customWidth="1"/>
    <col min="152" max="152" width="17.140625" customWidth="1"/>
    <col min="160" max="160" width="13" customWidth="1"/>
    <col min="176" max="176" width="10" bestFit="1" customWidth="1"/>
    <col min="177" max="177" width="12.42578125" customWidth="1"/>
    <col min="178" max="178" width="11.140625" bestFit="1" customWidth="1"/>
    <col min="179" max="179" width="9.28515625" bestFit="1" customWidth="1"/>
    <col min="180" max="180" width="14.28515625" bestFit="1" customWidth="1"/>
    <col min="181" max="181" width="16" bestFit="1" customWidth="1"/>
    <col min="184" max="184" width="13.42578125" bestFit="1" customWidth="1"/>
    <col min="185" max="185" width="13.140625" bestFit="1" customWidth="1"/>
    <col min="193" max="193" width="11.140625" bestFit="1" customWidth="1"/>
    <col min="195" max="195" width="11.85546875" bestFit="1" customWidth="1"/>
    <col min="196" max="196" width="14.28515625" bestFit="1" customWidth="1"/>
    <col min="197" max="197" width="16" bestFit="1" customWidth="1"/>
    <col min="198" max="198" width="11.7109375" bestFit="1" customWidth="1"/>
    <col min="199" max="199" width="11.28515625" bestFit="1" customWidth="1"/>
    <col min="200" max="200" width="13.42578125" bestFit="1" customWidth="1"/>
    <col min="201" max="201" width="13.140625" bestFit="1" customWidth="1"/>
    <col min="202" max="202" width="6.85546875" bestFit="1" customWidth="1"/>
    <col min="203" max="203" width="8.42578125" bestFit="1" customWidth="1"/>
    <col min="215" max="215" width="17.85546875" customWidth="1"/>
    <col min="216" max="216" width="15" customWidth="1"/>
    <col min="227" max="227" width="11.140625" bestFit="1" customWidth="1"/>
    <col min="228" max="228" width="15.42578125" bestFit="1" customWidth="1"/>
    <col min="229" max="229" width="11.85546875" bestFit="1" customWidth="1"/>
    <col min="231" max="231" width="14.28515625" bestFit="1" customWidth="1"/>
    <col min="232" max="232" width="16" bestFit="1" customWidth="1"/>
    <col min="235" max="235" width="13.42578125" bestFit="1" customWidth="1"/>
    <col min="236" max="236" width="13.140625" bestFit="1" customWidth="1"/>
    <col min="243" max="243" width="15.42578125" bestFit="1" customWidth="1"/>
    <col min="244" max="244" width="11.85546875" bestFit="1" customWidth="1"/>
    <col min="246" max="246" width="14.28515625" bestFit="1" customWidth="1"/>
    <col min="247" max="247" width="16" bestFit="1" customWidth="1"/>
    <col min="249" max="249" width="11.28515625" bestFit="1" customWidth="1"/>
    <col min="250" max="250" width="13.42578125" bestFit="1" customWidth="1"/>
    <col min="263" max="263" width="14.28515625" bestFit="1" customWidth="1"/>
    <col min="264" max="264" width="16" bestFit="1" customWidth="1"/>
    <col min="266" max="266" width="11.28515625" bestFit="1" customWidth="1"/>
    <col min="267" max="267" width="13.42578125" bestFit="1" customWidth="1"/>
    <col min="268" max="268" width="13.140625" bestFit="1" customWidth="1"/>
    <col min="269" max="269" width="6.85546875" bestFit="1" customWidth="1"/>
    <col min="274" max="274" width="15.42578125" bestFit="1" customWidth="1"/>
    <col min="277" max="277" width="14.28515625" bestFit="1" customWidth="1"/>
    <col min="278" max="278" width="16" bestFit="1" customWidth="1"/>
    <col min="279" max="279" width="11.7109375" bestFit="1" customWidth="1"/>
    <col min="280" max="280" width="11.28515625" bestFit="1" customWidth="1"/>
    <col min="281" max="281" width="13.42578125" bestFit="1" customWidth="1"/>
    <col min="282" max="282" width="13.140625" bestFit="1" customWidth="1"/>
    <col min="291" max="291" width="13.7109375" customWidth="1"/>
    <col min="292" max="292" width="14.7109375" customWidth="1"/>
    <col min="295" max="296" width="12.5703125" customWidth="1"/>
    <col min="330" max="330" width="15.5703125" customWidth="1"/>
    <col min="331" max="331" width="11.85546875" customWidth="1"/>
    <col min="333" max="333" width="17.140625" customWidth="1"/>
    <col min="334" max="334" width="15.7109375" customWidth="1"/>
    <col min="335" max="335" width="13" customWidth="1"/>
    <col min="337" max="338" width="12.5703125" customWidth="1"/>
    <col min="344" max="344" width="15.28515625" bestFit="1" customWidth="1"/>
    <col min="345" max="345" width="11.85546875" bestFit="1" customWidth="1"/>
    <col min="347" max="347" width="14.42578125" bestFit="1" customWidth="1"/>
    <col min="348" max="348" width="15.85546875" bestFit="1" customWidth="1"/>
    <col min="349" max="349" width="11.85546875" bestFit="1" customWidth="1"/>
    <col min="350" max="350" width="11.28515625" bestFit="1" customWidth="1"/>
    <col min="351" max="351" width="13.28515625" bestFit="1" customWidth="1"/>
    <col min="352" max="352" width="13" bestFit="1" customWidth="1"/>
    <col min="353" max="353" width="7.140625" bestFit="1" customWidth="1"/>
  </cols>
  <sheetData>
    <row r="1" spans="2:353" x14ac:dyDescent="0.25">
      <c r="CV1" s="1"/>
      <c r="CW1" s="1"/>
      <c r="CX1" s="1"/>
      <c r="CY1" s="1"/>
      <c r="CZ1" s="1"/>
      <c r="DA1" s="1"/>
      <c r="DB1" s="1"/>
      <c r="DC1" s="1"/>
    </row>
    <row r="2" spans="2:353" x14ac:dyDescent="0.25">
      <c r="B2" s="2" t="s">
        <v>0</v>
      </c>
      <c r="CV2" s="1"/>
      <c r="CW2" s="1"/>
      <c r="CX2" s="1"/>
      <c r="CY2" s="1"/>
      <c r="CZ2" s="1"/>
      <c r="DA2" s="1"/>
      <c r="DB2" s="1"/>
      <c r="DC2" s="1"/>
    </row>
    <row r="3" spans="2:353" ht="15.75" x14ac:dyDescent="0.25">
      <c r="B3" s="3" t="s">
        <v>1</v>
      </c>
      <c r="CV3" s="1"/>
      <c r="CW3" s="1"/>
      <c r="CX3" s="1"/>
      <c r="CY3" s="1"/>
      <c r="CZ3" s="1"/>
      <c r="DA3" s="1"/>
      <c r="DB3" s="1"/>
      <c r="DC3" s="1"/>
    </row>
    <row r="4" spans="2:353" x14ac:dyDescent="0.25">
      <c r="B4" s="4" t="s">
        <v>2</v>
      </c>
      <c r="CV4" s="1"/>
      <c r="CW4" s="1"/>
      <c r="CX4" s="1"/>
      <c r="CY4" s="1"/>
      <c r="CZ4" s="1"/>
      <c r="DA4" s="1"/>
      <c r="DB4" s="1"/>
      <c r="DC4" s="1"/>
    </row>
    <row r="5" spans="2:353" x14ac:dyDescent="0.25">
      <c r="B5" s="4" t="s">
        <v>83</v>
      </c>
      <c r="CV5" s="1"/>
      <c r="CW5" s="1"/>
      <c r="CX5" s="1"/>
      <c r="CY5" s="1"/>
      <c r="CZ5" s="1"/>
      <c r="DA5" s="1"/>
      <c r="DB5" s="1"/>
      <c r="DC5" s="1"/>
    </row>
    <row r="6" spans="2:353" x14ac:dyDescent="0.25">
      <c r="CV6" s="1"/>
      <c r="CW6" s="1"/>
      <c r="CX6" s="1"/>
      <c r="CY6" s="1"/>
      <c r="CZ6" s="1"/>
      <c r="DA6" s="1"/>
      <c r="DB6" s="1"/>
      <c r="DC6" s="1"/>
    </row>
    <row r="7" spans="2:353" x14ac:dyDescent="0.25">
      <c r="CV7" s="1"/>
      <c r="CW7" s="1"/>
      <c r="CX7" s="1"/>
      <c r="CY7" s="1"/>
      <c r="CZ7" s="1"/>
      <c r="DA7" s="1"/>
      <c r="DB7" s="1"/>
      <c r="DC7" s="1"/>
    </row>
    <row r="8" spans="2:353" x14ac:dyDescent="0.25">
      <c r="CV8" s="1"/>
      <c r="CW8" s="1"/>
      <c r="CX8" s="1"/>
      <c r="CY8" s="1"/>
      <c r="CZ8" s="1"/>
      <c r="DA8" s="1"/>
      <c r="DB8" s="1"/>
      <c r="DC8" s="1"/>
    </row>
    <row r="9" spans="2:353" ht="15.75" thickBot="1" x14ac:dyDescent="0.3">
      <c r="CV9" s="1"/>
      <c r="CW9" s="1"/>
      <c r="CX9" s="1"/>
      <c r="CY9" s="1"/>
      <c r="CZ9" s="1"/>
      <c r="DA9" s="1"/>
      <c r="DB9" s="1"/>
      <c r="DC9" s="1"/>
    </row>
    <row r="10" spans="2:353" ht="15.75" thickBot="1" x14ac:dyDescent="0.3">
      <c r="J10" s="5">
        <v>44784</v>
      </c>
      <c r="N10" s="5">
        <v>44785</v>
      </c>
      <c r="R10" s="5">
        <v>44786</v>
      </c>
      <c r="W10" s="5">
        <v>44787</v>
      </c>
      <c r="AB10" s="5">
        <v>44788</v>
      </c>
      <c r="AG10" s="5">
        <v>44789</v>
      </c>
      <c r="AM10" s="5">
        <v>44798</v>
      </c>
      <c r="AQ10" s="6"/>
      <c r="AR10" s="7"/>
      <c r="AS10" s="7"/>
      <c r="AT10" s="8">
        <v>44799</v>
      </c>
      <c r="AU10" s="7"/>
      <c r="AV10" s="9"/>
      <c r="AX10" s="6"/>
      <c r="AY10" s="7"/>
      <c r="AZ10" s="8">
        <v>44800</v>
      </c>
      <c r="BA10" s="7"/>
      <c r="BB10" s="7"/>
      <c r="BC10" s="9"/>
      <c r="BE10" s="6"/>
      <c r="BF10" s="7"/>
      <c r="BG10" s="7"/>
      <c r="BH10" s="8">
        <v>44802</v>
      </c>
      <c r="BI10" s="7"/>
      <c r="BJ10" s="9"/>
      <c r="BL10" s="6"/>
      <c r="BM10" s="7"/>
      <c r="BN10" s="7"/>
      <c r="BO10" s="8">
        <v>44802</v>
      </c>
      <c r="BP10" s="7"/>
      <c r="BQ10" s="9"/>
      <c r="BS10" s="6"/>
      <c r="BT10" s="7"/>
      <c r="BU10" s="7"/>
      <c r="BV10" s="8">
        <v>44804</v>
      </c>
      <c r="BW10" s="7"/>
      <c r="BX10" s="9"/>
      <c r="BZ10" s="6"/>
      <c r="CA10" s="7"/>
      <c r="CB10" s="7"/>
      <c r="CC10" s="8">
        <v>44806</v>
      </c>
      <c r="CD10" s="10"/>
      <c r="CE10" s="11"/>
      <c r="CG10" s="12"/>
      <c r="CH10" s="13"/>
      <c r="CI10" s="13"/>
      <c r="CJ10" s="14">
        <v>44809</v>
      </c>
      <c r="CK10" s="15"/>
      <c r="CL10" s="16"/>
      <c r="CN10" s="12"/>
      <c r="CO10" s="13"/>
      <c r="CP10" s="13"/>
      <c r="CQ10" s="14">
        <v>44810</v>
      </c>
      <c r="CR10" s="15"/>
      <c r="CS10" s="16"/>
      <c r="CV10" s="17"/>
      <c r="CW10" s="15"/>
      <c r="CX10" s="15"/>
      <c r="CY10" s="18">
        <v>44819</v>
      </c>
      <c r="CZ10" s="15"/>
      <c r="DA10" s="16"/>
      <c r="DB10" s="1"/>
      <c r="DC10" s="17"/>
      <c r="DD10" s="15"/>
      <c r="DE10" s="15"/>
      <c r="DF10" s="18">
        <v>44820</v>
      </c>
      <c r="DG10" s="15"/>
      <c r="DH10" s="16"/>
      <c r="DK10" s="17"/>
      <c r="DL10" s="15"/>
      <c r="DM10" s="15"/>
      <c r="DN10" s="18">
        <v>44821</v>
      </c>
      <c r="DO10" s="15"/>
      <c r="DP10" s="16"/>
      <c r="DS10" s="17"/>
      <c r="DT10" s="15"/>
      <c r="DU10" s="15"/>
      <c r="DV10" s="18">
        <v>44822</v>
      </c>
      <c r="DW10" s="15"/>
      <c r="DX10" s="16"/>
      <c r="EC10" s="17"/>
      <c r="ED10" s="15"/>
      <c r="EE10" s="15"/>
      <c r="EF10" s="18">
        <v>44823</v>
      </c>
      <c r="EG10" s="15"/>
      <c r="EH10" s="16"/>
      <c r="EJ10" s="17"/>
      <c r="EK10" s="15"/>
      <c r="EL10" s="15"/>
      <c r="EM10" s="18">
        <v>44824</v>
      </c>
      <c r="EN10" s="15"/>
      <c r="EO10" s="16"/>
      <c r="EQ10" s="19">
        <v>44825</v>
      </c>
      <c r="ER10" s="20"/>
      <c r="ES10" s="20"/>
      <c r="ET10" s="20"/>
      <c r="EU10" s="20"/>
      <c r="EV10" s="21"/>
      <c r="EY10" s="19">
        <v>44826</v>
      </c>
      <c r="EZ10" s="20"/>
      <c r="FA10" s="20"/>
      <c r="FB10" s="20"/>
      <c r="FC10" s="20"/>
      <c r="FD10" s="21"/>
      <c r="FF10" s="19">
        <v>44828</v>
      </c>
      <c r="FG10" s="20"/>
      <c r="FH10" s="20"/>
      <c r="FI10" s="20"/>
      <c r="FJ10" s="20"/>
      <c r="FK10" s="21"/>
      <c r="FM10" s="19">
        <v>44830</v>
      </c>
      <c r="FN10" s="20"/>
      <c r="FO10" s="20"/>
      <c r="FP10" s="20"/>
      <c r="FQ10" s="20"/>
      <c r="FR10" s="21"/>
      <c r="FT10" s="22">
        <v>44832</v>
      </c>
      <c r="FU10" s="23"/>
      <c r="FV10" s="23"/>
      <c r="FW10" s="23"/>
      <c r="FX10" s="23"/>
      <c r="FY10" s="23"/>
      <c r="FZ10" s="23"/>
      <c r="GA10" s="23"/>
      <c r="GB10" s="23"/>
      <c r="GC10" s="23"/>
      <c r="GD10" s="23"/>
      <c r="GE10" s="24"/>
      <c r="GI10" s="22">
        <v>44832</v>
      </c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3"/>
      <c r="GU10" s="24"/>
    </row>
    <row r="11" spans="2:353" ht="15.75" thickBot="1" x14ac:dyDescent="0.3">
      <c r="I11" t="s">
        <v>3</v>
      </c>
      <c r="J11" t="s">
        <v>79</v>
      </c>
      <c r="K11" t="s">
        <v>84</v>
      </c>
      <c r="M11" t="s">
        <v>3</v>
      </c>
      <c r="N11" t="s">
        <v>79</v>
      </c>
      <c r="O11" t="s">
        <v>84</v>
      </c>
      <c r="Q11" t="s">
        <v>3</v>
      </c>
      <c r="R11" t="s">
        <v>79</v>
      </c>
      <c r="S11" t="s">
        <v>84</v>
      </c>
      <c r="T11" t="s">
        <v>4</v>
      </c>
      <c r="V11" t="s">
        <v>3</v>
      </c>
      <c r="W11" t="s">
        <v>79</v>
      </c>
      <c r="X11" t="s">
        <v>84</v>
      </c>
      <c r="Y11" t="s">
        <v>4</v>
      </c>
      <c r="AA11" t="s">
        <v>3</v>
      </c>
      <c r="AB11" t="s">
        <v>79</v>
      </c>
      <c r="AC11" t="s">
        <v>84</v>
      </c>
      <c r="AD11" t="s">
        <v>4</v>
      </c>
      <c r="AF11" t="s">
        <v>3</v>
      </c>
      <c r="AG11" t="s">
        <v>79</v>
      </c>
      <c r="AH11" t="s">
        <v>84</v>
      </c>
      <c r="AI11" t="s">
        <v>4</v>
      </c>
      <c r="AK11" t="s">
        <v>3</v>
      </c>
      <c r="AL11" t="s">
        <v>80</v>
      </c>
      <c r="AM11" t="s">
        <v>85</v>
      </c>
      <c r="AN11" t="s">
        <v>86</v>
      </c>
      <c r="AO11" t="s">
        <v>87</v>
      </c>
      <c r="AQ11" s="25"/>
      <c r="AR11" t="s">
        <v>3</v>
      </c>
      <c r="AS11" t="s">
        <v>81</v>
      </c>
      <c r="AT11" t="s">
        <v>88</v>
      </c>
      <c r="AU11" t="s">
        <v>87</v>
      </c>
      <c r="AV11" s="26"/>
      <c r="AX11" s="25" t="s">
        <v>3</v>
      </c>
      <c r="AY11" t="s">
        <v>81</v>
      </c>
      <c r="AZ11" t="s">
        <v>88</v>
      </c>
      <c r="BA11" t="s">
        <v>89</v>
      </c>
      <c r="BC11" s="26"/>
      <c r="BE11" s="25" t="s">
        <v>5</v>
      </c>
      <c r="BF11" t="s">
        <v>6</v>
      </c>
      <c r="BG11" t="s">
        <v>81</v>
      </c>
      <c r="BH11" t="s">
        <v>90</v>
      </c>
      <c r="BI11" t="s">
        <v>91</v>
      </c>
      <c r="BJ11" s="26" t="s">
        <v>92</v>
      </c>
      <c r="BL11" s="25" t="s">
        <v>5</v>
      </c>
      <c r="BM11" t="s">
        <v>6</v>
      </c>
      <c r="BN11" t="s">
        <v>81</v>
      </c>
      <c r="BO11" t="s">
        <v>90</v>
      </c>
      <c r="BP11" t="s">
        <v>91</v>
      </c>
      <c r="BQ11" s="26" t="s">
        <v>92</v>
      </c>
      <c r="BS11" s="25" t="s">
        <v>5</v>
      </c>
      <c r="BT11" t="s">
        <v>6</v>
      </c>
      <c r="BU11" t="s">
        <v>82</v>
      </c>
      <c r="BV11" t="s">
        <v>93</v>
      </c>
      <c r="BW11" t="s">
        <v>91</v>
      </c>
      <c r="BX11" s="26" t="s">
        <v>92</v>
      </c>
      <c r="BZ11" s="25" t="s">
        <v>5</v>
      </c>
      <c r="CA11" t="s">
        <v>6</v>
      </c>
      <c r="CB11" t="s">
        <v>82</v>
      </c>
      <c r="CC11" t="s">
        <v>93</v>
      </c>
      <c r="CD11" s="1" t="s">
        <v>91</v>
      </c>
      <c r="CE11" s="27" t="s">
        <v>92</v>
      </c>
      <c r="CG11" s="12" t="s">
        <v>5</v>
      </c>
      <c r="CH11" s="13" t="s">
        <v>6</v>
      </c>
      <c r="CI11" s="13" t="s">
        <v>82</v>
      </c>
      <c r="CJ11" s="13" t="s">
        <v>93</v>
      </c>
      <c r="CK11" s="15" t="s">
        <v>91</v>
      </c>
      <c r="CL11" s="16" t="s">
        <v>92</v>
      </c>
      <c r="CN11" s="12" t="s">
        <v>5</v>
      </c>
      <c r="CO11" s="13" t="s">
        <v>6</v>
      </c>
      <c r="CP11" s="13" t="s">
        <v>82</v>
      </c>
      <c r="CQ11" s="13" t="s">
        <v>93</v>
      </c>
      <c r="CR11" s="15" t="s">
        <v>91</v>
      </c>
      <c r="CS11" s="16" t="s">
        <v>92</v>
      </c>
      <c r="CV11" s="17" t="s">
        <v>5</v>
      </c>
      <c r="CW11" s="15" t="s">
        <v>6</v>
      </c>
      <c r="CX11" s="15" t="s">
        <v>82</v>
      </c>
      <c r="CY11" s="15" t="s">
        <v>93</v>
      </c>
      <c r="CZ11" s="15" t="s">
        <v>91</v>
      </c>
      <c r="DA11" s="16" t="s">
        <v>92</v>
      </c>
      <c r="DB11" s="1"/>
      <c r="DC11" s="17" t="s">
        <v>5</v>
      </c>
      <c r="DD11" s="15" t="s">
        <v>6</v>
      </c>
      <c r="DE11" s="15" t="s">
        <v>82</v>
      </c>
      <c r="DF11" s="15" t="s">
        <v>93</v>
      </c>
      <c r="DG11" s="15" t="s">
        <v>91</v>
      </c>
      <c r="DH11" s="16" t="s">
        <v>92</v>
      </c>
      <c r="DK11" s="17" t="s">
        <v>5</v>
      </c>
      <c r="DL11" s="15" t="s">
        <v>6</v>
      </c>
      <c r="DM11" s="15" t="s">
        <v>82</v>
      </c>
      <c r="DN11" s="15" t="s">
        <v>93</v>
      </c>
      <c r="DO11" s="15" t="s">
        <v>91</v>
      </c>
      <c r="DP11" s="16" t="s">
        <v>92</v>
      </c>
      <c r="DS11" s="17" t="s">
        <v>5</v>
      </c>
      <c r="DT11" s="15" t="s">
        <v>6</v>
      </c>
      <c r="DU11" s="15" t="s">
        <v>82</v>
      </c>
      <c r="DV11" s="15" t="s">
        <v>93</v>
      </c>
      <c r="DW11" s="15" t="s">
        <v>91</v>
      </c>
      <c r="DX11" s="16" t="s">
        <v>92</v>
      </c>
      <c r="EC11" s="17" t="s">
        <v>5</v>
      </c>
      <c r="ED11" s="15" t="s">
        <v>6</v>
      </c>
      <c r="EE11" s="15" t="s">
        <v>82</v>
      </c>
      <c r="EF11" s="15" t="s">
        <v>93</v>
      </c>
      <c r="EG11" s="15" t="s">
        <v>91</v>
      </c>
      <c r="EH11" s="16" t="s">
        <v>92</v>
      </c>
      <c r="EJ11" s="17" t="s">
        <v>5</v>
      </c>
      <c r="EK11" s="15" t="s">
        <v>6</v>
      </c>
      <c r="EL11" s="15" t="s">
        <v>82</v>
      </c>
      <c r="EM11" s="15" t="s">
        <v>93</v>
      </c>
      <c r="EN11" s="15" t="s">
        <v>91</v>
      </c>
      <c r="EO11" s="16" t="s">
        <v>92</v>
      </c>
      <c r="EQ11" s="15" t="s">
        <v>5</v>
      </c>
      <c r="ER11" s="15" t="s">
        <v>6</v>
      </c>
      <c r="ES11" s="15" t="s">
        <v>82</v>
      </c>
      <c r="ET11" s="15" t="s">
        <v>93</v>
      </c>
      <c r="EU11" s="15" t="s">
        <v>91</v>
      </c>
      <c r="EV11" s="15" t="s">
        <v>92</v>
      </c>
      <c r="EY11" s="15" t="s">
        <v>5</v>
      </c>
      <c r="EZ11" s="15" t="s">
        <v>6</v>
      </c>
      <c r="FA11" s="15" t="s">
        <v>82</v>
      </c>
      <c r="FB11" s="15" t="s">
        <v>93</v>
      </c>
      <c r="FC11" s="15" t="s">
        <v>91</v>
      </c>
      <c r="FD11" s="15" t="s">
        <v>92</v>
      </c>
      <c r="FF11" s="15" t="s">
        <v>5</v>
      </c>
      <c r="FG11" s="15" t="s">
        <v>6</v>
      </c>
      <c r="FH11" s="15" t="s">
        <v>82</v>
      </c>
      <c r="FI11" s="15" t="s">
        <v>93</v>
      </c>
      <c r="FJ11" s="15" t="s">
        <v>91</v>
      </c>
      <c r="FK11" s="15" t="s">
        <v>92</v>
      </c>
      <c r="FM11" s="15" t="s">
        <v>5</v>
      </c>
      <c r="FN11" s="15" t="s">
        <v>6</v>
      </c>
      <c r="FO11" s="15" t="s">
        <v>82</v>
      </c>
      <c r="FP11" s="15" t="s">
        <v>93</v>
      </c>
      <c r="FQ11" s="15" t="s">
        <v>91</v>
      </c>
      <c r="FR11" s="15" t="s">
        <v>92</v>
      </c>
      <c r="FT11" s="28" t="s">
        <v>7</v>
      </c>
      <c r="FU11" s="29" t="s">
        <v>8</v>
      </c>
      <c r="FV11" s="29" t="s">
        <v>82</v>
      </c>
      <c r="FW11" s="29" t="s">
        <v>93</v>
      </c>
      <c r="FX11" s="29" t="s">
        <v>91</v>
      </c>
      <c r="FY11" s="30" t="s">
        <v>92</v>
      </c>
      <c r="FZ11" s="31" t="s">
        <v>9</v>
      </c>
      <c r="GA11" s="32" t="s">
        <v>10</v>
      </c>
      <c r="GB11" s="33" t="s">
        <v>11</v>
      </c>
      <c r="GC11" s="34" t="s">
        <v>12</v>
      </c>
      <c r="GD11" s="35" t="s">
        <v>94</v>
      </c>
      <c r="GE11" s="36" t="s">
        <v>95</v>
      </c>
      <c r="GI11" s="28" t="s">
        <v>7</v>
      </c>
      <c r="GJ11" s="29" t="s">
        <v>8</v>
      </c>
      <c r="GK11" s="29" t="s">
        <v>82</v>
      </c>
      <c r="GL11" s="29" t="s">
        <v>13</v>
      </c>
      <c r="GM11" s="29" t="s">
        <v>14</v>
      </c>
      <c r="GN11" s="29" t="s">
        <v>91</v>
      </c>
      <c r="GO11" s="30" t="s">
        <v>92</v>
      </c>
      <c r="GP11" s="31" t="s">
        <v>9</v>
      </c>
      <c r="GQ11" s="32" t="s">
        <v>10</v>
      </c>
      <c r="GR11" s="33" t="s">
        <v>11</v>
      </c>
      <c r="GS11" s="34" t="s">
        <v>12</v>
      </c>
      <c r="GT11" s="35" t="s">
        <v>94</v>
      </c>
      <c r="GU11" s="36" t="s">
        <v>95</v>
      </c>
      <c r="HA11" s="22">
        <v>44834</v>
      </c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4"/>
      <c r="HQ11" s="22">
        <v>44835</v>
      </c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F11" s="22">
        <v>44836</v>
      </c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W11" s="22">
        <v>44837</v>
      </c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K11" s="22">
        <v>44838</v>
      </c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Y11" s="22">
        <v>44839</v>
      </c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M11" s="22">
        <v>44840</v>
      </c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LA11" s="22">
        <v>44841</v>
      </c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O11" s="22">
        <v>44842</v>
      </c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C11" s="22">
        <v>44843</v>
      </c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</row>
    <row r="12" spans="2:353" ht="15.75" thickBot="1" x14ac:dyDescent="0.3">
      <c r="M12">
        <v>0</v>
      </c>
      <c r="N12">
        <v>48</v>
      </c>
      <c r="O12">
        <v>48</v>
      </c>
      <c r="Q12">
        <v>40</v>
      </c>
      <c r="R12" s="5"/>
      <c r="S12">
        <v>47</v>
      </c>
      <c r="T12">
        <v>26</v>
      </c>
      <c r="V12">
        <v>40</v>
      </c>
      <c r="W12">
        <v>34</v>
      </c>
      <c r="X12">
        <v>44</v>
      </c>
      <c r="Y12">
        <v>28</v>
      </c>
      <c r="AA12">
        <v>40</v>
      </c>
      <c r="AB12">
        <v>36</v>
      </c>
      <c r="AC12">
        <v>41</v>
      </c>
      <c r="AD12">
        <v>39</v>
      </c>
      <c r="AF12">
        <v>38</v>
      </c>
      <c r="AH12">
        <v>48</v>
      </c>
      <c r="AI12">
        <v>30</v>
      </c>
      <c r="AL12">
        <v>38</v>
      </c>
      <c r="AM12">
        <v>30</v>
      </c>
      <c r="AN12">
        <v>38</v>
      </c>
      <c r="AO12">
        <v>44</v>
      </c>
      <c r="AQ12" s="25"/>
      <c r="AR12" t="s">
        <v>15</v>
      </c>
      <c r="AS12" t="s">
        <v>16</v>
      </c>
      <c r="AT12">
        <v>37</v>
      </c>
      <c r="AU12" t="s">
        <v>17</v>
      </c>
      <c r="AV12" s="26"/>
      <c r="AX12" s="25" t="s">
        <v>18</v>
      </c>
      <c r="AY12">
        <v>24</v>
      </c>
      <c r="AZ12">
        <v>34</v>
      </c>
      <c r="BA12" t="s">
        <v>19</v>
      </c>
      <c r="BC12" s="26"/>
      <c r="BE12" s="25" t="s">
        <v>20</v>
      </c>
      <c r="BF12">
        <v>0</v>
      </c>
      <c r="BG12" t="s">
        <v>21</v>
      </c>
      <c r="BI12">
        <v>0</v>
      </c>
      <c r="BJ12" s="26" t="s">
        <v>22</v>
      </c>
      <c r="BL12" s="25" t="s">
        <v>23</v>
      </c>
      <c r="BM12" t="s">
        <v>24</v>
      </c>
      <c r="BN12" t="s">
        <v>25</v>
      </c>
      <c r="BP12" t="s">
        <v>26</v>
      </c>
      <c r="BQ12" s="26" t="s">
        <v>27</v>
      </c>
      <c r="BS12" s="25" t="s">
        <v>28</v>
      </c>
      <c r="BT12" t="s">
        <v>29</v>
      </c>
      <c r="BU12" t="s">
        <v>30</v>
      </c>
      <c r="BV12" t="s">
        <v>28</v>
      </c>
      <c r="BW12">
        <v>0</v>
      </c>
      <c r="BX12" s="26" t="s">
        <v>31</v>
      </c>
      <c r="BZ12" s="25"/>
      <c r="CB12" t="s">
        <v>32</v>
      </c>
      <c r="CC12" t="s">
        <v>33</v>
      </c>
      <c r="CD12" s="1" t="s">
        <v>34</v>
      </c>
      <c r="CE12" s="27" t="s">
        <v>35</v>
      </c>
      <c r="CG12" s="25"/>
      <c r="CI12" t="s">
        <v>22</v>
      </c>
      <c r="CJ12" t="s">
        <v>36</v>
      </c>
      <c r="CK12" s="1" t="s">
        <v>20</v>
      </c>
      <c r="CL12" s="27" t="s">
        <v>37</v>
      </c>
      <c r="CN12" s="25"/>
      <c r="CP12" t="s">
        <v>38</v>
      </c>
      <c r="CQ12" t="s">
        <v>39</v>
      </c>
      <c r="CR12" t="s">
        <v>40</v>
      </c>
      <c r="CS12" s="37" t="s">
        <v>40</v>
      </c>
      <c r="CV12" s="38">
        <v>2</v>
      </c>
      <c r="CW12" s="39">
        <v>0</v>
      </c>
      <c r="CX12" s="39">
        <v>18</v>
      </c>
      <c r="CY12" s="39">
        <v>21</v>
      </c>
      <c r="CZ12" s="39">
        <v>8</v>
      </c>
      <c r="DA12" s="40">
        <v>7</v>
      </c>
      <c r="DB12" s="1"/>
      <c r="DC12" s="38">
        <v>4</v>
      </c>
      <c r="DD12" s="39">
        <v>0</v>
      </c>
      <c r="DE12" s="39">
        <v>33</v>
      </c>
      <c r="DF12" s="39">
        <v>8</v>
      </c>
      <c r="DG12" s="39">
        <v>23</v>
      </c>
      <c r="DH12" s="40">
        <v>0</v>
      </c>
      <c r="DK12" s="38">
        <v>0</v>
      </c>
      <c r="DL12" s="39">
        <v>0</v>
      </c>
      <c r="DM12" s="39">
        <v>35</v>
      </c>
      <c r="DN12" s="39">
        <v>6</v>
      </c>
      <c r="DO12" s="39">
        <v>22</v>
      </c>
      <c r="DP12" s="40">
        <v>3</v>
      </c>
      <c r="DS12" s="38">
        <v>0</v>
      </c>
      <c r="DT12" s="39">
        <v>0</v>
      </c>
      <c r="DU12" s="39">
        <v>34</v>
      </c>
      <c r="DV12" s="39">
        <v>25</v>
      </c>
      <c r="DW12" s="39">
        <v>24</v>
      </c>
      <c r="DX12" s="40">
        <v>0</v>
      </c>
      <c r="EC12" s="38">
        <v>0</v>
      </c>
      <c r="ED12" s="39">
        <v>2</v>
      </c>
      <c r="EE12" s="39">
        <v>34</v>
      </c>
      <c r="EF12" s="39">
        <v>22</v>
      </c>
      <c r="EG12" s="39">
        <v>10</v>
      </c>
      <c r="EH12" s="40">
        <v>12</v>
      </c>
      <c r="EJ12" s="38">
        <v>0</v>
      </c>
      <c r="EK12" s="39">
        <v>0</v>
      </c>
      <c r="EL12" s="39">
        <v>35</v>
      </c>
      <c r="EM12" s="39">
        <v>19</v>
      </c>
      <c r="EN12" s="39">
        <v>16</v>
      </c>
      <c r="EO12" s="40">
        <v>7</v>
      </c>
      <c r="EQ12" s="41">
        <v>0</v>
      </c>
      <c r="ER12" s="39">
        <v>0</v>
      </c>
      <c r="ES12" s="39">
        <v>54</v>
      </c>
      <c r="ET12" s="39">
        <v>27</v>
      </c>
      <c r="EU12" s="39">
        <v>21</v>
      </c>
      <c r="EV12" s="42">
        <v>20</v>
      </c>
      <c r="EY12" s="41">
        <v>0</v>
      </c>
      <c r="EZ12" s="39">
        <v>0</v>
      </c>
      <c r="FA12" s="39">
        <v>39</v>
      </c>
      <c r="FB12" s="39">
        <v>26</v>
      </c>
      <c r="FC12" s="39">
        <v>15</v>
      </c>
      <c r="FD12" s="42">
        <v>13</v>
      </c>
      <c r="FF12" s="41">
        <v>0</v>
      </c>
      <c r="FG12" s="39">
        <v>0</v>
      </c>
      <c r="FH12" s="39">
        <v>24</v>
      </c>
      <c r="FI12" s="39">
        <v>14</v>
      </c>
      <c r="FJ12" s="39">
        <v>17</v>
      </c>
      <c r="FK12" s="42">
        <v>0</v>
      </c>
      <c r="FM12" s="41">
        <v>3</v>
      </c>
      <c r="FN12" s="39">
        <v>0</v>
      </c>
      <c r="FO12" s="39">
        <v>33</v>
      </c>
      <c r="FP12" s="39">
        <v>26</v>
      </c>
      <c r="FQ12" s="39">
        <v>14</v>
      </c>
      <c r="FR12" s="42">
        <v>16</v>
      </c>
      <c r="FT12" s="43"/>
      <c r="FU12" s="44"/>
      <c r="FV12" s="44"/>
      <c r="FW12" s="44">
        <v>26</v>
      </c>
      <c r="FX12" s="44"/>
      <c r="FY12" s="44"/>
      <c r="FZ12" s="45">
        <v>9</v>
      </c>
      <c r="GA12" s="44">
        <v>0</v>
      </c>
      <c r="GB12" s="46">
        <v>22</v>
      </c>
      <c r="GC12" s="47">
        <v>16</v>
      </c>
      <c r="GD12" s="48">
        <v>24</v>
      </c>
      <c r="GE12" s="49">
        <v>26</v>
      </c>
      <c r="GI12" s="43">
        <v>0</v>
      </c>
      <c r="GJ12" s="44">
        <v>11</v>
      </c>
      <c r="GK12" s="44">
        <v>20</v>
      </c>
      <c r="GL12" s="44">
        <v>23</v>
      </c>
      <c r="GM12" s="44">
        <v>20</v>
      </c>
      <c r="GN12" s="44">
        <v>9</v>
      </c>
      <c r="GO12" s="44">
        <v>2</v>
      </c>
      <c r="GP12" s="45">
        <v>1</v>
      </c>
      <c r="GQ12" s="44">
        <v>0</v>
      </c>
      <c r="GR12" s="46">
        <v>15</v>
      </c>
      <c r="GS12" s="47">
        <v>0</v>
      </c>
      <c r="GT12" s="48">
        <v>23</v>
      </c>
      <c r="GU12" s="49">
        <v>23</v>
      </c>
      <c r="HA12" s="28" t="s">
        <v>7</v>
      </c>
      <c r="HB12" s="29" t="s">
        <v>8</v>
      </c>
      <c r="HC12" s="29" t="s">
        <v>82</v>
      </c>
      <c r="HD12" s="50" t="s">
        <v>41</v>
      </c>
      <c r="HE12" s="50" t="s">
        <v>14</v>
      </c>
      <c r="HF12" s="50" t="s">
        <v>13</v>
      </c>
      <c r="HG12" s="29" t="s">
        <v>91</v>
      </c>
      <c r="HH12" s="30" t="s">
        <v>92</v>
      </c>
      <c r="HI12" s="31" t="s">
        <v>9</v>
      </c>
      <c r="HJ12" s="32" t="s">
        <v>10</v>
      </c>
      <c r="HK12" s="33" t="s">
        <v>11</v>
      </c>
      <c r="HL12" s="34" t="s">
        <v>12</v>
      </c>
      <c r="HM12" s="35" t="s">
        <v>94</v>
      </c>
      <c r="HN12" s="36" t="s">
        <v>95</v>
      </c>
      <c r="HQ12" s="28" t="s">
        <v>7</v>
      </c>
      <c r="HR12" s="29" t="s">
        <v>8</v>
      </c>
      <c r="HS12" s="29" t="s">
        <v>82</v>
      </c>
      <c r="HT12" s="50" t="s">
        <v>41</v>
      </c>
      <c r="HU12" s="50" t="s">
        <v>14</v>
      </c>
      <c r="HV12" s="50" t="s">
        <v>13</v>
      </c>
      <c r="HW12" s="29" t="s">
        <v>91</v>
      </c>
      <c r="HX12" s="30" t="s">
        <v>92</v>
      </c>
      <c r="HY12" s="31" t="s">
        <v>9</v>
      </c>
      <c r="HZ12" s="32" t="s">
        <v>10</v>
      </c>
      <c r="IA12" s="33" t="s">
        <v>11</v>
      </c>
      <c r="IB12" s="34" t="s">
        <v>12</v>
      </c>
      <c r="IC12" s="35" t="s">
        <v>94</v>
      </c>
      <c r="IF12" s="28" t="s">
        <v>7</v>
      </c>
      <c r="IG12" s="29" t="s">
        <v>8</v>
      </c>
      <c r="IH12" s="29" t="s">
        <v>82</v>
      </c>
      <c r="II12" s="50" t="s">
        <v>41</v>
      </c>
      <c r="IJ12" s="50" t="s">
        <v>14</v>
      </c>
      <c r="IK12" s="50" t="s">
        <v>13</v>
      </c>
      <c r="IL12" s="29" t="s">
        <v>91</v>
      </c>
      <c r="IM12" s="30" t="s">
        <v>92</v>
      </c>
      <c r="IN12" s="31" t="s">
        <v>9</v>
      </c>
      <c r="IO12" s="32" t="s">
        <v>10</v>
      </c>
      <c r="IP12" s="33" t="s">
        <v>11</v>
      </c>
      <c r="IQ12" s="34" t="s">
        <v>12</v>
      </c>
      <c r="IR12" s="35" t="s">
        <v>94</v>
      </c>
      <c r="IW12" s="28" t="s">
        <v>7</v>
      </c>
      <c r="IX12" s="29" t="s">
        <v>8</v>
      </c>
      <c r="IY12" s="29" t="s">
        <v>82</v>
      </c>
      <c r="IZ12" s="50" t="s">
        <v>41</v>
      </c>
      <c r="JA12" s="50" t="s">
        <v>14</v>
      </c>
      <c r="JB12" s="50" t="s">
        <v>13</v>
      </c>
      <c r="JC12" s="29" t="s">
        <v>91</v>
      </c>
      <c r="JD12" s="30" t="s">
        <v>92</v>
      </c>
      <c r="JE12" s="31" t="s">
        <v>9</v>
      </c>
      <c r="JF12" s="32" t="s">
        <v>10</v>
      </c>
      <c r="JG12" s="33" t="s">
        <v>11</v>
      </c>
      <c r="JH12" s="34" t="s">
        <v>12</v>
      </c>
      <c r="JI12" s="35" t="s">
        <v>94</v>
      </c>
      <c r="JK12" s="28" t="s">
        <v>7</v>
      </c>
      <c r="JL12" s="29" t="s">
        <v>8</v>
      </c>
      <c r="JM12" s="29" t="s">
        <v>82</v>
      </c>
      <c r="JN12" s="50" t="s">
        <v>41</v>
      </c>
      <c r="JO12" s="50" t="s">
        <v>14</v>
      </c>
      <c r="JP12" s="50" t="s">
        <v>13</v>
      </c>
      <c r="JQ12" s="29" t="s">
        <v>91</v>
      </c>
      <c r="JR12" s="30" t="s">
        <v>92</v>
      </c>
      <c r="JS12" s="31" t="s">
        <v>9</v>
      </c>
      <c r="JT12" s="32" t="s">
        <v>10</v>
      </c>
      <c r="JU12" s="33" t="s">
        <v>11</v>
      </c>
      <c r="JV12" s="34" t="s">
        <v>12</v>
      </c>
      <c r="JW12" s="35" t="s">
        <v>94</v>
      </c>
      <c r="JY12" s="28" t="s">
        <v>7</v>
      </c>
      <c r="JZ12" s="29" t="s">
        <v>8</v>
      </c>
      <c r="KA12" s="29" t="s">
        <v>82</v>
      </c>
      <c r="KB12" s="50" t="s">
        <v>41</v>
      </c>
      <c r="KC12" s="50" t="s">
        <v>14</v>
      </c>
      <c r="KD12" s="50" t="s">
        <v>13</v>
      </c>
      <c r="KE12" s="29" t="s">
        <v>91</v>
      </c>
      <c r="KF12" s="30" t="s">
        <v>92</v>
      </c>
      <c r="KG12" s="31" t="s">
        <v>9</v>
      </c>
      <c r="KH12" s="32" t="s">
        <v>10</v>
      </c>
      <c r="KI12" s="33" t="s">
        <v>11</v>
      </c>
      <c r="KJ12" s="34" t="s">
        <v>12</v>
      </c>
      <c r="KK12" s="35" t="s">
        <v>94</v>
      </c>
      <c r="KM12" s="28" t="s">
        <v>7</v>
      </c>
      <c r="KN12" s="29" t="s">
        <v>8</v>
      </c>
      <c r="KO12" s="29" t="s">
        <v>82</v>
      </c>
      <c r="KP12" s="50" t="s">
        <v>41</v>
      </c>
      <c r="KQ12" s="50" t="s">
        <v>14</v>
      </c>
      <c r="KR12" s="50" t="s">
        <v>13</v>
      </c>
      <c r="KS12" s="29" t="s">
        <v>91</v>
      </c>
      <c r="KT12" s="30" t="s">
        <v>92</v>
      </c>
      <c r="KU12" s="31" t="s">
        <v>9</v>
      </c>
      <c r="KV12" s="32" t="s">
        <v>10</v>
      </c>
      <c r="KW12" s="33" t="s">
        <v>11</v>
      </c>
      <c r="KX12" s="34" t="s">
        <v>12</v>
      </c>
      <c r="KY12" s="35" t="s">
        <v>94</v>
      </c>
      <c r="LA12" s="28" t="s">
        <v>7</v>
      </c>
      <c r="LB12" s="29" t="s">
        <v>8</v>
      </c>
      <c r="LC12" s="29" t="s">
        <v>82</v>
      </c>
      <c r="LD12" s="50" t="s">
        <v>41</v>
      </c>
      <c r="LE12" s="50" t="s">
        <v>14</v>
      </c>
      <c r="LF12" s="50" t="s">
        <v>13</v>
      </c>
      <c r="LG12" s="29" t="s">
        <v>91</v>
      </c>
      <c r="LH12" s="30" t="s">
        <v>92</v>
      </c>
      <c r="LI12" s="31" t="s">
        <v>9</v>
      </c>
      <c r="LJ12" s="32" t="s">
        <v>10</v>
      </c>
      <c r="LK12" s="33" t="s">
        <v>11</v>
      </c>
      <c r="LL12" s="34" t="s">
        <v>12</v>
      </c>
      <c r="LM12" s="35" t="s">
        <v>94</v>
      </c>
      <c r="LO12" s="28" t="s">
        <v>7</v>
      </c>
      <c r="LP12" s="29" t="s">
        <v>8</v>
      </c>
      <c r="LQ12" s="29" t="s">
        <v>82</v>
      </c>
      <c r="LR12" s="50" t="s">
        <v>41</v>
      </c>
      <c r="LS12" s="50" t="s">
        <v>14</v>
      </c>
      <c r="LT12" s="50" t="s">
        <v>13</v>
      </c>
      <c r="LU12" s="29" t="s">
        <v>91</v>
      </c>
      <c r="LV12" s="30" t="s">
        <v>92</v>
      </c>
      <c r="LW12" s="31" t="s">
        <v>9</v>
      </c>
      <c r="LX12" s="32" t="s">
        <v>10</v>
      </c>
      <c r="LY12" s="33" t="s">
        <v>11</v>
      </c>
      <c r="LZ12" s="34" t="s">
        <v>12</v>
      </c>
      <c r="MA12" s="35" t="s">
        <v>94</v>
      </c>
      <c r="MC12" s="28" t="s">
        <v>7</v>
      </c>
      <c r="MD12" s="29" t="s">
        <v>8</v>
      </c>
      <c r="ME12" s="29" t="s">
        <v>82</v>
      </c>
      <c r="MF12" s="50" t="s">
        <v>41</v>
      </c>
      <c r="MG12" s="50" t="s">
        <v>14</v>
      </c>
      <c r="MH12" s="50" t="s">
        <v>13</v>
      </c>
      <c r="MI12" s="29" t="s">
        <v>91</v>
      </c>
      <c r="MJ12" s="30" t="s">
        <v>92</v>
      </c>
      <c r="MK12" s="31" t="s">
        <v>9</v>
      </c>
      <c r="ML12" s="32" t="s">
        <v>10</v>
      </c>
      <c r="MM12" s="33" t="s">
        <v>11</v>
      </c>
      <c r="MN12" s="34" t="s">
        <v>12</v>
      </c>
      <c r="MO12" s="35" t="s">
        <v>94</v>
      </c>
    </row>
    <row r="13" spans="2:353" x14ac:dyDescent="0.25">
      <c r="I13">
        <v>40</v>
      </c>
      <c r="K13">
        <v>40</v>
      </c>
      <c r="O13">
        <v>45</v>
      </c>
      <c r="Q13">
        <v>36</v>
      </c>
      <c r="S13">
        <v>45</v>
      </c>
      <c r="V13">
        <v>41</v>
      </c>
      <c r="X13">
        <v>46</v>
      </c>
      <c r="AA13">
        <v>40</v>
      </c>
      <c r="AC13">
        <v>43</v>
      </c>
      <c r="AF13">
        <v>43</v>
      </c>
      <c r="AH13">
        <v>44</v>
      </c>
      <c r="AK13">
        <v>40</v>
      </c>
      <c r="AO13">
        <v>45</v>
      </c>
      <c r="AQ13" s="25"/>
      <c r="AR13">
        <v>45</v>
      </c>
      <c r="AU13">
        <v>44</v>
      </c>
      <c r="AV13" s="26"/>
      <c r="AX13" s="25">
        <v>40</v>
      </c>
      <c r="BA13">
        <v>42</v>
      </c>
      <c r="BC13" s="26"/>
      <c r="BE13" s="25">
        <v>41</v>
      </c>
      <c r="BJ13" s="26">
        <v>42</v>
      </c>
      <c r="BL13" s="25">
        <v>40</v>
      </c>
      <c r="BM13">
        <v>39</v>
      </c>
      <c r="BQ13" s="26">
        <v>42</v>
      </c>
      <c r="BS13" s="25">
        <v>42</v>
      </c>
      <c r="BT13">
        <v>40</v>
      </c>
      <c r="BX13" s="26">
        <v>40</v>
      </c>
      <c r="BZ13" s="25"/>
      <c r="CD13" s="1">
        <v>44</v>
      </c>
      <c r="CE13" s="51">
        <v>45</v>
      </c>
      <c r="CG13" s="25"/>
      <c r="CK13" s="1">
        <v>45</v>
      </c>
      <c r="CL13" s="27">
        <v>41</v>
      </c>
      <c r="CN13" s="25"/>
      <c r="CR13" s="1">
        <v>43</v>
      </c>
      <c r="CS13" s="37">
        <v>43</v>
      </c>
      <c r="CV13" s="52">
        <v>42</v>
      </c>
      <c r="CW13" s="1"/>
      <c r="CX13" s="1"/>
      <c r="CY13" s="1"/>
      <c r="CZ13" s="1">
        <v>46</v>
      </c>
      <c r="DA13" s="37">
        <v>45</v>
      </c>
      <c r="DB13" s="1"/>
      <c r="DC13" s="52">
        <v>41</v>
      </c>
      <c r="DD13" s="1"/>
      <c r="DE13" s="1"/>
      <c r="DF13" s="1"/>
      <c r="DG13" s="1">
        <v>45</v>
      </c>
      <c r="DH13" s="37"/>
      <c r="DK13" s="52"/>
      <c r="DL13" s="1"/>
      <c r="DM13" s="1"/>
      <c r="DN13" s="1"/>
      <c r="DO13" s="1">
        <v>45</v>
      </c>
      <c r="DP13" s="37">
        <v>41</v>
      </c>
      <c r="DS13" s="52"/>
      <c r="DT13" s="1"/>
      <c r="DU13" s="1"/>
      <c r="DV13" s="1"/>
      <c r="DW13" s="1">
        <v>43</v>
      </c>
      <c r="DX13" s="37"/>
      <c r="EC13" s="52"/>
      <c r="ED13" s="1">
        <v>25</v>
      </c>
      <c r="EE13" s="1"/>
      <c r="EF13" s="1"/>
      <c r="EG13" s="1">
        <v>41</v>
      </c>
      <c r="EH13" s="37">
        <v>39</v>
      </c>
      <c r="EJ13" s="52"/>
      <c r="EK13" s="1">
        <v>0</v>
      </c>
      <c r="EL13" s="1"/>
      <c r="EM13" s="1"/>
      <c r="EN13" s="1">
        <v>40</v>
      </c>
      <c r="EO13" s="1">
        <v>41</v>
      </c>
      <c r="EQ13" s="53"/>
      <c r="ER13" s="1">
        <v>0</v>
      </c>
      <c r="ES13" s="1"/>
      <c r="ET13" s="1"/>
      <c r="EU13" s="1">
        <v>43</v>
      </c>
      <c r="EV13" s="54">
        <v>43</v>
      </c>
      <c r="EY13" s="53"/>
      <c r="EZ13" s="1">
        <v>0</v>
      </c>
      <c r="FA13" s="1"/>
      <c r="FB13" s="1"/>
      <c r="FC13" s="1">
        <v>45</v>
      </c>
      <c r="FD13" s="54">
        <v>41</v>
      </c>
      <c r="FF13" s="53"/>
      <c r="FG13" s="1">
        <v>0</v>
      </c>
      <c r="FH13" s="1"/>
      <c r="FI13" s="1"/>
      <c r="FJ13" s="1">
        <v>43</v>
      </c>
      <c r="FK13" s="54"/>
      <c r="FM13" s="53">
        <v>41</v>
      </c>
      <c r="FN13" s="1">
        <v>0</v>
      </c>
      <c r="FO13" s="1"/>
      <c r="FP13" s="1"/>
      <c r="FQ13" s="1">
        <v>45</v>
      </c>
      <c r="FR13" s="54">
        <v>40</v>
      </c>
      <c r="FT13" s="55"/>
      <c r="FU13" s="56"/>
      <c r="FV13" s="56"/>
      <c r="FW13" s="56"/>
      <c r="FX13" s="56"/>
      <c r="FY13" s="56"/>
      <c r="FZ13" s="57">
        <v>40</v>
      </c>
      <c r="GA13" s="56"/>
      <c r="GB13" s="58">
        <v>43</v>
      </c>
      <c r="GC13" s="59">
        <v>41</v>
      </c>
      <c r="GD13" s="60">
        <v>40</v>
      </c>
      <c r="GE13" s="61">
        <v>43</v>
      </c>
      <c r="GI13" s="55"/>
      <c r="GJ13" s="56">
        <v>41</v>
      </c>
      <c r="GK13" s="56"/>
      <c r="GL13" s="56"/>
      <c r="GM13" s="56"/>
      <c r="GN13" s="56">
        <v>41</v>
      </c>
      <c r="GO13" s="56">
        <v>43</v>
      </c>
      <c r="GP13" s="62">
        <v>44</v>
      </c>
      <c r="GQ13" s="56"/>
      <c r="GR13" s="58">
        <v>37</v>
      </c>
      <c r="GS13" s="59"/>
      <c r="GT13" s="60">
        <v>42</v>
      </c>
      <c r="GU13" s="61">
        <v>42</v>
      </c>
      <c r="HA13" s="43">
        <v>8</v>
      </c>
      <c r="HB13" s="44">
        <v>5</v>
      </c>
      <c r="HC13" s="44">
        <v>17</v>
      </c>
      <c r="HD13" s="44">
        <v>9</v>
      </c>
      <c r="HE13" s="44">
        <v>1</v>
      </c>
      <c r="HF13" s="44">
        <v>6</v>
      </c>
      <c r="HG13" s="44">
        <v>5</v>
      </c>
      <c r="HH13" s="44">
        <v>0</v>
      </c>
      <c r="HI13" s="45">
        <v>5</v>
      </c>
      <c r="HJ13" s="44">
        <v>0</v>
      </c>
      <c r="HK13" s="46">
        <v>6</v>
      </c>
      <c r="HL13" s="47">
        <v>12</v>
      </c>
      <c r="HM13" s="48"/>
      <c r="HN13" s="49"/>
      <c r="HQ13" s="43">
        <v>0</v>
      </c>
      <c r="HR13" s="44">
        <v>6</v>
      </c>
      <c r="HS13" s="44">
        <v>55</v>
      </c>
      <c r="HT13" s="44">
        <v>2</v>
      </c>
      <c r="HU13" s="44">
        <v>10</v>
      </c>
      <c r="HV13" s="44">
        <v>9</v>
      </c>
      <c r="HW13" s="44">
        <v>3</v>
      </c>
      <c r="HX13" s="44">
        <v>0</v>
      </c>
      <c r="HY13" s="45">
        <v>0</v>
      </c>
      <c r="HZ13" s="44">
        <v>0</v>
      </c>
      <c r="IA13" s="46">
        <v>17</v>
      </c>
      <c r="IB13" s="47">
        <v>3</v>
      </c>
      <c r="IC13" s="48">
        <v>66</v>
      </c>
      <c r="IF13" s="43">
        <v>29</v>
      </c>
      <c r="IG13" s="44">
        <v>3</v>
      </c>
      <c r="IH13" s="44">
        <v>35</v>
      </c>
      <c r="II13" s="44">
        <v>0</v>
      </c>
      <c r="IJ13" s="44">
        <v>27</v>
      </c>
      <c r="IK13" s="44">
        <v>12</v>
      </c>
      <c r="IL13" s="44">
        <v>1</v>
      </c>
      <c r="IM13" s="44">
        <v>0</v>
      </c>
      <c r="IN13" s="45">
        <v>0</v>
      </c>
      <c r="IO13" s="44"/>
      <c r="IP13" s="46"/>
      <c r="IQ13" s="46">
        <v>17</v>
      </c>
      <c r="IR13" s="48">
        <v>66</v>
      </c>
      <c r="IW13" s="43">
        <v>13</v>
      </c>
      <c r="IX13" s="44">
        <v>0</v>
      </c>
      <c r="IY13" s="44">
        <v>33</v>
      </c>
      <c r="IZ13" s="44">
        <v>2</v>
      </c>
      <c r="JA13" s="44">
        <v>16</v>
      </c>
      <c r="JB13" s="44">
        <v>16</v>
      </c>
      <c r="JC13" s="44"/>
      <c r="JD13" s="44"/>
      <c r="JE13" s="45"/>
      <c r="JF13" s="44"/>
      <c r="JG13" s="46">
        <v>14</v>
      </c>
      <c r="JH13" s="46">
        <v>15</v>
      </c>
      <c r="JI13" s="48">
        <v>62</v>
      </c>
      <c r="JK13" s="43">
        <v>0</v>
      </c>
      <c r="JL13" s="44">
        <v>0</v>
      </c>
      <c r="JM13" s="44">
        <v>28</v>
      </c>
      <c r="JN13" s="44">
        <v>9</v>
      </c>
      <c r="JO13" s="44">
        <v>0</v>
      </c>
      <c r="JP13" s="44">
        <v>0</v>
      </c>
      <c r="JQ13" s="44">
        <v>1</v>
      </c>
      <c r="JR13" s="44">
        <v>3</v>
      </c>
      <c r="JS13" s="45">
        <v>0</v>
      </c>
      <c r="JT13" s="44">
        <v>0</v>
      </c>
      <c r="JU13" s="46">
        <v>0</v>
      </c>
      <c r="JV13" s="46">
        <v>4</v>
      </c>
      <c r="JW13" s="48">
        <v>59</v>
      </c>
      <c r="JY13" s="43">
        <v>10</v>
      </c>
      <c r="JZ13" s="44">
        <v>13</v>
      </c>
      <c r="KA13" s="44">
        <v>0</v>
      </c>
      <c r="KB13" s="44"/>
      <c r="KC13" s="44">
        <v>14</v>
      </c>
      <c r="KD13" s="44">
        <v>36</v>
      </c>
      <c r="KE13" s="44">
        <v>0</v>
      </c>
      <c r="KF13" s="44">
        <v>1</v>
      </c>
      <c r="KG13" s="45">
        <v>0</v>
      </c>
      <c r="KH13" s="44">
        <v>0</v>
      </c>
      <c r="KI13" s="46">
        <v>26</v>
      </c>
      <c r="KJ13" s="46">
        <v>18</v>
      </c>
      <c r="KK13" s="48">
        <v>0</v>
      </c>
      <c r="KM13" s="43"/>
      <c r="KN13" s="44"/>
      <c r="KO13" s="44">
        <v>11</v>
      </c>
      <c r="KP13" s="44"/>
      <c r="KQ13" s="44">
        <v>4</v>
      </c>
      <c r="KR13" s="44">
        <v>18</v>
      </c>
      <c r="KS13" s="44">
        <v>0</v>
      </c>
      <c r="KT13" s="44"/>
      <c r="KU13" s="45">
        <v>0</v>
      </c>
      <c r="KV13" s="44">
        <v>0</v>
      </c>
      <c r="KW13" s="46">
        <v>11</v>
      </c>
      <c r="KX13" s="46">
        <v>2</v>
      </c>
      <c r="KY13" s="48">
        <v>0</v>
      </c>
      <c r="LA13" s="43">
        <v>8</v>
      </c>
      <c r="LB13" s="44"/>
      <c r="LC13" s="44">
        <v>40</v>
      </c>
      <c r="LD13" s="44"/>
      <c r="LE13" s="44"/>
      <c r="LF13" s="44"/>
      <c r="LG13" s="44">
        <v>0</v>
      </c>
      <c r="LH13" s="44">
        <v>15</v>
      </c>
      <c r="LI13" s="45">
        <v>0</v>
      </c>
      <c r="LJ13" s="44">
        <v>0</v>
      </c>
      <c r="LK13" s="46"/>
      <c r="LL13" s="46">
        <v>5</v>
      </c>
      <c r="LM13" s="48">
        <v>0</v>
      </c>
      <c r="LO13" s="44">
        <f>COUNT(LO14:LO42)</f>
        <v>0</v>
      </c>
      <c r="LP13" s="44">
        <f>COUNT(LP14:LP42)</f>
        <v>9</v>
      </c>
      <c r="LQ13" s="44">
        <f t="shared" ref="LQ13:MA13" si="0">COUNT(LQ14:LQ42)</f>
        <v>0</v>
      </c>
      <c r="LR13" s="44">
        <f t="shared" si="0"/>
        <v>0</v>
      </c>
      <c r="LS13" s="44">
        <f t="shared" si="0"/>
        <v>0</v>
      </c>
      <c r="LT13" s="44">
        <f t="shared" si="0"/>
        <v>0</v>
      </c>
      <c r="LU13" s="44">
        <f t="shared" si="0"/>
        <v>0</v>
      </c>
      <c r="LV13" s="44">
        <f t="shared" si="0"/>
        <v>22</v>
      </c>
      <c r="LW13" s="44">
        <f t="shared" si="0"/>
        <v>0</v>
      </c>
      <c r="LX13" s="44">
        <f t="shared" si="0"/>
        <v>0</v>
      </c>
      <c r="LY13" s="44">
        <f t="shared" si="0"/>
        <v>0</v>
      </c>
      <c r="LZ13" s="44">
        <f t="shared" si="0"/>
        <v>0</v>
      </c>
      <c r="MA13" s="44">
        <f t="shared" si="0"/>
        <v>0</v>
      </c>
      <c r="MC13" s="44">
        <f>COUNT(MC14:MC42)</f>
        <v>0</v>
      </c>
      <c r="MD13" s="44">
        <f>COUNT(MD14:MD42)</f>
        <v>0</v>
      </c>
      <c r="ME13" s="44">
        <f t="shared" ref="ME13:MO13" si="1">COUNT(ME14:ME42)</f>
        <v>0</v>
      </c>
      <c r="MF13" s="44">
        <f t="shared" si="1"/>
        <v>0</v>
      </c>
      <c r="MG13" s="44">
        <f t="shared" si="1"/>
        <v>0</v>
      </c>
      <c r="MH13" s="44">
        <f t="shared" si="1"/>
        <v>0</v>
      </c>
      <c r="MI13" s="44">
        <f t="shared" si="1"/>
        <v>0</v>
      </c>
      <c r="MJ13" s="44">
        <f t="shared" si="1"/>
        <v>0</v>
      </c>
      <c r="MK13" s="44">
        <f t="shared" si="1"/>
        <v>0</v>
      </c>
      <c r="ML13" s="44">
        <f t="shared" si="1"/>
        <v>0</v>
      </c>
      <c r="MM13" s="44">
        <f t="shared" si="1"/>
        <v>0</v>
      </c>
      <c r="MN13" s="44">
        <f t="shared" si="1"/>
        <v>0</v>
      </c>
      <c r="MO13" s="44">
        <f t="shared" si="1"/>
        <v>0</v>
      </c>
    </row>
    <row r="14" spans="2:353" x14ac:dyDescent="0.25">
      <c r="I14">
        <v>39</v>
      </c>
      <c r="K14">
        <v>38</v>
      </c>
      <c r="O14">
        <v>44</v>
      </c>
      <c r="Q14">
        <v>42</v>
      </c>
      <c r="S14">
        <v>47</v>
      </c>
      <c r="V14">
        <v>42</v>
      </c>
      <c r="X14">
        <v>46</v>
      </c>
      <c r="AA14">
        <v>36</v>
      </c>
      <c r="AC14">
        <v>41</v>
      </c>
      <c r="AF14">
        <v>40</v>
      </c>
      <c r="AH14">
        <v>43</v>
      </c>
      <c r="AK14">
        <v>40</v>
      </c>
      <c r="AO14">
        <v>43</v>
      </c>
      <c r="AQ14" s="25"/>
      <c r="AR14">
        <v>41</v>
      </c>
      <c r="AU14">
        <v>44</v>
      </c>
      <c r="AV14" s="26"/>
      <c r="AX14" s="25">
        <v>42</v>
      </c>
      <c r="BA14">
        <v>43</v>
      </c>
      <c r="BC14" s="26"/>
      <c r="BE14" s="25">
        <v>40</v>
      </c>
      <c r="BJ14" s="26">
        <v>40</v>
      </c>
      <c r="BL14" s="25">
        <v>41</v>
      </c>
      <c r="BM14">
        <v>36</v>
      </c>
      <c r="BQ14" s="26">
        <v>45</v>
      </c>
      <c r="BS14" s="25">
        <v>41</v>
      </c>
      <c r="BT14">
        <v>40</v>
      </c>
      <c r="BX14" s="26">
        <v>43</v>
      </c>
      <c r="BZ14" s="25"/>
      <c r="CD14" s="1">
        <v>46</v>
      </c>
      <c r="CE14" s="27">
        <v>42</v>
      </c>
      <c r="CG14" s="25"/>
      <c r="CK14" s="1">
        <v>42</v>
      </c>
      <c r="CL14" s="27">
        <v>42</v>
      </c>
      <c r="CN14" s="25"/>
      <c r="CR14" s="1">
        <v>46</v>
      </c>
      <c r="CS14" s="37">
        <v>42</v>
      </c>
      <c r="CV14" s="52">
        <v>46</v>
      </c>
      <c r="CW14" s="1"/>
      <c r="CX14" s="1"/>
      <c r="CY14" s="1"/>
      <c r="CZ14" s="1">
        <v>44</v>
      </c>
      <c r="DA14" s="37">
        <v>43</v>
      </c>
      <c r="DB14" s="1"/>
      <c r="DC14" s="52">
        <v>42</v>
      </c>
      <c r="DD14" s="1"/>
      <c r="DE14" s="1"/>
      <c r="DF14" s="1"/>
      <c r="DG14" s="1">
        <v>45</v>
      </c>
      <c r="DH14" s="37"/>
      <c r="DK14" s="52"/>
      <c r="DL14" s="1"/>
      <c r="DM14" s="1"/>
      <c r="DN14" s="1"/>
      <c r="DO14" s="1">
        <v>45</v>
      </c>
      <c r="DP14" s="37">
        <v>45</v>
      </c>
      <c r="DS14" s="52"/>
      <c r="DT14" s="1"/>
      <c r="DU14" s="1"/>
      <c r="DV14" s="1"/>
      <c r="DW14" s="1">
        <v>45</v>
      </c>
      <c r="DX14" s="37"/>
      <c r="EC14" s="52"/>
      <c r="ED14" s="1">
        <v>41</v>
      </c>
      <c r="EE14" s="1"/>
      <c r="EF14" s="1"/>
      <c r="EG14" s="1">
        <v>40</v>
      </c>
      <c r="EH14" s="37">
        <v>41</v>
      </c>
      <c r="EJ14" s="52"/>
      <c r="EK14" s="1">
        <v>0</v>
      </c>
      <c r="EL14" s="1"/>
      <c r="EM14" s="1"/>
      <c r="EN14" s="1">
        <v>39</v>
      </c>
      <c r="EO14" s="63">
        <v>40</v>
      </c>
      <c r="EQ14" s="53"/>
      <c r="ER14" s="1">
        <v>0</v>
      </c>
      <c r="ES14" s="1"/>
      <c r="ET14" s="1"/>
      <c r="EU14" s="1">
        <v>44</v>
      </c>
      <c r="EV14" s="54">
        <v>42</v>
      </c>
      <c r="EY14" s="53"/>
      <c r="EZ14" s="1">
        <v>0</v>
      </c>
      <c r="FA14" s="1"/>
      <c r="FB14" s="1"/>
      <c r="FC14" s="1">
        <v>47</v>
      </c>
      <c r="FD14" s="54">
        <v>40</v>
      </c>
      <c r="FF14" s="53"/>
      <c r="FG14" s="1">
        <v>0</v>
      </c>
      <c r="FH14" s="1"/>
      <c r="FI14" s="1"/>
      <c r="FJ14" s="1">
        <v>41</v>
      </c>
      <c r="FK14" s="54"/>
      <c r="FM14" s="53">
        <v>42</v>
      </c>
      <c r="FN14" s="1">
        <v>0</v>
      </c>
      <c r="FO14" s="1"/>
      <c r="FP14" s="1"/>
      <c r="FQ14" s="1">
        <v>43</v>
      </c>
      <c r="FR14" s="54">
        <v>41</v>
      </c>
      <c r="FT14" s="55"/>
      <c r="FU14" s="56"/>
      <c r="FV14" s="56"/>
      <c r="FW14" s="56"/>
      <c r="FX14" s="56"/>
      <c r="FY14" s="56"/>
      <c r="FZ14" s="57">
        <v>40</v>
      </c>
      <c r="GA14" s="56"/>
      <c r="GB14" s="58">
        <v>44</v>
      </c>
      <c r="GC14" s="59">
        <v>40</v>
      </c>
      <c r="GD14" s="60">
        <v>42</v>
      </c>
      <c r="GE14" s="61">
        <v>44</v>
      </c>
      <c r="GI14" s="55"/>
      <c r="GJ14" s="56">
        <v>39</v>
      </c>
      <c r="GK14" s="56"/>
      <c r="GL14" s="56"/>
      <c r="GM14" s="56"/>
      <c r="GN14" s="56">
        <v>41</v>
      </c>
      <c r="GO14" s="56">
        <v>37</v>
      </c>
      <c r="GP14" s="57"/>
      <c r="GQ14" s="56"/>
      <c r="GR14" s="58">
        <v>40</v>
      </c>
      <c r="GS14" s="59"/>
      <c r="GT14" s="60">
        <v>43</v>
      </c>
      <c r="GU14" s="61">
        <v>43</v>
      </c>
      <c r="HA14" s="55">
        <v>37</v>
      </c>
      <c r="HB14" s="56">
        <v>43</v>
      </c>
      <c r="HC14" s="56"/>
      <c r="HD14" s="56"/>
      <c r="HE14" s="56"/>
      <c r="HF14" s="56"/>
      <c r="HG14" s="56">
        <v>36</v>
      </c>
      <c r="HH14" s="56"/>
      <c r="HI14" s="62">
        <v>35</v>
      </c>
      <c r="HJ14" s="56"/>
      <c r="HK14" s="64">
        <v>38</v>
      </c>
      <c r="HL14" s="59">
        <v>42</v>
      </c>
      <c r="HM14" s="60"/>
      <c r="HN14" s="61"/>
      <c r="HQ14" s="55"/>
      <c r="HR14" s="56">
        <v>36</v>
      </c>
      <c r="HS14" s="56"/>
      <c r="HT14" s="56"/>
      <c r="HU14" s="56"/>
      <c r="HV14" s="56"/>
      <c r="HW14" s="56">
        <v>37</v>
      </c>
      <c r="HX14" s="56"/>
      <c r="HY14" s="62"/>
      <c r="HZ14" s="56"/>
      <c r="IA14" s="58">
        <v>38</v>
      </c>
      <c r="IB14" s="59">
        <v>37</v>
      </c>
      <c r="IC14" s="60"/>
      <c r="IF14" s="55">
        <v>40</v>
      </c>
      <c r="IG14" s="56">
        <v>36</v>
      </c>
      <c r="IH14" s="56"/>
      <c r="II14" s="56"/>
      <c r="IJ14" s="56"/>
      <c r="IK14" s="56"/>
      <c r="IL14" s="56">
        <v>43</v>
      </c>
      <c r="IM14" s="56"/>
      <c r="IN14" s="57"/>
      <c r="IO14" s="58"/>
      <c r="IP14" s="58"/>
      <c r="IQ14" s="56">
        <v>38</v>
      </c>
      <c r="IR14" s="60"/>
      <c r="IW14" s="58">
        <v>39</v>
      </c>
      <c r="IX14" s="58"/>
      <c r="IY14" s="58"/>
      <c r="IZ14" s="58"/>
      <c r="JA14" s="58"/>
      <c r="JB14" s="58"/>
      <c r="JC14" s="58"/>
      <c r="JD14" s="58"/>
      <c r="JE14" s="58"/>
      <c r="JF14" s="58"/>
      <c r="JG14" s="58">
        <v>38</v>
      </c>
      <c r="JH14" s="59">
        <v>40</v>
      </c>
      <c r="JI14" s="60"/>
      <c r="JK14" s="58"/>
      <c r="JL14" s="58"/>
      <c r="JM14" s="58"/>
      <c r="JN14" s="58"/>
      <c r="JO14" s="58"/>
      <c r="JP14" s="58"/>
      <c r="JQ14" s="58">
        <v>44</v>
      </c>
      <c r="JR14" s="58">
        <v>42</v>
      </c>
      <c r="JS14" s="58"/>
      <c r="JT14" s="58"/>
      <c r="JU14" s="58"/>
      <c r="JV14" s="59">
        <v>38</v>
      </c>
      <c r="JW14" s="60"/>
      <c r="JY14" s="58">
        <v>40</v>
      </c>
      <c r="JZ14" s="58">
        <v>41</v>
      </c>
      <c r="KA14" s="58"/>
      <c r="KB14" s="58"/>
      <c r="KC14" s="58"/>
      <c r="KD14" s="58"/>
      <c r="KE14" s="58"/>
      <c r="KF14" s="58">
        <v>42</v>
      </c>
      <c r="KG14" s="58"/>
      <c r="KH14" s="58"/>
      <c r="KI14" s="58">
        <v>40</v>
      </c>
      <c r="KJ14" s="59">
        <v>41</v>
      </c>
      <c r="KK14" s="60"/>
      <c r="KM14" s="58"/>
      <c r="KN14" s="58"/>
      <c r="KO14" s="58"/>
      <c r="KP14" s="58"/>
      <c r="KQ14" s="58"/>
      <c r="KR14" s="58"/>
      <c r="KS14" s="58"/>
      <c r="KT14" s="58"/>
      <c r="KU14" s="58"/>
      <c r="KV14" s="58"/>
      <c r="KW14" s="58">
        <v>35</v>
      </c>
      <c r="KX14" s="59">
        <v>40</v>
      </c>
      <c r="KY14" s="60"/>
      <c r="LA14" s="58">
        <v>44</v>
      </c>
      <c r="LB14" s="58"/>
      <c r="LC14" s="58"/>
      <c r="LD14" s="58"/>
      <c r="LE14" s="58"/>
      <c r="LF14" s="58"/>
      <c r="LG14" s="58"/>
      <c r="LH14" s="58">
        <v>42</v>
      </c>
      <c r="LI14" s="58"/>
      <c r="LJ14" s="58"/>
      <c r="LK14" s="58"/>
      <c r="LL14" s="59"/>
      <c r="LM14" s="60"/>
      <c r="LO14" s="58"/>
      <c r="LP14" s="58">
        <v>37</v>
      </c>
      <c r="LQ14" s="58"/>
      <c r="LR14" s="58"/>
      <c r="LS14" s="58"/>
      <c r="LT14" s="58"/>
      <c r="LU14" s="58"/>
      <c r="LV14" s="58">
        <v>41</v>
      </c>
      <c r="LW14" s="58"/>
      <c r="LX14" s="58"/>
      <c r="LY14" s="58"/>
      <c r="LZ14" s="59"/>
      <c r="MA14" s="60"/>
      <c r="MC14" s="58"/>
      <c r="MD14" s="58"/>
      <c r="ME14" s="58"/>
      <c r="MF14" s="58"/>
      <c r="MG14" s="58"/>
      <c r="MH14" s="58"/>
      <c r="MI14" s="58"/>
      <c r="MJ14" s="58"/>
      <c r="MK14" s="58"/>
      <c r="ML14" s="58"/>
      <c r="MM14" s="58"/>
      <c r="MN14" s="59"/>
      <c r="MO14" s="60"/>
    </row>
    <row r="15" spans="2:353" x14ac:dyDescent="0.25">
      <c r="I15">
        <v>37</v>
      </c>
      <c r="K15">
        <v>41</v>
      </c>
      <c r="O15">
        <v>46</v>
      </c>
      <c r="Q15">
        <v>36</v>
      </c>
      <c r="S15">
        <v>46</v>
      </c>
      <c r="V15">
        <v>41</v>
      </c>
      <c r="X15">
        <v>41</v>
      </c>
      <c r="AA15">
        <v>38</v>
      </c>
      <c r="AC15">
        <v>43</v>
      </c>
      <c r="AF15">
        <v>42</v>
      </c>
      <c r="AH15">
        <v>47</v>
      </c>
      <c r="AK15">
        <v>39</v>
      </c>
      <c r="AO15">
        <v>47</v>
      </c>
      <c r="AQ15" s="25"/>
      <c r="AR15">
        <v>42</v>
      </c>
      <c r="AU15">
        <v>45</v>
      </c>
      <c r="AV15" s="26"/>
      <c r="AX15" s="25">
        <v>39</v>
      </c>
      <c r="BA15">
        <v>44</v>
      </c>
      <c r="BC15" s="26"/>
      <c r="BE15" s="25">
        <v>42</v>
      </c>
      <c r="BJ15" s="26">
        <v>44</v>
      </c>
      <c r="BL15" s="25">
        <v>40</v>
      </c>
      <c r="BM15">
        <v>39</v>
      </c>
      <c r="BQ15" s="26">
        <v>44</v>
      </c>
      <c r="BS15" s="25">
        <v>40</v>
      </c>
      <c r="BT15" s="65">
        <v>40</v>
      </c>
      <c r="BX15" s="26">
        <v>46</v>
      </c>
      <c r="BZ15" s="25"/>
      <c r="CD15" s="1">
        <v>43</v>
      </c>
      <c r="CE15" s="51">
        <v>44</v>
      </c>
      <c r="CG15" s="25"/>
      <c r="CK15" s="1">
        <v>40</v>
      </c>
      <c r="CL15" s="27">
        <v>39</v>
      </c>
      <c r="CN15" s="25"/>
      <c r="CR15" s="1">
        <v>42</v>
      </c>
      <c r="CS15" s="37">
        <v>43</v>
      </c>
      <c r="CV15" s="52"/>
      <c r="CW15" s="1"/>
      <c r="CX15" s="1"/>
      <c r="CY15" s="1"/>
      <c r="CZ15" s="1">
        <v>46</v>
      </c>
      <c r="DA15" s="37">
        <v>44</v>
      </c>
      <c r="DB15" s="1"/>
      <c r="DC15" s="52">
        <v>42</v>
      </c>
      <c r="DD15" s="1"/>
      <c r="DE15" s="1"/>
      <c r="DF15" s="1"/>
      <c r="DG15" s="1">
        <v>44</v>
      </c>
      <c r="DH15" s="37"/>
      <c r="DK15" s="52"/>
      <c r="DL15" s="1"/>
      <c r="DM15" s="1"/>
      <c r="DN15" s="1"/>
      <c r="DO15" s="1">
        <v>44</v>
      </c>
      <c r="DP15" s="37">
        <v>40</v>
      </c>
      <c r="DS15" s="52"/>
      <c r="DT15" s="1"/>
      <c r="DU15" s="1"/>
      <c r="DV15" s="1"/>
      <c r="DW15" s="1">
        <v>43</v>
      </c>
      <c r="DX15" s="37"/>
      <c r="EC15" s="52"/>
      <c r="ED15" s="1"/>
      <c r="EE15" s="1"/>
      <c r="EF15" s="1"/>
      <c r="EG15" s="63">
        <v>41</v>
      </c>
      <c r="EH15" s="37">
        <v>37</v>
      </c>
      <c r="EJ15" s="52"/>
      <c r="EK15" s="1"/>
      <c r="EL15" s="1"/>
      <c r="EM15" s="1"/>
      <c r="EN15" s="1">
        <v>42</v>
      </c>
      <c r="EO15" s="1">
        <v>44</v>
      </c>
      <c r="EQ15" s="53"/>
      <c r="ER15" s="1"/>
      <c r="ES15" s="1"/>
      <c r="ET15" s="1"/>
      <c r="EU15" s="1">
        <v>42</v>
      </c>
      <c r="EV15" s="54">
        <v>44</v>
      </c>
      <c r="EY15" s="53"/>
      <c r="EZ15" s="1"/>
      <c r="FA15" s="1"/>
      <c r="FB15" s="1"/>
      <c r="FC15" s="1">
        <v>46</v>
      </c>
      <c r="FD15" s="54">
        <v>43</v>
      </c>
      <c r="FF15" s="53"/>
      <c r="FG15" s="1"/>
      <c r="FH15" s="1"/>
      <c r="FI15" s="1"/>
      <c r="FJ15" s="1">
        <v>44</v>
      </c>
      <c r="FK15" s="54"/>
      <c r="FM15" s="53">
        <v>43</v>
      </c>
      <c r="FN15" s="1"/>
      <c r="FO15" s="1"/>
      <c r="FP15" s="1"/>
      <c r="FQ15" s="1">
        <v>45</v>
      </c>
      <c r="FR15" s="54">
        <v>40</v>
      </c>
      <c r="FT15" s="55"/>
      <c r="FU15" s="56"/>
      <c r="FV15" s="56"/>
      <c r="FW15" s="56"/>
      <c r="FX15" s="56"/>
      <c r="FY15" s="56"/>
      <c r="FZ15" s="57">
        <v>39</v>
      </c>
      <c r="GA15" s="56"/>
      <c r="GB15" s="64">
        <v>42</v>
      </c>
      <c r="GC15" s="59">
        <v>42</v>
      </c>
      <c r="GD15" s="60">
        <v>43</v>
      </c>
      <c r="GE15" s="61">
        <v>41</v>
      </c>
      <c r="GI15" s="55"/>
      <c r="GJ15" s="56">
        <v>40</v>
      </c>
      <c r="GK15" s="56"/>
      <c r="GL15" s="56"/>
      <c r="GM15" s="56"/>
      <c r="GN15" s="66">
        <v>43</v>
      </c>
      <c r="GO15" s="56"/>
      <c r="GP15" s="57"/>
      <c r="GQ15" s="56"/>
      <c r="GR15" s="58">
        <v>38</v>
      </c>
      <c r="GS15" s="59"/>
      <c r="GT15" s="60">
        <v>43</v>
      </c>
      <c r="GU15" s="61">
        <v>42</v>
      </c>
      <c r="HA15" s="55">
        <v>38</v>
      </c>
      <c r="HB15" s="66">
        <v>41</v>
      </c>
      <c r="HC15" s="56"/>
      <c r="HE15" s="56"/>
      <c r="HF15" s="56"/>
      <c r="HG15" s="66">
        <v>38</v>
      </c>
      <c r="HH15" s="56"/>
      <c r="HI15" s="57">
        <v>42</v>
      </c>
      <c r="HJ15" s="56"/>
      <c r="HK15" s="58">
        <v>43</v>
      </c>
      <c r="HL15" s="59">
        <v>40</v>
      </c>
      <c r="HM15" s="60"/>
      <c r="HN15" s="61"/>
      <c r="HQ15" s="55"/>
      <c r="HR15" s="56">
        <v>37</v>
      </c>
      <c r="HS15" s="56"/>
      <c r="HU15" s="56"/>
      <c r="HV15" s="56"/>
      <c r="HW15" s="66">
        <v>43</v>
      </c>
      <c r="HX15" s="56"/>
      <c r="HY15" s="57"/>
      <c r="HZ15" s="56"/>
      <c r="IA15" s="58">
        <v>39</v>
      </c>
      <c r="IB15" s="59">
        <v>46</v>
      </c>
      <c r="IC15" s="60"/>
      <c r="IF15" s="55">
        <v>40</v>
      </c>
      <c r="IG15" s="56">
        <v>40</v>
      </c>
      <c r="IH15" s="56"/>
      <c r="II15" s="56"/>
      <c r="IJ15" s="56"/>
      <c r="IK15" s="56"/>
      <c r="IL15" s="56"/>
      <c r="IM15" s="56"/>
      <c r="IN15" s="57"/>
      <c r="IO15" s="58"/>
      <c r="IP15" s="58"/>
      <c r="IQ15" s="56">
        <v>40</v>
      </c>
      <c r="IR15" s="60"/>
      <c r="IW15" s="58">
        <v>37</v>
      </c>
      <c r="IX15" s="58"/>
      <c r="IY15" s="58"/>
      <c r="IZ15" s="58"/>
      <c r="JA15" s="58"/>
      <c r="JB15" s="58"/>
      <c r="JC15" s="58"/>
      <c r="JD15" s="58"/>
      <c r="JE15" s="58"/>
      <c r="JF15" s="58"/>
      <c r="JG15" s="58">
        <v>40</v>
      </c>
      <c r="JH15" s="59">
        <v>37</v>
      </c>
      <c r="JI15" s="60"/>
      <c r="JK15" s="58"/>
      <c r="JL15" s="58"/>
      <c r="JM15" s="58"/>
      <c r="JN15" s="58"/>
      <c r="JO15" s="58"/>
      <c r="JP15" s="58"/>
      <c r="JQ15" s="58"/>
      <c r="JR15" s="58">
        <v>47</v>
      </c>
      <c r="JS15" s="58"/>
      <c r="JT15" s="58"/>
      <c r="JU15" s="58"/>
      <c r="JV15" s="59">
        <v>41</v>
      </c>
      <c r="JW15" s="60"/>
      <c r="JY15" s="58">
        <v>44</v>
      </c>
      <c r="JZ15" s="58">
        <v>40</v>
      </c>
      <c r="KA15" s="58"/>
      <c r="KB15" s="58"/>
      <c r="KC15" s="58"/>
      <c r="KD15" s="58"/>
      <c r="KE15" s="58"/>
      <c r="KF15" s="58"/>
      <c r="KG15" s="58"/>
      <c r="KH15" s="58"/>
      <c r="KI15" s="58">
        <v>40</v>
      </c>
      <c r="KJ15" s="59">
        <v>42</v>
      </c>
      <c r="KK15" s="60"/>
      <c r="KM15" s="58"/>
      <c r="KN15" s="58"/>
      <c r="KO15" s="58"/>
      <c r="KP15" s="58"/>
      <c r="KQ15" s="58"/>
      <c r="KR15" s="58"/>
      <c r="KS15" s="58"/>
      <c r="KT15" s="58"/>
      <c r="KU15" s="58"/>
      <c r="KV15" s="58"/>
      <c r="KW15" s="58">
        <v>43</v>
      </c>
      <c r="KX15" s="59">
        <v>40</v>
      </c>
      <c r="KY15" s="60"/>
      <c r="LA15" s="58">
        <v>39</v>
      </c>
      <c r="LB15" s="58"/>
      <c r="LC15" s="58"/>
      <c r="LD15" s="58"/>
      <c r="LE15" s="58"/>
      <c r="LF15" s="58"/>
      <c r="LG15" s="58"/>
      <c r="LH15" s="58">
        <v>43</v>
      </c>
      <c r="LI15" s="58"/>
      <c r="LJ15" s="58"/>
      <c r="LK15" s="58"/>
      <c r="LL15" s="59"/>
      <c r="LM15" s="60"/>
      <c r="LO15" s="58"/>
      <c r="LP15" s="58">
        <v>40</v>
      </c>
      <c r="LQ15" s="58"/>
      <c r="LR15" s="58"/>
      <c r="LS15" s="58"/>
      <c r="LT15" s="58"/>
      <c r="LU15" s="58"/>
      <c r="LV15" s="58">
        <v>38</v>
      </c>
      <c r="LW15" s="58"/>
      <c r="LX15" s="58"/>
      <c r="LY15" s="58"/>
      <c r="LZ15" s="59"/>
      <c r="MA15" s="60"/>
      <c r="MC15" s="58"/>
      <c r="MD15" s="58"/>
      <c r="ME15" s="58"/>
      <c r="MF15" s="58"/>
      <c r="MG15" s="58"/>
      <c r="MH15" s="58"/>
      <c r="MI15" s="58"/>
      <c r="MJ15" s="58"/>
      <c r="MK15" s="58"/>
      <c r="ML15" s="58"/>
      <c r="MM15" s="58"/>
      <c r="MN15" s="59"/>
      <c r="MO15" s="60"/>
    </row>
    <row r="16" spans="2:353" x14ac:dyDescent="0.25">
      <c r="B16" t="s">
        <v>42</v>
      </c>
      <c r="C16" t="s">
        <v>43</v>
      </c>
      <c r="I16">
        <v>39</v>
      </c>
      <c r="K16">
        <v>38</v>
      </c>
      <c r="O16">
        <v>43</v>
      </c>
      <c r="S16">
        <v>42</v>
      </c>
      <c r="X16">
        <v>43</v>
      </c>
      <c r="AA16">
        <v>41</v>
      </c>
      <c r="AC16">
        <v>47</v>
      </c>
      <c r="AF16">
        <v>39</v>
      </c>
      <c r="AH16">
        <v>44</v>
      </c>
      <c r="AK16">
        <v>41</v>
      </c>
      <c r="AO16">
        <v>47</v>
      </c>
      <c r="AQ16" s="25"/>
      <c r="AR16">
        <v>40</v>
      </c>
      <c r="AU16">
        <v>44</v>
      </c>
      <c r="AV16" s="26"/>
      <c r="AX16" s="25">
        <v>41</v>
      </c>
      <c r="BA16">
        <v>45</v>
      </c>
      <c r="BC16" s="26"/>
      <c r="BE16" s="25">
        <v>40</v>
      </c>
      <c r="BJ16" s="26">
        <v>44</v>
      </c>
      <c r="BL16" s="25">
        <v>42</v>
      </c>
      <c r="BM16">
        <v>43</v>
      </c>
      <c r="BP16" s="65"/>
      <c r="BQ16" s="26">
        <v>42</v>
      </c>
      <c r="BS16" s="25">
        <v>41</v>
      </c>
      <c r="BT16">
        <v>39</v>
      </c>
      <c r="BX16" s="26"/>
      <c r="BZ16" s="25"/>
      <c r="CD16" s="63">
        <v>41</v>
      </c>
      <c r="CE16" s="27">
        <v>43</v>
      </c>
      <c r="CG16" s="25"/>
      <c r="CK16" s="1">
        <v>43</v>
      </c>
      <c r="CL16" s="27">
        <v>44</v>
      </c>
      <c r="CN16" s="25"/>
      <c r="CR16" s="1">
        <v>42</v>
      </c>
      <c r="CS16" s="37">
        <v>42</v>
      </c>
      <c r="CV16" s="52"/>
      <c r="CW16" s="1"/>
      <c r="CX16" s="1"/>
      <c r="CY16" s="1"/>
      <c r="CZ16" s="1">
        <v>45</v>
      </c>
      <c r="DA16" s="37">
        <v>43</v>
      </c>
      <c r="DB16" s="1"/>
      <c r="DC16" s="52">
        <v>40</v>
      </c>
      <c r="DD16" s="1"/>
      <c r="DE16" s="1"/>
      <c r="DF16" s="1"/>
      <c r="DG16" s="1">
        <v>45</v>
      </c>
      <c r="DH16" s="37"/>
      <c r="DK16" s="52"/>
      <c r="DL16" s="1"/>
      <c r="DM16" s="1"/>
      <c r="DN16" s="1"/>
      <c r="DO16" s="1">
        <v>45</v>
      </c>
      <c r="DP16" s="37"/>
      <c r="DS16" s="52"/>
      <c r="DT16" s="1"/>
      <c r="DU16" s="1"/>
      <c r="DV16" s="1"/>
      <c r="DW16" s="1">
        <v>44</v>
      </c>
      <c r="DX16" s="37"/>
      <c r="EC16" s="52"/>
      <c r="ED16" s="1"/>
      <c r="EE16" s="1"/>
      <c r="EF16" s="1"/>
      <c r="EG16" s="1">
        <v>45</v>
      </c>
      <c r="EH16" s="67">
        <v>37</v>
      </c>
      <c r="EJ16" s="52"/>
      <c r="EK16" s="1"/>
      <c r="EL16" s="1"/>
      <c r="EM16" s="1"/>
      <c r="EN16" s="1">
        <v>43</v>
      </c>
      <c r="EO16" s="1">
        <v>42</v>
      </c>
      <c r="EQ16" s="53"/>
      <c r="ER16" s="1"/>
      <c r="ES16" s="1"/>
      <c r="ET16" s="1"/>
      <c r="EU16" s="1">
        <v>45</v>
      </c>
      <c r="EV16" s="54">
        <v>39</v>
      </c>
      <c r="EY16" s="53"/>
      <c r="EZ16" s="1"/>
      <c r="FA16" s="1"/>
      <c r="FB16" s="1"/>
      <c r="FC16" s="1">
        <v>45</v>
      </c>
      <c r="FD16" s="54">
        <v>40</v>
      </c>
      <c r="FF16" s="53"/>
      <c r="FG16" s="1"/>
      <c r="FH16" s="1"/>
      <c r="FI16" s="1"/>
      <c r="FJ16" s="1">
        <v>43</v>
      </c>
      <c r="FK16" s="54"/>
      <c r="FM16" s="53"/>
      <c r="FN16" s="1"/>
      <c r="FO16" s="1"/>
      <c r="FP16" s="1"/>
      <c r="FQ16" s="1">
        <v>45</v>
      </c>
      <c r="FR16" s="54">
        <v>39</v>
      </c>
      <c r="FT16" s="55"/>
      <c r="FU16" s="56"/>
      <c r="FV16" s="56"/>
      <c r="FW16" s="56"/>
      <c r="FX16" s="56"/>
      <c r="FY16" s="56"/>
      <c r="FZ16" s="57">
        <v>37</v>
      </c>
      <c r="GA16" s="56"/>
      <c r="GB16" s="58">
        <v>45</v>
      </c>
      <c r="GC16" s="59">
        <v>43</v>
      </c>
      <c r="GD16" s="60">
        <v>40</v>
      </c>
      <c r="GE16" s="61">
        <v>44</v>
      </c>
      <c r="GI16" s="55"/>
      <c r="GJ16" s="56">
        <v>39</v>
      </c>
      <c r="GK16" s="56"/>
      <c r="GL16" s="56"/>
      <c r="GM16" s="56"/>
      <c r="GN16" s="56">
        <v>43</v>
      </c>
      <c r="GO16" s="56"/>
      <c r="GP16" s="57"/>
      <c r="GQ16" s="56"/>
      <c r="GR16" s="58">
        <v>37</v>
      </c>
      <c r="GS16" s="59"/>
      <c r="GT16" s="60">
        <v>40</v>
      </c>
      <c r="GU16" s="61">
        <v>43</v>
      </c>
      <c r="HA16" s="68">
        <v>39</v>
      </c>
      <c r="HB16" s="56">
        <v>39</v>
      </c>
      <c r="HC16" s="56"/>
      <c r="HD16" s="56"/>
      <c r="HE16" s="56"/>
      <c r="HF16" s="56"/>
      <c r="HG16" s="56">
        <v>40</v>
      </c>
      <c r="HH16" s="56"/>
      <c r="HI16" s="62">
        <v>45</v>
      </c>
      <c r="HJ16" s="56"/>
      <c r="HK16" s="64">
        <v>45</v>
      </c>
      <c r="HL16" s="59">
        <v>41</v>
      </c>
      <c r="HM16" s="60"/>
      <c r="HN16" s="61"/>
      <c r="HQ16" s="55"/>
      <c r="HR16" s="56">
        <v>40</v>
      </c>
      <c r="HS16" s="56"/>
      <c r="HT16" s="56"/>
      <c r="HU16" s="56"/>
      <c r="HV16" s="56"/>
      <c r="HW16" s="56">
        <v>40</v>
      </c>
      <c r="HX16" s="56"/>
      <c r="HY16" s="62"/>
      <c r="HZ16" s="56"/>
      <c r="IA16" s="58">
        <v>40</v>
      </c>
      <c r="IB16" s="59">
        <v>40</v>
      </c>
      <c r="IC16" s="60"/>
      <c r="IF16" s="55">
        <v>40</v>
      </c>
      <c r="IG16" s="56">
        <v>39</v>
      </c>
      <c r="IH16" s="56"/>
      <c r="II16" s="56"/>
      <c r="IJ16" s="56"/>
      <c r="IK16" s="56"/>
      <c r="IL16" s="56"/>
      <c r="IM16" s="56"/>
      <c r="IN16" s="57"/>
      <c r="IO16" s="58"/>
      <c r="IP16" s="58"/>
      <c r="IQ16" s="56">
        <v>37</v>
      </c>
      <c r="IR16" s="60"/>
      <c r="IW16" s="58">
        <v>36</v>
      </c>
      <c r="IX16" s="58"/>
      <c r="IY16" s="58"/>
      <c r="IZ16" s="58"/>
      <c r="JA16" s="58"/>
      <c r="JB16" s="58"/>
      <c r="JC16" s="58"/>
      <c r="JD16" s="58"/>
      <c r="JE16" s="58"/>
      <c r="JF16" s="58"/>
      <c r="JG16" s="58">
        <v>37</v>
      </c>
      <c r="JH16" s="59">
        <v>38</v>
      </c>
      <c r="JI16" s="60"/>
      <c r="JK16" s="58"/>
      <c r="JL16" s="58"/>
      <c r="JM16" s="58"/>
      <c r="JN16" s="58"/>
      <c r="JO16" s="58"/>
      <c r="JP16" s="58"/>
      <c r="JQ16" s="58"/>
      <c r="JR16" s="58">
        <v>45</v>
      </c>
      <c r="JS16" s="58"/>
      <c r="JT16" s="58"/>
      <c r="JU16" s="58"/>
      <c r="JV16" s="59">
        <v>44</v>
      </c>
      <c r="JW16" s="60"/>
      <c r="JY16" s="58">
        <v>41</v>
      </c>
      <c r="JZ16" s="58">
        <v>44</v>
      </c>
      <c r="KA16" s="58"/>
      <c r="KB16" s="58"/>
      <c r="KC16" s="58"/>
      <c r="KD16" s="58"/>
      <c r="KE16" s="58"/>
      <c r="KF16" s="58"/>
      <c r="KG16" s="58"/>
      <c r="KH16" s="58"/>
      <c r="KI16" s="58">
        <v>40</v>
      </c>
      <c r="KJ16" s="59">
        <v>42</v>
      </c>
      <c r="KK16" s="60"/>
      <c r="KM16" s="58"/>
      <c r="KN16" s="58"/>
      <c r="KO16" s="58"/>
      <c r="KP16" s="58"/>
      <c r="KQ16" s="58"/>
      <c r="KR16" s="58"/>
      <c r="KS16" s="58"/>
      <c r="KT16" s="58"/>
      <c r="KU16" s="58"/>
      <c r="KV16" s="58"/>
      <c r="KW16" s="58">
        <v>44</v>
      </c>
      <c r="KX16" s="59"/>
      <c r="KY16" s="60"/>
      <c r="LA16" s="58">
        <v>40</v>
      </c>
      <c r="LB16" s="58"/>
      <c r="LC16" s="58"/>
      <c r="LD16" s="58"/>
      <c r="LE16" s="58"/>
      <c r="LF16" s="58"/>
      <c r="LG16" s="58"/>
      <c r="LH16" s="58">
        <v>42</v>
      </c>
      <c r="LI16" s="58"/>
      <c r="LJ16" s="58"/>
      <c r="LK16" s="58"/>
      <c r="LL16" s="59"/>
      <c r="LM16" s="60"/>
      <c r="LO16" s="58"/>
      <c r="LP16" s="58">
        <v>39</v>
      </c>
      <c r="LQ16" s="58"/>
      <c r="LR16" s="58"/>
      <c r="LS16" s="58"/>
      <c r="LT16" s="58"/>
      <c r="LU16" s="58"/>
      <c r="LV16" s="58">
        <v>38</v>
      </c>
      <c r="LW16" s="58"/>
      <c r="LX16" s="58"/>
      <c r="LY16" s="58"/>
      <c r="LZ16" s="59"/>
      <c r="MA16" s="60"/>
      <c r="MC16" s="58"/>
      <c r="MD16" s="58"/>
      <c r="ME16" s="58"/>
      <c r="MF16" s="58"/>
      <c r="MG16" s="58"/>
      <c r="MH16" s="58"/>
      <c r="MI16" s="58"/>
      <c r="MJ16" s="58"/>
      <c r="MK16" s="58"/>
      <c r="ML16" s="58"/>
      <c r="MM16" s="58"/>
      <c r="MN16" s="59"/>
      <c r="MO16" s="60"/>
    </row>
    <row r="17" spans="1:353" x14ac:dyDescent="0.25">
      <c r="B17">
        <f>44+45+46+44+43</f>
        <v>222</v>
      </c>
      <c r="C17">
        <f>42+41+40+41+40</f>
        <v>204</v>
      </c>
      <c r="I17">
        <v>43</v>
      </c>
      <c r="K17">
        <v>41</v>
      </c>
      <c r="O17">
        <v>42</v>
      </c>
      <c r="S17">
        <v>43</v>
      </c>
      <c r="X17">
        <v>44</v>
      </c>
      <c r="AA17">
        <v>40</v>
      </c>
      <c r="AC17">
        <v>46</v>
      </c>
      <c r="AF17">
        <v>37</v>
      </c>
      <c r="AH17">
        <v>46</v>
      </c>
      <c r="AK17">
        <v>40</v>
      </c>
      <c r="AO17">
        <v>44</v>
      </c>
      <c r="AQ17" s="25"/>
      <c r="AR17">
        <v>43</v>
      </c>
      <c r="AU17">
        <v>47</v>
      </c>
      <c r="AV17" s="26"/>
      <c r="AX17" s="25">
        <v>42</v>
      </c>
      <c r="BA17" s="69">
        <v>43</v>
      </c>
      <c r="BB17" s="69"/>
      <c r="BC17" s="70"/>
      <c r="BE17" s="25">
        <v>39</v>
      </c>
      <c r="BJ17" s="26">
        <v>43</v>
      </c>
      <c r="BL17" s="25">
        <v>40</v>
      </c>
      <c r="BM17" s="65">
        <v>44</v>
      </c>
      <c r="BQ17" s="26"/>
      <c r="BS17" s="25">
        <v>43</v>
      </c>
      <c r="BT17">
        <v>40</v>
      </c>
      <c r="BX17" s="26"/>
      <c r="BZ17" s="25"/>
      <c r="CD17" s="1">
        <v>44</v>
      </c>
      <c r="CE17" s="27">
        <v>45</v>
      </c>
      <c r="CG17" s="25"/>
      <c r="CK17" s="1">
        <v>44</v>
      </c>
      <c r="CL17" s="27">
        <v>40</v>
      </c>
      <c r="CN17" s="25"/>
      <c r="CR17" s="1">
        <v>41</v>
      </c>
      <c r="CS17" s="37">
        <v>43</v>
      </c>
      <c r="CV17" s="52"/>
      <c r="CW17" s="1"/>
      <c r="CX17" s="1"/>
      <c r="CY17" s="1"/>
      <c r="CZ17" s="1">
        <v>44</v>
      </c>
      <c r="DA17" s="37">
        <v>42</v>
      </c>
      <c r="DB17" s="1"/>
      <c r="DC17" s="52"/>
      <c r="DD17" s="1"/>
      <c r="DE17" s="1"/>
      <c r="DF17" s="1"/>
      <c r="DG17" s="1">
        <v>44</v>
      </c>
      <c r="DH17" s="37"/>
      <c r="DK17" s="52"/>
      <c r="DL17" s="1"/>
      <c r="DM17" s="1"/>
      <c r="DN17" s="1"/>
      <c r="DO17" s="1">
        <v>45</v>
      </c>
      <c r="DP17" s="37"/>
      <c r="DS17" s="52"/>
      <c r="DT17" s="1"/>
      <c r="DU17" s="1"/>
      <c r="DV17" s="1"/>
      <c r="DW17" s="1">
        <v>45</v>
      </c>
      <c r="DX17" s="37"/>
      <c r="EC17" s="52"/>
      <c r="ED17" s="1"/>
      <c r="EE17" s="1"/>
      <c r="EF17" s="1"/>
      <c r="EG17" s="1">
        <v>44</v>
      </c>
      <c r="EH17" s="37">
        <v>42</v>
      </c>
      <c r="EJ17" s="52"/>
      <c r="EK17" s="1"/>
      <c r="EL17" s="1"/>
      <c r="EM17" s="1"/>
      <c r="EN17" s="63">
        <v>44</v>
      </c>
      <c r="EO17" s="63">
        <v>40</v>
      </c>
      <c r="EQ17" s="53"/>
      <c r="ER17" s="1"/>
      <c r="ES17" s="1"/>
      <c r="ET17" s="1"/>
      <c r="EU17" s="1">
        <v>40</v>
      </c>
      <c r="EV17" s="54">
        <v>40</v>
      </c>
      <c r="EY17" s="53"/>
      <c r="EZ17" s="1"/>
      <c r="FA17" s="1"/>
      <c r="FB17" s="1"/>
      <c r="FC17" s="1">
        <v>44</v>
      </c>
      <c r="FD17" s="54">
        <v>43</v>
      </c>
      <c r="FF17" s="53"/>
      <c r="FG17" s="1"/>
      <c r="FH17" s="1"/>
      <c r="FI17" s="1"/>
      <c r="FJ17" s="1">
        <v>40</v>
      </c>
      <c r="FK17" s="54"/>
      <c r="FM17" s="53"/>
      <c r="FN17" s="1"/>
      <c r="FO17" s="1"/>
      <c r="FP17" s="1"/>
      <c r="FQ17" s="1">
        <v>45</v>
      </c>
      <c r="FR17" s="54">
        <v>40</v>
      </c>
      <c r="FT17" s="55"/>
      <c r="FU17" s="56"/>
      <c r="FV17" s="56"/>
      <c r="FW17" s="56"/>
      <c r="FX17" s="56"/>
      <c r="FY17" s="56"/>
      <c r="FZ17" s="57">
        <v>38</v>
      </c>
      <c r="GA17" s="56"/>
      <c r="GB17" s="58">
        <v>44</v>
      </c>
      <c r="GC17" s="59">
        <v>42</v>
      </c>
      <c r="GD17" s="60">
        <v>41</v>
      </c>
      <c r="GE17" s="61">
        <v>43</v>
      </c>
      <c r="GI17" s="55"/>
      <c r="GJ17" s="66">
        <v>39</v>
      </c>
      <c r="GK17" s="56"/>
      <c r="GL17" s="56"/>
      <c r="GM17" s="56"/>
      <c r="GN17" s="56">
        <v>45</v>
      </c>
      <c r="GO17" s="56"/>
      <c r="GP17" s="57"/>
      <c r="GQ17" s="56"/>
      <c r="GR17" s="64">
        <v>34</v>
      </c>
      <c r="GS17" s="59"/>
      <c r="GT17" s="60">
        <v>43</v>
      </c>
      <c r="GU17" s="61">
        <v>46</v>
      </c>
      <c r="HA17" s="55">
        <v>39</v>
      </c>
      <c r="HB17" s="56">
        <v>40</v>
      </c>
      <c r="HC17" s="56"/>
      <c r="HD17" s="56"/>
      <c r="HE17" s="56"/>
      <c r="HF17" s="56"/>
      <c r="HG17" s="66">
        <v>44</v>
      </c>
      <c r="HH17" s="56"/>
      <c r="HI17" s="57">
        <v>40</v>
      </c>
      <c r="HJ17" s="56"/>
      <c r="HK17" s="58">
        <v>40</v>
      </c>
      <c r="HL17" s="59">
        <v>40</v>
      </c>
      <c r="HM17" s="60"/>
      <c r="HN17" s="61"/>
      <c r="HQ17" s="55"/>
      <c r="HR17" s="56">
        <v>38</v>
      </c>
      <c r="HS17" s="56"/>
      <c r="HT17" s="56"/>
      <c r="HU17" s="56"/>
      <c r="HV17" s="56"/>
      <c r="HW17" s="56"/>
      <c r="HX17" s="56"/>
      <c r="HY17" s="57"/>
      <c r="HZ17" s="56"/>
      <c r="IA17" s="58">
        <v>39</v>
      </c>
      <c r="IB17" s="59"/>
      <c r="IC17" s="60"/>
      <c r="IF17" s="55">
        <v>42</v>
      </c>
      <c r="IG17" s="56"/>
      <c r="IH17" s="56"/>
      <c r="II17" s="56"/>
      <c r="IJ17" s="56"/>
      <c r="IK17" s="56"/>
      <c r="IL17" s="56"/>
      <c r="IM17" s="56"/>
      <c r="IN17" s="57"/>
      <c r="IO17" s="58"/>
      <c r="IP17" s="58"/>
      <c r="IQ17" s="56">
        <v>37</v>
      </c>
      <c r="IR17" s="60"/>
      <c r="IW17" s="64">
        <v>35</v>
      </c>
      <c r="IX17" s="58"/>
      <c r="IY17" s="58"/>
      <c r="IZ17" s="58"/>
      <c r="JA17" s="58"/>
      <c r="JB17" s="58"/>
      <c r="JC17" s="58"/>
      <c r="JD17" s="58"/>
      <c r="JE17" s="58"/>
      <c r="JF17" s="58"/>
      <c r="JG17" s="58">
        <v>33</v>
      </c>
      <c r="JH17" s="59">
        <v>37</v>
      </c>
      <c r="JI17" s="60"/>
      <c r="JK17" s="64"/>
      <c r="JL17" s="58"/>
      <c r="JM17" s="58"/>
      <c r="JN17" s="58"/>
      <c r="JO17" s="58"/>
      <c r="JP17" s="58"/>
      <c r="JQ17" s="58"/>
      <c r="JR17" s="58"/>
      <c r="JS17" s="58"/>
      <c r="JT17" s="58"/>
      <c r="JU17" s="58"/>
      <c r="JV17" s="59">
        <v>44</v>
      </c>
      <c r="JW17" s="60"/>
      <c r="JY17" s="64">
        <v>41</v>
      </c>
      <c r="JZ17" s="58">
        <v>44</v>
      </c>
      <c r="KA17" s="58"/>
      <c r="KB17" s="58"/>
      <c r="KC17" s="58"/>
      <c r="KD17" s="58"/>
      <c r="KE17" s="58"/>
      <c r="KF17" s="58"/>
      <c r="KG17" s="58"/>
      <c r="KH17" s="58"/>
      <c r="KI17" s="58">
        <v>40</v>
      </c>
      <c r="KJ17" s="59">
        <v>41</v>
      </c>
      <c r="KK17" s="60"/>
      <c r="KM17" s="64"/>
      <c r="KN17" s="58"/>
      <c r="KO17" s="58"/>
      <c r="KP17" s="58"/>
      <c r="KQ17" s="58"/>
      <c r="KR17" s="58"/>
      <c r="KS17" s="58"/>
      <c r="KT17" s="58"/>
      <c r="KU17" s="58"/>
      <c r="KV17" s="58"/>
      <c r="KW17" s="58">
        <v>43</v>
      </c>
      <c r="KX17" s="59"/>
      <c r="KY17" s="60"/>
      <c r="LA17" s="64">
        <v>41</v>
      </c>
      <c r="LB17" s="58"/>
      <c r="LC17" s="58"/>
      <c r="LD17" s="58"/>
      <c r="LE17" s="58"/>
      <c r="LF17" s="58"/>
      <c r="LG17" s="58"/>
      <c r="LH17" s="58">
        <v>42</v>
      </c>
      <c r="LI17" s="58"/>
      <c r="LJ17" s="58"/>
      <c r="LK17" s="58"/>
      <c r="LL17" s="59"/>
      <c r="LM17" s="60"/>
      <c r="LO17" s="64"/>
      <c r="LP17" s="58">
        <v>46</v>
      </c>
      <c r="LQ17" s="58"/>
      <c r="LR17" s="58"/>
      <c r="LS17" s="58"/>
      <c r="LT17" s="58"/>
      <c r="LU17" s="58"/>
      <c r="LV17" s="58">
        <v>38</v>
      </c>
      <c r="LW17" s="58"/>
      <c r="LX17" s="58"/>
      <c r="LY17" s="58"/>
      <c r="LZ17" s="59"/>
      <c r="MA17" s="60"/>
      <c r="MC17" s="58"/>
      <c r="MD17" s="58"/>
      <c r="ME17" s="58"/>
      <c r="MF17" s="58"/>
      <c r="MG17" s="58"/>
      <c r="MH17" s="58"/>
      <c r="MI17" s="58"/>
      <c r="MJ17" s="58"/>
      <c r="MK17" s="58"/>
      <c r="ML17" s="58"/>
      <c r="MM17" s="58"/>
      <c r="MN17" s="59"/>
      <c r="MO17" s="60"/>
    </row>
    <row r="18" spans="1:353" x14ac:dyDescent="0.25">
      <c r="B18">
        <f>44+45+42+43+44+43+43+44+47+43</f>
        <v>438</v>
      </c>
      <c r="C18">
        <f>37+39+40+38+41</f>
        <v>195</v>
      </c>
      <c r="I18">
        <v>42</v>
      </c>
      <c r="K18">
        <v>44</v>
      </c>
      <c r="O18">
        <v>44</v>
      </c>
      <c r="S18">
        <v>42</v>
      </c>
      <c r="X18">
        <v>44</v>
      </c>
      <c r="AA18">
        <v>40</v>
      </c>
      <c r="AC18">
        <v>43</v>
      </c>
      <c r="AF18">
        <v>42</v>
      </c>
      <c r="AH18">
        <v>42</v>
      </c>
      <c r="AK18">
        <v>40</v>
      </c>
      <c r="AO18">
        <v>44</v>
      </c>
      <c r="AQ18" s="25"/>
      <c r="AR18">
        <v>42</v>
      </c>
      <c r="AU18">
        <v>42</v>
      </c>
      <c r="AV18" s="26"/>
      <c r="AX18" s="25">
        <v>43</v>
      </c>
      <c r="BA18">
        <v>45</v>
      </c>
      <c r="BC18" s="26"/>
      <c r="BE18" s="25">
        <v>41</v>
      </c>
      <c r="BJ18" s="26">
        <v>45</v>
      </c>
      <c r="BL18" s="25">
        <v>41</v>
      </c>
      <c r="BM18">
        <v>41</v>
      </c>
      <c r="BQ18" s="26"/>
      <c r="BS18" s="25">
        <v>41</v>
      </c>
      <c r="BT18" s="65">
        <v>38</v>
      </c>
      <c r="BX18" s="26"/>
      <c r="BZ18" s="25"/>
      <c r="CD18" s="1">
        <v>44</v>
      </c>
      <c r="CE18" s="27">
        <v>219</v>
      </c>
      <c r="CG18" s="25"/>
      <c r="CK18" s="1">
        <v>41</v>
      </c>
      <c r="CL18" s="27">
        <v>41</v>
      </c>
      <c r="CN18" s="25"/>
      <c r="CR18" s="63">
        <v>43</v>
      </c>
      <c r="CS18" s="67">
        <v>42</v>
      </c>
      <c r="CV18" s="52"/>
      <c r="CW18" s="1"/>
      <c r="CX18" s="1"/>
      <c r="CY18" s="1"/>
      <c r="CZ18" s="63">
        <v>38</v>
      </c>
      <c r="DA18" s="67">
        <v>43</v>
      </c>
      <c r="DB18" s="1"/>
      <c r="DC18" s="52"/>
      <c r="DD18" s="1"/>
      <c r="DE18" s="1"/>
      <c r="DF18" s="1"/>
      <c r="DG18" s="63">
        <v>43</v>
      </c>
      <c r="DH18" s="67"/>
      <c r="DK18" s="52"/>
      <c r="DL18" s="1"/>
      <c r="DM18" s="1"/>
      <c r="DN18" s="1"/>
      <c r="DO18" s="63">
        <v>44</v>
      </c>
      <c r="DP18" s="67"/>
      <c r="DS18" s="52"/>
      <c r="DT18" s="1"/>
      <c r="DU18" s="1"/>
      <c r="DV18" s="1"/>
      <c r="DW18" s="1">
        <v>44</v>
      </c>
      <c r="DX18" s="67"/>
      <c r="EC18" s="52"/>
      <c r="ED18" s="1"/>
      <c r="EE18" s="1"/>
      <c r="EF18" s="1"/>
      <c r="EG18" s="1">
        <v>43</v>
      </c>
      <c r="EH18" s="37">
        <v>40</v>
      </c>
      <c r="EJ18" s="52"/>
      <c r="EK18" s="1"/>
      <c r="EL18" s="1"/>
      <c r="EM18" s="1"/>
      <c r="EN18" s="1">
        <v>45</v>
      </c>
      <c r="EO18" s="1">
        <v>44</v>
      </c>
      <c r="EQ18" s="53"/>
      <c r="ER18" s="1"/>
      <c r="ES18" s="1"/>
      <c r="ET18" s="1"/>
      <c r="EU18" s="1">
        <v>40</v>
      </c>
      <c r="EV18" s="54">
        <v>42</v>
      </c>
      <c r="EY18" s="53"/>
      <c r="EZ18" s="1"/>
      <c r="FA18" s="1"/>
      <c r="FB18" s="1"/>
      <c r="FC18" s="1">
        <v>46</v>
      </c>
      <c r="FD18" s="54">
        <v>44</v>
      </c>
      <c r="FF18" s="53"/>
      <c r="FG18" s="1"/>
      <c r="FH18" s="1"/>
      <c r="FI18" s="1"/>
      <c r="FJ18" s="1">
        <v>45</v>
      </c>
      <c r="FK18" s="54"/>
      <c r="FM18" s="53"/>
      <c r="FN18" s="1"/>
      <c r="FO18" s="1"/>
      <c r="FP18" s="1"/>
      <c r="FQ18" s="1">
        <v>45</v>
      </c>
      <c r="FR18" s="54">
        <v>38</v>
      </c>
      <c r="FT18" s="55"/>
      <c r="FU18" s="56"/>
      <c r="FV18" s="56"/>
      <c r="FW18" s="56"/>
      <c r="FX18" s="56"/>
      <c r="FY18" s="56"/>
      <c r="FZ18" s="57">
        <v>40</v>
      </c>
      <c r="GA18" s="56"/>
      <c r="GB18" s="58">
        <v>43</v>
      </c>
      <c r="GC18" s="71">
        <v>43</v>
      </c>
      <c r="GD18" s="60">
        <v>40</v>
      </c>
      <c r="GE18" s="61">
        <v>42</v>
      </c>
      <c r="GI18" s="55"/>
      <c r="GJ18" s="56">
        <v>36</v>
      </c>
      <c r="GK18" s="56"/>
      <c r="GL18" s="56"/>
      <c r="GM18" s="56"/>
      <c r="GN18" s="56">
        <v>43</v>
      </c>
      <c r="GO18" s="56"/>
      <c r="GP18" s="57"/>
      <c r="GQ18" s="56"/>
      <c r="GR18" s="58">
        <v>43</v>
      </c>
      <c r="GS18" s="59"/>
      <c r="GT18" s="60">
        <v>42</v>
      </c>
      <c r="GU18" s="61">
        <v>43</v>
      </c>
      <c r="HA18" s="55">
        <v>44</v>
      </c>
      <c r="HB18" s="66">
        <v>40</v>
      </c>
      <c r="HC18" s="56"/>
      <c r="HD18" s="56"/>
      <c r="HE18" s="56"/>
      <c r="HF18" s="56"/>
      <c r="HG18" s="66">
        <v>44</v>
      </c>
      <c r="HH18" s="56"/>
      <c r="HI18" s="62">
        <v>37</v>
      </c>
      <c r="HJ18" s="56"/>
      <c r="HK18" s="58">
        <v>40</v>
      </c>
      <c r="HL18" s="59">
        <v>40</v>
      </c>
      <c r="HM18" s="60"/>
      <c r="HN18" s="61"/>
      <c r="HQ18" s="55"/>
      <c r="HR18" s="56">
        <v>36</v>
      </c>
      <c r="HS18" s="56"/>
      <c r="HT18" s="56"/>
      <c r="HU18" s="56"/>
      <c r="HV18" s="56"/>
      <c r="HW18" s="56"/>
      <c r="HX18" s="56"/>
      <c r="HY18" s="62"/>
      <c r="HZ18" s="56"/>
      <c r="IA18" s="58">
        <v>41</v>
      </c>
      <c r="IB18" s="59"/>
      <c r="IC18" s="60"/>
      <c r="IF18" s="55">
        <v>43</v>
      </c>
      <c r="IG18" s="56"/>
      <c r="IH18" s="56"/>
      <c r="II18" s="56"/>
      <c r="IJ18" s="56"/>
      <c r="IK18" s="56"/>
      <c r="IL18" s="56"/>
      <c r="IM18" s="56"/>
      <c r="IN18" s="57"/>
      <c r="IO18" s="58"/>
      <c r="IP18" s="58"/>
      <c r="IQ18" s="56">
        <v>38</v>
      </c>
      <c r="IR18" s="60"/>
      <c r="IW18" s="58">
        <v>41</v>
      </c>
      <c r="IX18" s="58"/>
      <c r="IY18" s="58"/>
      <c r="IZ18" s="58"/>
      <c r="JA18" s="58"/>
      <c r="JB18" s="58"/>
      <c r="JC18" s="58"/>
      <c r="JD18" s="58"/>
      <c r="JE18" s="58"/>
      <c r="JF18" s="58"/>
      <c r="JG18" s="64">
        <v>33</v>
      </c>
      <c r="JH18" s="71">
        <v>37</v>
      </c>
      <c r="JI18" s="60"/>
      <c r="JK18" s="58"/>
      <c r="JL18" s="58"/>
      <c r="JM18" s="58"/>
      <c r="JN18" s="58"/>
      <c r="JO18" s="58"/>
      <c r="JP18" s="58"/>
      <c r="JQ18" s="58"/>
      <c r="JR18" s="58"/>
      <c r="JS18" s="58"/>
      <c r="JT18" s="58"/>
      <c r="JU18" s="64"/>
      <c r="JV18" s="71"/>
      <c r="JW18" s="60"/>
      <c r="JY18" s="58">
        <v>37</v>
      </c>
      <c r="JZ18" s="58">
        <v>41</v>
      </c>
      <c r="KA18" s="58"/>
      <c r="KB18" s="58"/>
      <c r="KC18" s="58"/>
      <c r="KD18" s="58"/>
      <c r="KE18" s="58"/>
      <c r="KF18" s="58"/>
      <c r="KG18" s="58"/>
      <c r="KH18" s="58"/>
      <c r="KI18" s="64">
        <v>40</v>
      </c>
      <c r="KJ18" s="71">
        <v>41</v>
      </c>
      <c r="KK18" s="60"/>
      <c r="KM18" s="58"/>
      <c r="KN18" s="58"/>
      <c r="KO18" s="58"/>
      <c r="KP18" s="58"/>
      <c r="KQ18" s="58"/>
      <c r="KR18" s="58"/>
      <c r="KS18" s="58"/>
      <c r="KT18" s="58"/>
      <c r="KU18" s="58"/>
      <c r="KV18" s="58"/>
      <c r="KW18" s="64">
        <v>40</v>
      </c>
      <c r="KX18" s="71"/>
      <c r="KY18" s="60"/>
      <c r="LA18" s="58">
        <v>38</v>
      </c>
      <c r="LB18" s="58"/>
      <c r="LC18" s="58"/>
      <c r="LD18" s="58"/>
      <c r="LE18" s="58"/>
      <c r="LF18" s="58"/>
      <c r="LG18" s="58"/>
      <c r="LH18" s="58">
        <v>42</v>
      </c>
      <c r="LI18" s="58"/>
      <c r="LJ18" s="58"/>
      <c r="LK18" s="64"/>
      <c r="LL18" s="71"/>
      <c r="LM18" s="60"/>
      <c r="LO18" s="58"/>
      <c r="LP18" s="58">
        <v>44</v>
      </c>
      <c r="LQ18" s="58"/>
      <c r="LR18" s="58"/>
      <c r="LS18" s="58"/>
      <c r="LT18" s="58"/>
      <c r="LU18" s="58"/>
      <c r="LV18" s="58">
        <v>35</v>
      </c>
      <c r="LW18" s="58"/>
      <c r="LX18" s="58"/>
      <c r="LY18" s="64"/>
      <c r="LZ18" s="71"/>
      <c r="MA18" s="60"/>
      <c r="MC18" s="58"/>
      <c r="MD18" s="58"/>
      <c r="ME18" s="58"/>
      <c r="MF18" s="58"/>
      <c r="MG18" s="58"/>
      <c r="MH18" s="58"/>
      <c r="MI18" s="58"/>
      <c r="MJ18" s="58"/>
      <c r="MK18" s="58"/>
      <c r="ML18" s="58"/>
      <c r="MM18" s="58"/>
      <c r="MN18" s="58"/>
      <c r="MO18" s="60"/>
    </row>
    <row r="19" spans="1:353" x14ac:dyDescent="0.25">
      <c r="B19">
        <f>40+44+40+43+42+40+42+40+41</f>
        <v>372</v>
      </c>
      <c r="C19">
        <f>45+44+45+44+45</f>
        <v>223</v>
      </c>
      <c r="I19">
        <v>43</v>
      </c>
      <c r="K19">
        <v>39</v>
      </c>
      <c r="O19">
        <v>45</v>
      </c>
      <c r="S19">
        <v>44</v>
      </c>
      <c r="X19">
        <v>43</v>
      </c>
      <c r="AA19">
        <v>40</v>
      </c>
      <c r="AC19">
        <v>43</v>
      </c>
      <c r="AF19">
        <v>40</v>
      </c>
      <c r="AH19">
        <v>46</v>
      </c>
      <c r="AK19">
        <v>40</v>
      </c>
      <c r="AO19">
        <v>43</v>
      </c>
      <c r="AQ19" s="25"/>
      <c r="AR19">
        <v>40</v>
      </c>
      <c r="AU19">
        <v>44</v>
      </c>
      <c r="AV19" s="26"/>
      <c r="AX19" s="72">
        <v>44</v>
      </c>
      <c r="BA19">
        <v>44</v>
      </c>
      <c r="BC19" s="26"/>
      <c r="BE19" s="73">
        <v>39</v>
      </c>
      <c r="BJ19" s="26">
        <v>40</v>
      </c>
      <c r="BL19" s="25">
        <v>40</v>
      </c>
      <c r="BM19">
        <v>42</v>
      </c>
      <c r="BQ19" s="26"/>
      <c r="BS19" s="25">
        <v>42</v>
      </c>
      <c r="BT19">
        <v>42</v>
      </c>
      <c r="BX19" s="26"/>
      <c r="BZ19" s="25"/>
      <c r="CD19" s="1">
        <v>43</v>
      </c>
      <c r="CE19" s="27"/>
      <c r="CG19" s="25"/>
      <c r="CK19" s="1">
        <v>44</v>
      </c>
      <c r="CL19" s="27">
        <v>38</v>
      </c>
      <c r="CN19" s="25"/>
      <c r="CR19" s="1">
        <v>44</v>
      </c>
      <c r="CS19" s="37">
        <v>39</v>
      </c>
      <c r="CV19" s="52"/>
      <c r="CW19" s="1"/>
      <c r="CX19" s="1"/>
      <c r="CY19" s="1"/>
      <c r="CZ19" s="1">
        <v>40</v>
      </c>
      <c r="DA19" s="37">
        <v>40</v>
      </c>
      <c r="DB19" s="1"/>
      <c r="DC19" s="52"/>
      <c r="DD19" s="1"/>
      <c r="DE19" s="1"/>
      <c r="DF19" s="1"/>
      <c r="DG19" s="1">
        <v>44</v>
      </c>
      <c r="DH19" s="37"/>
      <c r="DK19" s="52"/>
      <c r="DL19" s="1"/>
      <c r="DM19" s="1"/>
      <c r="DN19" s="1"/>
      <c r="DO19" s="1">
        <v>44</v>
      </c>
      <c r="DP19" s="37"/>
      <c r="DS19" s="52"/>
      <c r="DT19" s="1"/>
      <c r="DU19" s="1"/>
      <c r="DV19" s="1"/>
      <c r="DW19" s="1">
        <v>43</v>
      </c>
      <c r="DX19" s="37"/>
      <c r="EC19" s="52"/>
      <c r="ED19" s="1"/>
      <c r="EE19" s="1"/>
      <c r="EF19" s="1"/>
      <c r="EG19" s="63">
        <v>44</v>
      </c>
      <c r="EH19" s="37">
        <v>41</v>
      </c>
      <c r="EJ19" s="52"/>
      <c r="EK19" s="1"/>
      <c r="EL19" s="1"/>
      <c r="EM19" s="1"/>
      <c r="EN19" s="1">
        <v>45</v>
      </c>
      <c r="EO19" s="1">
        <v>44</v>
      </c>
      <c r="EQ19" s="53"/>
      <c r="ER19" s="1"/>
      <c r="ES19" s="1"/>
      <c r="ET19" s="1"/>
      <c r="EU19" s="1">
        <v>41</v>
      </c>
      <c r="EV19" s="54">
        <v>43</v>
      </c>
      <c r="EY19" s="53"/>
      <c r="EZ19" s="1"/>
      <c r="FA19" s="1"/>
      <c r="FB19" s="1"/>
      <c r="FC19" s="1">
        <v>46</v>
      </c>
      <c r="FD19" s="54">
        <v>45</v>
      </c>
      <c r="FF19" s="53"/>
      <c r="FG19" s="1"/>
      <c r="FH19" s="1"/>
      <c r="FI19" s="1"/>
      <c r="FJ19" s="1">
        <v>45</v>
      </c>
      <c r="FK19" s="54"/>
      <c r="FM19" s="53"/>
      <c r="FN19" s="1"/>
      <c r="FO19" s="1"/>
      <c r="FP19" s="1"/>
      <c r="FQ19" s="1">
        <v>45</v>
      </c>
      <c r="FR19" s="54">
        <v>40</v>
      </c>
      <c r="FT19" s="55"/>
      <c r="FU19" s="56"/>
      <c r="FV19" s="56"/>
      <c r="FW19" s="56"/>
      <c r="FX19" s="56"/>
      <c r="FY19" s="56"/>
      <c r="FZ19" s="57">
        <v>41</v>
      </c>
      <c r="GA19" s="56"/>
      <c r="GB19" s="58">
        <v>45</v>
      </c>
      <c r="GC19" s="59">
        <v>40</v>
      </c>
      <c r="GD19" s="60">
        <v>41</v>
      </c>
      <c r="GE19" s="61">
        <v>44</v>
      </c>
      <c r="GI19" s="55"/>
      <c r="GJ19" s="56">
        <v>41</v>
      </c>
      <c r="GK19" s="56"/>
      <c r="GL19" s="56"/>
      <c r="GM19" s="56"/>
      <c r="GN19" s="66">
        <v>45</v>
      </c>
      <c r="GO19" s="56"/>
      <c r="GP19" s="57"/>
      <c r="GQ19" s="56"/>
      <c r="GR19" s="58">
        <v>42</v>
      </c>
      <c r="GS19" s="59"/>
      <c r="GT19" s="74">
        <v>41</v>
      </c>
      <c r="GU19" s="61">
        <v>42</v>
      </c>
      <c r="HA19" s="68">
        <v>40</v>
      </c>
      <c r="HB19" s="56"/>
      <c r="HC19" s="56"/>
      <c r="HD19" s="56"/>
      <c r="HE19" s="56"/>
      <c r="HF19" s="56"/>
      <c r="HG19" s="56"/>
      <c r="HH19" s="56"/>
      <c r="HI19" s="57"/>
      <c r="HJ19" s="56"/>
      <c r="HK19" s="64">
        <v>40</v>
      </c>
      <c r="HL19" s="71">
        <v>38</v>
      </c>
      <c r="HM19" s="60"/>
      <c r="HN19" s="61"/>
      <c r="HQ19" s="55"/>
      <c r="HR19" s="56">
        <v>39</v>
      </c>
      <c r="HS19" s="56"/>
      <c r="HT19" s="56"/>
      <c r="HU19" s="56"/>
      <c r="HV19" s="56"/>
      <c r="HW19" s="56"/>
      <c r="HX19" s="56"/>
      <c r="HY19" s="57"/>
      <c r="HZ19" s="56"/>
      <c r="IA19" s="64">
        <v>37</v>
      </c>
      <c r="IB19" s="59"/>
      <c r="IC19" s="60"/>
      <c r="IF19" s="55">
        <v>39</v>
      </c>
      <c r="IG19" s="56"/>
      <c r="IH19" s="56"/>
      <c r="II19" s="56"/>
      <c r="IJ19" s="56"/>
      <c r="IK19" s="56"/>
      <c r="IL19" s="56"/>
      <c r="IM19" s="56"/>
      <c r="IN19" s="57"/>
      <c r="IO19" s="58"/>
      <c r="IP19" s="58"/>
      <c r="IQ19" s="64">
        <v>40</v>
      </c>
      <c r="IR19" s="60"/>
      <c r="IW19" s="58">
        <v>42</v>
      </c>
      <c r="IX19" s="58"/>
      <c r="IY19" s="58"/>
      <c r="IZ19" s="58"/>
      <c r="JA19" s="58"/>
      <c r="JB19" s="58"/>
      <c r="JC19" s="58"/>
      <c r="JD19" s="58"/>
      <c r="JE19" s="58"/>
      <c r="JF19" s="58"/>
      <c r="JG19" s="58">
        <v>39</v>
      </c>
      <c r="JH19" s="59">
        <v>43</v>
      </c>
      <c r="JI19" s="60"/>
      <c r="JK19" s="58"/>
      <c r="JL19" s="58"/>
      <c r="JM19" s="58"/>
      <c r="JN19" s="58"/>
      <c r="JO19" s="58"/>
      <c r="JP19" s="58"/>
      <c r="JQ19" s="58"/>
      <c r="JR19" s="58"/>
      <c r="JS19" s="58"/>
      <c r="JT19" s="58"/>
      <c r="JU19" s="58"/>
      <c r="JV19" s="59"/>
      <c r="JW19" s="60"/>
      <c r="JY19" s="58">
        <v>40</v>
      </c>
      <c r="JZ19" s="58">
        <v>38</v>
      </c>
      <c r="KA19" s="58"/>
      <c r="KB19" s="58"/>
      <c r="KC19" s="58"/>
      <c r="KD19" s="58"/>
      <c r="KE19" s="58"/>
      <c r="KF19" s="58"/>
      <c r="KG19" s="58"/>
      <c r="KH19" s="58"/>
      <c r="KI19" s="58">
        <v>40</v>
      </c>
      <c r="KJ19" s="59">
        <v>42</v>
      </c>
      <c r="KK19" s="60"/>
      <c r="KM19" s="58"/>
      <c r="KN19" s="58"/>
      <c r="KO19" s="58"/>
      <c r="KP19" s="58"/>
      <c r="KQ19" s="58"/>
      <c r="KR19" s="58"/>
      <c r="KS19" s="58"/>
      <c r="KT19" s="58"/>
      <c r="KU19" s="58"/>
      <c r="KV19" s="58"/>
      <c r="KW19" s="58">
        <v>41</v>
      </c>
      <c r="KX19" s="59"/>
      <c r="KY19" s="60"/>
      <c r="LA19" s="58">
        <v>38</v>
      </c>
      <c r="LB19" s="58"/>
      <c r="LC19" s="58"/>
      <c r="LD19" s="58"/>
      <c r="LE19" s="58"/>
      <c r="LF19" s="58"/>
      <c r="LG19" s="58"/>
      <c r="LH19" s="58">
        <v>40</v>
      </c>
      <c r="LI19" s="58"/>
      <c r="LJ19" s="58"/>
      <c r="LK19" s="58"/>
      <c r="LL19" s="59"/>
      <c r="LM19" s="60"/>
      <c r="LO19" s="58"/>
      <c r="LP19" s="58">
        <v>42</v>
      </c>
      <c r="LQ19" s="58"/>
      <c r="LR19" s="58"/>
      <c r="LS19" s="58"/>
      <c r="LT19" s="58"/>
      <c r="LU19" s="58"/>
      <c r="LV19" s="58">
        <v>34</v>
      </c>
      <c r="LW19" s="58"/>
      <c r="LX19" s="58"/>
      <c r="LY19" s="58"/>
      <c r="LZ19" s="59"/>
      <c r="MA19" s="60"/>
      <c r="MC19" s="58"/>
      <c r="MD19" s="58"/>
      <c r="ME19" s="58"/>
      <c r="MF19" s="58"/>
      <c r="MG19" s="58"/>
      <c r="MH19" s="58"/>
      <c r="MI19" s="58"/>
      <c r="MJ19" s="58"/>
      <c r="MK19" s="58"/>
      <c r="ML19" s="58"/>
      <c r="MM19" s="58"/>
      <c r="MN19" s="58"/>
      <c r="MO19" s="60"/>
    </row>
    <row r="20" spans="1:353" x14ac:dyDescent="0.25">
      <c r="A20" t="s">
        <v>44</v>
      </c>
      <c r="B20">
        <f>B17+B18+B19</f>
        <v>1032</v>
      </c>
      <c r="C20">
        <f>C17+C18+C19</f>
        <v>622</v>
      </c>
      <c r="I20">
        <v>42</v>
      </c>
      <c r="K20">
        <v>40</v>
      </c>
      <c r="O20">
        <v>42</v>
      </c>
      <c r="S20">
        <v>43</v>
      </c>
      <c r="X20">
        <v>45</v>
      </c>
      <c r="AA20">
        <v>42</v>
      </c>
      <c r="AC20">
        <v>42</v>
      </c>
      <c r="AF20">
        <v>37</v>
      </c>
      <c r="AH20">
        <v>45</v>
      </c>
      <c r="AK20">
        <v>40</v>
      </c>
      <c r="AO20">
        <v>43</v>
      </c>
      <c r="AQ20" s="25"/>
      <c r="AR20">
        <v>41</v>
      </c>
      <c r="AU20">
        <v>42</v>
      </c>
      <c r="AV20" s="26"/>
      <c r="AX20" s="25">
        <v>40</v>
      </c>
      <c r="BA20">
        <v>47</v>
      </c>
      <c r="BC20" s="26"/>
      <c r="BE20" s="25">
        <v>40</v>
      </c>
      <c r="BJ20" s="26">
        <v>45</v>
      </c>
      <c r="BL20" s="25">
        <v>39</v>
      </c>
      <c r="BM20">
        <v>44</v>
      </c>
      <c r="BQ20" s="75"/>
      <c r="BS20" s="25">
        <v>43</v>
      </c>
      <c r="BT20">
        <v>44</v>
      </c>
      <c r="BX20" s="26"/>
      <c r="BZ20" s="25"/>
      <c r="CD20" s="1">
        <v>43</v>
      </c>
      <c r="CE20" s="27"/>
      <c r="CG20" s="25"/>
      <c r="CK20" s="1">
        <v>46</v>
      </c>
      <c r="CL20" s="27">
        <v>40</v>
      </c>
      <c r="CN20" s="25"/>
      <c r="CR20" s="1">
        <v>45</v>
      </c>
      <c r="CS20" s="37">
        <v>40</v>
      </c>
      <c r="CV20" s="76"/>
      <c r="CW20" s="1"/>
      <c r="CX20" s="1"/>
      <c r="CY20" s="1"/>
      <c r="CZ20" s="1">
        <v>40</v>
      </c>
      <c r="DA20" s="37"/>
      <c r="DB20" s="1"/>
      <c r="DC20" s="76"/>
      <c r="DD20" s="1"/>
      <c r="DE20" s="1"/>
      <c r="DF20" s="1"/>
      <c r="DG20" s="1">
        <v>45</v>
      </c>
      <c r="DH20" s="37"/>
      <c r="DK20" s="76"/>
      <c r="DL20" s="1"/>
      <c r="DM20" s="1"/>
      <c r="DN20" s="1"/>
      <c r="DO20" s="1">
        <v>43</v>
      </c>
      <c r="DP20" s="37"/>
      <c r="DS20" s="76"/>
      <c r="DT20" s="1"/>
      <c r="DU20" s="1"/>
      <c r="DV20" s="1"/>
      <c r="DW20" s="63">
        <v>42</v>
      </c>
      <c r="DX20" s="37"/>
      <c r="EC20" s="76"/>
      <c r="ED20" s="1"/>
      <c r="EE20" s="1"/>
      <c r="EF20" s="1"/>
      <c r="EG20" s="1">
        <v>43</v>
      </c>
      <c r="EH20" s="67">
        <v>45</v>
      </c>
      <c r="EJ20" s="76"/>
      <c r="EK20" s="1"/>
      <c r="EL20" s="1"/>
      <c r="EM20" s="1"/>
      <c r="EN20" s="1">
        <v>44</v>
      </c>
      <c r="EO20" s="1">
        <v>0</v>
      </c>
      <c r="EQ20" s="77"/>
      <c r="ER20" s="1"/>
      <c r="ES20" s="1"/>
      <c r="ET20" s="1"/>
      <c r="EU20" s="1">
        <v>40</v>
      </c>
      <c r="EV20" s="54">
        <v>44</v>
      </c>
      <c r="EY20" s="77"/>
      <c r="EZ20" s="1"/>
      <c r="FA20" s="1"/>
      <c r="FB20" s="1"/>
      <c r="FC20" s="1">
        <v>47</v>
      </c>
      <c r="FD20" s="54">
        <v>44</v>
      </c>
      <c r="FF20" s="77"/>
      <c r="FG20" s="1"/>
      <c r="FH20" s="1"/>
      <c r="FI20" s="1"/>
      <c r="FJ20" s="1">
        <v>44</v>
      </c>
      <c r="FK20" s="54"/>
      <c r="FM20" s="77"/>
      <c r="FN20" s="1"/>
      <c r="FO20" s="1"/>
      <c r="FP20" s="1"/>
      <c r="FQ20" s="1">
        <v>45</v>
      </c>
      <c r="FR20" s="54">
        <v>38</v>
      </c>
      <c r="FT20" s="55"/>
      <c r="FU20" s="56"/>
      <c r="FV20" s="56"/>
      <c r="FW20" s="56"/>
      <c r="FX20" s="56"/>
      <c r="FY20" s="56"/>
      <c r="FZ20" s="57">
        <v>37</v>
      </c>
      <c r="GA20" s="56"/>
      <c r="GB20" s="58">
        <v>44</v>
      </c>
      <c r="GC20" s="59">
        <v>40</v>
      </c>
      <c r="GD20" s="74">
        <v>42</v>
      </c>
      <c r="GE20" s="61">
        <v>40</v>
      </c>
      <c r="GI20" s="55"/>
      <c r="GJ20" s="56">
        <v>38</v>
      </c>
      <c r="GK20" s="56"/>
      <c r="GL20" s="56"/>
      <c r="GM20" s="56"/>
      <c r="GN20" s="56">
        <v>40</v>
      </c>
      <c r="GO20" s="56"/>
      <c r="GP20" s="57"/>
      <c r="GQ20" s="56"/>
      <c r="GR20" s="58">
        <v>42</v>
      </c>
      <c r="GS20" s="59"/>
      <c r="GT20" s="60">
        <v>46</v>
      </c>
      <c r="GU20" s="61">
        <v>44</v>
      </c>
      <c r="HA20" s="55">
        <v>40</v>
      </c>
      <c r="HB20" s="56"/>
      <c r="HC20" s="56"/>
      <c r="HD20" s="56"/>
      <c r="HE20" s="56"/>
      <c r="HF20" s="56"/>
      <c r="HG20" s="56"/>
      <c r="HH20" s="56"/>
      <c r="HI20" s="57"/>
      <c r="HJ20" s="56"/>
      <c r="HK20" s="58"/>
      <c r="HL20" s="59">
        <v>42</v>
      </c>
      <c r="HM20" s="60"/>
      <c r="HN20" s="61"/>
      <c r="HQ20" s="55"/>
      <c r="HR20" s="56"/>
      <c r="HS20" s="56"/>
      <c r="HT20" s="56"/>
      <c r="HU20" s="56"/>
      <c r="HV20" s="56"/>
      <c r="HW20" s="56"/>
      <c r="HX20" s="56"/>
      <c r="HY20" s="57"/>
      <c r="HZ20" s="56"/>
      <c r="IA20" s="58">
        <v>43</v>
      </c>
      <c r="IB20" s="59"/>
      <c r="IC20" s="60"/>
      <c r="IF20" s="55">
        <v>40</v>
      </c>
      <c r="IG20" s="56"/>
      <c r="IH20" s="56"/>
      <c r="II20" s="56"/>
      <c r="IJ20" s="56"/>
      <c r="IK20" s="56"/>
      <c r="IL20" s="56"/>
      <c r="IM20" s="56"/>
      <c r="IN20" s="57"/>
      <c r="IO20" s="58"/>
      <c r="IP20" s="58"/>
      <c r="IQ20" s="58">
        <v>43</v>
      </c>
      <c r="IR20" s="60"/>
      <c r="IW20" s="58">
        <v>44</v>
      </c>
      <c r="IX20" s="58"/>
      <c r="IY20" s="58"/>
      <c r="IZ20" s="58"/>
      <c r="JA20" s="58"/>
      <c r="JB20" s="58"/>
      <c r="JC20" s="58"/>
      <c r="JD20" s="58"/>
      <c r="JE20" s="58"/>
      <c r="JF20" s="58"/>
      <c r="JG20" s="58">
        <v>40</v>
      </c>
      <c r="JH20" s="59">
        <v>40</v>
      </c>
      <c r="JI20" s="60"/>
      <c r="JK20" s="58"/>
      <c r="JL20" s="58"/>
      <c r="JM20" s="58"/>
      <c r="JN20" s="58"/>
      <c r="JO20" s="58"/>
      <c r="JP20" s="58"/>
      <c r="JQ20" s="58"/>
      <c r="JR20" s="58"/>
      <c r="JS20" s="58"/>
      <c r="JT20" s="58"/>
      <c r="JU20" s="58"/>
      <c r="JV20" s="59"/>
      <c r="JW20" s="60"/>
      <c r="JY20" s="58">
        <v>40</v>
      </c>
      <c r="JZ20" s="58">
        <v>39</v>
      </c>
      <c r="KA20" s="58"/>
      <c r="KB20" s="58"/>
      <c r="KC20" s="58"/>
      <c r="KD20" s="58"/>
      <c r="KE20" s="58"/>
      <c r="KF20" s="58"/>
      <c r="KG20" s="58"/>
      <c r="KH20" s="58"/>
      <c r="KI20" s="58">
        <v>40</v>
      </c>
      <c r="KJ20" s="59">
        <v>40</v>
      </c>
      <c r="KK20" s="60"/>
      <c r="KM20" s="58"/>
      <c r="KN20" s="58"/>
      <c r="KO20" s="58"/>
      <c r="KP20" s="58"/>
      <c r="KQ20" s="58"/>
      <c r="KR20" s="58"/>
      <c r="KS20" s="58"/>
      <c r="KT20" s="58"/>
      <c r="KU20" s="58"/>
      <c r="KV20" s="58"/>
      <c r="KW20" s="58">
        <v>40</v>
      </c>
      <c r="KX20" s="59"/>
      <c r="KY20" s="60"/>
      <c r="LA20" s="58">
        <v>37</v>
      </c>
      <c r="LB20" s="58"/>
      <c r="LC20" s="58"/>
      <c r="LD20" s="58"/>
      <c r="LE20" s="58"/>
      <c r="LF20" s="58"/>
      <c r="LG20" s="58"/>
      <c r="LH20" s="58">
        <v>40</v>
      </c>
      <c r="LI20" s="58"/>
      <c r="LJ20" s="58"/>
      <c r="LK20" s="58"/>
      <c r="LL20" s="59"/>
      <c r="LM20" s="60"/>
      <c r="LO20" s="58"/>
      <c r="LP20" s="58">
        <v>40</v>
      </c>
      <c r="LQ20" s="58"/>
      <c r="LR20" s="58"/>
      <c r="LS20" s="58"/>
      <c r="LT20" s="58"/>
      <c r="LU20" s="58"/>
      <c r="LV20" s="58">
        <v>38</v>
      </c>
      <c r="LW20" s="58"/>
      <c r="LX20" s="58"/>
      <c r="LY20" s="58"/>
      <c r="LZ20" s="59"/>
      <c r="MA20" s="60"/>
      <c r="MC20" s="58"/>
      <c r="MD20" s="58"/>
      <c r="ME20" s="58"/>
      <c r="MF20" s="58"/>
      <c r="MG20" s="58"/>
      <c r="MH20" s="58"/>
      <c r="MI20" s="58"/>
      <c r="MJ20" s="58"/>
      <c r="MK20" s="58"/>
      <c r="ML20" s="58"/>
      <c r="MM20" s="58"/>
      <c r="MN20" s="58"/>
      <c r="MO20" s="60"/>
    </row>
    <row r="21" spans="1:353" x14ac:dyDescent="0.25">
      <c r="I21">
        <v>42</v>
      </c>
      <c r="K21">
        <v>38</v>
      </c>
      <c r="O21">
        <v>44</v>
      </c>
      <c r="S21">
        <v>44</v>
      </c>
      <c r="X21">
        <v>42</v>
      </c>
      <c r="AA21">
        <v>41</v>
      </c>
      <c r="AC21">
        <v>43</v>
      </c>
      <c r="AF21">
        <v>38</v>
      </c>
      <c r="AH21">
        <v>44</v>
      </c>
      <c r="AK21">
        <v>37</v>
      </c>
      <c r="AO21">
        <v>42</v>
      </c>
      <c r="AQ21" s="25"/>
      <c r="AR21">
        <v>42</v>
      </c>
      <c r="AU21">
        <v>44</v>
      </c>
      <c r="AV21" s="26"/>
      <c r="AX21" s="25">
        <v>41</v>
      </c>
      <c r="BA21">
        <v>44</v>
      </c>
      <c r="BC21" s="26"/>
      <c r="BE21" s="25">
        <v>37</v>
      </c>
      <c r="BJ21" s="26">
        <v>42</v>
      </c>
      <c r="BL21" s="25">
        <v>41</v>
      </c>
      <c r="BM21" s="65">
        <v>45</v>
      </c>
      <c r="BQ21" s="26"/>
      <c r="BS21" s="25">
        <v>44</v>
      </c>
      <c r="BT21">
        <v>40</v>
      </c>
      <c r="BX21" s="26"/>
      <c r="BZ21" s="25"/>
      <c r="CD21" s="1">
        <v>42</v>
      </c>
      <c r="CE21" s="27"/>
      <c r="CG21" s="25"/>
      <c r="CK21" s="1">
        <v>44</v>
      </c>
      <c r="CL21" s="27">
        <v>43</v>
      </c>
      <c r="CN21" s="25"/>
      <c r="CR21" s="1">
        <v>46</v>
      </c>
      <c r="CS21" s="37">
        <v>41</v>
      </c>
      <c r="CV21" s="52"/>
      <c r="CW21" s="1"/>
      <c r="CX21" s="1"/>
      <c r="CY21" s="1"/>
      <c r="CZ21" s="1"/>
      <c r="DA21" s="37"/>
      <c r="DB21" s="1"/>
      <c r="DC21" s="52"/>
      <c r="DD21" s="1"/>
      <c r="DE21" s="1"/>
      <c r="DF21" s="1"/>
      <c r="DG21" s="1">
        <v>45</v>
      </c>
      <c r="DH21" s="37"/>
      <c r="DK21" s="52"/>
      <c r="DL21" s="1"/>
      <c r="DM21" s="1"/>
      <c r="DN21" s="1"/>
      <c r="DO21" s="1">
        <v>44</v>
      </c>
      <c r="DP21" s="37"/>
      <c r="DS21" s="52"/>
      <c r="DT21" s="1"/>
      <c r="DU21" s="1"/>
      <c r="DV21" s="1"/>
      <c r="DW21" s="1">
        <v>42</v>
      </c>
      <c r="DX21" s="37"/>
      <c r="EC21" s="52"/>
      <c r="ED21" s="1"/>
      <c r="EE21" s="1"/>
      <c r="EF21" s="1"/>
      <c r="EG21" s="1">
        <v>44</v>
      </c>
      <c r="EH21" s="37">
        <v>40</v>
      </c>
      <c r="EJ21" s="52"/>
      <c r="EK21" s="1"/>
      <c r="EL21" s="1"/>
      <c r="EM21" s="1"/>
      <c r="EN21" s="1">
        <v>45</v>
      </c>
      <c r="EO21" s="1">
        <v>0</v>
      </c>
      <c r="EQ21" s="53"/>
      <c r="ER21" s="1"/>
      <c r="ES21" s="1"/>
      <c r="ET21" s="1"/>
      <c r="EU21" s="1">
        <v>40</v>
      </c>
      <c r="EV21" s="54">
        <v>43</v>
      </c>
      <c r="EY21" s="53"/>
      <c r="EZ21" s="1"/>
      <c r="FA21" s="1"/>
      <c r="FB21" s="1"/>
      <c r="FC21" s="1">
        <v>46</v>
      </c>
      <c r="FD21" s="54">
        <v>43</v>
      </c>
      <c r="FF21" s="53"/>
      <c r="FG21" s="1"/>
      <c r="FH21" s="1"/>
      <c r="FI21" s="1"/>
      <c r="FJ21" s="1">
        <v>43</v>
      </c>
      <c r="FK21" s="54"/>
      <c r="FM21" s="53"/>
      <c r="FN21" s="1"/>
      <c r="FO21" s="1"/>
      <c r="FP21" s="1"/>
      <c r="FQ21" s="1">
        <v>41</v>
      </c>
      <c r="FR21" s="54">
        <v>37</v>
      </c>
      <c r="FT21" s="55"/>
      <c r="FU21" s="56"/>
      <c r="FV21" s="56"/>
      <c r="FW21" s="56"/>
      <c r="FX21" s="56"/>
      <c r="FY21" s="56"/>
      <c r="FZ21" s="62">
        <v>37</v>
      </c>
      <c r="GA21" s="56"/>
      <c r="GB21" s="58">
        <v>45</v>
      </c>
      <c r="GC21" s="59">
        <v>41</v>
      </c>
      <c r="GD21" s="60">
        <v>45</v>
      </c>
      <c r="GE21" s="78">
        <v>41</v>
      </c>
      <c r="GI21" s="55"/>
      <c r="GJ21" s="56">
        <v>37</v>
      </c>
      <c r="GK21" s="56"/>
      <c r="GL21" s="56"/>
      <c r="GM21" s="56"/>
      <c r="GN21" s="66">
        <v>43</v>
      </c>
      <c r="GO21" s="56"/>
      <c r="GP21" s="57"/>
      <c r="GQ21" s="56"/>
      <c r="GR21" s="58">
        <v>42</v>
      </c>
      <c r="GS21" s="59"/>
      <c r="GT21" s="60">
        <v>46</v>
      </c>
      <c r="GU21" s="61">
        <v>44</v>
      </c>
      <c r="HA21" s="68">
        <v>40</v>
      </c>
      <c r="HB21" s="56"/>
      <c r="HC21" s="56"/>
      <c r="HD21" s="56"/>
      <c r="HE21" s="56"/>
      <c r="HF21" s="56"/>
      <c r="HG21" s="56"/>
      <c r="HH21" s="56"/>
      <c r="HI21" s="57"/>
      <c r="HJ21" s="56"/>
      <c r="HK21" s="58"/>
      <c r="HL21" s="59">
        <v>44</v>
      </c>
      <c r="HM21" s="60"/>
      <c r="HN21" s="61"/>
      <c r="HQ21" s="55"/>
      <c r="HR21" s="56"/>
      <c r="HS21" s="56"/>
      <c r="HT21" s="56"/>
      <c r="HU21" s="56"/>
      <c r="HV21" s="56"/>
      <c r="HW21" s="56"/>
      <c r="HX21" s="56"/>
      <c r="HY21" s="57"/>
      <c r="HZ21" s="56"/>
      <c r="IA21" s="58">
        <v>44</v>
      </c>
      <c r="IB21" s="59"/>
      <c r="IC21" s="60"/>
      <c r="IF21" s="55">
        <v>42</v>
      </c>
      <c r="IG21" s="56"/>
      <c r="IH21" s="56"/>
      <c r="II21" s="56"/>
      <c r="IJ21" s="56"/>
      <c r="IK21" s="56"/>
      <c r="IL21" s="56"/>
      <c r="IM21" s="56"/>
      <c r="IN21" s="57"/>
      <c r="IO21" s="58"/>
      <c r="IP21" s="58"/>
      <c r="IQ21" s="56">
        <v>42</v>
      </c>
      <c r="IR21" s="60"/>
      <c r="IW21" s="58">
        <v>45</v>
      </c>
      <c r="IX21" s="58"/>
      <c r="IY21" s="58"/>
      <c r="IZ21" s="58"/>
      <c r="JA21" s="58"/>
      <c r="JB21" s="58"/>
      <c r="JC21" s="58"/>
      <c r="JD21" s="58"/>
      <c r="JE21" s="58"/>
      <c r="JF21" s="58"/>
      <c r="JG21" s="58">
        <v>43</v>
      </c>
      <c r="JH21" s="59">
        <v>44</v>
      </c>
      <c r="JI21" s="60"/>
      <c r="JK21" s="58"/>
      <c r="JL21" s="58"/>
      <c r="JM21" s="58"/>
      <c r="JN21" s="58"/>
      <c r="JO21" s="58"/>
      <c r="JP21" s="58"/>
      <c r="JQ21" s="58"/>
      <c r="JR21" s="58"/>
      <c r="JS21" s="58"/>
      <c r="JT21" s="58"/>
      <c r="JU21" s="58"/>
      <c r="JV21" s="59"/>
      <c r="JW21" s="60"/>
      <c r="JY21" s="58">
        <v>42</v>
      </c>
      <c r="JZ21" s="58">
        <v>42</v>
      </c>
      <c r="KA21" s="58"/>
      <c r="KB21" s="58"/>
      <c r="KC21" s="58"/>
      <c r="KD21" s="58"/>
      <c r="KE21" s="58"/>
      <c r="KF21" s="58"/>
      <c r="KG21" s="58"/>
      <c r="KH21" s="58"/>
      <c r="KI21" s="58">
        <v>40</v>
      </c>
      <c r="KJ21" s="59">
        <v>42</v>
      </c>
      <c r="KK21" s="60"/>
      <c r="KM21" s="58"/>
      <c r="KN21" s="58"/>
      <c r="KO21" s="58"/>
      <c r="KP21" s="58"/>
      <c r="KQ21" s="58"/>
      <c r="KR21" s="58"/>
      <c r="KS21" s="58"/>
      <c r="KT21" s="58"/>
      <c r="KU21" s="58"/>
      <c r="KV21" s="58"/>
      <c r="KW21" s="58">
        <v>42</v>
      </c>
      <c r="KX21" s="59"/>
      <c r="KY21" s="60"/>
      <c r="LA21" s="58">
        <v>39</v>
      </c>
      <c r="LB21" s="58"/>
      <c r="LC21" s="58"/>
      <c r="LD21" s="58"/>
      <c r="LE21" s="58"/>
      <c r="LF21" s="58"/>
      <c r="LG21" s="58"/>
      <c r="LH21" s="58">
        <v>40</v>
      </c>
      <c r="LI21" s="58"/>
      <c r="LJ21" s="58"/>
      <c r="LK21" s="58"/>
      <c r="LL21" s="59"/>
      <c r="LM21" s="60"/>
      <c r="LO21" s="58"/>
      <c r="LP21" s="58">
        <v>41</v>
      </c>
      <c r="LQ21" s="58"/>
      <c r="LR21" s="58"/>
      <c r="LS21" s="58"/>
      <c r="LT21" s="58"/>
      <c r="LU21" s="58"/>
      <c r="LV21" s="58">
        <v>43</v>
      </c>
      <c r="LW21" s="58"/>
      <c r="LX21" s="58"/>
      <c r="LY21" s="58"/>
      <c r="LZ21" s="59"/>
      <c r="MA21" s="60"/>
      <c r="MC21" s="58"/>
      <c r="MD21" s="58"/>
      <c r="ME21" s="58"/>
      <c r="MF21" s="58"/>
      <c r="MG21" s="58"/>
      <c r="MH21" s="58"/>
      <c r="MI21" s="58"/>
      <c r="MJ21" s="58"/>
      <c r="MK21" s="58"/>
      <c r="ML21" s="58"/>
      <c r="MM21" s="58"/>
      <c r="MN21" s="58"/>
      <c r="MO21" s="60"/>
    </row>
    <row r="22" spans="1:353" x14ac:dyDescent="0.25">
      <c r="A22" t="s">
        <v>96</v>
      </c>
      <c r="B22">
        <f>B20+C20</f>
        <v>1654</v>
      </c>
      <c r="I22">
        <v>43</v>
      </c>
      <c r="K22">
        <v>40</v>
      </c>
      <c r="O22">
        <v>42</v>
      </c>
      <c r="S22">
        <v>42</v>
      </c>
      <c r="X22">
        <v>46</v>
      </c>
      <c r="AA22">
        <v>40</v>
      </c>
      <c r="AC22">
        <v>42</v>
      </c>
      <c r="AF22">
        <v>38</v>
      </c>
      <c r="AH22">
        <v>43</v>
      </c>
      <c r="AK22">
        <v>39</v>
      </c>
      <c r="AO22">
        <v>44</v>
      </c>
      <c r="AQ22" s="25"/>
      <c r="AR22">
        <v>40</v>
      </c>
      <c r="AU22">
        <v>40</v>
      </c>
      <c r="AV22" s="26"/>
      <c r="AX22" s="25">
        <v>40</v>
      </c>
      <c r="BA22">
        <v>45</v>
      </c>
      <c r="BC22" s="26"/>
      <c r="BE22" s="25">
        <v>35</v>
      </c>
      <c r="BJ22" s="75">
        <v>42</v>
      </c>
      <c r="BL22" s="73">
        <v>38</v>
      </c>
      <c r="BM22">
        <v>40</v>
      </c>
      <c r="BQ22" s="75"/>
      <c r="BS22" s="25">
        <v>40</v>
      </c>
      <c r="BX22" s="26"/>
      <c r="BZ22" s="25"/>
      <c r="CD22" s="1">
        <v>43</v>
      </c>
      <c r="CE22" s="27"/>
      <c r="CG22" s="25"/>
      <c r="CK22" s="1">
        <v>43</v>
      </c>
      <c r="CL22" s="27">
        <v>42</v>
      </c>
      <c r="CN22" s="25"/>
      <c r="CR22" s="1">
        <v>46</v>
      </c>
      <c r="CS22" s="37">
        <v>39</v>
      </c>
      <c r="CV22" s="52"/>
      <c r="CW22" s="1"/>
      <c r="CX22" s="1"/>
      <c r="CY22" s="1"/>
      <c r="CZ22" s="1"/>
      <c r="DA22" s="37"/>
      <c r="DB22" s="1"/>
      <c r="DC22" s="52"/>
      <c r="DD22" s="1"/>
      <c r="DE22" s="1"/>
      <c r="DF22" s="1"/>
      <c r="DG22" s="1">
        <v>44</v>
      </c>
      <c r="DH22" s="37"/>
      <c r="DK22" s="52"/>
      <c r="DL22" s="1"/>
      <c r="DM22" s="1"/>
      <c r="DN22" s="1"/>
      <c r="DO22" s="1">
        <v>44</v>
      </c>
      <c r="DP22" s="37"/>
      <c r="DS22" s="52"/>
      <c r="DT22" s="1"/>
      <c r="DU22" s="1"/>
      <c r="DV22" s="1"/>
      <c r="DW22" s="1">
        <v>43</v>
      </c>
      <c r="DX22" s="37"/>
      <c r="EC22" s="52"/>
      <c r="ED22" s="1"/>
      <c r="EE22" s="1"/>
      <c r="EF22" s="1"/>
      <c r="EG22" s="63">
        <v>42</v>
      </c>
      <c r="EH22" s="37">
        <v>40</v>
      </c>
      <c r="EJ22" s="52"/>
      <c r="EK22" s="1"/>
      <c r="EL22" s="1"/>
      <c r="EM22" s="1"/>
      <c r="EN22" s="1">
        <v>45</v>
      </c>
      <c r="EO22" s="1">
        <v>0</v>
      </c>
      <c r="EQ22" s="53"/>
      <c r="ER22" s="1"/>
      <c r="ES22" s="1"/>
      <c r="ET22" s="1"/>
      <c r="EU22" s="1">
        <v>39</v>
      </c>
      <c r="EV22" s="54">
        <v>45</v>
      </c>
      <c r="EY22" s="53"/>
      <c r="EZ22" s="1"/>
      <c r="FA22" s="1"/>
      <c r="FB22" s="1"/>
      <c r="FC22" s="1">
        <v>43</v>
      </c>
      <c r="FD22" s="54">
        <v>44</v>
      </c>
      <c r="FF22" s="53"/>
      <c r="FG22" s="1"/>
      <c r="FH22" s="1"/>
      <c r="FI22" s="1"/>
      <c r="FJ22" s="1">
        <v>42</v>
      </c>
      <c r="FK22" s="54"/>
      <c r="FM22" s="53"/>
      <c r="FN22" s="1"/>
      <c r="FO22" s="1"/>
      <c r="FP22" s="1"/>
      <c r="FQ22" s="1">
        <v>41</v>
      </c>
      <c r="FR22" s="54">
        <v>39</v>
      </c>
      <c r="FT22" s="55"/>
      <c r="FU22" s="56"/>
      <c r="FV22" s="56"/>
      <c r="FW22" s="56"/>
      <c r="FX22" s="56"/>
      <c r="FY22" s="56"/>
      <c r="FZ22" s="57"/>
      <c r="GA22" s="56"/>
      <c r="GB22" s="58">
        <v>45</v>
      </c>
      <c r="GC22" s="59">
        <v>40</v>
      </c>
      <c r="GD22" s="60">
        <v>43</v>
      </c>
      <c r="GE22" s="61">
        <v>45</v>
      </c>
      <c r="GI22" s="55"/>
      <c r="GJ22" s="56">
        <v>36</v>
      </c>
      <c r="GK22" s="56"/>
      <c r="GL22" s="56"/>
      <c r="GM22" s="56"/>
      <c r="GN22" s="56"/>
      <c r="GO22" s="56"/>
      <c r="GP22" s="57"/>
      <c r="GQ22" s="56"/>
      <c r="GR22" s="64">
        <v>45</v>
      </c>
      <c r="GS22" s="59"/>
      <c r="GT22" s="60">
        <v>45</v>
      </c>
      <c r="GU22" s="61">
        <v>43</v>
      </c>
      <c r="HA22" s="55"/>
      <c r="HB22" s="56"/>
      <c r="HC22" s="56"/>
      <c r="HD22" s="56"/>
      <c r="HE22" s="56"/>
      <c r="HF22" s="56"/>
      <c r="HG22" s="56"/>
      <c r="HH22" s="56"/>
      <c r="HI22" s="57"/>
      <c r="HJ22" s="56"/>
      <c r="HK22" s="58"/>
      <c r="HL22" s="59">
        <v>44</v>
      </c>
      <c r="HM22" s="60"/>
      <c r="HN22" s="61"/>
      <c r="HQ22" s="55"/>
      <c r="HR22" s="56"/>
      <c r="HS22" s="56"/>
      <c r="HT22" s="56"/>
      <c r="HU22" s="56"/>
      <c r="HV22" s="56"/>
      <c r="HW22" s="56"/>
      <c r="HX22" s="56"/>
      <c r="HY22" s="57"/>
      <c r="HZ22" s="56"/>
      <c r="IA22" s="58">
        <v>43</v>
      </c>
      <c r="IB22" s="59"/>
      <c r="IC22" s="60"/>
      <c r="IF22" s="55">
        <v>40</v>
      </c>
      <c r="IG22" s="56"/>
      <c r="IH22" s="56"/>
      <c r="II22" s="56"/>
      <c r="IJ22" s="56"/>
      <c r="IK22" s="56"/>
      <c r="IL22" s="56"/>
      <c r="IM22" s="56"/>
      <c r="IN22" s="57"/>
      <c r="IO22" s="58"/>
      <c r="IP22" s="58"/>
      <c r="IQ22" s="56">
        <v>41</v>
      </c>
      <c r="IR22" s="60"/>
      <c r="IW22" s="64">
        <v>37</v>
      </c>
      <c r="IX22" s="58"/>
      <c r="IY22" s="58"/>
      <c r="IZ22" s="58"/>
      <c r="JA22" s="58"/>
      <c r="JB22" s="58"/>
      <c r="JC22" s="58"/>
      <c r="JD22" s="58"/>
      <c r="JE22" s="58"/>
      <c r="JF22" s="58"/>
      <c r="JG22" s="58">
        <v>40</v>
      </c>
      <c r="JH22" s="59">
        <v>40</v>
      </c>
      <c r="JI22" s="60"/>
      <c r="JK22" s="64"/>
      <c r="JL22" s="58"/>
      <c r="JM22" s="58"/>
      <c r="JN22" s="58"/>
      <c r="JO22" s="58"/>
      <c r="JP22" s="58"/>
      <c r="JQ22" s="58"/>
      <c r="JR22" s="58"/>
      <c r="JS22" s="58"/>
      <c r="JT22" s="58"/>
      <c r="JU22" s="58"/>
      <c r="JV22" s="59"/>
      <c r="JW22" s="60"/>
      <c r="JY22" s="64">
        <v>40</v>
      </c>
      <c r="JZ22" s="58">
        <v>43</v>
      </c>
      <c r="KA22" s="58"/>
      <c r="KB22" s="58"/>
      <c r="KC22" s="58"/>
      <c r="KD22" s="58"/>
      <c r="KE22" s="58"/>
      <c r="KF22" s="58"/>
      <c r="KG22" s="58"/>
      <c r="KH22" s="58"/>
      <c r="KI22" s="58">
        <v>40</v>
      </c>
      <c r="KJ22" s="59">
        <v>43</v>
      </c>
      <c r="KK22" s="60"/>
      <c r="KM22" s="64"/>
      <c r="KN22" s="58"/>
      <c r="KO22" s="58"/>
      <c r="KP22" s="58"/>
      <c r="KQ22" s="58"/>
      <c r="KR22" s="58"/>
      <c r="KS22" s="58"/>
      <c r="KT22" s="58"/>
      <c r="KU22" s="58"/>
      <c r="KV22" s="58"/>
      <c r="KW22" s="58">
        <v>43</v>
      </c>
      <c r="KX22" s="59"/>
      <c r="KY22" s="60"/>
      <c r="LA22" s="64"/>
      <c r="LB22" s="58"/>
      <c r="LC22" s="58"/>
      <c r="LD22" s="58"/>
      <c r="LE22" s="58"/>
      <c r="LF22" s="58"/>
      <c r="LG22" s="58"/>
      <c r="LH22" s="58">
        <v>42</v>
      </c>
      <c r="LI22" s="58"/>
      <c r="LJ22" s="58"/>
      <c r="LK22" s="58"/>
      <c r="LL22" s="59"/>
      <c r="LM22" s="60"/>
      <c r="LO22" s="64"/>
      <c r="LP22" s="58">
        <v>40</v>
      </c>
      <c r="LQ22" s="58"/>
      <c r="LR22" s="58"/>
      <c r="LS22" s="58"/>
      <c r="LT22" s="58"/>
      <c r="LU22" s="58"/>
      <c r="LV22" s="58">
        <v>42</v>
      </c>
      <c r="LW22" s="58"/>
      <c r="LX22" s="58"/>
      <c r="LY22" s="58"/>
      <c r="LZ22" s="59"/>
      <c r="MA22" s="60"/>
      <c r="MC22" s="58"/>
      <c r="MD22" s="58"/>
      <c r="ME22" s="58"/>
      <c r="MF22" s="58"/>
      <c r="MG22" s="58"/>
      <c r="MH22" s="58"/>
      <c r="MI22" s="58"/>
      <c r="MJ22" s="58"/>
      <c r="MK22" s="58"/>
      <c r="ML22" s="58"/>
      <c r="MM22" s="58"/>
      <c r="MN22" s="58"/>
      <c r="MO22" s="60"/>
    </row>
    <row r="23" spans="1:353" x14ac:dyDescent="0.25">
      <c r="I23">
        <v>41</v>
      </c>
      <c r="K23">
        <v>36</v>
      </c>
      <c r="O23">
        <v>43</v>
      </c>
      <c r="S23">
        <v>43</v>
      </c>
      <c r="X23">
        <v>42</v>
      </c>
      <c r="AA23">
        <v>41</v>
      </c>
      <c r="AC23">
        <v>41</v>
      </c>
      <c r="AF23">
        <v>38</v>
      </c>
      <c r="AH23">
        <v>41</v>
      </c>
      <c r="AK23">
        <v>38</v>
      </c>
      <c r="AO23">
        <v>45</v>
      </c>
      <c r="AQ23" s="25"/>
      <c r="AR23">
        <v>43</v>
      </c>
      <c r="AU23">
        <v>40</v>
      </c>
      <c r="AV23" s="26"/>
      <c r="AX23" s="25">
        <v>39</v>
      </c>
      <c r="BA23" s="69">
        <v>44</v>
      </c>
      <c r="BB23" s="69"/>
      <c r="BC23" s="70"/>
      <c r="BE23" s="25">
        <v>38</v>
      </c>
      <c r="BJ23" s="26">
        <v>45</v>
      </c>
      <c r="BL23" s="25">
        <v>41</v>
      </c>
      <c r="BM23">
        <v>40</v>
      </c>
      <c r="BQ23" s="26"/>
      <c r="BS23" s="25">
        <v>42</v>
      </c>
      <c r="BX23" s="26"/>
      <c r="BZ23" s="25"/>
      <c r="CD23" s="1">
        <v>44</v>
      </c>
      <c r="CE23" s="27"/>
      <c r="CG23" s="25"/>
      <c r="CK23" s="1">
        <v>46</v>
      </c>
      <c r="CL23" s="27">
        <v>42</v>
      </c>
      <c r="CN23" s="25"/>
      <c r="CR23" s="1">
        <v>47</v>
      </c>
      <c r="CS23" s="37">
        <v>42</v>
      </c>
      <c r="CV23" s="52"/>
      <c r="CW23" s="1"/>
      <c r="CX23" s="1"/>
      <c r="CY23" s="1"/>
      <c r="CZ23" s="1"/>
      <c r="DA23" s="37"/>
      <c r="DB23" s="1"/>
      <c r="DC23" s="52"/>
      <c r="DD23" s="1"/>
      <c r="DE23" s="1"/>
      <c r="DF23" s="1"/>
      <c r="DG23" s="1">
        <v>43</v>
      </c>
      <c r="DH23" s="37"/>
      <c r="DK23" s="52"/>
      <c r="DL23" s="1"/>
      <c r="DM23" s="1"/>
      <c r="DN23" s="1"/>
      <c r="DO23" s="1">
        <v>42</v>
      </c>
      <c r="DP23" s="37"/>
      <c r="DS23" s="52"/>
      <c r="DT23" s="1"/>
      <c r="DU23" s="1"/>
      <c r="DV23" s="1"/>
      <c r="DW23" s="1">
        <v>41</v>
      </c>
      <c r="DX23" s="37"/>
      <c r="EC23" s="52"/>
      <c r="ED23" s="1"/>
      <c r="EE23" s="1"/>
      <c r="EF23" s="1"/>
      <c r="EH23" s="37">
        <v>42</v>
      </c>
      <c r="EJ23" s="52"/>
      <c r="EK23" s="1"/>
      <c r="EL23" s="1"/>
      <c r="EM23" s="1"/>
      <c r="EN23" s="63">
        <v>44</v>
      </c>
      <c r="EO23" s="1">
        <v>0</v>
      </c>
      <c r="EQ23" s="53"/>
      <c r="ER23" s="1"/>
      <c r="ES23" s="1"/>
      <c r="ET23" s="1"/>
      <c r="EU23" s="1">
        <v>42</v>
      </c>
      <c r="EV23" s="54">
        <v>44</v>
      </c>
      <c r="EY23" s="53"/>
      <c r="EZ23" s="1"/>
      <c r="FA23" s="1"/>
      <c r="FB23" s="1"/>
      <c r="FC23" s="1">
        <v>46</v>
      </c>
      <c r="FD23" s="54">
        <v>45</v>
      </c>
      <c r="FF23" s="53"/>
      <c r="FG23" s="1"/>
      <c r="FH23" s="1"/>
      <c r="FI23" s="1"/>
      <c r="FJ23" s="1">
        <v>45</v>
      </c>
      <c r="FK23" s="54"/>
      <c r="FM23" s="53"/>
      <c r="FN23" s="1"/>
      <c r="FO23" s="1"/>
      <c r="FP23" s="1"/>
      <c r="FQ23" s="1">
        <v>43</v>
      </c>
      <c r="FR23" s="54">
        <v>40</v>
      </c>
      <c r="FT23" s="55"/>
      <c r="FU23" s="56"/>
      <c r="FV23" s="56"/>
      <c r="FW23" s="56"/>
      <c r="FX23" s="56"/>
      <c r="FY23" s="56"/>
      <c r="FZ23" s="57"/>
      <c r="GA23" s="56"/>
      <c r="GB23" s="58">
        <v>45</v>
      </c>
      <c r="GC23" s="71">
        <v>41</v>
      </c>
      <c r="GD23" s="60">
        <v>42</v>
      </c>
      <c r="GE23" s="61">
        <v>45</v>
      </c>
      <c r="GI23" s="55"/>
      <c r="GJ23" s="66">
        <v>35</v>
      </c>
      <c r="GK23" s="56"/>
      <c r="GL23" s="56"/>
      <c r="GM23" s="56"/>
      <c r="GN23" s="56"/>
      <c r="GO23" s="56"/>
      <c r="GP23" s="57"/>
      <c r="GQ23" s="56"/>
      <c r="GR23" s="58">
        <v>40</v>
      </c>
      <c r="GS23" s="59"/>
      <c r="GT23" s="60">
        <v>44</v>
      </c>
      <c r="GU23" s="61">
        <v>44</v>
      </c>
      <c r="HA23" s="55"/>
      <c r="HB23" s="56"/>
      <c r="HC23" s="56"/>
      <c r="HD23" s="56"/>
      <c r="HE23" s="56"/>
      <c r="HF23" s="56"/>
      <c r="HG23" s="56"/>
      <c r="HH23" s="56"/>
      <c r="HI23" s="57"/>
      <c r="HJ23" s="56"/>
      <c r="HK23" s="58"/>
      <c r="HL23" s="71">
        <v>44</v>
      </c>
      <c r="HM23" s="60"/>
      <c r="HN23" s="61"/>
      <c r="HQ23" s="55"/>
      <c r="HR23" s="56"/>
      <c r="HS23" s="56"/>
      <c r="HT23" s="56"/>
      <c r="HU23" s="56"/>
      <c r="HV23" s="56"/>
      <c r="HW23" s="56"/>
      <c r="HX23" s="56"/>
      <c r="HY23" s="57"/>
      <c r="HZ23" s="56"/>
      <c r="IA23" s="58">
        <v>42</v>
      </c>
      <c r="IB23" s="59"/>
      <c r="IC23" s="60"/>
      <c r="IF23" s="68">
        <v>43</v>
      </c>
      <c r="IG23" s="56"/>
      <c r="IH23" s="56"/>
      <c r="II23" s="56"/>
      <c r="IJ23" s="56"/>
      <c r="IK23" s="56"/>
      <c r="IL23" s="56"/>
      <c r="IM23" s="56"/>
      <c r="IN23" s="57"/>
      <c r="IO23" s="58"/>
      <c r="IP23" s="58"/>
      <c r="IQ23" s="56">
        <v>40</v>
      </c>
      <c r="IR23" s="60"/>
      <c r="IW23" s="58">
        <v>40</v>
      </c>
      <c r="IX23" s="58"/>
      <c r="IY23" s="58"/>
      <c r="IZ23" s="58"/>
      <c r="JA23" s="58"/>
      <c r="JB23" s="58"/>
      <c r="JC23" s="58"/>
      <c r="JD23" s="58"/>
      <c r="JE23" s="58"/>
      <c r="JF23" s="58"/>
      <c r="JG23" s="64">
        <v>38</v>
      </c>
      <c r="JH23" s="71">
        <v>44</v>
      </c>
      <c r="JI23" s="60"/>
      <c r="JK23" s="58"/>
      <c r="JL23" s="58"/>
      <c r="JM23" s="58"/>
      <c r="JN23" s="58"/>
      <c r="JO23" s="58"/>
      <c r="JP23" s="58"/>
      <c r="JQ23" s="58"/>
      <c r="JR23" s="58"/>
      <c r="JS23" s="58"/>
      <c r="JT23" s="58"/>
      <c r="JU23" s="64"/>
      <c r="JV23" s="71"/>
      <c r="JW23" s="60"/>
      <c r="JY23" s="58">
        <v>42</v>
      </c>
      <c r="JZ23" s="58">
        <v>42</v>
      </c>
      <c r="KA23" s="58"/>
      <c r="KB23" s="58"/>
      <c r="KC23" s="58"/>
      <c r="KD23" s="58"/>
      <c r="KE23" s="58"/>
      <c r="KF23" s="58"/>
      <c r="KG23" s="58"/>
      <c r="KH23" s="58"/>
      <c r="KI23" s="64">
        <v>36</v>
      </c>
      <c r="KJ23" s="71">
        <v>42</v>
      </c>
      <c r="KK23" s="60"/>
      <c r="KM23" s="58"/>
      <c r="KN23" s="58"/>
      <c r="KO23" s="58"/>
      <c r="KP23" s="58"/>
      <c r="KQ23" s="58"/>
      <c r="KR23" s="58"/>
      <c r="KS23" s="58"/>
      <c r="KT23" s="58"/>
      <c r="KU23" s="58"/>
      <c r="KV23" s="58"/>
      <c r="KW23" s="64">
        <v>40</v>
      </c>
      <c r="KX23" s="71"/>
      <c r="KY23" s="60"/>
      <c r="LA23" s="58"/>
      <c r="LB23" s="58"/>
      <c r="LC23" s="58"/>
      <c r="LD23" s="58"/>
      <c r="LE23" s="58"/>
      <c r="LF23" s="58"/>
      <c r="LG23" s="58"/>
      <c r="LH23" s="58">
        <v>40</v>
      </c>
      <c r="LI23" s="58"/>
      <c r="LJ23" s="58"/>
      <c r="LK23" s="64"/>
      <c r="LL23" s="71"/>
      <c r="LM23" s="60"/>
      <c r="LO23" s="58"/>
      <c r="LP23" s="58"/>
      <c r="LQ23" s="58"/>
      <c r="LR23" s="58"/>
      <c r="LS23" s="58"/>
      <c r="LT23" s="58"/>
      <c r="LU23" s="58"/>
      <c r="LV23" s="58">
        <v>40</v>
      </c>
      <c r="LW23" s="58"/>
      <c r="LX23" s="58"/>
      <c r="LY23" s="64"/>
      <c r="LZ23" s="71"/>
      <c r="MA23" s="60"/>
      <c r="MC23" s="58"/>
      <c r="MD23" s="58"/>
      <c r="ME23" s="58"/>
      <c r="MF23" s="58"/>
      <c r="MG23" s="58"/>
      <c r="MH23" s="58"/>
      <c r="MI23" s="58"/>
      <c r="MJ23" s="58"/>
      <c r="MK23" s="58"/>
      <c r="ML23" s="58"/>
      <c r="MM23" s="58"/>
      <c r="MN23" s="58"/>
      <c r="MO23" s="60"/>
    </row>
    <row r="24" spans="1:353" x14ac:dyDescent="0.25">
      <c r="I24">
        <v>36</v>
      </c>
      <c r="K24">
        <v>40</v>
      </c>
      <c r="O24">
        <v>44</v>
      </c>
      <c r="S24">
        <v>44</v>
      </c>
      <c r="X24">
        <v>44</v>
      </c>
      <c r="AA24">
        <v>40</v>
      </c>
      <c r="AC24">
        <v>40</v>
      </c>
      <c r="AF24">
        <v>40</v>
      </c>
      <c r="AH24">
        <v>41</v>
      </c>
      <c r="AK24">
        <v>42</v>
      </c>
      <c r="AO24">
        <v>45</v>
      </c>
      <c r="AQ24" s="25"/>
      <c r="AR24" s="79">
        <v>45</v>
      </c>
      <c r="AU24">
        <v>40</v>
      </c>
      <c r="AV24" s="26"/>
      <c r="AX24" s="25">
        <v>42</v>
      </c>
      <c r="BA24">
        <v>45</v>
      </c>
      <c r="BC24" s="26"/>
      <c r="BE24" s="25">
        <v>38</v>
      </c>
      <c r="BJ24" s="26">
        <v>42</v>
      </c>
      <c r="BL24" s="25">
        <v>40</v>
      </c>
      <c r="BM24">
        <v>42</v>
      </c>
      <c r="BQ24" s="26"/>
      <c r="BS24" s="25">
        <v>43</v>
      </c>
      <c r="BX24" s="26"/>
      <c r="BZ24" s="25"/>
      <c r="CD24" s="1">
        <v>45</v>
      </c>
      <c r="CE24" s="27"/>
      <c r="CG24" s="25"/>
      <c r="CK24" s="1">
        <v>43</v>
      </c>
      <c r="CL24" s="27">
        <v>41</v>
      </c>
      <c r="CN24" s="25"/>
      <c r="CR24" s="63">
        <v>44</v>
      </c>
      <c r="CS24" s="67">
        <v>40</v>
      </c>
      <c r="CV24" s="52"/>
      <c r="CW24" s="1"/>
      <c r="CX24" s="1"/>
      <c r="CY24" s="1"/>
      <c r="CZ24" s="63"/>
      <c r="DA24" s="67"/>
      <c r="DB24" s="1"/>
      <c r="DC24" s="52"/>
      <c r="DD24" s="1"/>
      <c r="DE24" s="1"/>
      <c r="DF24" s="1"/>
      <c r="DG24" s="63">
        <v>45</v>
      </c>
      <c r="DH24" s="67"/>
      <c r="DK24" s="52"/>
      <c r="DL24" s="1"/>
      <c r="DM24" s="1"/>
      <c r="DN24" s="1"/>
      <c r="DO24" s="63">
        <v>43</v>
      </c>
      <c r="DP24" s="67"/>
      <c r="DS24" s="52"/>
      <c r="DT24" s="1"/>
      <c r="DU24" s="1"/>
      <c r="DV24" s="1"/>
      <c r="DW24" s="1">
        <v>40</v>
      </c>
      <c r="DX24" s="67"/>
      <c r="EC24" s="52"/>
      <c r="ED24" s="1"/>
      <c r="EE24" s="1"/>
      <c r="EF24" s="1"/>
      <c r="EG24" s="1"/>
      <c r="EH24" s="67">
        <v>40</v>
      </c>
      <c r="EJ24" s="52"/>
      <c r="EK24" s="1"/>
      <c r="EL24" s="1"/>
      <c r="EM24" s="1"/>
      <c r="EN24" s="1">
        <v>41</v>
      </c>
      <c r="EO24" s="1">
        <v>0</v>
      </c>
      <c r="EQ24" s="53"/>
      <c r="ER24" s="1"/>
      <c r="ES24" s="1"/>
      <c r="ET24" s="1"/>
      <c r="EU24" s="1">
        <v>40</v>
      </c>
      <c r="EV24" s="54">
        <v>40</v>
      </c>
      <c r="EY24" s="53"/>
      <c r="EZ24" s="1"/>
      <c r="FA24" s="1"/>
      <c r="FB24" s="1"/>
      <c r="FC24" s="1">
        <v>44</v>
      </c>
      <c r="FD24" s="54">
        <v>44</v>
      </c>
      <c r="FF24" s="53"/>
      <c r="FG24" s="1"/>
      <c r="FH24" s="1"/>
      <c r="FI24" s="1"/>
      <c r="FJ24" s="1">
        <v>44</v>
      </c>
      <c r="FK24" s="54"/>
      <c r="FM24" s="53"/>
      <c r="FN24" s="1"/>
      <c r="FO24" s="1"/>
      <c r="FP24" s="1"/>
      <c r="FQ24" s="1">
        <v>43</v>
      </c>
      <c r="FR24" s="54">
        <v>39</v>
      </c>
      <c r="FT24" s="55"/>
      <c r="FU24" s="56"/>
      <c r="FV24" s="56"/>
      <c r="FW24" s="56"/>
      <c r="FX24" s="56"/>
      <c r="FY24" s="56"/>
      <c r="FZ24" s="57"/>
      <c r="GA24" s="56"/>
      <c r="GB24" s="58">
        <v>44</v>
      </c>
      <c r="GC24" s="59">
        <v>44</v>
      </c>
      <c r="GD24" s="60">
        <v>44</v>
      </c>
      <c r="GE24" s="61">
        <v>46</v>
      </c>
      <c r="GI24" s="55"/>
      <c r="GJ24" s="56"/>
      <c r="GK24" s="56"/>
      <c r="GL24" s="56"/>
      <c r="GM24" s="56"/>
      <c r="GN24" s="56"/>
      <c r="GO24" s="56"/>
      <c r="GP24" s="57"/>
      <c r="GQ24" s="56"/>
      <c r="GR24" s="58">
        <v>40</v>
      </c>
      <c r="GS24" s="59"/>
      <c r="GT24" s="60">
        <v>49</v>
      </c>
      <c r="GU24" s="78">
        <v>49</v>
      </c>
      <c r="HA24" s="55"/>
      <c r="HB24" s="56"/>
      <c r="HC24" s="56"/>
      <c r="HD24" s="56"/>
      <c r="HE24" s="56"/>
      <c r="HF24" s="56"/>
      <c r="HG24" s="56"/>
      <c r="HH24" s="56"/>
      <c r="HI24" s="57"/>
      <c r="HJ24" s="56"/>
      <c r="HK24" s="58"/>
      <c r="HL24" s="59">
        <v>43</v>
      </c>
      <c r="HM24" s="60"/>
      <c r="HN24" s="61"/>
      <c r="HQ24" s="55"/>
      <c r="HR24" s="56"/>
      <c r="HS24" s="56"/>
      <c r="HT24" s="56"/>
      <c r="HU24" s="56"/>
      <c r="HV24" s="56"/>
      <c r="HW24" s="56"/>
      <c r="HX24" s="56"/>
      <c r="HY24" s="57"/>
      <c r="HZ24" s="56"/>
      <c r="IA24" s="58">
        <v>43</v>
      </c>
      <c r="IB24" s="59"/>
      <c r="IC24" s="60"/>
      <c r="IF24" s="55">
        <v>42</v>
      </c>
      <c r="IG24" s="56"/>
      <c r="IH24" s="56"/>
      <c r="II24" s="56"/>
      <c r="IJ24" s="56"/>
      <c r="IK24" s="56"/>
      <c r="IL24" s="56"/>
      <c r="IM24" s="56"/>
      <c r="IN24" s="57"/>
      <c r="IO24" s="58"/>
      <c r="IP24" s="58"/>
      <c r="IQ24" s="66">
        <v>43</v>
      </c>
      <c r="IR24" s="60"/>
      <c r="IW24" s="58">
        <v>40</v>
      </c>
      <c r="IX24" s="58"/>
      <c r="IY24" s="58"/>
      <c r="IZ24" s="58"/>
      <c r="JA24" s="58"/>
      <c r="JB24" s="58"/>
      <c r="JC24" s="58"/>
      <c r="JD24" s="58"/>
      <c r="JE24" s="58"/>
      <c r="JF24" s="58"/>
      <c r="JG24" s="58">
        <v>42</v>
      </c>
      <c r="JH24" s="59">
        <v>40</v>
      </c>
      <c r="JI24" s="60"/>
      <c r="JK24" s="58"/>
      <c r="JL24" s="58"/>
      <c r="JM24" s="58"/>
      <c r="JN24" s="58"/>
      <c r="JO24" s="58"/>
      <c r="JP24" s="58"/>
      <c r="JQ24" s="58"/>
      <c r="JR24" s="58"/>
      <c r="JS24" s="58"/>
      <c r="JT24" s="58"/>
      <c r="JU24" s="58"/>
      <c r="JV24" s="59"/>
      <c r="JW24" s="60"/>
      <c r="JY24" s="58"/>
      <c r="JZ24" s="58">
        <v>40</v>
      </c>
      <c r="KA24" s="58"/>
      <c r="KB24" s="58"/>
      <c r="KC24" s="58"/>
      <c r="KD24" s="58"/>
      <c r="KE24" s="58"/>
      <c r="KF24" s="58"/>
      <c r="KG24" s="58"/>
      <c r="KH24" s="58"/>
      <c r="KI24" s="58">
        <v>38</v>
      </c>
      <c r="KJ24" s="59">
        <v>42</v>
      </c>
      <c r="KK24" s="60"/>
      <c r="KM24" s="58"/>
      <c r="KN24" s="58"/>
      <c r="KO24" s="58"/>
      <c r="KP24" s="58"/>
      <c r="KQ24" s="58"/>
      <c r="KR24" s="58"/>
      <c r="KS24" s="58"/>
      <c r="KT24" s="58"/>
      <c r="KU24" s="58"/>
      <c r="KV24" s="58"/>
      <c r="KW24" s="58">
        <v>41</v>
      </c>
      <c r="KX24" s="59"/>
      <c r="KY24" s="60"/>
      <c r="LA24" s="58"/>
      <c r="LB24" s="58"/>
      <c r="LC24" s="58"/>
      <c r="LD24" s="58"/>
      <c r="LE24" s="58"/>
      <c r="LF24" s="58"/>
      <c r="LG24" s="58"/>
      <c r="LH24" s="58">
        <v>36</v>
      </c>
      <c r="LI24" s="58"/>
      <c r="LJ24" s="58"/>
      <c r="LK24" s="58"/>
      <c r="LL24" s="59"/>
      <c r="LM24" s="60"/>
      <c r="LO24" s="58"/>
      <c r="LP24" s="58"/>
      <c r="LQ24" s="58"/>
      <c r="LR24" s="58"/>
      <c r="LS24" s="58"/>
      <c r="LT24" s="58"/>
      <c r="LU24" s="58"/>
      <c r="LV24" s="58">
        <v>42</v>
      </c>
      <c r="LW24" s="58"/>
      <c r="LX24" s="58"/>
      <c r="LY24" s="58"/>
      <c r="LZ24" s="59"/>
      <c r="MA24" s="60"/>
      <c r="MC24" s="58"/>
      <c r="MD24" s="58"/>
      <c r="ME24" s="58"/>
      <c r="MF24" s="58"/>
      <c r="MG24" s="58"/>
      <c r="MH24" s="58"/>
      <c r="MI24" s="58"/>
      <c r="MJ24" s="58"/>
      <c r="MK24" s="58"/>
      <c r="ML24" s="58"/>
      <c r="MM24" s="58"/>
      <c r="MN24" s="58"/>
      <c r="MO24" s="60"/>
    </row>
    <row r="25" spans="1:353" x14ac:dyDescent="0.25">
      <c r="I25">
        <v>35</v>
      </c>
      <c r="K25">
        <v>42</v>
      </c>
      <c r="O25">
        <v>43</v>
      </c>
      <c r="S25">
        <v>45</v>
      </c>
      <c r="X25">
        <v>44</v>
      </c>
      <c r="AA25">
        <v>40</v>
      </c>
      <c r="AC25">
        <v>43</v>
      </c>
      <c r="AF25">
        <v>43</v>
      </c>
      <c r="AH25">
        <v>40</v>
      </c>
      <c r="AK25">
        <v>38</v>
      </c>
      <c r="AO25">
        <v>43</v>
      </c>
      <c r="AQ25" s="25"/>
      <c r="AR25">
        <v>42</v>
      </c>
      <c r="AU25" s="80">
        <f>SUM(AU13:AU24)</f>
        <v>516</v>
      </c>
      <c r="AV25" s="26"/>
      <c r="AX25" s="25">
        <v>40</v>
      </c>
      <c r="BA25">
        <v>40</v>
      </c>
      <c r="BC25" s="26"/>
      <c r="BE25" s="73">
        <v>40</v>
      </c>
      <c r="BJ25" s="26">
        <v>44</v>
      </c>
      <c r="BL25" s="25">
        <v>39</v>
      </c>
      <c r="BM25">
        <v>40</v>
      </c>
      <c r="BQ25" s="26"/>
      <c r="BS25" s="25">
        <v>41</v>
      </c>
      <c r="BX25" s="26"/>
      <c r="BZ25" s="25"/>
      <c r="CD25" s="1">
        <v>45</v>
      </c>
      <c r="CE25" s="27"/>
      <c r="CG25" s="25"/>
      <c r="CK25" s="1">
        <v>45</v>
      </c>
      <c r="CL25" s="27">
        <v>44</v>
      </c>
      <c r="CN25" s="25"/>
      <c r="CR25" s="1">
        <v>46</v>
      </c>
      <c r="CS25" s="37">
        <v>45</v>
      </c>
      <c r="CV25" s="52"/>
      <c r="CW25" s="1"/>
      <c r="CX25" s="1"/>
      <c r="CY25" s="1"/>
      <c r="CZ25" s="1"/>
      <c r="DA25" s="37"/>
      <c r="DB25" s="1"/>
      <c r="DC25" s="52"/>
      <c r="DD25" s="1"/>
      <c r="DE25" s="1"/>
      <c r="DF25" s="1"/>
      <c r="DG25" s="1">
        <v>39</v>
      </c>
      <c r="DH25" s="37"/>
      <c r="DK25" s="52"/>
      <c r="DL25" s="1"/>
      <c r="DM25" s="1"/>
      <c r="DN25" s="1"/>
      <c r="DO25" s="1">
        <v>45</v>
      </c>
      <c r="DP25" s="37"/>
      <c r="DS25" s="52"/>
      <c r="DT25" s="1"/>
      <c r="DU25" s="1"/>
      <c r="DV25" s="1"/>
      <c r="DW25" s="1">
        <v>41</v>
      </c>
      <c r="DX25" s="37"/>
      <c r="EC25" s="52"/>
      <c r="ED25" s="1"/>
      <c r="EE25" s="1"/>
      <c r="EF25" s="1"/>
      <c r="EG25" s="1"/>
      <c r="EH25" s="37"/>
      <c r="EJ25" s="52"/>
      <c r="EK25" s="1"/>
      <c r="EL25" s="1"/>
      <c r="EM25" s="1"/>
      <c r="EN25" s="1">
        <v>43</v>
      </c>
      <c r="EO25" s="37"/>
      <c r="EQ25" s="53"/>
      <c r="ER25" s="1"/>
      <c r="ES25" s="1"/>
      <c r="ET25" s="1"/>
      <c r="EU25" s="1">
        <v>41</v>
      </c>
      <c r="EV25" s="81">
        <v>40</v>
      </c>
      <c r="EY25" s="53"/>
      <c r="EZ25" s="1"/>
      <c r="FA25" s="1"/>
      <c r="FB25" s="1"/>
      <c r="FC25" s="1">
        <v>42</v>
      </c>
      <c r="FD25" s="81">
        <v>43</v>
      </c>
      <c r="FF25" s="53"/>
      <c r="FG25" s="1"/>
      <c r="FH25" s="1"/>
      <c r="FI25" s="1"/>
      <c r="FJ25" s="1">
        <v>45</v>
      </c>
      <c r="FK25" s="81"/>
      <c r="FM25" s="53"/>
      <c r="FN25" s="1"/>
      <c r="FO25" s="1"/>
      <c r="FP25" s="1"/>
      <c r="FQ25" s="1">
        <v>42</v>
      </c>
      <c r="FR25" s="81">
        <v>39</v>
      </c>
      <c r="FT25" s="55"/>
      <c r="FU25" s="56"/>
      <c r="FV25" s="56"/>
      <c r="FW25" s="56"/>
      <c r="FX25" s="56"/>
      <c r="FY25" s="56"/>
      <c r="FZ25" s="57"/>
      <c r="GA25" s="56"/>
      <c r="GB25" s="64">
        <v>44</v>
      </c>
      <c r="GC25" s="59">
        <v>43</v>
      </c>
      <c r="GD25" s="60">
        <v>43</v>
      </c>
      <c r="GE25" s="61">
        <v>45</v>
      </c>
      <c r="GI25" s="55"/>
      <c r="GJ25" s="56"/>
      <c r="GK25" s="56"/>
      <c r="GL25" s="56"/>
      <c r="GM25" s="56"/>
      <c r="GN25" s="56"/>
      <c r="GO25" s="56"/>
      <c r="GP25" s="57"/>
      <c r="GQ25" s="56"/>
      <c r="GR25" s="58">
        <v>40</v>
      </c>
      <c r="GS25" s="59"/>
      <c r="GT25" s="60">
        <v>45</v>
      </c>
      <c r="GU25" s="61">
        <v>41</v>
      </c>
      <c r="HA25" s="55"/>
      <c r="HB25" s="56"/>
      <c r="HC25" s="56"/>
      <c r="HD25" s="56"/>
      <c r="HE25" s="56"/>
      <c r="HF25" s="56"/>
      <c r="HG25" s="56"/>
      <c r="HH25" s="56"/>
      <c r="HI25" s="57"/>
      <c r="HJ25" s="56"/>
      <c r="HK25" s="58"/>
      <c r="HL25" s="71">
        <v>46</v>
      </c>
      <c r="HM25" s="60"/>
      <c r="HN25" s="61"/>
      <c r="HQ25" s="55"/>
      <c r="HR25" s="56"/>
      <c r="HS25" s="56"/>
      <c r="HT25" s="56"/>
      <c r="HU25" s="56"/>
      <c r="HV25" s="56"/>
      <c r="HW25" s="56"/>
      <c r="HX25" s="56"/>
      <c r="HY25" s="57"/>
      <c r="HZ25" s="56"/>
      <c r="IA25" s="64">
        <v>43</v>
      </c>
      <c r="IB25" s="59"/>
      <c r="IC25" s="60"/>
      <c r="IF25" s="55">
        <v>40</v>
      </c>
      <c r="IG25" s="56"/>
      <c r="IH25" s="56"/>
      <c r="II25" s="56"/>
      <c r="IJ25" s="56"/>
      <c r="IK25" s="56"/>
      <c r="IL25" s="56"/>
      <c r="IM25" s="56"/>
      <c r="IN25" s="57"/>
      <c r="IO25" s="58"/>
      <c r="IP25" s="58"/>
      <c r="IQ25" s="56">
        <v>40</v>
      </c>
      <c r="IR25" s="60"/>
      <c r="IW25" s="58">
        <v>40</v>
      </c>
      <c r="IX25" s="58"/>
      <c r="IY25" s="58"/>
      <c r="IZ25" s="58"/>
      <c r="JA25" s="58"/>
      <c r="JB25" s="58"/>
      <c r="JC25" s="58"/>
      <c r="JD25" s="58"/>
      <c r="JE25" s="58"/>
      <c r="JF25" s="58"/>
      <c r="JG25" s="58">
        <v>39</v>
      </c>
      <c r="JH25" s="59">
        <v>43</v>
      </c>
      <c r="JI25" s="60"/>
      <c r="JK25" s="58"/>
      <c r="JL25" s="58"/>
      <c r="JM25" s="58"/>
      <c r="JN25" s="58"/>
      <c r="JO25" s="58"/>
      <c r="JP25" s="58"/>
      <c r="JQ25" s="58"/>
      <c r="JR25" s="58"/>
      <c r="JS25" s="58"/>
      <c r="JT25" s="58"/>
      <c r="JU25" s="58"/>
      <c r="JV25" s="59"/>
      <c r="JW25" s="60"/>
      <c r="JY25" s="58"/>
      <c r="JZ25" s="58">
        <v>42</v>
      </c>
      <c r="KA25" s="58"/>
      <c r="KB25" s="58"/>
      <c r="KC25" s="58"/>
      <c r="KD25" s="58"/>
      <c r="KE25" s="58"/>
      <c r="KF25" s="58"/>
      <c r="KG25" s="58"/>
      <c r="KH25" s="58"/>
      <c r="KI25" s="58">
        <v>41</v>
      </c>
      <c r="KJ25" s="59">
        <v>42</v>
      </c>
      <c r="KK25" s="60"/>
      <c r="KM25" s="58"/>
      <c r="KN25" s="58"/>
      <c r="KO25" s="58"/>
      <c r="KP25" s="58"/>
      <c r="KQ25" s="58"/>
      <c r="KR25" s="58"/>
      <c r="KS25" s="58"/>
      <c r="KT25" s="58"/>
      <c r="KU25" s="58"/>
      <c r="KV25" s="58"/>
      <c r="KW25" s="58"/>
      <c r="KX25" s="59"/>
      <c r="KY25" s="60"/>
      <c r="LA25" s="58"/>
      <c r="LB25" s="58"/>
      <c r="LC25" s="58"/>
      <c r="LD25" s="58"/>
      <c r="LE25" s="58"/>
      <c r="LF25" s="58"/>
      <c r="LG25" s="58"/>
      <c r="LH25" s="58">
        <v>36</v>
      </c>
      <c r="LI25" s="58"/>
      <c r="LJ25" s="58"/>
      <c r="LK25" s="58"/>
      <c r="LL25" s="59"/>
      <c r="LM25" s="60"/>
      <c r="LO25" s="58"/>
      <c r="LP25" s="58"/>
      <c r="LQ25" s="58"/>
      <c r="LR25" s="58"/>
      <c r="LS25" s="58"/>
      <c r="LT25" s="58"/>
      <c r="LU25" s="58"/>
      <c r="LV25" s="58">
        <v>43</v>
      </c>
      <c r="LW25" s="58"/>
      <c r="LX25" s="58"/>
      <c r="LY25" s="58"/>
      <c r="LZ25" s="59"/>
      <c r="MA25" s="60"/>
      <c r="MC25" s="58"/>
      <c r="MD25" s="58"/>
      <c r="ME25" s="58"/>
      <c r="MF25" s="58"/>
      <c r="MG25" s="58"/>
      <c r="MH25" s="58"/>
      <c r="MI25" s="58"/>
      <c r="MJ25" s="58"/>
      <c r="MK25" s="58"/>
      <c r="ML25" s="58"/>
      <c r="MM25" s="58"/>
      <c r="MN25" s="58"/>
      <c r="MO25" s="60"/>
    </row>
    <row r="26" spans="1:353" x14ac:dyDescent="0.25">
      <c r="I26">
        <v>38</v>
      </c>
      <c r="K26">
        <v>42</v>
      </c>
      <c r="O26">
        <v>44</v>
      </c>
      <c r="S26">
        <v>45</v>
      </c>
      <c r="X26">
        <v>43</v>
      </c>
      <c r="AA26">
        <v>42</v>
      </c>
      <c r="AC26">
        <v>42</v>
      </c>
      <c r="AF26">
        <v>44</v>
      </c>
      <c r="AH26">
        <v>42</v>
      </c>
      <c r="AK26">
        <v>38</v>
      </c>
      <c r="AO26">
        <v>42</v>
      </c>
      <c r="AQ26" s="25"/>
      <c r="AR26">
        <v>41</v>
      </c>
      <c r="AV26" s="26"/>
      <c r="AX26" s="72">
        <v>41</v>
      </c>
      <c r="BA26">
        <v>44</v>
      </c>
      <c r="BC26" s="26"/>
      <c r="BE26" s="25">
        <v>43</v>
      </c>
      <c r="BJ26" s="26"/>
      <c r="BL26" s="25">
        <v>38</v>
      </c>
      <c r="BM26">
        <v>41</v>
      </c>
      <c r="BQ26" s="26"/>
      <c r="BS26" s="73">
        <v>40</v>
      </c>
      <c r="BX26" s="26"/>
      <c r="BZ26" s="25"/>
      <c r="CD26" s="1">
        <v>44</v>
      </c>
      <c r="CE26" s="27"/>
      <c r="CG26" s="25"/>
      <c r="CK26" s="1">
        <v>44</v>
      </c>
      <c r="CL26" s="27">
        <v>43</v>
      </c>
      <c r="CN26" s="25"/>
      <c r="CR26" s="1">
        <v>46</v>
      </c>
      <c r="CS26" s="37">
        <v>44</v>
      </c>
      <c r="CV26" s="52"/>
      <c r="CW26" s="1"/>
      <c r="CX26" s="1"/>
      <c r="CY26" s="1"/>
      <c r="CZ26" s="1"/>
      <c r="DA26" s="37"/>
      <c r="DB26" s="1"/>
      <c r="DC26" s="52"/>
      <c r="DD26" s="1"/>
      <c r="DE26" s="1"/>
      <c r="DF26" s="1"/>
      <c r="DG26" s="1">
        <v>40</v>
      </c>
      <c r="DH26" s="37"/>
      <c r="DK26" s="52"/>
      <c r="DL26" s="1"/>
      <c r="DM26" s="1"/>
      <c r="DN26" s="1"/>
      <c r="DO26" s="1">
        <v>46</v>
      </c>
      <c r="DP26" s="37"/>
      <c r="DS26" s="52"/>
      <c r="DT26" s="1"/>
      <c r="DU26" s="1"/>
      <c r="DV26" s="1"/>
      <c r="DW26" s="1">
        <v>40</v>
      </c>
      <c r="DX26" s="37"/>
      <c r="EC26" s="52"/>
      <c r="ED26" s="1"/>
      <c r="EE26" s="1"/>
      <c r="EF26" s="1"/>
      <c r="EG26" s="1"/>
      <c r="EH26" s="37"/>
      <c r="EJ26" s="52"/>
      <c r="EK26" s="1"/>
      <c r="EL26" s="1"/>
      <c r="EM26" s="1"/>
      <c r="EN26" s="1">
        <v>44</v>
      </c>
      <c r="EO26" s="37"/>
      <c r="EQ26" s="53"/>
      <c r="ER26" s="1"/>
      <c r="ES26" s="1"/>
      <c r="ET26" s="1"/>
      <c r="EU26" s="1">
        <v>41</v>
      </c>
      <c r="EV26" s="81">
        <v>40</v>
      </c>
      <c r="EY26" s="53"/>
      <c r="EZ26" s="1"/>
      <c r="FA26" s="1"/>
      <c r="FB26" s="1"/>
      <c r="FC26" s="1">
        <v>41</v>
      </c>
      <c r="FD26" s="81"/>
      <c r="FF26" s="53"/>
      <c r="FG26" s="1"/>
      <c r="FH26" s="1"/>
      <c r="FI26" s="1"/>
      <c r="FJ26" s="1">
        <v>40</v>
      </c>
      <c r="FK26" s="81"/>
      <c r="FM26" s="53"/>
      <c r="FN26" s="1"/>
      <c r="FO26" s="1"/>
      <c r="FP26" s="1"/>
      <c r="FQ26" s="1">
        <v>42</v>
      </c>
      <c r="FR26" s="81">
        <v>38</v>
      </c>
      <c r="FT26" s="55"/>
      <c r="FU26" s="56"/>
      <c r="FV26" s="56"/>
      <c r="FW26" s="56"/>
      <c r="FX26" s="56"/>
      <c r="FY26" s="56"/>
      <c r="FZ26" s="57"/>
      <c r="GA26" s="56"/>
      <c r="GB26" s="58">
        <v>46</v>
      </c>
      <c r="GC26" s="59">
        <v>45</v>
      </c>
      <c r="GD26" s="60">
        <v>43</v>
      </c>
      <c r="GE26" s="61">
        <v>46</v>
      </c>
      <c r="GI26" s="55"/>
      <c r="GJ26" s="56"/>
      <c r="GK26" s="56"/>
      <c r="GL26" s="56"/>
      <c r="GM26" s="56"/>
      <c r="GN26" s="56"/>
      <c r="GO26" s="56"/>
      <c r="GP26" s="57"/>
      <c r="GQ26" s="56"/>
      <c r="GR26" s="58">
        <v>40</v>
      </c>
      <c r="GS26" s="59"/>
      <c r="GT26" s="60">
        <v>46</v>
      </c>
      <c r="GU26" s="61">
        <v>43</v>
      </c>
      <c r="HA26" s="55"/>
      <c r="HB26" s="56"/>
      <c r="HC26" s="56"/>
      <c r="HD26" s="56"/>
      <c r="HE26" s="56"/>
      <c r="HF26" s="56"/>
      <c r="HG26" s="56"/>
      <c r="HH26" s="56"/>
      <c r="HI26" s="57"/>
      <c r="HJ26" s="56"/>
      <c r="HK26" s="58"/>
      <c r="HL26" s="59"/>
      <c r="HM26" s="60"/>
      <c r="HN26" s="61"/>
      <c r="HQ26" s="55"/>
      <c r="HR26" s="56"/>
      <c r="HS26" s="56"/>
      <c r="HT26" s="56"/>
      <c r="HU26" s="56"/>
      <c r="HV26" s="56"/>
      <c r="HW26" s="56"/>
      <c r="HX26" s="56"/>
      <c r="HY26" s="57"/>
      <c r="HZ26" s="56"/>
      <c r="IA26" s="58">
        <v>40</v>
      </c>
      <c r="IB26" s="59"/>
      <c r="IC26" s="60"/>
      <c r="IF26" s="55">
        <v>43</v>
      </c>
      <c r="IG26" s="56"/>
      <c r="IH26" s="56"/>
      <c r="II26" s="56"/>
      <c r="IJ26" s="56"/>
      <c r="IK26" s="56"/>
      <c r="IL26" s="56"/>
      <c r="IM26" s="56"/>
      <c r="IN26" s="57"/>
      <c r="IO26" s="58"/>
      <c r="IP26" s="58"/>
      <c r="IQ26" s="56">
        <v>41</v>
      </c>
      <c r="IR26" s="60"/>
      <c r="IW26" s="58">
        <v>40</v>
      </c>
      <c r="IX26" s="58"/>
      <c r="IY26" s="58"/>
      <c r="IZ26" s="58"/>
      <c r="JA26" s="58"/>
      <c r="JB26" s="58"/>
      <c r="JC26" s="58"/>
      <c r="JD26" s="58"/>
      <c r="JE26" s="58"/>
      <c r="JF26" s="58"/>
      <c r="JG26" s="58">
        <v>40</v>
      </c>
      <c r="JH26" s="59">
        <v>41</v>
      </c>
      <c r="JI26" s="60"/>
      <c r="JK26" s="58"/>
      <c r="JL26" s="58"/>
      <c r="JM26" s="58"/>
      <c r="JN26" s="58"/>
      <c r="JO26" s="58"/>
      <c r="JP26" s="58"/>
      <c r="JQ26" s="58"/>
      <c r="JR26" s="58"/>
      <c r="JS26" s="58"/>
      <c r="JT26" s="58"/>
      <c r="JU26" s="58"/>
      <c r="JV26" s="59"/>
      <c r="JW26" s="60"/>
      <c r="JY26" s="58"/>
      <c r="JZ26" s="58">
        <v>40</v>
      </c>
      <c r="KA26" s="58"/>
      <c r="KB26" s="58"/>
      <c r="KC26" s="58"/>
      <c r="KD26" s="58"/>
      <c r="KE26" s="58"/>
      <c r="KF26" s="58"/>
      <c r="KG26" s="58"/>
      <c r="KH26" s="58"/>
      <c r="KI26" s="58">
        <v>42</v>
      </c>
      <c r="KJ26" s="59">
        <v>43</v>
      </c>
      <c r="KK26" s="60"/>
      <c r="KM26" s="58"/>
      <c r="KN26" s="58"/>
      <c r="KO26" s="58"/>
      <c r="KP26" s="58"/>
      <c r="KQ26" s="58"/>
      <c r="KR26" s="58"/>
      <c r="KS26" s="58"/>
      <c r="KT26" s="58"/>
      <c r="KU26" s="58"/>
      <c r="KV26" s="58"/>
      <c r="KW26" s="58"/>
      <c r="KX26" s="59"/>
      <c r="KY26" s="60"/>
      <c r="LA26" s="58"/>
      <c r="LB26" s="58"/>
      <c r="LC26" s="58"/>
      <c r="LD26" s="58"/>
      <c r="LE26" s="58"/>
      <c r="LF26" s="58"/>
      <c r="LG26" s="58"/>
      <c r="LH26" s="58">
        <v>39</v>
      </c>
      <c r="LI26" s="58"/>
      <c r="LJ26" s="58"/>
      <c r="LK26" s="58"/>
      <c r="LL26" s="59"/>
      <c r="LM26" s="60"/>
      <c r="LO26" s="58"/>
      <c r="LP26" s="58"/>
      <c r="LQ26" s="58"/>
      <c r="LR26" s="58"/>
      <c r="LS26" s="58"/>
      <c r="LT26" s="58"/>
      <c r="LU26" s="58"/>
      <c r="LV26" s="58">
        <v>41</v>
      </c>
      <c r="LW26" s="58"/>
      <c r="LX26" s="58"/>
      <c r="LY26" s="58"/>
      <c r="LZ26" s="59"/>
      <c r="MA26" s="60"/>
      <c r="MC26" s="58"/>
      <c r="MD26" s="58"/>
      <c r="ME26" s="58"/>
      <c r="MF26" s="58"/>
      <c r="MG26" s="58"/>
      <c r="MH26" s="58"/>
      <c r="MI26" s="58"/>
      <c r="MJ26" s="58"/>
      <c r="MK26" s="58"/>
      <c r="ML26" s="58"/>
      <c r="MM26" s="58"/>
      <c r="MN26" s="58"/>
      <c r="MO26" s="60"/>
    </row>
    <row r="27" spans="1:353" x14ac:dyDescent="0.25">
      <c r="I27">
        <v>38</v>
      </c>
      <c r="K27">
        <v>43</v>
      </c>
      <c r="O27">
        <v>42</v>
      </c>
      <c r="S27">
        <v>39</v>
      </c>
      <c r="X27">
        <v>45</v>
      </c>
      <c r="AA27">
        <v>41</v>
      </c>
      <c r="AC27">
        <v>43</v>
      </c>
      <c r="AF27">
        <v>42</v>
      </c>
      <c r="AH27">
        <v>44</v>
      </c>
      <c r="AK27">
        <v>36</v>
      </c>
      <c r="AO27">
        <v>44</v>
      </c>
      <c r="AQ27" s="25"/>
      <c r="AR27">
        <v>40</v>
      </c>
      <c r="AV27" s="26"/>
      <c r="AX27" s="25">
        <v>40</v>
      </c>
      <c r="BA27">
        <v>45</v>
      </c>
      <c r="BC27" s="26"/>
      <c r="BE27" s="25">
        <v>44</v>
      </c>
      <c r="BJ27" s="26"/>
      <c r="BL27" s="25">
        <v>41</v>
      </c>
      <c r="BQ27" s="26"/>
      <c r="BS27" s="25">
        <v>44</v>
      </c>
      <c r="BX27" s="26"/>
      <c r="BZ27" s="25"/>
      <c r="CD27" s="1">
        <v>42</v>
      </c>
      <c r="CE27" s="27"/>
      <c r="CG27" s="25"/>
      <c r="CK27" s="1">
        <v>45</v>
      </c>
      <c r="CL27" s="27">
        <v>41</v>
      </c>
      <c r="CN27" s="25"/>
      <c r="CR27" s="1">
        <v>44</v>
      </c>
      <c r="CS27" s="37">
        <v>43</v>
      </c>
      <c r="CV27" s="52"/>
      <c r="CW27" s="1"/>
      <c r="CX27" s="1"/>
      <c r="CY27" s="1"/>
      <c r="CZ27" s="1"/>
      <c r="DA27" s="37"/>
      <c r="DB27" s="1"/>
      <c r="DC27" s="52"/>
      <c r="DD27" s="1"/>
      <c r="DE27" s="1"/>
      <c r="DF27" s="1"/>
      <c r="DG27" s="1">
        <v>46</v>
      </c>
      <c r="DH27" s="37"/>
      <c r="DK27" s="52"/>
      <c r="DL27" s="1"/>
      <c r="DM27" s="1"/>
      <c r="DN27" s="1"/>
      <c r="DO27" s="1">
        <v>43</v>
      </c>
      <c r="DP27" s="37"/>
      <c r="DS27" s="52"/>
      <c r="DT27" s="1"/>
      <c r="DU27" s="1"/>
      <c r="DV27" s="1"/>
      <c r="DW27" s="1">
        <v>41</v>
      </c>
      <c r="DX27" s="37"/>
      <c r="EC27" s="52"/>
      <c r="ED27" s="1"/>
      <c r="EE27" s="1"/>
      <c r="EF27" s="1"/>
      <c r="EG27" s="1"/>
      <c r="EH27" s="37"/>
      <c r="EJ27" s="52"/>
      <c r="EK27" s="1"/>
      <c r="EL27" s="1"/>
      <c r="EM27" s="1"/>
      <c r="EN27" s="1">
        <v>45</v>
      </c>
      <c r="EO27" s="37"/>
      <c r="EQ27" s="53"/>
      <c r="ER27" s="1"/>
      <c r="ES27" s="1"/>
      <c r="ET27" s="1"/>
      <c r="EU27" s="1">
        <v>40</v>
      </c>
      <c r="EV27" s="81">
        <v>43</v>
      </c>
      <c r="EY27" s="53"/>
      <c r="EZ27" s="1"/>
      <c r="FA27" s="1"/>
      <c r="FB27" s="1"/>
      <c r="FC27" s="1">
        <v>44</v>
      </c>
      <c r="FD27" s="81"/>
      <c r="FF27" s="53"/>
      <c r="FG27" s="1"/>
      <c r="FH27" s="1"/>
      <c r="FI27" s="1"/>
      <c r="FJ27" s="1">
        <v>41</v>
      </c>
      <c r="FK27" s="81"/>
      <c r="FM27" s="53"/>
      <c r="FN27" s="1"/>
      <c r="FO27" s="1"/>
      <c r="FP27" s="1"/>
      <c r="FQ27" s="1"/>
      <c r="FR27" s="81">
        <v>39</v>
      </c>
      <c r="FT27" s="55"/>
      <c r="FU27" s="56"/>
      <c r="FV27" s="56"/>
      <c r="FW27" s="56"/>
      <c r="FX27" s="56"/>
      <c r="FY27" s="56"/>
      <c r="FZ27" s="57"/>
      <c r="GA27" s="56"/>
      <c r="GB27" s="58">
        <v>44</v>
      </c>
      <c r="GC27" s="59">
        <v>44</v>
      </c>
      <c r="GD27" s="60">
        <v>45</v>
      </c>
      <c r="GE27" s="61">
        <v>44</v>
      </c>
      <c r="GI27" s="55"/>
      <c r="GJ27" s="56"/>
      <c r="GK27" s="56"/>
      <c r="GL27" s="56"/>
      <c r="GM27" s="56"/>
      <c r="GN27" s="56"/>
      <c r="GO27" s="56"/>
      <c r="GP27" s="57"/>
      <c r="GQ27" s="56"/>
      <c r="GR27" s="64">
        <v>40</v>
      </c>
      <c r="GS27" s="59"/>
      <c r="GT27" s="74">
        <v>46</v>
      </c>
      <c r="GU27" s="61">
        <v>42</v>
      </c>
      <c r="HA27" s="55"/>
      <c r="HB27" s="56"/>
      <c r="HC27" s="56"/>
      <c r="HD27" s="56"/>
      <c r="HE27" s="56"/>
      <c r="HF27" s="56"/>
      <c r="HG27" s="56"/>
      <c r="HH27" s="56"/>
      <c r="HI27" s="57"/>
      <c r="HJ27" s="56"/>
      <c r="HK27" s="58"/>
      <c r="HL27" s="59"/>
      <c r="HM27" s="60"/>
      <c r="HN27" s="61"/>
      <c r="HQ27" s="55"/>
      <c r="HR27" s="56"/>
      <c r="HS27" s="56"/>
      <c r="HT27" s="56"/>
      <c r="HU27" s="56"/>
      <c r="HV27" s="56"/>
      <c r="HW27" s="56"/>
      <c r="HX27" s="56"/>
      <c r="HY27" s="57"/>
      <c r="HZ27" s="56"/>
      <c r="IA27" s="58">
        <v>43</v>
      </c>
      <c r="IB27" s="59"/>
      <c r="IC27" s="60"/>
      <c r="IF27" s="55">
        <v>43</v>
      </c>
      <c r="IG27" s="56"/>
      <c r="IH27" s="56"/>
      <c r="II27" s="56"/>
      <c r="IJ27" s="56"/>
      <c r="IK27" s="56"/>
      <c r="IL27" s="56"/>
      <c r="IM27" s="56"/>
      <c r="IN27" s="57"/>
      <c r="IO27" s="58"/>
      <c r="IP27" s="58"/>
      <c r="IQ27" s="56">
        <v>42</v>
      </c>
      <c r="IR27" s="60"/>
      <c r="IW27" s="58"/>
      <c r="IX27" s="58"/>
      <c r="IY27" s="58"/>
      <c r="IZ27" s="58"/>
      <c r="JA27" s="58"/>
      <c r="JB27" s="58"/>
      <c r="JC27" s="58"/>
      <c r="JD27" s="58"/>
      <c r="JE27" s="58"/>
      <c r="JF27" s="58"/>
      <c r="JG27" s="64">
        <v>39</v>
      </c>
      <c r="JH27" s="59">
        <v>41</v>
      </c>
      <c r="JI27" s="60"/>
      <c r="JK27" s="58"/>
      <c r="JL27" s="58"/>
      <c r="JM27" s="58"/>
      <c r="JN27" s="58"/>
      <c r="JO27" s="58"/>
      <c r="JP27" s="58"/>
      <c r="JQ27" s="58"/>
      <c r="JR27" s="58"/>
      <c r="JS27" s="58"/>
      <c r="JT27" s="58"/>
      <c r="JU27" s="64"/>
      <c r="JV27" s="59"/>
      <c r="JW27" s="60"/>
      <c r="JY27" s="58"/>
      <c r="JZ27" s="58"/>
      <c r="KA27" s="58"/>
      <c r="KB27" s="58"/>
      <c r="KC27" s="58"/>
      <c r="KD27" s="58"/>
      <c r="KE27" s="58"/>
      <c r="KF27" s="58"/>
      <c r="KG27" s="58"/>
      <c r="KH27" s="58"/>
      <c r="KI27" s="64">
        <v>40</v>
      </c>
      <c r="KJ27" s="59">
        <v>40</v>
      </c>
      <c r="KK27" s="60"/>
      <c r="KM27" s="58"/>
      <c r="KN27" s="58"/>
      <c r="KO27" s="58"/>
      <c r="KP27" s="58"/>
      <c r="KQ27" s="58"/>
      <c r="KR27" s="58"/>
      <c r="KS27" s="58"/>
      <c r="KT27" s="58"/>
      <c r="KU27" s="58"/>
      <c r="KV27" s="58"/>
      <c r="KW27" s="64"/>
      <c r="KX27" s="59"/>
      <c r="KY27" s="60"/>
      <c r="LA27" s="58"/>
      <c r="LB27" s="58"/>
      <c r="LC27" s="58"/>
      <c r="LD27" s="58"/>
      <c r="LE27" s="58"/>
      <c r="LF27" s="58"/>
      <c r="LG27" s="58"/>
      <c r="LH27" s="58">
        <v>38</v>
      </c>
      <c r="LI27" s="58"/>
      <c r="LJ27" s="58"/>
      <c r="LK27" s="64"/>
      <c r="LL27" s="59"/>
      <c r="LM27" s="60"/>
      <c r="LO27" s="58"/>
      <c r="LP27" s="58"/>
      <c r="LQ27" s="58"/>
      <c r="LR27" s="58"/>
      <c r="LS27" s="58"/>
      <c r="LT27" s="58"/>
      <c r="LU27" s="58"/>
      <c r="LV27" s="58">
        <v>43</v>
      </c>
      <c r="LW27" s="58"/>
      <c r="LX27" s="58"/>
      <c r="LY27" s="64"/>
      <c r="LZ27" s="59"/>
      <c r="MA27" s="60"/>
      <c r="MC27" s="58"/>
      <c r="MD27" s="58"/>
      <c r="ME27" s="58"/>
      <c r="MF27" s="58"/>
      <c r="MG27" s="58"/>
      <c r="MH27" s="58"/>
      <c r="MI27" s="58"/>
      <c r="MJ27" s="58"/>
      <c r="MK27" s="58"/>
      <c r="ML27" s="58"/>
      <c r="MM27" s="58"/>
      <c r="MN27" s="58"/>
      <c r="MO27" s="60"/>
    </row>
    <row r="28" spans="1:353" x14ac:dyDescent="0.25">
      <c r="I28">
        <v>38</v>
      </c>
      <c r="K28">
        <v>42</v>
      </c>
      <c r="O28">
        <v>43</v>
      </c>
      <c r="S28">
        <v>41</v>
      </c>
      <c r="X28">
        <v>42</v>
      </c>
      <c r="AA28">
        <v>40</v>
      </c>
      <c r="AC28">
        <v>42</v>
      </c>
      <c r="AF28">
        <v>45</v>
      </c>
      <c r="AH28">
        <v>45</v>
      </c>
      <c r="AK28">
        <v>37</v>
      </c>
      <c r="AO28">
        <v>43</v>
      </c>
      <c r="AQ28" s="25"/>
      <c r="AR28">
        <v>40</v>
      </c>
      <c r="AV28" s="26"/>
      <c r="AX28" s="25">
        <v>42</v>
      </c>
      <c r="BA28">
        <v>45</v>
      </c>
      <c r="BC28" s="26"/>
      <c r="BE28" s="25">
        <v>42</v>
      </c>
      <c r="BJ28" s="26"/>
      <c r="BL28" s="25">
        <v>40</v>
      </c>
      <c r="BQ28" s="26"/>
      <c r="BS28" s="25">
        <v>45</v>
      </c>
      <c r="BX28" s="26"/>
      <c r="BZ28" s="25"/>
      <c r="CD28" s="63">
        <v>42</v>
      </c>
      <c r="CE28" s="27"/>
      <c r="CG28" s="25"/>
      <c r="CK28" s="1">
        <v>44</v>
      </c>
      <c r="CL28" s="27">
        <v>42</v>
      </c>
      <c r="CN28" s="25"/>
      <c r="CR28" s="1">
        <v>42</v>
      </c>
      <c r="CS28" s="37">
        <v>45</v>
      </c>
      <c r="CV28" s="52"/>
      <c r="CW28" s="1"/>
      <c r="CX28" s="1"/>
      <c r="CY28" s="1"/>
      <c r="CZ28" s="1"/>
      <c r="DA28" s="37"/>
      <c r="DB28" s="1"/>
      <c r="DC28" s="52"/>
      <c r="DD28" s="1"/>
      <c r="DE28" s="1"/>
      <c r="DF28" s="1"/>
      <c r="DG28" s="1">
        <v>44</v>
      </c>
      <c r="DH28" s="37"/>
      <c r="DK28" s="52"/>
      <c r="DL28" s="1"/>
      <c r="DM28" s="1"/>
      <c r="DN28" s="1"/>
      <c r="DO28" s="1">
        <v>44</v>
      </c>
      <c r="DP28" s="37"/>
      <c r="DS28" s="52"/>
      <c r="DT28" s="1"/>
      <c r="DU28" s="1"/>
      <c r="DV28" s="1"/>
      <c r="DW28" s="63">
        <v>43</v>
      </c>
      <c r="DX28" s="37"/>
      <c r="EC28" s="52"/>
      <c r="ED28" s="1"/>
      <c r="EE28" s="1"/>
      <c r="EF28" s="1"/>
      <c r="EG28" s="1"/>
      <c r="EH28" s="37"/>
      <c r="EJ28" s="52"/>
      <c r="EK28" s="1"/>
      <c r="EL28" s="1"/>
      <c r="EM28" s="1"/>
      <c r="EN28" s="63">
        <v>44</v>
      </c>
      <c r="EO28" s="37"/>
      <c r="EQ28" s="53"/>
      <c r="ER28" s="1"/>
      <c r="ES28" s="1"/>
      <c r="ET28" s="1"/>
      <c r="EU28" s="1">
        <v>40</v>
      </c>
      <c r="EV28" s="81">
        <v>42</v>
      </c>
      <c r="EY28" s="53"/>
      <c r="EZ28" s="1"/>
      <c r="FA28" s="1"/>
      <c r="FB28" s="1"/>
      <c r="FC28" s="1"/>
      <c r="FD28" s="81"/>
      <c r="FF28" s="53"/>
      <c r="FG28" s="1"/>
      <c r="FH28" s="1"/>
      <c r="FI28" s="1"/>
      <c r="FJ28" s="1">
        <v>42</v>
      </c>
      <c r="FK28" s="81"/>
      <c r="FM28" s="53"/>
      <c r="FN28" s="1"/>
      <c r="FO28" s="1"/>
      <c r="FP28" s="1"/>
      <c r="FQ28" s="1"/>
      <c r="FR28" s="81">
        <v>40</v>
      </c>
      <c r="FT28" s="55"/>
      <c r="FU28" s="56"/>
      <c r="FV28" s="56"/>
      <c r="FW28" s="56"/>
      <c r="FX28" s="56"/>
      <c r="FY28" s="56"/>
      <c r="FZ28" s="57"/>
      <c r="GA28" s="56"/>
      <c r="GB28" s="58">
        <v>45</v>
      </c>
      <c r="GC28" s="71">
        <v>43</v>
      </c>
      <c r="GD28" s="74">
        <v>43</v>
      </c>
      <c r="GE28" s="61">
        <v>45</v>
      </c>
      <c r="GI28" s="55"/>
      <c r="GJ28" s="56"/>
      <c r="GK28" s="56"/>
      <c r="GL28" s="56"/>
      <c r="GM28" s="56"/>
      <c r="GN28" s="56"/>
      <c r="GO28" s="56"/>
      <c r="GP28" s="57"/>
      <c r="GQ28" s="56"/>
      <c r="GR28" s="58"/>
      <c r="GS28" s="59"/>
      <c r="GT28" s="60">
        <v>45</v>
      </c>
      <c r="GU28" s="61">
        <v>42</v>
      </c>
      <c r="HA28" s="55"/>
      <c r="HB28" s="56"/>
      <c r="HC28" s="56"/>
      <c r="HD28" s="56"/>
      <c r="HE28" s="56"/>
      <c r="HF28" s="56"/>
      <c r="HG28" s="56"/>
      <c r="HH28" s="56"/>
      <c r="HI28" s="57"/>
      <c r="HJ28" s="56"/>
      <c r="HK28" s="58"/>
      <c r="HL28" s="59"/>
      <c r="HM28" s="60"/>
      <c r="HN28" s="61"/>
      <c r="HQ28" s="55"/>
      <c r="HR28" s="56"/>
      <c r="HS28" s="56"/>
      <c r="HT28" s="56"/>
      <c r="HU28" s="56"/>
      <c r="HV28" s="56"/>
      <c r="HW28" s="56"/>
      <c r="HX28" s="56"/>
      <c r="HY28" s="57"/>
      <c r="HZ28" s="56"/>
      <c r="IA28" s="58">
        <v>40</v>
      </c>
      <c r="IB28" s="59"/>
      <c r="IC28" s="60"/>
      <c r="IF28" s="55">
        <v>42</v>
      </c>
      <c r="IG28" s="56"/>
      <c r="IH28" s="56"/>
      <c r="II28" s="56"/>
      <c r="IJ28" s="56"/>
      <c r="IK28" s="56"/>
      <c r="IL28" s="56"/>
      <c r="IM28" s="56"/>
      <c r="IN28" s="57"/>
      <c r="IO28" s="58"/>
      <c r="IP28" s="58"/>
      <c r="IQ28" s="56">
        <v>42</v>
      </c>
      <c r="IR28" s="60"/>
      <c r="IW28" s="58"/>
      <c r="IX28" s="58"/>
      <c r="IY28" s="58"/>
      <c r="IZ28" s="58"/>
      <c r="JA28" s="58"/>
      <c r="JB28" s="58"/>
      <c r="JC28" s="58"/>
      <c r="JD28" s="58"/>
      <c r="JE28" s="58"/>
      <c r="JF28" s="58"/>
      <c r="JG28" s="58"/>
      <c r="JH28" s="59">
        <v>39</v>
      </c>
      <c r="JI28" s="60"/>
      <c r="JK28" s="58"/>
      <c r="JL28" s="58"/>
      <c r="JM28" s="58"/>
      <c r="JN28" s="58"/>
      <c r="JO28" s="58"/>
      <c r="JP28" s="58"/>
      <c r="JQ28" s="58"/>
      <c r="JR28" s="58"/>
      <c r="JS28" s="58"/>
      <c r="JT28" s="58"/>
      <c r="JU28" s="58"/>
      <c r="JV28" s="59"/>
      <c r="JW28" s="60"/>
      <c r="JY28" s="58"/>
      <c r="JZ28" s="58"/>
      <c r="KA28" s="58"/>
      <c r="KB28" s="58"/>
      <c r="KC28" s="58"/>
      <c r="KD28" s="58"/>
      <c r="KE28" s="58"/>
      <c r="KF28" s="58"/>
      <c r="KG28" s="58"/>
      <c r="KH28" s="58"/>
      <c r="KI28" s="58">
        <v>41</v>
      </c>
      <c r="KJ28" s="59">
        <v>41</v>
      </c>
      <c r="KK28" s="60"/>
      <c r="KM28" s="58"/>
      <c r="KN28" s="58"/>
      <c r="KO28" s="58"/>
      <c r="KP28" s="58"/>
      <c r="KQ28" s="58"/>
      <c r="KR28" s="58"/>
      <c r="KS28" s="58"/>
      <c r="KT28" s="58"/>
      <c r="KU28" s="58"/>
      <c r="KV28" s="58"/>
      <c r="KW28" s="58"/>
      <c r="KX28" s="59"/>
      <c r="KY28" s="60"/>
      <c r="LA28" s="58"/>
      <c r="LB28" s="58"/>
      <c r="LC28" s="58"/>
      <c r="LD28" s="58"/>
      <c r="LE28" s="58"/>
      <c r="LF28" s="58"/>
      <c r="LG28" s="58"/>
      <c r="LH28" s="58">
        <v>38</v>
      </c>
      <c r="LI28" s="58"/>
      <c r="LJ28" s="58"/>
      <c r="LK28" s="58"/>
      <c r="LL28" s="59"/>
      <c r="LM28" s="60"/>
      <c r="LO28" s="58"/>
      <c r="LP28" s="58"/>
      <c r="LQ28" s="58"/>
      <c r="LR28" s="58"/>
      <c r="LS28" s="58"/>
      <c r="LT28" s="58"/>
      <c r="LU28" s="58"/>
      <c r="LV28" s="58">
        <v>43</v>
      </c>
      <c r="LW28" s="58"/>
      <c r="LX28" s="58"/>
      <c r="LY28" s="58"/>
      <c r="LZ28" s="59"/>
      <c r="MA28" s="60"/>
      <c r="MC28" s="58"/>
      <c r="MD28" s="58"/>
      <c r="ME28" s="58"/>
      <c r="MF28" s="58"/>
      <c r="MG28" s="58"/>
      <c r="MH28" s="58"/>
      <c r="MI28" s="58"/>
      <c r="MJ28" s="58"/>
      <c r="MK28" s="58"/>
      <c r="ML28" s="58"/>
      <c r="MM28" s="58"/>
      <c r="MN28" s="58"/>
      <c r="MO28" s="60"/>
    </row>
    <row r="29" spans="1:353" ht="15.75" thickBot="1" x14ac:dyDescent="0.3">
      <c r="I29">
        <v>40</v>
      </c>
      <c r="K29">
        <v>40</v>
      </c>
      <c r="O29">
        <v>42</v>
      </c>
      <c r="S29">
        <v>40</v>
      </c>
      <c r="X29">
        <v>39</v>
      </c>
      <c r="AA29">
        <v>38</v>
      </c>
      <c r="AF29">
        <v>43</v>
      </c>
      <c r="AH29">
        <v>45</v>
      </c>
      <c r="AK29">
        <v>36</v>
      </c>
      <c r="AO29">
        <v>43</v>
      </c>
      <c r="AQ29" s="25"/>
      <c r="AR29">
        <v>40</v>
      </c>
      <c r="AV29" s="26"/>
      <c r="AX29" s="25">
        <v>39</v>
      </c>
      <c r="BA29">
        <v>45</v>
      </c>
      <c r="BC29" s="26"/>
      <c r="BE29" s="25">
        <v>44</v>
      </c>
      <c r="BJ29" s="26"/>
      <c r="BL29" s="25">
        <v>39</v>
      </c>
      <c r="BQ29" s="75"/>
      <c r="BS29" s="25">
        <v>45</v>
      </c>
      <c r="BX29" s="26"/>
      <c r="BZ29" s="25"/>
      <c r="CD29" s="1">
        <v>44</v>
      </c>
      <c r="CE29" s="27"/>
      <c r="CG29" s="25"/>
      <c r="CK29" s="1">
        <v>49</v>
      </c>
      <c r="CL29" s="27">
        <v>45</v>
      </c>
      <c r="CN29" s="25"/>
      <c r="CR29" s="1">
        <v>44</v>
      </c>
      <c r="CS29" s="37">
        <v>46</v>
      </c>
      <c r="CV29" s="52"/>
      <c r="CW29" s="82">
        <f>SUM(CW13:CW18)</f>
        <v>0</v>
      </c>
      <c r="CX29" s="1"/>
      <c r="CY29" s="1"/>
      <c r="CZ29" s="1"/>
      <c r="DA29" s="37"/>
      <c r="DB29" s="1"/>
      <c r="DC29" s="52"/>
      <c r="DD29" s="82">
        <f>SUM(DD13:DD18)</f>
        <v>0</v>
      </c>
      <c r="DE29" s="1"/>
      <c r="DF29" s="1"/>
      <c r="DG29" s="1">
        <v>45</v>
      </c>
      <c r="DH29" s="37"/>
      <c r="DK29" s="52"/>
      <c r="DL29" s="82">
        <f>SUM(DL13:DL18)</f>
        <v>0</v>
      </c>
      <c r="DM29" s="1"/>
      <c r="DN29" s="1"/>
      <c r="DO29" s="1">
        <v>43</v>
      </c>
      <c r="DP29" s="37"/>
      <c r="DS29" s="52"/>
      <c r="DT29" s="82">
        <f>SUM(DT13:DT18)</f>
        <v>0</v>
      </c>
      <c r="DU29" s="1"/>
      <c r="DV29" s="1"/>
      <c r="DW29" s="1">
        <v>44</v>
      </c>
      <c r="DX29" s="37"/>
      <c r="EC29" s="52"/>
      <c r="ED29" s="82"/>
      <c r="EE29" s="1"/>
      <c r="EF29" s="1"/>
      <c r="EG29" s="1"/>
      <c r="EH29" s="37"/>
      <c r="EJ29" s="52"/>
      <c r="EK29" s="82"/>
      <c r="EL29" s="1"/>
      <c r="EM29" s="1"/>
      <c r="EN29" s="1"/>
      <c r="EO29" s="37"/>
      <c r="EQ29" s="53"/>
      <c r="ER29" s="82"/>
      <c r="ES29" s="1"/>
      <c r="ET29" s="1"/>
      <c r="EU29" s="1">
        <v>41</v>
      </c>
      <c r="EV29" s="81">
        <v>45</v>
      </c>
      <c r="EY29" s="53"/>
      <c r="EZ29" s="82"/>
      <c r="FA29" s="1"/>
      <c r="FB29" s="1"/>
      <c r="FC29" s="1"/>
      <c r="FD29" s="81"/>
      <c r="FF29" s="53"/>
      <c r="FG29" s="82"/>
      <c r="FH29" s="1"/>
      <c r="FI29" s="1"/>
      <c r="FJ29" s="1">
        <v>41</v>
      </c>
      <c r="FK29" s="81"/>
      <c r="FM29" s="53"/>
      <c r="FN29" s="82"/>
      <c r="FO29" s="1"/>
      <c r="FP29" s="1"/>
      <c r="FQ29" s="1"/>
      <c r="FR29" s="81"/>
      <c r="FT29" s="55"/>
      <c r="FU29" s="56"/>
      <c r="FV29" s="56"/>
      <c r="FW29" s="56"/>
      <c r="FX29" s="56"/>
      <c r="FY29" s="56"/>
      <c r="FZ29" s="57"/>
      <c r="GA29" s="56"/>
      <c r="GB29" s="58">
        <v>44</v>
      </c>
      <c r="GC29" s="59"/>
      <c r="GD29" s="60">
        <v>44</v>
      </c>
      <c r="GE29" s="61">
        <v>44</v>
      </c>
      <c r="GI29" s="55"/>
      <c r="GJ29" s="56"/>
      <c r="GK29" s="56"/>
      <c r="GL29" s="56"/>
      <c r="GM29" s="56"/>
      <c r="GN29" s="56"/>
      <c r="GO29" s="56"/>
      <c r="GP29" s="57"/>
      <c r="GQ29" s="56"/>
      <c r="GR29" s="58"/>
      <c r="GS29" s="59"/>
      <c r="GT29" s="60">
        <v>44</v>
      </c>
      <c r="GU29" s="61">
        <v>42</v>
      </c>
      <c r="HA29" s="55"/>
      <c r="HB29" s="56"/>
      <c r="HC29" s="56"/>
      <c r="HD29" s="56"/>
      <c r="HE29" s="56"/>
      <c r="HF29" s="56"/>
      <c r="HG29" s="56"/>
      <c r="HH29" s="56"/>
      <c r="HI29" s="57"/>
      <c r="HJ29" s="56"/>
      <c r="HK29" s="58"/>
      <c r="HL29" s="59"/>
      <c r="HM29" s="60"/>
      <c r="HN29" s="61"/>
      <c r="HQ29" s="55"/>
      <c r="HR29" s="56"/>
      <c r="HS29" s="56"/>
      <c r="HT29" s="56"/>
      <c r="HU29" s="56"/>
      <c r="HV29" s="56"/>
      <c r="HW29" s="56"/>
      <c r="HX29" s="56"/>
      <c r="HY29" s="57"/>
      <c r="HZ29" s="56"/>
      <c r="IA29" s="58">
        <v>41</v>
      </c>
      <c r="IB29" s="59"/>
      <c r="IC29" s="60"/>
      <c r="IF29" s="55">
        <v>40</v>
      </c>
      <c r="IG29" s="56"/>
      <c r="IH29" s="56"/>
      <c r="II29" s="56"/>
      <c r="IJ29" s="56"/>
      <c r="IK29" s="56"/>
      <c r="IL29" s="56"/>
      <c r="IM29" s="56"/>
      <c r="IN29" s="57"/>
      <c r="IO29" s="58"/>
      <c r="IP29" s="58"/>
      <c r="IQ29" s="56">
        <v>41</v>
      </c>
      <c r="IR29" s="60"/>
      <c r="IW29" s="58"/>
      <c r="IX29" s="58"/>
      <c r="IY29" s="58"/>
      <c r="IZ29" s="58"/>
      <c r="JA29" s="58"/>
      <c r="JB29" s="58"/>
      <c r="JC29" s="58"/>
      <c r="JD29" s="58"/>
      <c r="JE29" s="58"/>
      <c r="JF29" s="58"/>
      <c r="JG29" s="58"/>
      <c r="JH29" s="59"/>
      <c r="JI29" s="60"/>
      <c r="JK29" s="58"/>
      <c r="JL29" s="58"/>
      <c r="JM29" s="58"/>
      <c r="JN29" s="58"/>
      <c r="JO29" s="58"/>
      <c r="JP29" s="58"/>
      <c r="JQ29" s="58"/>
      <c r="JR29" s="58"/>
      <c r="JS29" s="58"/>
      <c r="JT29" s="58"/>
      <c r="JU29" s="58"/>
      <c r="JV29" s="59"/>
      <c r="JW29" s="60"/>
      <c r="JY29" s="58"/>
      <c r="JZ29" s="58"/>
      <c r="KA29" s="58"/>
      <c r="KB29" s="58"/>
      <c r="KC29" s="58"/>
      <c r="KD29" s="58"/>
      <c r="KE29" s="58"/>
      <c r="KF29" s="58"/>
      <c r="KG29" s="58"/>
      <c r="KH29" s="58"/>
      <c r="KI29" s="58">
        <v>42</v>
      </c>
      <c r="KJ29" s="59">
        <v>40</v>
      </c>
      <c r="KK29" s="60"/>
      <c r="KM29" s="58"/>
      <c r="KN29" s="58"/>
      <c r="KO29" s="58"/>
      <c r="KP29" s="58"/>
      <c r="KQ29" s="58"/>
      <c r="KR29" s="58"/>
      <c r="KS29" s="58"/>
      <c r="KT29" s="58"/>
      <c r="KU29" s="58"/>
      <c r="KV29" s="58"/>
      <c r="KW29" s="58"/>
      <c r="KX29" s="59"/>
      <c r="KY29" s="60"/>
      <c r="LA29" s="58"/>
      <c r="LB29" s="58"/>
      <c r="LC29" s="58"/>
      <c r="LD29" s="58"/>
      <c r="LE29" s="58"/>
      <c r="LF29" s="58"/>
      <c r="LG29" s="58"/>
      <c r="LH29" s="58"/>
      <c r="LI29" s="58"/>
      <c r="LJ29" s="58"/>
      <c r="LK29" s="58"/>
      <c r="LL29" s="59"/>
      <c r="LM29" s="60"/>
      <c r="LO29" s="58"/>
      <c r="LP29" s="58"/>
      <c r="LQ29" s="58"/>
      <c r="LR29" s="58"/>
      <c r="LS29" s="58"/>
      <c r="LT29" s="58"/>
      <c r="LU29" s="58"/>
      <c r="LV29" s="58">
        <v>40</v>
      </c>
      <c r="LW29" s="58"/>
      <c r="LX29" s="58"/>
      <c r="LY29" s="58"/>
      <c r="LZ29" s="59"/>
      <c r="MA29" s="60"/>
      <c r="MC29" s="58"/>
      <c r="MD29" s="58"/>
      <c r="ME29" s="58"/>
      <c r="MF29" s="58"/>
      <c r="MG29" s="58"/>
      <c r="MH29" s="58"/>
      <c r="MI29" s="58"/>
      <c r="MJ29" s="58"/>
      <c r="MK29" s="58"/>
      <c r="ML29" s="58"/>
      <c r="MM29" s="58"/>
      <c r="MN29" s="58"/>
      <c r="MO29" s="60"/>
    </row>
    <row r="30" spans="1:353" x14ac:dyDescent="0.25">
      <c r="I30">
        <v>41</v>
      </c>
      <c r="K30">
        <v>42</v>
      </c>
      <c r="O30">
        <v>43</v>
      </c>
      <c r="S30">
        <v>41</v>
      </c>
      <c r="X30">
        <v>39</v>
      </c>
      <c r="AA30">
        <v>41</v>
      </c>
      <c r="AF30">
        <v>44</v>
      </c>
      <c r="AH30">
        <v>43</v>
      </c>
      <c r="AK30">
        <v>41</v>
      </c>
      <c r="AO30">
        <v>44</v>
      </c>
      <c r="AQ30" s="25"/>
      <c r="AR30">
        <v>39</v>
      </c>
      <c r="AV30" s="26"/>
      <c r="AX30" s="25">
        <v>40</v>
      </c>
      <c r="BA30" s="69">
        <v>44</v>
      </c>
      <c r="BB30" s="69"/>
      <c r="BC30" s="70"/>
      <c r="BE30" s="25">
        <v>41</v>
      </c>
      <c r="BJ30" s="26"/>
      <c r="BL30" s="25">
        <v>38</v>
      </c>
      <c r="BP30" t="s">
        <v>45</v>
      </c>
      <c r="BQ30" s="26"/>
      <c r="BS30" s="25">
        <v>43</v>
      </c>
      <c r="BX30" s="26"/>
      <c r="BZ30" s="25"/>
      <c r="CD30" s="1">
        <v>45</v>
      </c>
      <c r="CE30" s="27"/>
      <c r="CG30" s="25"/>
      <c r="CK30" s="1">
        <v>44</v>
      </c>
      <c r="CL30" s="27">
        <v>44</v>
      </c>
      <c r="CN30" s="25"/>
      <c r="CR30" s="63">
        <v>751</v>
      </c>
      <c r="CS30" s="67">
        <v>719</v>
      </c>
      <c r="CV30" s="83">
        <f>SUM(CV13:CV14)</f>
        <v>88</v>
      </c>
      <c r="CW30" s="1"/>
      <c r="CX30" s="1"/>
      <c r="CY30" s="1"/>
      <c r="CZ30" s="63">
        <f>SUM(CZ13:CZ20)</f>
        <v>343</v>
      </c>
      <c r="DA30" s="67">
        <f>SUM(DA13:DA19)</f>
        <v>300</v>
      </c>
      <c r="DB30" s="1"/>
      <c r="DC30" s="25"/>
      <c r="DG30" s="1">
        <v>44</v>
      </c>
      <c r="DH30" s="26"/>
      <c r="DK30" s="25"/>
      <c r="DO30" s="1">
        <v>42</v>
      </c>
      <c r="DP30" s="26"/>
      <c r="DS30" s="25"/>
      <c r="DW30" s="1">
        <v>45</v>
      </c>
      <c r="DX30" s="26"/>
      <c r="EC30" s="25"/>
      <c r="EG30" s="1"/>
      <c r="EH30" s="26"/>
      <c r="EJ30" s="25"/>
      <c r="EN30" s="1"/>
      <c r="EO30" s="26"/>
      <c r="EQ30" s="84"/>
      <c r="EU30" s="1">
        <v>40</v>
      </c>
      <c r="EV30" s="54">
        <v>40</v>
      </c>
      <c r="EY30" s="84"/>
      <c r="FC30" s="1"/>
      <c r="FD30" s="54"/>
      <c r="FF30" s="84"/>
      <c r="FJ30" s="1"/>
      <c r="FK30" s="54"/>
      <c r="FM30" s="84"/>
      <c r="FQ30" s="1"/>
      <c r="FR30" s="54"/>
      <c r="FT30" s="55"/>
      <c r="FU30" s="56"/>
      <c r="FV30" s="56"/>
      <c r="FW30" s="56"/>
      <c r="FX30" s="56"/>
      <c r="FY30" s="56"/>
      <c r="FZ30" s="57"/>
      <c r="GA30" s="56"/>
      <c r="GB30" s="58">
        <v>44</v>
      </c>
      <c r="GC30" s="59"/>
      <c r="GD30" s="60">
        <v>45</v>
      </c>
      <c r="GE30" s="78">
        <v>40</v>
      </c>
      <c r="GI30" s="55"/>
      <c r="GJ30" s="56"/>
      <c r="GK30" s="56"/>
      <c r="GL30" s="56"/>
      <c r="GM30" s="56"/>
      <c r="GN30" s="56"/>
      <c r="GO30" s="56"/>
      <c r="GP30" s="57"/>
      <c r="GQ30" s="56"/>
      <c r="GR30" s="58"/>
      <c r="GS30" s="59"/>
      <c r="GT30" s="60">
        <v>45</v>
      </c>
      <c r="GU30" s="61">
        <v>43</v>
      </c>
      <c r="HA30" s="55"/>
      <c r="HB30" s="56"/>
      <c r="HC30" s="56"/>
      <c r="HD30" s="56"/>
      <c r="HE30" s="56"/>
      <c r="HF30" s="56"/>
      <c r="HG30" s="56"/>
      <c r="HH30" s="56"/>
      <c r="HI30" s="57"/>
      <c r="HJ30" s="56"/>
      <c r="HK30" s="58"/>
      <c r="HL30" s="59"/>
      <c r="HM30" s="60"/>
      <c r="HN30" s="61"/>
      <c r="HQ30" s="55"/>
      <c r="HR30" s="56"/>
      <c r="HS30" s="56"/>
      <c r="HT30" s="56"/>
      <c r="HU30" s="56"/>
      <c r="HV30" s="56"/>
      <c r="HW30" s="56"/>
      <c r="HX30" s="56"/>
      <c r="HY30" s="57"/>
      <c r="HZ30" s="56"/>
      <c r="IA30" s="64">
        <v>40</v>
      </c>
      <c r="IB30" s="59"/>
      <c r="IC30" s="60"/>
      <c r="IF30" s="55">
        <v>46</v>
      </c>
      <c r="IG30" s="56"/>
      <c r="IH30" s="56"/>
      <c r="II30" s="56"/>
      <c r="IJ30" s="56"/>
      <c r="IK30" s="56"/>
      <c r="IL30" s="56"/>
      <c r="IM30" s="56"/>
      <c r="IN30" s="57"/>
      <c r="IO30" s="58"/>
      <c r="IP30" s="58"/>
      <c r="IQ30" s="56">
        <v>41</v>
      </c>
      <c r="IR30" s="60"/>
      <c r="IW30" s="58"/>
      <c r="IX30" s="58"/>
      <c r="IY30" s="58"/>
      <c r="IZ30" s="58"/>
      <c r="JA30" s="58"/>
      <c r="JB30" s="58"/>
      <c r="JC30" s="58"/>
      <c r="JD30" s="58"/>
      <c r="JE30" s="58"/>
      <c r="JF30" s="58"/>
      <c r="JG30" s="58"/>
      <c r="JH30" s="59"/>
      <c r="JI30" s="60"/>
      <c r="JK30" s="58"/>
      <c r="JL30" s="58"/>
      <c r="JM30" s="58"/>
      <c r="JN30" s="58"/>
      <c r="JO30" s="58"/>
      <c r="JP30" s="58"/>
      <c r="JQ30" s="58"/>
      <c r="JR30" s="58"/>
      <c r="JS30" s="58"/>
      <c r="JT30" s="58"/>
      <c r="JU30" s="58"/>
      <c r="JV30" s="59"/>
      <c r="JW30" s="60"/>
      <c r="JY30" s="58"/>
      <c r="JZ30" s="58"/>
      <c r="KA30" s="58"/>
      <c r="KB30" s="58"/>
      <c r="KC30" s="58"/>
      <c r="KD30" s="58"/>
      <c r="KE30" s="58"/>
      <c r="KF30" s="58"/>
      <c r="KG30" s="58"/>
      <c r="KH30" s="58"/>
      <c r="KI30" s="58">
        <v>40</v>
      </c>
      <c r="KJ30" s="59">
        <v>38</v>
      </c>
      <c r="KK30" s="60"/>
      <c r="KM30" s="58"/>
      <c r="KN30" s="58"/>
      <c r="KO30" s="58"/>
      <c r="KP30" s="58"/>
      <c r="KQ30" s="58"/>
      <c r="KR30" s="58"/>
      <c r="KS30" s="58"/>
      <c r="KT30" s="58"/>
      <c r="KU30" s="58"/>
      <c r="KV30" s="58"/>
      <c r="KW30" s="58"/>
      <c r="KX30" s="59"/>
      <c r="KY30" s="60"/>
      <c r="LA30" s="58"/>
      <c r="LB30" s="58"/>
      <c r="LC30" s="58"/>
      <c r="LD30" s="58"/>
      <c r="LE30" s="58"/>
      <c r="LF30" s="58"/>
      <c r="LG30" s="58"/>
      <c r="LH30" s="58"/>
      <c r="LI30" s="58"/>
      <c r="LJ30" s="58"/>
      <c r="LK30" s="58"/>
      <c r="LL30" s="59"/>
      <c r="LM30" s="60"/>
      <c r="LO30" s="58"/>
      <c r="LP30" s="58"/>
      <c r="LQ30" s="58"/>
      <c r="LR30" s="58"/>
      <c r="LS30" s="58"/>
      <c r="LT30" s="58"/>
      <c r="LU30" s="58"/>
      <c r="LV30" s="58">
        <v>41</v>
      </c>
      <c r="LW30" s="58"/>
      <c r="LX30" s="58"/>
      <c r="LY30" s="58"/>
      <c r="LZ30" s="59"/>
      <c r="MA30" s="60"/>
      <c r="MC30" s="58"/>
      <c r="MD30" s="58"/>
      <c r="ME30" s="58"/>
      <c r="MF30" s="58"/>
      <c r="MG30" s="58"/>
      <c r="MH30" s="58"/>
      <c r="MI30" s="58"/>
      <c r="MJ30" s="58"/>
      <c r="MK30" s="58"/>
      <c r="ML30" s="58"/>
      <c r="MM30" s="58"/>
      <c r="MN30" s="59"/>
      <c r="MO30" s="60"/>
    </row>
    <row r="31" spans="1:353" ht="15.75" thickBot="1" x14ac:dyDescent="0.3">
      <c r="I31">
        <v>40</v>
      </c>
      <c r="K31">
        <v>40</v>
      </c>
      <c r="O31">
        <v>41</v>
      </c>
      <c r="S31">
        <v>42</v>
      </c>
      <c r="X31">
        <v>43</v>
      </c>
      <c r="AA31">
        <v>42</v>
      </c>
      <c r="AF31">
        <v>36</v>
      </c>
      <c r="AH31">
        <v>42</v>
      </c>
      <c r="AK31">
        <v>41</v>
      </c>
      <c r="AO31">
        <v>47</v>
      </c>
      <c r="AQ31" s="25"/>
      <c r="AR31">
        <v>41</v>
      </c>
      <c r="AV31" s="26"/>
      <c r="AX31" s="25">
        <v>39</v>
      </c>
      <c r="BA31" s="80">
        <f>SUM(BA13:BA30)</f>
        <v>794</v>
      </c>
      <c r="BB31" s="80"/>
      <c r="BC31" s="85"/>
      <c r="BD31" s="86"/>
      <c r="BE31" s="25">
        <v>45</v>
      </c>
      <c r="BJ31" s="26"/>
      <c r="BL31" s="73">
        <v>39</v>
      </c>
      <c r="BP31">
        <f>SUM(BP13:BP16)</f>
        <v>0</v>
      </c>
      <c r="BQ31" s="26"/>
      <c r="BS31" s="25">
        <v>44</v>
      </c>
      <c r="BX31" s="26"/>
      <c r="BZ31" s="25"/>
      <c r="CD31" s="1">
        <v>43</v>
      </c>
      <c r="CE31" s="27"/>
      <c r="CG31" s="25"/>
      <c r="CK31" s="1">
        <v>44</v>
      </c>
      <c r="CL31" s="27">
        <v>46</v>
      </c>
      <c r="CN31" s="87"/>
      <c r="CO31" s="88"/>
      <c r="CP31" s="88"/>
      <c r="CQ31" s="88"/>
      <c r="CR31" s="89" t="s">
        <v>44</v>
      </c>
      <c r="CS31" s="90">
        <v>1470</v>
      </c>
      <c r="CV31" s="91"/>
      <c r="CW31" s="82"/>
      <c r="CX31" s="82"/>
      <c r="CY31" s="82"/>
      <c r="CZ31" s="92" t="s">
        <v>44</v>
      </c>
      <c r="DA31" s="90">
        <f>CZ30+DA30</f>
        <v>643</v>
      </c>
      <c r="DB31" s="1"/>
      <c r="DC31" s="25"/>
      <c r="DG31" s="1">
        <v>43</v>
      </c>
      <c r="DH31" s="26"/>
      <c r="DK31" s="25"/>
      <c r="DO31" s="1">
        <v>44</v>
      </c>
      <c r="DP31" s="26"/>
      <c r="DS31" s="25"/>
      <c r="DW31" s="1">
        <v>43</v>
      </c>
      <c r="DX31" s="26"/>
      <c r="EC31" s="25"/>
      <c r="EG31" s="1"/>
      <c r="EH31" s="26"/>
      <c r="EJ31" s="25"/>
      <c r="EN31" s="1"/>
      <c r="EO31" s="26"/>
      <c r="EQ31" s="84"/>
      <c r="EU31" s="1">
        <v>42</v>
      </c>
      <c r="EV31" s="54">
        <v>45</v>
      </c>
      <c r="EY31" s="84"/>
      <c r="FC31" s="1"/>
      <c r="FD31" s="54"/>
      <c r="FF31" s="84"/>
      <c r="FJ31" s="1"/>
      <c r="FK31" s="54"/>
      <c r="FM31" s="84"/>
      <c r="FQ31" s="1"/>
      <c r="FR31" s="54"/>
      <c r="FT31" s="55"/>
      <c r="FU31" s="56"/>
      <c r="FV31" s="56"/>
      <c r="FW31" s="56"/>
      <c r="FX31" s="56"/>
      <c r="FY31" s="56"/>
      <c r="FZ31" s="57"/>
      <c r="GA31" s="56"/>
      <c r="GB31" s="58">
        <v>45</v>
      </c>
      <c r="GC31" s="59"/>
      <c r="GD31" s="60">
        <v>45</v>
      </c>
      <c r="GE31" s="61">
        <v>44</v>
      </c>
      <c r="GI31" s="55"/>
      <c r="GJ31" s="56"/>
      <c r="GK31" s="56"/>
      <c r="GL31" s="56"/>
      <c r="GM31" s="56"/>
      <c r="GN31" s="56"/>
      <c r="GO31" s="56"/>
      <c r="GP31" s="57"/>
      <c r="GQ31" s="56"/>
      <c r="GR31" s="58"/>
      <c r="GS31" s="59"/>
      <c r="GT31" s="60">
        <v>45</v>
      </c>
      <c r="GU31" s="61">
        <v>41</v>
      </c>
      <c r="HA31" s="55"/>
      <c r="HB31" s="56"/>
      <c r="HC31" s="56"/>
      <c r="HD31" s="56"/>
      <c r="HE31" s="56"/>
      <c r="HF31" s="56"/>
      <c r="HG31" s="56"/>
      <c r="HH31" s="56"/>
      <c r="HI31" s="57"/>
      <c r="HJ31" s="56"/>
      <c r="HK31" s="58"/>
      <c r="HL31" s="59"/>
      <c r="HM31" s="60"/>
      <c r="HN31" s="61"/>
      <c r="HQ31" s="55"/>
      <c r="HR31" s="56"/>
      <c r="HS31" s="56"/>
      <c r="HT31" s="56"/>
      <c r="HU31" s="56"/>
      <c r="HV31" s="56"/>
      <c r="HW31" s="56"/>
      <c r="HX31" s="56"/>
      <c r="HY31" s="57"/>
      <c r="HZ31" s="56"/>
      <c r="IA31" s="58"/>
      <c r="IB31" s="59"/>
      <c r="IC31" s="60"/>
      <c r="IF31" s="55">
        <v>43</v>
      </c>
      <c r="IG31" s="56"/>
      <c r="IH31" s="56"/>
      <c r="II31" s="56"/>
      <c r="IJ31" s="56"/>
      <c r="IK31" s="56"/>
      <c r="IL31" s="56"/>
      <c r="IM31" s="56"/>
      <c r="IN31" s="57"/>
      <c r="IO31" s="58"/>
      <c r="IP31" s="58"/>
      <c r="IQ31" s="59"/>
      <c r="IR31" s="60"/>
      <c r="IW31" s="58"/>
      <c r="IX31" s="58"/>
      <c r="IY31" s="58"/>
      <c r="IZ31" s="58"/>
      <c r="JA31" s="58"/>
      <c r="JB31" s="58"/>
      <c r="JC31" s="58"/>
      <c r="JD31" s="58"/>
      <c r="JE31" s="58"/>
      <c r="JF31" s="58"/>
      <c r="JG31" s="58"/>
      <c r="JH31" s="59"/>
      <c r="JI31" s="60"/>
      <c r="JK31" s="58"/>
      <c r="JL31" s="58"/>
      <c r="JM31" s="58"/>
      <c r="JN31" s="58"/>
      <c r="JO31" s="58"/>
      <c r="JP31" s="58"/>
      <c r="JQ31" s="58"/>
      <c r="JR31" s="58"/>
      <c r="JS31" s="58"/>
      <c r="JT31" s="58"/>
      <c r="JU31" s="58"/>
      <c r="JV31" s="59"/>
      <c r="JW31" s="60"/>
      <c r="JY31" s="58"/>
      <c r="JZ31" s="58"/>
      <c r="KA31" s="58"/>
      <c r="KB31" s="58"/>
      <c r="KC31" s="58"/>
      <c r="KD31" s="58"/>
      <c r="KE31" s="58"/>
      <c r="KF31" s="58"/>
      <c r="KG31" s="58"/>
      <c r="KH31" s="58"/>
      <c r="KI31" s="58">
        <v>37</v>
      </c>
      <c r="KJ31" s="59">
        <v>42</v>
      </c>
      <c r="KK31" s="60"/>
      <c r="KM31" s="58"/>
      <c r="KN31" s="58"/>
      <c r="KO31" s="58"/>
      <c r="KP31" s="58"/>
      <c r="KQ31" s="58"/>
      <c r="KR31" s="58"/>
      <c r="KS31" s="58"/>
      <c r="KT31" s="58"/>
      <c r="KU31" s="58"/>
      <c r="KV31" s="58"/>
      <c r="KW31" s="58"/>
      <c r="KX31" s="59"/>
      <c r="KY31" s="60"/>
      <c r="LA31" s="58"/>
      <c r="LB31" s="58"/>
      <c r="LC31" s="58"/>
      <c r="LD31" s="58"/>
      <c r="LE31" s="58"/>
      <c r="LF31" s="58"/>
      <c r="LG31" s="58"/>
      <c r="LH31" s="58"/>
      <c r="LI31" s="58"/>
      <c r="LJ31" s="58"/>
      <c r="LK31" s="58"/>
      <c r="LL31" s="59"/>
      <c r="LM31" s="60"/>
      <c r="LO31" s="58"/>
      <c r="LP31" s="58"/>
      <c r="LQ31" s="58"/>
      <c r="LR31" s="58"/>
      <c r="LS31" s="58"/>
      <c r="LT31" s="58"/>
      <c r="LU31" s="58"/>
      <c r="LV31" s="58">
        <v>42</v>
      </c>
      <c r="LW31" s="58"/>
      <c r="LX31" s="58"/>
      <c r="LY31" s="58"/>
      <c r="LZ31" s="59"/>
      <c r="MA31" s="60"/>
      <c r="MC31" s="58"/>
      <c r="MD31" s="58"/>
      <c r="ME31" s="58"/>
      <c r="MF31" s="58"/>
      <c r="MG31" s="58"/>
      <c r="MH31" s="58"/>
      <c r="MI31" s="58"/>
      <c r="MJ31" s="58"/>
      <c r="MK31" s="58"/>
      <c r="ML31" s="58"/>
      <c r="MM31" s="58"/>
      <c r="MN31" s="59"/>
      <c r="MO31" s="60"/>
    </row>
    <row r="32" spans="1:353" x14ac:dyDescent="0.25">
      <c r="I32">
        <v>37</v>
      </c>
      <c r="K32">
        <v>43</v>
      </c>
      <c r="O32">
        <v>43</v>
      </c>
      <c r="S32">
        <v>41</v>
      </c>
      <c r="X32">
        <v>40</v>
      </c>
      <c r="AA32">
        <v>43</v>
      </c>
      <c r="AF32">
        <v>40</v>
      </c>
      <c r="AK32">
        <v>40</v>
      </c>
      <c r="AO32">
        <v>48</v>
      </c>
      <c r="AQ32" s="25"/>
      <c r="AR32">
        <v>37</v>
      </c>
      <c r="AV32" s="26"/>
      <c r="AX32" s="25">
        <v>39</v>
      </c>
      <c r="BC32" s="26"/>
      <c r="BE32" s="73">
        <f>SUM(BE13:BE31)</f>
        <v>769</v>
      </c>
      <c r="BF32" s="65">
        <f>SUM(BF13:BF28)</f>
        <v>0</v>
      </c>
      <c r="BI32" s="93" t="s">
        <v>44</v>
      </c>
      <c r="BJ32" s="94">
        <f>SUM(BJ13:BJ25)</f>
        <v>558</v>
      </c>
      <c r="BL32" s="25">
        <v>45</v>
      </c>
      <c r="BQ32" s="26"/>
      <c r="BS32" s="25">
        <v>43</v>
      </c>
      <c r="BX32" s="26"/>
      <c r="BZ32" s="25"/>
      <c r="CD32" s="1">
        <v>44</v>
      </c>
      <c r="CE32" s="27"/>
      <c r="CG32" s="25"/>
      <c r="CK32" s="63">
        <f>SUM(CK13:CK31)</f>
        <v>836</v>
      </c>
      <c r="CL32" s="27">
        <v>45</v>
      </c>
      <c r="CV32" s="1"/>
      <c r="CW32" s="1"/>
      <c r="CX32" s="1"/>
      <c r="CY32" s="1"/>
      <c r="CZ32" s="1"/>
      <c r="DA32" s="1"/>
      <c r="DB32" s="1"/>
      <c r="DC32" s="25"/>
      <c r="DG32" s="1">
        <v>46</v>
      </c>
      <c r="DH32" s="26"/>
      <c r="DK32" s="25"/>
      <c r="DO32" s="1">
        <v>45</v>
      </c>
      <c r="DP32" s="26"/>
      <c r="DS32" s="25"/>
      <c r="DW32" s="1">
        <v>45</v>
      </c>
      <c r="DX32" s="26"/>
      <c r="EC32" s="25"/>
      <c r="EG32" s="1"/>
      <c r="EH32" s="26"/>
      <c r="EJ32" s="25"/>
      <c r="EN32" s="1"/>
      <c r="EO32" s="26"/>
      <c r="EQ32" s="84"/>
      <c r="EU32" s="1">
        <v>43</v>
      </c>
      <c r="EV32" s="54">
        <v>42</v>
      </c>
      <c r="EY32" s="84"/>
      <c r="FC32" s="1"/>
      <c r="FD32" s="54"/>
      <c r="FF32" s="84"/>
      <c r="FJ32" s="1"/>
      <c r="FK32" s="54"/>
      <c r="FM32" s="84"/>
      <c r="FQ32" s="1"/>
      <c r="FR32" s="54"/>
      <c r="FT32" s="55"/>
      <c r="FU32" s="56"/>
      <c r="FV32" s="56"/>
      <c r="FW32" s="56"/>
      <c r="FX32" s="56"/>
      <c r="FY32" s="56"/>
      <c r="FZ32" s="57"/>
      <c r="GA32" s="56"/>
      <c r="GB32" s="58">
        <v>43</v>
      </c>
      <c r="GC32" s="59"/>
      <c r="GD32" s="60">
        <v>43</v>
      </c>
      <c r="GE32" s="61">
        <v>45</v>
      </c>
      <c r="GI32" s="55"/>
      <c r="GJ32" s="56"/>
      <c r="GK32" s="56"/>
      <c r="GL32" s="56"/>
      <c r="GM32" s="56"/>
      <c r="GN32" s="56"/>
      <c r="GO32" s="56"/>
      <c r="GP32" s="57"/>
      <c r="GQ32" s="56"/>
      <c r="GR32" s="58"/>
      <c r="GS32" s="59"/>
      <c r="GT32" s="60">
        <v>46</v>
      </c>
      <c r="GU32" s="61">
        <v>42</v>
      </c>
      <c r="HA32" s="55"/>
      <c r="HB32" s="56"/>
      <c r="HC32" s="56"/>
      <c r="HD32" s="56"/>
      <c r="HE32" s="56"/>
      <c r="HF32" s="56"/>
      <c r="HG32" s="56"/>
      <c r="HH32" s="56"/>
      <c r="HI32" s="57"/>
      <c r="HJ32" s="56"/>
      <c r="HK32" s="58"/>
      <c r="HL32" s="59"/>
      <c r="HM32" s="60"/>
      <c r="HN32" s="61"/>
      <c r="HQ32" s="55"/>
      <c r="HR32" s="56"/>
      <c r="HS32" s="56"/>
      <c r="HT32" s="56"/>
      <c r="HU32" s="56"/>
      <c r="HV32" s="56"/>
      <c r="HW32" s="56"/>
      <c r="HX32" s="56"/>
      <c r="HY32" s="57"/>
      <c r="HZ32" s="56"/>
      <c r="IA32" s="58"/>
      <c r="IB32" s="59"/>
      <c r="IC32" s="60"/>
      <c r="IF32" s="55">
        <v>46</v>
      </c>
      <c r="IG32" s="56"/>
      <c r="IH32" s="56"/>
      <c r="II32" s="56"/>
      <c r="IJ32" s="56"/>
      <c r="IK32" s="56"/>
      <c r="IL32" s="56"/>
      <c r="IM32" s="56"/>
      <c r="IN32" s="57"/>
      <c r="IO32" s="58"/>
      <c r="IP32" s="58"/>
      <c r="IQ32" s="59"/>
      <c r="IR32" s="60"/>
      <c r="IW32" s="58"/>
      <c r="IX32" s="58"/>
      <c r="IY32" s="58"/>
      <c r="IZ32" s="58"/>
      <c r="JA32" s="58"/>
      <c r="JB32" s="58"/>
      <c r="JC32" s="58"/>
      <c r="JD32" s="58"/>
      <c r="JE32" s="58"/>
      <c r="JF32" s="58"/>
      <c r="JG32" s="58"/>
      <c r="JH32" s="59"/>
      <c r="JI32" s="60"/>
      <c r="JK32" s="58"/>
      <c r="JL32" s="58"/>
      <c r="JM32" s="58"/>
      <c r="JN32" s="58"/>
      <c r="JO32" s="58"/>
      <c r="JP32" s="58"/>
      <c r="JQ32" s="58"/>
      <c r="JR32" s="58"/>
      <c r="JS32" s="58"/>
      <c r="JT32" s="58"/>
      <c r="JU32" s="58"/>
      <c r="JV32" s="59"/>
      <c r="JW32" s="60"/>
      <c r="JY32" s="58"/>
      <c r="JZ32" s="58"/>
      <c r="KA32" s="58"/>
      <c r="KB32" s="58"/>
      <c r="KC32" s="58"/>
      <c r="KD32" s="58"/>
      <c r="KE32" s="58"/>
      <c r="KF32" s="58"/>
      <c r="KG32" s="58"/>
      <c r="KH32" s="58"/>
      <c r="KI32" s="58">
        <v>40</v>
      </c>
      <c r="KJ32" s="59"/>
      <c r="KK32" s="60"/>
      <c r="KM32" s="58"/>
      <c r="KN32" s="58"/>
      <c r="KO32" s="58"/>
      <c r="KP32" s="58"/>
      <c r="KQ32" s="58"/>
      <c r="KR32" s="58"/>
      <c r="KS32" s="58"/>
      <c r="KT32" s="58"/>
      <c r="KU32" s="58"/>
      <c r="KV32" s="58"/>
      <c r="KW32" s="58"/>
      <c r="KX32" s="59"/>
      <c r="KY32" s="60"/>
      <c r="LA32" s="58"/>
      <c r="LB32" s="58"/>
      <c r="LC32" s="58"/>
      <c r="LD32" s="58"/>
      <c r="LE32" s="58"/>
      <c r="LF32" s="58"/>
      <c r="LG32" s="58"/>
      <c r="LH32" s="58"/>
      <c r="LI32" s="58"/>
      <c r="LJ32" s="58"/>
      <c r="LK32" s="58"/>
      <c r="LL32" s="59"/>
      <c r="LM32" s="60"/>
      <c r="LO32" s="58"/>
      <c r="LP32" s="58"/>
      <c r="LQ32" s="58"/>
      <c r="LR32" s="58"/>
      <c r="LS32" s="58"/>
      <c r="LT32" s="58"/>
      <c r="LU32" s="58"/>
      <c r="LV32" s="58">
        <v>40</v>
      </c>
      <c r="LW32" s="58"/>
      <c r="LX32" s="58"/>
      <c r="LY32" s="58"/>
      <c r="LZ32" s="59"/>
      <c r="MA32" s="60"/>
      <c r="MC32" s="58"/>
      <c r="MD32" s="58"/>
      <c r="ME32" s="58"/>
      <c r="MF32" s="58"/>
      <c r="MG32" s="58"/>
      <c r="MH32" s="58"/>
      <c r="MI32" s="58"/>
      <c r="MJ32" s="58"/>
      <c r="MK32" s="58"/>
      <c r="ML32" s="58"/>
      <c r="MM32" s="58"/>
      <c r="MN32" s="59"/>
      <c r="MO32" s="60"/>
    </row>
    <row r="33" spans="9:353" ht="15.75" thickBot="1" x14ac:dyDescent="0.3">
      <c r="I33">
        <v>40</v>
      </c>
      <c r="K33">
        <v>45</v>
      </c>
      <c r="O33">
        <v>42</v>
      </c>
      <c r="S33">
        <v>40</v>
      </c>
      <c r="X33">
        <v>43</v>
      </c>
      <c r="AA33">
        <v>40</v>
      </c>
      <c r="AF33">
        <v>42</v>
      </c>
      <c r="AK33">
        <v>40</v>
      </c>
      <c r="AO33">
        <v>42</v>
      </c>
      <c r="AQ33" s="25"/>
      <c r="AR33">
        <v>40</v>
      </c>
      <c r="AV33" s="26"/>
      <c r="AX33" s="72">
        <v>40</v>
      </c>
      <c r="BC33" s="26"/>
      <c r="BE33" s="95" t="s">
        <v>44</v>
      </c>
      <c r="BF33" s="96">
        <f>BE32+BF32</f>
        <v>769</v>
      </c>
      <c r="BG33" s="88"/>
      <c r="BH33" s="88"/>
      <c r="BI33" s="88"/>
      <c r="BJ33" s="97"/>
      <c r="BL33" s="25">
        <v>42</v>
      </c>
      <c r="BQ33" s="26"/>
      <c r="BS33" s="25">
        <v>45</v>
      </c>
      <c r="BX33" s="26"/>
      <c r="BZ33" s="25"/>
      <c r="CD33" s="1">
        <v>45</v>
      </c>
      <c r="CE33" s="27"/>
      <c r="CG33" s="25"/>
      <c r="CL33" s="27">
        <v>43</v>
      </c>
      <c r="CV33" s="1"/>
      <c r="CW33" s="1"/>
      <c r="CX33" s="1"/>
      <c r="CY33" s="1"/>
      <c r="CZ33" s="1"/>
      <c r="DA33" s="1"/>
      <c r="DB33" s="1"/>
      <c r="DC33" s="52"/>
      <c r="DG33" s="1">
        <v>43</v>
      </c>
      <c r="DH33" s="26"/>
      <c r="DK33" s="52"/>
      <c r="DO33" s="1">
        <v>46</v>
      </c>
      <c r="DP33" s="26"/>
      <c r="DS33" s="52"/>
      <c r="DW33" s="1">
        <v>44</v>
      </c>
      <c r="DX33" s="26"/>
      <c r="EC33" s="52"/>
      <c r="EG33" s="1"/>
      <c r="EH33" s="26"/>
      <c r="EJ33" s="52"/>
      <c r="EN33" s="1"/>
      <c r="EO33" s="26"/>
      <c r="EQ33" s="53"/>
      <c r="EU33" s="1"/>
      <c r="EV33" s="54">
        <v>40</v>
      </c>
      <c r="EY33" s="53"/>
      <c r="FC33" s="1"/>
      <c r="FD33" s="54"/>
      <c r="FF33" s="53"/>
      <c r="FJ33" s="1"/>
      <c r="FK33" s="54"/>
      <c r="FM33" s="53"/>
      <c r="FQ33" s="1"/>
      <c r="FR33" s="54"/>
      <c r="FT33" s="55"/>
      <c r="FU33" s="56"/>
      <c r="FV33" s="56"/>
      <c r="FW33" s="56"/>
      <c r="FX33" s="56"/>
      <c r="FY33" s="56"/>
      <c r="FZ33" s="57"/>
      <c r="GA33" s="56"/>
      <c r="GB33" s="58">
        <v>45</v>
      </c>
      <c r="GC33" s="59"/>
      <c r="GD33" s="60">
        <v>44</v>
      </c>
      <c r="GE33" s="61">
        <v>43</v>
      </c>
      <c r="GI33" s="55"/>
      <c r="GJ33" s="56"/>
      <c r="GK33" s="56"/>
      <c r="GL33" s="56"/>
      <c r="GM33" s="56"/>
      <c r="GN33" s="56"/>
      <c r="GO33" s="56"/>
      <c r="GP33" s="57"/>
      <c r="GQ33" s="56"/>
      <c r="GR33" s="58"/>
      <c r="GS33" s="59"/>
      <c r="GT33" s="60">
        <v>44</v>
      </c>
      <c r="GU33" s="61">
        <v>40</v>
      </c>
      <c r="HA33" s="55"/>
      <c r="HB33" s="56"/>
      <c r="HC33" s="56"/>
      <c r="HD33" s="56"/>
      <c r="HE33" s="56"/>
      <c r="HF33" s="56"/>
      <c r="HG33" s="56"/>
      <c r="HH33" s="56"/>
      <c r="HI33" s="57"/>
      <c r="HJ33" s="56"/>
      <c r="HK33" s="58"/>
      <c r="HL33" s="59"/>
      <c r="HM33" s="60"/>
      <c r="HN33" s="61"/>
      <c r="HQ33" s="55"/>
      <c r="HR33" s="56"/>
      <c r="HS33" s="56"/>
      <c r="HT33" s="56"/>
      <c r="HU33" s="56"/>
      <c r="HV33" s="56"/>
      <c r="HW33" s="56"/>
      <c r="HX33" s="56"/>
      <c r="HY33" s="57"/>
      <c r="HZ33" s="56"/>
      <c r="IA33" s="58"/>
      <c r="IB33" s="59"/>
      <c r="IC33" s="60"/>
      <c r="IF33" s="68">
        <v>44</v>
      </c>
      <c r="IG33" s="56"/>
      <c r="IH33" s="56"/>
      <c r="II33" s="56"/>
      <c r="IJ33" s="56"/>
      <c r="IK33" s="56"/>
      <c r="IL33" s="56"/>
      <c r="IM33" s="56"/>
      <c r="IN33" s="57"/>
      <c r="IO33" s="58"/>
      <c r="IP33" s="58"/>
      <c r="IQ33" s="59"/>
      <c r="IR33" s="60"/>
      <c r="IW33" s="58"/>
      <c r="IX33" s="58"/>
      <c r="IY33" s="58"/>
      <c r="IZ33" s="58"/>
      <c r="JA33" s="58"/>
      <c r="JB33" s="58"/>
      <c r="JC33" s="58"/>
      <c r="JD33" s="58"/>
      <c r="JE33" s="58"/>
      <c r="JF33" s="58"/>
      <c r="JG33" s="58"/>
      <c r="JH33" s="59"/>
      <c r="JI33" s="60"/>
      <c r="JK33" s="58"/>
      <c r="JL33" s="58"/>
      <c r="JM33" s="58"/>
      <c r="JN33" s="58"/>
      <c r="JO33" s="58"/>
      <c r="JP33" s="58"/>
      <c r="JQ33" s="58"/>
      <c r="JR33" s="58"/>
      <c r="JS33" s="58"/>
      <c r="JT33" s="58"/>
      <c r="JU33" s="58"/>
      <c r="JV33" s="59"/>
      <c r="JW33" s="60"/>
      <c r="JY33" s="58"/>
      <c r="JZ33" s="58"/>
      <c r="KA33" s="58"/>
      <c r="KB33" s="58"/>
      <c r="KC33" s="58"/>
      <c r="KD33" s="58"/>
      <c r="KE33" s="58"/>
      <c r="KF33" s="58"/>
      <c r="KG33" s="58"/>
      <c r="KH33" s="58"/>
      <c r="KI33" s="58">
        <v>37</v>
      </c>
      <c r="KJ33" s="59"/>
      <c r="KK33" s="60"/>
      <c r="KM33" s="58"/>
      <c r="KN33" s="58"/>
      <c r="KO33" s="58"/>
      <c r="KP33" s="58"/>
      <c r="KQ33" s="58"/>
      <c r="KR33" s="58"/>
      <c r="KS33" s="58"/>
      <c r="KT33" s="58"/>
      <c r="KU33" s="58"/>
      <c r="KV33" s="58"/>
      <c r="KW33" s="58"/>
      <c r="KX33" s="59"/>
      <c r="KY33" s="60"/>
      <c r="LA33" s="58"/>
      <c r="LB33" s="58"/>
      <c r="LC33" s="58"/>
      <c r="LD33" s="58"/>
      <c r="LE33" s="58"/>
      <c r="LF33" s="58"/>
      <c r="LG33" s="58"/>
      <c r="LH33" s="58"/>
      <c r="LI33" s="58"/>
      <c r="LJ33" s="58"/>
      <c r="LK33" s="58"/>
      <c r="LL33" s="59"/>
      <c r="LM33" s="60"/>
      <c r="LO33" s="58"/>
      <c r="LP33" s="58"/>
      <c r="LQ33" s="58"/>
      <c r="LR33" s="58"/>
      <c r="LS33" s="58"/>
      <c r="LT33" s="58"/>
      <c r="LU33" s="58"/>
      <c r="LV33" s="58">
        <v>40</v>
      </c>
      <c r="LW33" s="58"/>
      <c r="LX33" s="58"/>
      <c r="LY33" s="58"/>
      <c r="LZ33" s="59"/>
      <c r="MA33" s="60"/>
      <c r="MC33" s="58"/>
      <c r="MD33" s="58"/>
      <c r="ME33" s="58"/>
      <c r="MF33" s="58"/>
      <c r="MG33" s="58"/>
      <c r="MH33" s="58"/>
      <c r="MI33" s="58"/>
      <c r="MJ33" s="58"/>
      <c r="MK33" s="58"/>
      <c r="ML33" s="58"/>
      <c r="MM33" s="58"/>
      <c r="MN33" s="59"/>
      <c r="MO33" s="60"/>
    </row>
    <row r="34" spans="9:353" ht="15.75" thickBot="1" x14ac:dyDescent="0.3">
      <c r="I34">
        <v>41</v>
      </c>
      <c r="K34">
        <v>40</v>
      </c>
      <c r="O34">
        <v>44</v>
      </c>
      <c r="S34">
        <v>41</v>
      </c>
      <c r="X34">
        <v>44</v>
      </c>
      <c r="AA34">
        <v>42</v>
      </c>
      <c r="AF34">
        <v>43</v>
      </c>
      <c r="AK34">
        <v>40</v>
      </c>
      <c r="AO34">
        <f>SUM(AO12:AO33)</f>
        <v>972</v>
      </c>
      <c r="AQ34" s="25"/>
      <c r="AR34">
        <v>39</v>
      </c>
      <c r="AV34" s="26"/>
      <c r="AX34" s="98">
        <f>SUM(AX13:AX33)</f>
        <v>853</v>
      </c>
      <c r="AY34" s="88"/>
      <c r="AZ34" s="88"/>
      <c r="BA34" s="88"/>
      <c r="BB34" s="88"/>
      <c r="BC34" s="97"/>
      <c r="BL34" s="25">
        <v>44</v>
      </c>
      <c r="BQ34" s="26"/>
      <c r="BS34" s="25">
        <v>44</v>
      </c>
      <c r="BX34" s="26"/>
      <c r="BZ34" s="25"/>
      <c r="CD34" s="1">
        <v>49</v>
      </c>
      <c r="CE34" s="27"/>
      <c r="CG34" s="25"/>
      <c r="CL34" s="27">
        <v>44</v>
      </c>
      <c r="CV34" s="1"/>
      <c r="CW34" s="1"/>
      <c r="CX34" s="1"/>
      <c r="CY34" s="1"/>
      <c r="CZ34" s="1"/>
      <c r="DA34" s="1"/>
      <c r="DB34" s="1"/>
      <c r="DC34" s="52"/>
      <c r="DG34" s="1">
        <v>45</v>
      </c>
      <c r="DH34" s="26"/>
      <c r="DK34" s="52"/>
      <c r="DO34" s="1">
        <v>43</v>
      </c>
      <c r="DP34" s="26"/>
      <c r="DS34" s="52"/>
      <c r="DW34" s="1">
        <v>45</v>
      </c>
      <c r="DX34" s="26"/>
      <c r="EC34" s="52"/>
      <c r="EG34" s="1"/>
      <c r="EH34" s="26"/>
      <c r="EJ34" s="52"/>
      <c r="EN34" s="1"/>
      <c r="EO34" s="26"/>
      <c r="EQ34" s="53"/>
      <c r="EU34" s="1"/>
      <c r="EV34" s="99"/>
      <c r="EY34" s="53"/>
      <c r="FC34" s="1"/>
      <c r="FD34" s="99"/>
      <c r="FF34" s="53"/>
      <c r="FJ34" s="1"/>
      <c r="FK34" s="99"/>
      <c r="FM34" s="53"/>
      <c r="FQ34" s="1"/>
      <c r="FR34" s="99"/>
      <c r="FT34" s="55"/>
      <c r="FU34" s="56"/>
      <c r="FV34" s="56"/>
      <c r="FW34" s="56"/>
      <c r="FX34" s="56"/>
      <c r="FY34" s="56"/>
      <c r="FZ34" s="57"/>
      <c r="GA34" s="56"/>
      <c r="GB34" s="64">
        <v>44</v>
      </c>
      <c r="GC34" s="59"/>
      <c r="GD34" s="60">
        <v>44</v>
      </c>
      <c r="GE34" s="61">
        <v>45</v>
      </c>
      <c r="GI34" s="55"/>
      <c r="GJ34" s="56"/>
      <c r="GK34" s="56"/>
      <c r="GL34" s="56"/>
      <c r="GM34" s="56"/>
      <c r="GN34" s="56"/>
      <c r="GO34" s="56"/>
      <c r="GP34" s="57"/>
      <c r="GQ34" s="56"/>
      <c r="GR34" s="58"/>
      <c r="GS34" s="59"/>
      <c r="GT34" s="60">
        <v>42</v>
      </c>
      <c r="GU34" s="61">
        <v>41</v>
      </c>
      <c r="HA34" s="55"/>
      <c r="HB34" s="56"/>
      <c r="HC34" s="56"/>
      <c r="HD34" s="56"/>
      <c r="HE34" s="56"/>
      <c r="HF34" s="56"/>
      <c r="HG34" s="56"/>
      <c r="HH34" s="56"/>
      <c r="HI34" s="57"/>
      <c r="HJ34" s="56"/>
      <c r="HK34" s="58"/>
      <c r="HL34" s="59"/>
      <c r="HM34" s="60"/>
      <c r="HN34" s="61"/>
      <c r="HQ34" s="55"/>
      <c r="HR34" s="56"/>
      <c r="HS34" s="56"/>
      <c r="HT34" s="56"/>
      <c r="HU34" s="56"/>
      <c r="HV34" s="56"/>
      <c r="HW34" s="56"/>
      <c r="HX34" s="56"/>
      <c r="HY34" s="57"/>
      <c r="HZ34" s="56"/>
      <c r="IA34" s="58"/>
      <c r="IB34" s="59"/>
      <c r="IC34" s="60"/>
      <c r="IF34" s="55">
        <v>35</v>
      </c>
      <c r="IG34" s="56"/>
      <c r="IH34" s="56"/>
      <c r="II34" s="56"/>
      <c r="IJ34" s="56"/>
      <c r="IK34" s="56"/>
      <c r="IL34" s="56"/>
      <c r="IM34" s="56"/>
      <c r="IN34" s="57"/>
      <c r="IO34" s="58"/>
      <c r="IP34" s="58"/>
      <c r="IQ34" s="59"/>
      <c r="IR34" s="60"/>
      <c r="IW34" s="58"/>
      <c r="IX34" s="58"/>
      <c r="IY34" s="58"/>
      <c r="IZ34" s="58"/>
      <c r="JA34" s="58"/>
      <c r="JB34" s="58"/>
      <c r="JC34" s="58"/>
      <c r="JD34" s="58"/>
      <c r="JE34" s="58"/>
      <c r="JF34" s="58"/>
      <c r="JG34" s="58"/>
      <c r="JH34" s="59"/>
      <c r="JI34" s="60"/>
      <c r="JK34" s="58"/>
      <c r="JL34" s="58"/>
      <c r="JM34" s="58"/>
      <c r="JN34" s="58"/>
      <c r="JO34" s="58"/>
      <c r="JP34" s="58"/>
      <c r="JQ34" s="58"/>
      <c r="JR34" s="58"/>
      <c r="JS34" s="58"/>
      <c r="JT34" s="58"/>
      <c r="JU34" s="58"/>
      <c r="JV34" s="59"/>
      <c r="JW34" s="60"/>
      <c r="JY34" s="58"/>
      <c r="JZ34" s="58"/>
      <c r="KA34" s="58"/>
      <c r="KB34" s="58"/>
      <c r="KC34" s="58"/>
      <c r="KD34" s="58"/>
      <c r="KE34" s="58"/>
      <c r="KF34" s="58"/>
      <c r="KG34" s="58"/>
      <c r="KH34" s="58"/>
      <c r="KI34" s="58">
        <v>40</v>
      </c>
      <c r="KJ34" s="59"/>
      <c r="KK34" s="60"/>
      <c r="KM34" s="58"/>
      <c r="KN34" s="58"/>
      <c r="KO34" s="58"/>
      <c r="KP34" s="58"/>
      <c r="KQ34" s="58"/>
      <c r="KR34" s="58"/>
      <c r="KS34" s="58"/>
      <c r="KT34" s="58"/>
      <c r="KU34" s="58"/>
      <c r="KV34" s="58"/>
      <c r="KW34" s="58"/>
      <c r="KX34" s="59"/>
      <c r="KY34" s="60"/>
      <c r="LA34" s="58"/>
      <c r="LB34" s="58"/>
      <c r="LC34" s="58"/>
      <c r="LD34" s="58"/>
      <c r="LE34" s="58"/>
      <c r="LF34" s="58"/>
      <c r="LG34" s="58"/>
      <c r="LH34" s="58"/>
      <c r="LI34" s="58"/>
      <c r="LJ34" s="58"/>
      <c r="LK34" s="58"/>
      <c r="LL34" s="59"/>
      <c r="LM34" s="60"/>
      <c r="LO34" s="58"/>
      <c r="LP34" s="58"/>
      <c r="LQ34" s="58"/>
      <c r="LR34" s="58"/>
      <c r="LS34" s="58"/>
      <c r="LT34" s="58"/>
      <c r="LU34" s="58"/>
      <c r="LV34" s="58">
        <v>40</v>
      </c>
      <c r="LW34" s="58"/>
      <c r="LX34" s="58"/>
      <c r="LY34" s="58"/>
      <c r="LZ34" s="59"/>
      <c r="MA34" s="60"/>
      <c r="MC34" s="58"/>
      <c r="MD34" s="58"/>
      <c r="ME34" s="58"/>
      <c r="MF34" s="58"/>
      <c r="MG34" s="58"/>
      <c r="MH34" s="58"/>
      <c r="MI34" s="58"/>
      <c r="MJ34" s="58"/>
      <c r="MK34" s="58"/>
      <c r="ML34" s="58"/>
      <c r="MM34" s="58"/>
      <c r="MN34" s="59"/>
      <c r="MO34" s="60"/>
    </row>
    <row r="35" spans="9:353" ht="15.75" thickBot="1" x14ac:dyDescent="0.3">
      <c r="I35">
        <v>40</v>
      </c>
      <c r="K35">
        <v>44</v>
      </c>
      <c r="O35">
        <v>41</v>
      </c>
      <c r="S35">
        <v>44</v>
      </c>
      <c r="X35">
        <v>42</v>
      </c>
      <c r="AA35">
        <v>45</v>
      </c>
      <c r="AF35">
        <v>44</v>
      </c>
      <c r="AK35">
        <v>39</v>
      </c>
      <c r="AO35" s="80">
        <f>AO34+AN12</f>
        <v>1010</v>
      </c>
      <c r="AQ35" s="25"/>
      <c r="AR35" s="79">
        <v>38</v>
      </c>
      <c r="AV35" s="26"/>
      <c r="BL35" s="25">
        <v>43</v>
      </c>
      <c r="BQ35" s="26"/>
      <c r="BS35" s="25">
        <v>43</v>
      </c>
      <c r="BX35" s="26"/>
      <c r="BZ35" s="25"/>
      <c r="CD35" s="1">
        <v>44</v>
      </c>
      <c r="CE35" s="27"/>
      <c r="CG35" s="25"/>
      <c r="CL35" s="51">
        <f>SUM(CL13:CL34)</f>
        <v>930</v>
      </c>
      <c r="CV35" s="1"/>
      <c r="CW35" s="1"/>
      <c r="CX35" s="1"/>
      <c r="CY35" s="1"/>
      <c r="CZ35" s="1"/>
      <c r="DA35" s="1"/>
      <c r="DB35" s="1"/>
      <c r="DC35" s="52"/>
      <c r="DG35" s="1">
        <v>42</v>
      </c>
      <c r="DH35" s="26"/>
      <c r="DK35" s="52"/>
      <c r="DO35" s="1"/>
      <c r="DP35" s="26"/>
      <c r="DS35" s="52"/>
      <c r="DW35" s="1">
        <v>43</v>
      </c>
      <c r="DX35" s="26"/>
      <c r="EC35" s="52"/>
      <c r="EG35" s="1"/>
      <c r="EH35" s="26"/>
      <c r="EJ35" s="52"/>
      <c r="EN35" s="1"/>
      <c r="EO35" s="26"/>
      <c r="EQ35" s="53"/>
      <c r="EU35" s="1"/>
      <c r="EV35" s="99"/>
      <c r="EY35" s="53"/>
      <c r="FC35" s="1"/>
      <c r="FD35" s="99"/>
      <c r="FF35" s="53"/>
      <c r="FJ35" s="1"/>
      <c r="FK35" s="99"/>
      <c r="FM35" s="53"/>
      <c r="FQ35" s="1"/>
      <c r="FR35" s="99"/>
      <c r="FT35" s="55"/>
      <c r="FU35" s="56"/>
      <c r="FV35" s="56"/>
      <c r="FW35" s="56"/>
      <c r="FX35" s="56"/>
      <c r="FY35" s="56"/>
      <c r="FZ35" s="57"/>
      <c r="GA35" s="56"/>
      <c r="GB35" s="58"/>
      <c r="GD35" s="60">
        <v>43</v>
      </c>
      <c r="GE35" s="61">
        <v>44</v>
      </c>
      <c r="GI35" s="55"/>
      <c r="GJ35" s="56"/>
      <c r="GK35" s="56"/>
      <c r="GL35" s="56"/>
      <c r="GM35" s="56"/>
      <c r="GN35" s="56"/>
      <c r="GO35" s="56"/>
      <c r="GP35" s="57"/>
      <c r="GQ35" s="56"/>
      <c r="GR35" s="58"/>
      <c r="GT35" s="74">
        <v>44</v>
      </c>
      <c r="GU35" s="78">
        <v>42</v>
      </c>
      <c r="HA35" s="55"/>
      <c r="HB35" s="56"/>
      <c r="HC35" s="56"/>
      <c r="HD35" s="56"/>
      <c r="HE35" s="56"/>
      <c r="HF35" s="56"/>
      <c r="HG35" s="56"/>
      <c r="HH35" s="56"/>
      <c r="HI35" s="57"/>
      <c r="HJ35" s="56"/>
      <c r="HK35" s="58"/>
      <c r="HL35" s="59"/>
      <c r="HM35" s="60"/>
      <c r="HN35" s="61"/>
      <c r="HQ35" s="55"/>
      <c r="HR35" s="56"/>
      <c r="HS35" s="56"/>
      <c r="HT35" s="56"/>
      <c r="HU35" s="56"/>
      <c r="HV35" s="56"/>
      <c r="HW35" s="56"/>
      <c r="HX35" s="56"/>
      <c r="HY35" s="57"/>
      <c r="HZ35" s="56"/>
      <c r="IA35" s="58"/>
      <c r="IB35" s="59"/>
      <c r="IC35" s="60"/>
      <c r="IF35" s="55">
        <v>36</v>
      </c>
      <c r="IG35" s="56"/>
      <c r="IH35" s="56"/>
      <c r="II35" s="56"/>
      <c r="IJ35" s="56"/>
      <c r="IK35" s="56"/>
      <c r="IL35" s="56"/>
      <c r="IM35" s="56"/>
      <c r="IN35" s="57"/>
      <c r="IO35" s="58"/>
      <c r="IP35" s="58"/>
      <c r="IQ35" s="59"/>
      <c r="IR35" s="60"/>
      <c r="IW35" s="58"/>
      <c r="IX35" s="58"/>
      <c r="IY35" s="58"/>
      <c r="IZ35" s="58"/>
      <c r="JA35" s="58"/>
      <c r="JB35" s="58"/>
      <c r="JC35" s="58"/>
      <c r="JD35" s="58"/>
      <c r="JE35" s="58"/>
      <c r="JF35" s="58"/>
      <c r="JG35" s="58"/>
      <c r="JH35" s="59"/>
      <c r="JI35" s="60"/>
      <c r="JK35" s="58"/>
      <c r="JL35" s="58"/>
      <c r="JM35" s="58"/>
      <c r="JN35" s="58"/>
      <c r="JO35" s="58"/>
      <c r="JP35" s="58"/>
      <c r="JQ35" s="58"/>
      <c r="JR35" s="58"/>
      <c r="JS35" s="58"/>
      <c r="JT35" s="58"/>
      <c r="JU35" s="58"/>
      <c r="JV35" s="59"/>
      <c r="JW35" s="60"/>
      <c r="JY35" s="58"/>
      <c r="JZ35" s="58"/>
      <c r="KA35" s="58"/>
      <c r="KB35" s="58"/>
      <c r="KC35" s="58"/>
      <c r="KD35" s="58"/>
      <c r="KE35" s="58"/>
      <c r="KF35" s="58"/>
      <c r="KG35" s="58"/>
      <c r="KH35" s="58"/>
      <c r="KI35" s="58">
        <v>38</v>
      </c>
      <c r="KJ35" s="59"/>
      <c r="KK35" s="60"/>
      <c r="KM35" s="58"/>
      <c r="KN35" s="58"/>
      <c r="KO35" s="58"/>
      <c r="KP35" s="58"/>
      <c r="KQ35" s="58"/>
      <c r="KR35" s="58"/>
      <c r="KS35" s="58"/>
      <c r="KT35" s="58"/>
      <c r="KU35" s="58"/>
      <c r="KV35" s="58"/>
      <c r="KW35" s="58"/>
      <c r="KX35" s="59"/>
      <c r="KY35" s="60"/>
      <c r="LA35" s="58"/>
      <c r="LB35" s="58"/>
      <c r="LC35" s="58"/>
      <c r="LD35" s="58"/>
      <c r="LE35" s="58"/>
      <c r="LF35" s="58"/>
      <c r="LG35" s="58"/>
      <c r="LH35" s="58"/>
      <c r="LI35" s="58"/>
      <c r="LJ35" s="58"/>
      <c r="LK35" s="58"/>
      <c r="LL35" s="59"/>
      <c r="LM35" s="60"/>
      <c r="LO35" s="58"/>
      <c r="LP35" s="58"/>
      <c r="LQ35" s="58"/>
      <c r="LR35" s="58"/>
      <c r="LS35" s="58"/>
      <c r="LT35" s="58"/>
      <c r="LU35" s="58"/>
      <c r="LV35" s="58">
        <v>40</v>
      </c>
      <c r="LW35" s="58"/>
      <c r="LX35" s="58"/>
      <c r="LY35" s="58"/>
      <c r="LZ35" s="59"/>
      <c r="MA35" s="60"/>
      <c r="MC35" s="58"/>
      <c r="MD35" s="58"/>
      <c r="ME35" s="58"/>
      <c r="MF35" s="58"/>
      <c r="MG35" s="58"/>
      <c r="MH35" s="58"/>
      <c r="MI35" s="58"/>
      <c r="MJ35" s="58"/>
      <c r="MK35" s="58"/>
      <c r="ML35" s="58"/>
      <c r="MM35" s="58"/>
      <c r="MN35" s="59"/>
      <c r="MO35" s="60"/>
    </row>
    <row r="36" spans="9:353" ht="15.75" thickBot="1" x14ac:dyDescent="0.3">
      <c r="I36">
        <v>42</v>
      </c>
      <c r="K36">
        <v>45</v>
      </c>
      <c r="O36">
        <v>45</v>
      </c>
      <c r="S36">
        <v>42</v>
      </c>
      <c r="X36">
        <v>40</v>
      </c>
      <c r="AA36">
        <v>40</v>
      </c>
      <c r="AF36">
        <v>43</v>
      </c>
      <c r="AK36" s="80">
        <f>SUM(AK12:AK35)</f>
        <v>902</v>
      </c>
      <c r="AQ36" s="25"/>
      <c r="AR36">
        <v>42</v>
      </c>
      <c r="AV36" s="26"/>
      <c r="AX36" s="7"/>
      <c r="AY36" s="7"/>
      <c r="AZ36" s="7"/>
      <c r="BA36" s="8">
        <v>44801</v>
      </c>
      <c r="BB36" s="7"/>
      <c r="BC36" s="9"/>
      <c r="BE36" s="6"/>
      <c r="BF36" s="7"/>
      <c r="BG36" s="7"/>
      <c r="BH36" s="8">
        <v>44802</v>
      </c>
      <c r="BI36" s="7"/>
      <c r="BJ36" s="9"/>
      <c r="BL36" s="25">
        <v>44</v>
      </c>
      <c r="BQ36" s="26"/>
      <c r="BS36" s="25">
        <v>44</v>
      </c>
      <c r="BX36" s="26"/>
      <c r="BZ36" s="25"/>
      <c r="CD36" s="1">
        <v>44</v>
      </c>
      <c r="CE36" s="27"/>
      <c r="CG36" s="87"/>
      <c r="CH36" s="88"/>
      <c r="CI36" s="88"/>
      <c r="CJ36" s="88"/>
      <c r="CK36" s="92" t="s">
        <v>46</v>
      </c>
      <c r="CL36" s="100">
        <f>CK32+CL35</f>
        <v>1766</v>
      </c>
      <c r="CV36" s="1"/>
      <c r="CW36" s="1"/>
      <c r="CX36" s="1"/>
      <c r="CY36" s="1"/>
      <c r="CZ36" s="1"/>
      <c r="DA36" s="1"/>
      <c r="DB36" s="1"/>
      <c r="DC36" s="83">
        <f>SUM(DC13:DC16)</f>
        <v>165</v>
      </c>
      <c r="DD36" s="1"/>
      <c r="DE36" s="1"/>
      <c r="DF36" s="1"/>
      <c r="DG36" s="63">
        <f>SUM(DG13:DG35)</f>
        <v>1009</v>
      </c>
      <c r="DH36" s="67">
        <f>SUM(DH13:DH19)</f>
        <v>0</v>
      </c>
      <c r="DK36" s="83">
        <f>SUM(DK13:DK16)</f>
        <v>0</v>
      </c>
      <c r="DL36" s="1"/>
      <c r="DM36" s="1"/>
      <c r="DN36" s="1"/>
      <c r="DO36" s="63">
        <f>SUM(DO13:DO34)</f>
        <v>969</v>
      </c>
      <c r="DP36" s="67">
        <f>SUM(DP13:DP15)</f>
        <v>126</v>
      </c>
      <c r="DS36" s="83">
        <f>SUM(DS13:DS16)</f>
        <v>0</v>
      </c>
      <c r="DT36" s="1"/>
      <c r="DU36" s="1"/>
      <c r="DV36" s="1"/>
      <c r="DW36" s="1">
        <v>45</v>
      </c>
      <c r="DX36" s="1"/>
      <c r="EC36" s="83">
        <f>SUM(EC13:EC16)</f>
        <v>0</v>
      </c>
      <c r="ED36" s="83">
        <f>SUM(ED13:ED14)</f>
        <v>66</v>
      </c>
      <c r="EE36" s="1"/>
      <c r="EF36" s="1"/>
      <c r="EG36" s="1">
        <f>SUM(EG13:EG22)</f>
        <v>427</v>
      </c>
      <c r="EH36" s="1">
        <f>SUM(EH13:EH24)</f>
        <v>484</v>
      </c>
      <c r="EJ36" s="83">
        <f>SUM(EJ13:EJ16)</f>
        <v>0</v>
      </c>
      <c r="EK36" s="83">
        <f>SUM(EK13:EK14)</f>
        <v>0</v>
      </c>
      <c r="EL36" s="1"/>
      <c r="EM36" s="1"/>
      <c r="EN36" s="1">
        <f>SUM(EN13:EN28)</f>
        <v>693</v>
      </c>
      <c r="EO36" s="1">
        <f>SUM(EO13:EO24)</f>
        <v>295</v>
      </c>
      <c r="EQ36" s="101">
        <f>SUM(EQ13:EQ16)</f>
        <v>0</v>
      </c>
      <c r="ER36" s="83">
        <f>SUM(ER13:ER14)</f>
        <v>0</v>
      </c>
      <c r="ES36" s="1"/>
      <c r="ET36" s="1"/>
      <c r="EU36" s="1">
        <f>SUM(EU13:EU32)</f>
        <v>824</v>
      </c>
      <c r="EV36" s="54">
        <f>SUM(EV13:EV33)</f>
        <v>886</v>
      </c>
      <c r="EY36" s="101">
        <f>SUM(EY13:EY16)</f>
        <v>0</v>
      </c>
      <c r="EZ36" s="83">
        <f>SUM(EZ13:EZ14)</f>
        <v>0</v>
      </c>
      <c r="FA36" s="1"/>
      <c r="FB36" s="1"/>
      <c r="FC36" s="1">
        <f>SUM(FC13:FC32)</f>
        <v>672</v>
      </c>
      <c r="FD36" s="54">
        <f>SUM(FD13:FD33)</f>
        <v>559</v>
      </c>
      <c r="FF36" s="101">
        <f>SUM(FF13:FF16)</f>
        <v>0</v>
      </c>
      <c r="FG36" s="83">
        <f>SUM(FG13:FG14)</f>
        <v>0</v>
      </c>
      <c r="FH36" s="1"/>
      <c r="FI36" s="1"/>
      <c r="FJ36" s="1">
        <f>SUM(FJ13:FJ32)</f>
        <v>728</v>
      </c>
      <c r="FK36" s="54">
        <f>SUM(FK13:FK33)</f>
        <v>0</v>
      </c>
      <c r="FM36" s="101">
        <f>SUM(FM13:FM16)</f>
        <v>126</v>
      </c>
      <c r="FN36" s="83">
        <f>SUM(FN13:FN14)</f>
        <v>0</v>
      </c>
      <c r="FO36" s="1"/>
      <c r="FP36" s="1"/>
      <c r="FQ36" s="1">
        <f>SUM(FQ13:FQ32)</f>
        <v>610</v>
      </c>
      <c r="FR36" s="54">
        <f>SUM(FR13:FR33)</f>
        <v>627</v>
      </c>
      <c r="FT36" s="55"/>
      <c r="FU36" s="56"/>
      <c r="FV36" s="56"/>
      <c r="FW36" s="56"/>
      <c r="FX36" s="56"/>
      <c r="FY36" s="56"/>
      <c r="FZ36" s="57"/>
      <c r="GA36" s="56"/>
      <c r="GB36" s="58"/>
      <c r="GC36" s="59"/>
      <c r="GD36" s="74">
        <v>43</v>
      </c>
      <c r="GE36" s="61">
        <v>43</v>
      </c>
      <c r="GI36" s="55"/>
      <c r="GJ36" s="56"/>
      <c r="GK36" s="56"/>
      <c r="GL36" s="56"/>
      <c r="GM36" s="56"/>
      <c r="GN36" s="56"/>
      <c r="GO36" s="56"/>
      <c r="GP36" s="57"/>
      <c r="GQ36" s="56"/>
      <c r="GR36" s="58"/>
      <c r="GS36" s="59"/>
      <c r="GT36" s="60"/>
      <c r="GU36" s="61"/>
      <c r="HA36" s="55"/>
      <c r="HB36" s="56"/>
      <c r="HC36" s="56"/>
      <c r="HD36" s="56"/>
      <c r="HE36" s="56"/>
      <c r="HF36" s="56"/>
      <c r="HG36" s="56"/>
      <c r="HH36" s="56"/>
      <c r="HI36" s="57"/>
      <c r="HJ36" s="56"/>
      <c r="HK36" s="58"/>
      <c r="HM36" s="60"/>
      <c r="HN36" s="61"/>
      <c r="HQ36" s="55"/>
      <c r="HR36" s="56"/>
      <c r="HS36" s="56"/>
      <c r="HT36" s="56"/>
      <c r="HU36" s="56"/>
      <c r="HV36" s="56"/>
      <c r="HW36" s="56"/>
      <c r="HX36" s="56"/>
      <c r="HY36" s="57"/>
      <c r="HZ36" s="56"/>
      <c r="IA36" s="58"/>
      <c r="IC36" s="60"/>
      <c r="IF36" s="55">
        <v>38</v>
      </c>
      <c r="IG36" s="56"/>
      <c r="IH36" s="56"/>
      <c r="II36" s="56"/>
      <c r="IJ36" s="56"/>
      <c r="IK36" s="56"/>
      <c r="IL36" s="56"/>
      <c r="IM36" s="56"/>
      <c r="IN36" s="57"/>
      <c r="IO36" s="58"/>
      <c r="IP36" s="58"/>
      <c r="IQ36" s="56"/>
      <c r="IR36" s="60"/>
      <c r="IW36" s="58"/>
      <c r="IX36" s="58"/>
      <c r="IY36" s="58"/>
      <c r="IZ36" s="58"/>
      <c r="JA36" s="58"/>
      <c r="JB36" s="58"/>
      <c r="JC36" s="58"/>
      <c r="JD36" s="58"/>
      <c r="JE36" s="58"/>
      <c r="JF36" s="58"/>
      <c r="JG36" s="58"/>
      <c r="JH36" s="56"/>
      <c r="JI36" s="60"/>
      <c r="JK36" s="58"/>
      <c r="JL36" s="58"/>
      <c r="JM36" s="58"/>
      <c r="JN36" s="58"/>
      <c r="JO36" s="58"/>
      <c r="JP36" s="58"/>
      <c r="JQ36" s="58"/>
      <c r="JR36" s="58"/>
      <c r="JS36" s="58"/>
      <c r="JT36" s="58"/>
      <c r="JU36" s="58"/>
      <c r="JV36" s="56"/>
      <c r="JW36" s="60"/>
      <c r="JY36" s="58"/>
      <c r="JZ36" s="58"/>
      <c r="KA36" s="58"/>
      <c r="KB36" s="58"/>
      <c r="KC36" s="58"/>
      <c r="KD36" s="58"/>
      <c r="KE36" s="58"/>
      <c r="KF36" s="58"/>
      <c r="KG36" s="58"/>
      <c r="KH36" s="58"/>
      <c r="KI36" s="58">
        <v>40</v>
      </c>
      <c r="KJ36" s="56"/>
      <c r="KK36" s="60"/>
      <c r="KM36" s="58"/>
      <c r="KN36" s="58"/>
      <c r="KO36" s="58"/>
      <c r="KP36" s="58"/>
      <c r="KQ36" s="58"/>
      <c r="KR36" s="58"/>
      <c r="KS36" s="58"/>
      <c r="KT36" s="58"/>
      <c r="KU36" s="58"/>
      <c r="KV36" s="58"/>
      <c r="KW36" s="58"/>
      <c r="KX36" s="56"/>
      <c r="KY36" s="60"/>
      <c r="LA36" s="58"/>
      <c r="LB36" s="58"/>
      <c r="LC36" s="58"/>
      <c r="LD36" s="58"/>
      <c r="LE36" s="58"/>
      <c r="LF36" s="58"/>
      <c r="LG36" s="58"/>
      <c r="LH36" s="58"/>
      <c r="LI36" s="58"/>
      <c r="LJ36" s="58"/>
      <c r="LK36" s="58"/>
      <c r="LL36" s="56"/>
      <c r="LM36" s="60"/>
      <c r="LO36" s="58"/>
      <c r="LP36" s="58"/>
      <c r="LQ36" s="58"/>
      <c r="LR36" s="58"/>
      <c r="LS36" s="58"/>
      <c r="LT36" s="58"/>
      <c r="LU36" s="58"/>
      <c r="LV36" s="58"/>
      <c r="LW36" s="58"/>
      <c r="LX36" s="58"/>
      <c r="LY36" s="58"/>
      <c r="LZ36" s="56"/>
      <c r="MA36" s="60"/>
      <c r="MC36" s="58"/>
      <c r="MD36" s="58"/>
      <c r="ME36" s="58"/>
      <c r="MF36" s="58"/>
      <c r="MG36" s="58"/>
      <c r="MH36" s="58"/>
      <c r="MI36" s="58"/>
      <c r="MJ36" s="58"/>
      <c r="MK36" s="58"/>
      <c r="ML36" s="58"/>
      <c r="MM36" s="58"/>
      <c r="MN36" s="56"/>
      <c r="MO36" s="60"/>
    </row>
    <row r="37" spans="9:353" ht="15.75" thickBot="1" x14ac:dyDescent="0.3">
      <c r="I37">
        <v>43</v>
      </c>
      <c r="K37">
        <v>43</v>
      </c>
      <c r="O37">
        <v>43</v>
      </c>
      <c r="S37">
        <v>43</v>
      </c>
      <c r="AA37">
        <v>41</v>
      </c>
      <c r="AF37">
        <v>45</v>
      </c>
      <c r="AQ37" s="25"/>
      <c r="AR37">
        <v>44</v>
      </c>
      <c r="AV37" s="26"/>
      <c r="AX37" t="s">
        <v>5</v>
      </c>
      <c r="AY37" t="s">
        <v>6</v>
      </c>
      <c r="AZ37" t="s">
        <v>81</v>
      </c>
      <c r="BA37" t="s">
        <v>90</v>
      </c>
      <c r="BB37" t="s">
        <v>91</v>
      </c>
      <c r="BC37" s="26" t="s">
        <v>92</v>
      </c>
      <c r="BE37" s="25" t="s">
        <v>5</v>
      </c>
      <c r="BF37" t="s">
        <v>6</v>
      </c>
      <c r="BG37" t="s">
        <v>81</v>
      </c>
      <c r="BH37" t="s">
        <v>90</v>
      </c>
      <c r="BI37" t="s">
        <v>91</v>
      </c>
      <c r="BJ37" s="26" t="s">
        <v>92</v>
      </c>
      <c r="BL37" s="25">
        <v>45</v>
      </c>
      <c r="BQ37" s="26"/>
      <c r="BS37" s="25">
        <v>45</v>
      </c>
      <c r="BX37" s="26"/>
      <c r="BZ37" s="25"/>
      <c r="CD37" s="1">
        <v>45</v>
      </c>
      <c r="CE37" s="27"/>
      <c r="CV37" s="1"/>
      <c r="CW37" s="1"/>
      <c r="CX37" s="1"/>
      <c r="CY37" s="1"/>
      <c r="CZ37" s="1"/>
      <c r="DA37" s="1"/>
      <c r="DB37" s="1"/>
      <c r="DC37" s="91"/>
      <c r="DD37" s="82"/>
      <c r="DE37" s="82"/>
      <c r="DF37" s="82"/>
      <c r="DG37" s="92" t="s">
        <v>44</v>
      </c>
      <c r="DH37" s="90">
        <f>DG36+DH36</f>
        <v>1009</v>
      </c>
      <c r="DK37" s="91"/>
      <c r="DL37" s="82"/>
      <c r="DM37" s="82"/>
      <c r="DN37" s="82"/>
      <c r="DO37" s="92" t="s">
        <v>44</v>
      </c>
      <c r="DP37" s="90">
        <f>DO36+DP36</f>
        <v>1095</v>
      </c>
      <c r="DS37" s="91"/>
      <c r="DT37" s="82"/>
      <c r="DU37" s="82"/>
      <c r="DV37" s="82"/>
      <c r="DW37" s="92" t="s">
        <v>44</v>
      </c>
      <c r="DX37" s="90">
        <f>SUM(DW13:DW36)</f>
        <v>1034</v>
      </c>
      <c r="EC37" s="91"/>
      <c r="ED37" s="82"/>
      <c r="EE37" s="82"/>
      <c r="EF37" s="82"/>
      <c r="EG37" s="92" t="s">
        <v>44</v>
      </c>
      <c r="EH37" s="90">
        <f>SUM(EG36:EH36)</f>
        <v>911</v>
      </c>
      <c r="EJ37" s="91"/>
      <c r="EK37" s="82"/>
      <c r="EL37" s="82"/>
      <c r="EM37" s="82"/>
      <c r="EN37" s="92" t="s">
        <v>44</v>
      </c>
      <c r="EO37" s="90">
        <f>SUM(EN36:EO36)</f>
        <v>988</v>
      </c>
      <c r="EQ37" s="102"/>
      <c r="ER37" s="103"/>
      <c r="ES37" s="103"/>
      <c r="ET37" s="103"/>
      <c r="EU37" s="104" t="s">
        <v>44</v>
      </c>
      <c r="EV37" s="105">
        <f>SUM(EU36:EV36)</f>
        <v>1710</v>
      </c>
      <c r="EY37" s="102"/>
      <c r="EZ37" s="103"/>
      <c r="FA37" s="103"/>
      <c r="FB37" s="103"/>
      <c r="FC37" s="104" t="s">
        <v>44</v>
      </c>
      <c r="FD37" s="105">
        <f>SUM(FC36:FD36)</f>
        <v>1231</v>
      </c>
      <c r="FF37" s="102"/>
      <c r="FG37" s="103"/>
      <c r="FH37" s="103"/>
      <c r="FI37" s="103"/>
      <c r="FJ37" s="104" t="s">
        <v>44</v>
      </c>
      <c r="FK37" s="105">
        <f>SUM(FJ36:FK36)</f>
        <v>728</v>
      </c>
      <c r="FM37" s="102"/>
      <c r="FN37" s="103"/>
      <c r="FO37" s="103"/>
      <c r="FP37" s="103"/>
      <c r="FQ37" s="104" t="s">
        <v>44</v>
      </c>
      <c r="FR37" s="105">
        <f>SUM(FQ36:FR36)</f>
        <v>1237</v>
      </c>
      <c r="FT37" s="55"/>
      <c r="FU37" s="56"/>
      <c r="FV37" s="56"/>
      <c r="FW37" s="56"/>
      <c r="FX37" s="56"/>
      <c r="FY37" s="56"/>
      <c r="FZ37" s="106"/>
      <c r="GB37" s="107"/>
      <c r="GC37" s="108"/>
      <c r="GD37" s="109"/>
      <c r="GE37" s="61">
        <v>44</v>
      </c>
      <c r="GI37" s="55"/>
      <c r="GJ37" s="56"/>
      <c r="GK37" s="56"/>
      <c r="GL37" s="56"/>
      <c r="GM37" s="56"/>
      <c r="GN37" s="56"/>
      <c r="GO37" s="56"/>
      <c r="GP37" s="106"/>
      <c r="GR37" s="107"/>
      <c r="GS37" s="108"/>
      <c r="GT37" s="109"/>
      <c r="GU37" s="61"/>
      <c r="HA37" s="55"/>
      <c r="HB37" s="56"/>
      <c r="HC37" s="56"/>
      <c r="HD37" s="56"/>
      <c r="HE37" s="56"/>
      <c r="HF37" s="56"/>
      <c r="HG37" s="56"/>
      <c r="HH37" s="56"/>
      <c r="HI37" s="57"/>
      <c r="HJ37" s="56"/>
      <c r="HK37" s="58"/>
      <c r="HL37" s="59"/>
      <c r="HM37" s="60"/>
      <c r="HN37" s="61"/>
      <c r="HQ37" s="55"/>
      <c r="HR37" s="56"/>
      <c r="HS37" s="56"/>
      <c r="HT37" s="56"/>
      <c r="HU37" s="56"/>
      <c r="HV37" s="56"/>
      <c r="HW37" s="56"/>
      <c r="HX37" s="56"/>
      <c r="HY37" s="57"/>
      <c r="HZ37" s="56"/>
      <c r="IA37" s="58"/>
      <c r="IB37" s="59"/>
      <c r="IC37" s="60"/>
      <c r="IF37" s="55">
        <v>37</v>
      </c>
      <c r="IG37" s="56"/>
      <c r="IH37" s="56"/>
      <c r="II37" s="56"/>
      <c r="IJ37" s="56"/>
      <c r="IK37" s="56"/>
      <c r="IL37" s="56"/>
      <c r="IM37" s="56"/>
      <c r="IN37" s="57"/>
      <c r="IO37" s="58"/>
      <c r="IP37" s="58"/>
      <c r="IQ37" s="59"/>
      <c r="IR37" s="60"/>
      <c r="IW37" s="58"/>
      <c r="IX37" s="58"/>
      <c r="IY37" s="58"/>
      <c r="IZ37" s="58"/>
      <c r="JA37" s="58"/>
      <c r="JB37" s="58"/>
      <c r="JC37" s="58"/>
      <c r="JD37" s="58"/>
      <c r="JE37" s="58"/>
      <c r="JF37" s="58"/>
      <c r="JG37" s="58"/>
      <c r="JH37" s="59"/>
      <c r="JI37" s="60"/>
      <c r="JK37" s="58"/>
      <c r="JL37" s="58"/>
      <c r="JM37" s="58"/>
      <c r="JN37" s="58"/>
      <c r="JO37" s="58"/>
      <c r="JP37" s="58"/>
      <c r="JQ37" s="58"/>
      <c r="JR37" s="58"/>
      <c r="JS37" s="58"/>
      <c r="JT37" s="58"/>
      <c r="JU37" s="58"/>
      <c r="JV37" s="59"/>
      <c r="JW37" s="60"/>
      <c r="JY37" s="58"/>
      <c r="JZ37" s="58"/>
      <c r="KA37" s="58"/>
      <c r="KB37" s="58"/>
      <c r="KC37" s="58"/>
      <c r="KD37" s="58"/>
      <c r="KE37" s="58"/>
      <c r="KF37" s="58"/>
      <c r="KG37" s="58"/>
      <c r="KH37" s="58"/>
      <c r="KI37" s="58">
        <v>37</v>
      </c>
      <c r="KJ37" s="59"/>
      <c r="KK37" s="60"/>
      <c r="KM37" s="58"/>
      <c r="KN37" s="58"/>
      <c r="KO37" s="58"/>
      <c r="KP37" s="58"/>
      <c r="KQ37" s="58"/>
      <c r="KR37" s="58"/>
      <c r="KS37" s="58"/>
      <c r="KT37" s="58"/>
      <c r="KU37" s="58"/>
      <c r="KV37" s="58"/>
      <c r="KW37" s="58"/>
      <c r="KX37" s="59"/>
      <c r="KY37" s="60"/>
      <c r="LA37" s="58"/>
      <c r="LB37" s="58"/>
      <c r="LC37" s="58"/>
      <c r="LD37" s="58"/>
      <c r="LE37" s="58"/>
      <c r="LF37" s="58"/>
      <c r="LG37" s="58"/>
      <c r="LH37" s="58"/>
      <c r="LI37" s="58"/>
      <c r="LJ37" s="58"/>
      <c r="LK37" s="58"/>
      <c r="LL37" s="59"/>
      <c r="LM37" s="60"/>
      <c r="LO37" s="58"/>
      <c r="LP37" s="58"/>
      <c r="LQ37" s="58"/>
      <c r="LR37" s="58"/>
      <c r="LS37" s="58"/>
      <c r="LT37" s="58"/>
      <c r="LU37" s="58"/>
      <c r="LV37" s="58"/>
      <c r="LW37" s="58"/>
      <c r="LX37" s="58"/>
      <c r="LY37" s="58"/>
      <c r="LZ37" s="59"/>
      <c r="MA37" s="60"/>
      <c r="MC37" s="58"/>
      <c r="MD37" s="58"/>
      <c r="ME37" s="58"/>
      <c r="MF37" s="58"/>
      <c r="MG37" s="58"/>
      <c r="MH37" s="58"/>
      <c r="MI37" s="58"/>
      <c r="MJ37" s="58"/>
      <c r="MK37" s="58"/>
      <c r="ML37" s="58"/>
      <c r="MM37" s="58"/>
      <c r="MN37" s="59"/>
      <c r="MO37" s="60"/>
    </row>
    <row r="38" spans="9:353" x14ac:dyDescent="0.25">
      <c r="I38">
        <v>44</v>
      </c>
      <c r="K38" s="65">
        <v>44</v>
      </c>
      <c r="O38">
        <v>44</v>
      </c>
      <c r="S38">
        <v>42</v>
      </c>
      <c r="AA38">
        <v>39</v>
      </c>
      <c r="AF38">
        <v>43</v>
      </c>
      <c r="AQ38" s="25"/>
      <c r="AR38">
        <v>40</v>
      </c>
      <c r="AV38" s="26"/>
      <c r="AX38" t="s">
        <v>47</v>
      </c>
      <c r="AY38" t="s">
        <v>48</v>
      </c>
      <c r="AZ38" t="s">
        <v>19</v>
      </c>
      <c r="BA38">
        <v>29</v>
      </c>
      <c r="BB38" t="s">
        <v>35</v>
      </c>
      <c r="BC38" s="26" t="s">
        <v>33</v>
      </c>
      <c r="BE38" s="25" t="s">
        <v>49</v>
      </c>
      <c r="BF38">
        <v>0</v>
      </c>
      <c r="BG38" t="s">
        <v>50</v>
      </c>
      <c r="BI38" t="s">
        <v>27</v>
      </c>
      <c r="BJ38" s="26" t="s">
        <v>49</v>
      </c>
      <c r="BL38" s="25">
        <v>43</v>
      </c>
      <c r="BQ38" s="26"/>
      <c r="BS38" s="25">
        <v>44</v>
      </c>
      <c r="BX38" s="26"/>
      <c r="BZ38" s="25"/>
      <c r="CD38" s="1">
        <v>44</v>
      </c>
      <c r="CE38" s="27"/>
      <c r="CV38" s="1"/>
      <c r="CW38" s="1"/>
      <c r="CX38" s="1"/>
      <c r="CY38" s="1"/>
      <c r="CZ38" s="1"/>
      <c r="DA38" s="1"/>
      <c r="DB38" s="1"/>
      <c r="FT38" s="25"/>
      <c r="FZ38" s="106"/>
      <c r="GB38" s="107"/>
      <c r="GC38" s="108"/>
      <c r="GD38" s="109"/>
      <c r="GE38" s="61">
        <v>43</v>
      </c>
      <c r="GI38" s="25"/>
      <c r="GP38" s="106"/>
      <c r="GR38" s="107"/>
      <c r="GS38" s="108"/>
      <c r="GT38" s="109"/>
      <c r="GU38" s="61"/>
      <c r="HA38" s="55"/>
      <c r="HB38" s="56"/>
      <c r="HC38" s="56"/>
      <c r="HD38" s="56"/>
      <c r="HE38" s="56"/>
      <c r="HF38" s="56"/>
      <c r="HG38" s="56"/>
      <c r="HH38" s="56"/>
      <c r="HI38" s="106"/>
      <c r="HK38" s="107"/>
      <c r="HL38" s="108"/>
      <c r="HM38" s="109"/>
      <c r="HN38" s="61"/>
      <c r="HQ38" s="55"/>
      <c r="HR38" s="56"/>
      <c r="HS38" s="56"/>
      <c r="HT38" s="56"/>
      <c r="HU38" s="56"/>
      <c r="HV38" s="56"/>
      <c r="HW38" s="56"/>
      <c r="HX38" s="56"/>
      <c r="HY38" s="106"/>
      <c r="IA38" s="107"/>
      <c r="IB38" s="108"/>
      <c r="IC38" s="109"/>
      <c r="IF38" s="55">
        <v>35</v>
      </c>
      <c r="IG38" s="56"/>
      <c r="IH38" s="56"/>
      <c r="II38" s="56"/>
      <c r="IJ38" s="56"/>
      <c r="IK38" s="56"/>
      <c r="IL38" s="56"/>
      <c r="IM38" s="56"/>
      <c r="IN38" s="57"/>
      <c r="IO38" s="58"/>
      <c r="IP38" s="58"/>
      <c r="IQ38" s="59"/>
      <c r="IR38" s="60"/>
      <c r="IW38" s="58"/>
      <c r="IX38" s="58"/>
      <c r="IY38" s="58"/>
      <c r="IZ38" s="58"/>
      <c r="JA38" s="58"/>
      <c r="JB38" s="58"/>
      <c r="JC38" s="58"/>
      <c r="JD38" s="58"/>
      <c r="JE38" s="58"/>
      <c r="JF38" s="58"/>
      <c r="JG38" s="58"/>
      <c r="JH38" s="59"/>
      <c r="JI38" s="60"/>
      <c r="JK38" s="58"/>
      <c r="JL38" s="58"/>
      <c r="JM38" s="58"/>
      <c r="JN38" s="58"/>
      <c r="JO38" s="58"/>
      <c r="JP38" s="58"/>
      <c r="JQ38" s="58"/>
      <c r="JR38" s="58"/>
      <c r="JS38" s="58"/>
      <c r="JT38" s="58"/>
      <c r="JU38" s="58"/>
      <c r="JV38" s="59"/>
      <c r="JW38" s="60"/>
      <c r="JY38" s="58"/>
      <c r="JZ38" s="58"/>
      <c r="KA38" s="58"/>
      <c r="KB38" s="58"/>
      <c r="KC38" s="58"/>
      <c r="KD38" s="58"/>
      <c r="KE38" s="58"/>
      <c r="KF38" s="58"/>
      <c r="KG38" s="58"/>
      <c r="KH38" s="58"/>
      <c r="KI38" s="58">
        <v>40</v>
      </c>
      <c r="KJ38" s="59"/>
      <c r="KK38" s="60"/>
      <c r="KM38" s="58"/>
      <c r="KN38" s="58"/>
      <c r="KO38" s="58"/>
      <c r="KP38" s="58"/>
      <c r="KQ38" s="58"/>
      <c r="KR38" s="58"/>
      <c r="KS38" s="58"/>
      <c r="KT38" s="58"/>
      <c r="KU38" s="58"/>
      <c r="KV38" s="58"/>
      <c r="KW38" s="58"/>
      <c r="KX38" s="59"/>
      <c r="KY38" s="60"/>
      <c r="LA38" s="58"/>
      <c r="LB38" s="58"/>
      <c r="LC38" s="58"/>
      <c r="LD38" s="58"/>
      <c r="LE38" s="58"/>
      <c r="LF38" s="58"/>
      <c r="LG38" s="58"/>
      <c r="LH38" s="58"/>
      <c r="LI38" s="58"/>
      <c r="LJ38" s="58"/>
      <c r="LK38" s="58"/>
      <c r="LL38" s="59"/>
      <c r="LM38" s="60"/>
      <c r="LO38" s="58"/>
      <c r="LP38" s="58"/>
      <c r="LQ38" s="58"/>
      <c r="LR38" s="58"/>
      <c r="LS38" s="58"/>
      <c r="LT38" s="58"/>
      <c r="LU38" s="58"/>
      <c r="LV38" s="58"/>
      <c r="LW38" s="58"/>
      <c r="LX38" s="58"/>
      <c r="LY38" s="58"/>
      <c r="LZ38" s="59"/>
      <c r="MA38" s="60"/>
      <c r="MC38" s="58"/>
      <c r="MD38" s="58"/>
      <c r="ME38" s="58"/>
      <c r="MF38" s="58"/>
      <c r="MG38" s="58"/>
      <c r="MH38" s="58"/>
      <c r="MI38" s="58"/>
      <c r="MJ38" s="58"/>
      <c r="MK38" s="58"/>
      <c r="ML38" s="58"/>
      <c r="MM38" s="58"/>
      <c r="MN38" s="59"/>
      <c r="MO38" s="60"/>
    </row>
    <row r="39" spans="9:353" x14ac:dyDescent="0.25">
      <c r="I39">
        <v>43</v>
      </c>
      <c r="K39" s="65">
        <v>43</v>
      </c>
      <c r="O39">
        <v>42</v>
      </c>
      <c r="S39">
        <v>41</v>
      </c>
      <c r="AA39">
        <v>39</v>
      </c>
      <c r="AF39">
        <v>44</v>
      </c>
      <c r="AQ39" s="25"/>
      <c r="AR39">
        <v>43</v>
      </c>
      <c r="AV39" s="26"/>
      <c r="AX39">
        <v>37</v>
      </c>
      <c r="AY39">
        <v>42</v>
      </c>
      <c r="BB39">
        <v>40</v>
      </c>
      <c r="BC39" s="26">
        <v>46</v>
      </c>
      <c r="BE39" s="25">
        <v>41</v>
      </c>
      <c r="BI39">
        <v>42</v>
      </c>
      <c r="BJ39" s="26">
        <v>41</v>
      </c>
      <c r="BL39" s="25">
        <v>44</v>
      </c>
      <c r="BQ39" s="26"/>
      <c r="BS39" s="25">
        <v>43</v>
      </c>
      <c r="BX39" s="26"/>
      <c r="BZ39" s="25"/>
      <c r="CD39" s="1">
        <v>43</v>
      </c>
      <c r="CE39" s="27"/>
      <c r="CV39" s="1"/>
      <c r="CW39" s="1"/>
      <c r="CX39" s="1"/>
      <c r="CY39" s="1"/>
      <c r="CZ39" s="1"/>
      <c r="DA39" s="1"/>
      <c r="DB39" s="1"/>
      <c r="DC39" s="1"/>
      <c r="FT39" s="25"/>
      <c r="FZ39" s="106"/>
      <c r="GB39" s="107"/>
      <c r="GC39" s="108"/>
      <c r="GD39" s="109"/>
      <c r="GE39" s="78">
        <v>44</v>
      </c>
      <c r="GI39" s="25"/>
      <c r="GP39" s="106"/>
      <c r="GR39" s="107"/>
      <c r="GS39" s="108"/>
      <c r="GT39" s="109"/>
      <c r="GU39" s="61"/>
      <c r="HA39" s="25"/>
      <c r="HI39" s="106"/>
      <c r="HK39" s="107"/>
      <c r="HL39" s="108"/>
      <c r="HM39" s="109"/>
      <c r="HN39" s="61"/>
      <c r="HQ39" s="25"/>
      <c r="HY39" s="106"/>
      <c r="IA39" s="107"/>
      <c r="IB39" s="108"/>
      <c r="IC39" s="109"/>
      <c r="IF39" s="55">
        <v>38</v>
      </c>
      <c r="IG39" s="56"/>
      <c r="IH39" s="56"/>
      <c r="II39" s="56"/>
      <c r="IJ39" s="56"/>
      <c r="IK39" s="56"/>
      <c r="IL39" s="56"/>
      <c r="IM39" s="56"/>
      <c r="IN39" s="57"/>
      <c r="IO39" s="58"/>
      <c r="IP39" s="58"/>
      <c r="IQ39" s="59"/>
      <c r="IR39" s="60"/>
      <c r="IW39" s="58"/>
      <c r="IX39" s="58"/>
      <c r="IY39" s="58"/>
      <c r="IZ39" s="58"/>
      <c r="JA39" s="58"/>
      <c r="JB39" s="58"/>
      <c r="JC39" s="58"/>
      <c r="JD39" s="58"/>
      <c r="JE39" s="58"/>
      <c r="JF39" s="58"/>
      <c r="JG39" s="58"/>
      <c r="JH39" s="59"/>
      <c r="JI39" s="60"/>
      <c r="JK39" s="58"/>
      <c r="JL39" s="58"/>
      <c r="JM39" s="58"/>
      <c r="JN39" s="58"/>
      <c r="JO39" s="58"/>
      <c r="JP39" s="58"/>
      <c r="JQ39" s="58"/>
      <c r="JR39" s="58"/>
      <c r="JS39" s="58"/>
      <c r="JT39" s="58"/>
      <c r="JU39" s="58"/>
      <c r="JV39" s="59"/>
      <c r="JW39" s="60"/>
      <c r="JY39" s="58"/>
      <c r="JZ39" s="58"/>
      <c r="KA39" s="58"/>
      <c r="KB39" s="58"/>
      <c r="KC39" s="58"/>
      <c r="KD39" s="58"/>
      <c r="KE39" s="58"/>
      <c r="KF39" s="58"/>
      <c r="KG39" s="58"/>
      <c r="KH39" s="58"/>
      <c r="KI39" s="58">
        <v>38</v>
      </c>
      <c r="KJ39" s="59"/>
      <c r="KK39" s="60"/>
      <c r="KM39" s="58"/>
      <c r="KN39" s="58"/>
      <c r="KO39" s="58"/>
      <c r="KP39" s="58"/>
      <c r="KQ39" s="58"/>
      <c r="KR39" s="58"/>
      <c r="KS39" s="58"/>
      <c r="KT39" s="58"/>
      <c r="KU39" s="58"/>
      <c r="KV39" s="58"/>
      <c r="KW39" s="58"/>
      <c r="KX39" s="59"/>
      <c r="KY39" s="60"/>
      <c r="LA39" s="58"/>
      <c r="LB39" s="58"/>
      <c r="LC39" s="58"/>
      <c r="LD39" s="58"/>
      <c r="LE39" s="58"/>
      <c r="LF39" s="58"/>
      <c r="LG39" s="58"/>
      <c r="LH39" s="58"/>
      <c r="LI39" s="58"/>
      <c r="LJ39" s="58"/>
      <c r="LK39" s="58"/>
      <c r="LL39" s="59"/>
      <c r="LM39" s="60"/>
      <c r="LO39" s="58"/>
      <c r="LP39" s="58"/>
      <c r="LQ39" s="58"/>
      <c r="LR39" s="58"/>
      <c r="LS39" s="58"/>
      <c r="LT39" s="58"/>
      <c r="LU39" s="58"/>
      <c r="LV39" s="58"/>
      <c r="LW39" s="58"/>
      <c r="LX39" s="58"/>
      <c r="LY39" s="58"/>
      <c r="LZ39" s="59"/>
      <c r="MA39" s="60"/>
      <c r="MC39" s="58"/>
      <c r="MD39" s="58"/>
      <c r="ME39" s="58"/>
      <c r="MF39" s="58"/>
      <c r="MG39" s="58"/>
      <c r="MH39" s="58"/>
      <c r="MI39" s="58"/>
      <c r="MJ39" s="58"/>
      <c r="MK39" s="58"/>
      <c r="ML39" s="58"/>
      <c r="MM39" s="58"/>
      <c r="MN39" s="59"/>
      <c r="MO39" s="60"/>
    </row>
    <row r="40" spans="9:353" ht="15.75" thickBot="1" x14ac:dyDescent="0.3">
      <c r="I40">
        <v>38</v>
      </c>
      <c r="K40" s="65">
        <v>45</v>
      </c>
      <c r="O40">
        <v>43</v>
      </c>
      <c r="S40">
        <v>42</v>
      </c>
      <c r="AA40">
        <v>43</v>
      </c>
      <c r="AF40">
        <v>39</v>
      </c>
      <c r="AQ40" s="25"/>
      <c r="AR40">
        <v>42</v>
      </c>
      <c r="AV40" s="26"/>
      <c r="AX40">
        <v>38</v>
      </c>
      <c r="AY40">
        <v>41</v>
      </c>
      <c r="BB40">
        <v>42</v>
      </c>
      <c r="BC40" s="26">
        <v>37</v>
      </c>
      <c r="BE40" s="25">
        <v>40</v>
      </c>
      <c r="BI40">
        <v>44</v>
      </c>
      <c r="BJ40" s="26">
        <v>46</v>
      </c>
      <c r="BL40" s="25">
        <v>42</v>
      </c>
      <c r="BQ40" s="26"/>
      <c r="BS40" s="73">
        <v>45</v>
      </c>
      <c r="BX40" s="26"/>
      <c r="BZ40" s="25"/>
      <c r="CD40" s="1">
        <v>1185</v>
      </c>
      <c r="CE40" s="27"/>
      <c r="CV40" s="1"/>
      <c r="CW40" s="1"/>
      <c r="CX40" s="1"/>
      <c r="CY40" s="1"/>
      <c r="CZ40" s="1"/>
      <c r="DA40" s="1"/>
      <c r="DB40" s="1"/>
      <c r="DC40" s="1"/>
      <c r="EY40" s="19">
        <v>44827</v>
      </c>
      <c r="EZ40" s="20"/>
      <c r="FA40" s="20"/>
      <c r="FB40" s="20"/>
      <c r="FC40" s="20"/>
      <c r="FD40" s="21"/>
      <c r="FF40" s="19">
        <v>44829</v>
      </c>
      <c r="FG40" s="20"/>
      <c r="FH40" s="20"/>
      <c r="FI40" s="20"/>
      <c r="FJ40" s="20"/>
      <c r="FK40" s="21"/>
      <c r="FT40" s="25"/>
      <c r="FZ40" s="106"/>
      <c r="GB40" s="110">
        <f>SUM(GB13:GB34)</f>
        <v>973</v>
      </c>
      <c r="GC40" s="110">
        <f>SUM(GC13:GC28)</f>
        <v>672</v>
      </c>
      <c r="GD40" s="110">
        <f>SUM(GD13:GD36)</f>
        <v>1028</v>
      </c>
      <c r="GE40" s="111">
        <f>SUM(GE13:GE39)</f>
        <v>1177</v>
      </c>
      <c r="GI40" s="25"/>
      <c r="GN40" s="89">
        <f>SUM(GN13:GN21)</f>
        <v>384</v>
      </c>
      <c r="GO40" s="89">
        <f>SUM(GO13:GO14)</f>
        <v>80</v>
      </c>
      <c r="GP40" s="106"/>
      <c r="GR40" s="110">
        <f>SUM(GR13:GR27)</f>
        <v>600</v>
      </c>
      <c r="GS40" s="110">
        <f>SUM(GS13:GS28)</f>
        <v>0</v>
      </c>
      <c r="GT40" s="110">
        <f>SUM(GT13:GT35)</f>
        <v>1016</v>
      </c>
      <c r="GU40" s="111">
        <f>SUM(GU13:GU35)</f>
        <v>984</v>
      </c>
      <c r="HA40" s="25"/>
      <c r="HI40" s="106"/>
      <c r="HK40" s="107"/>
      <c r="HL40" s="108"/>
      <c r="HM40" s="109"/>
      <c r="HN40" s="61"/>
      <c r="HQ40" s="25"/>
      <c r="HY40" s="106"/>
      <c r="IA40" s="107"/>
      <c r="IB40" s="108"/>
      <c r="IC40" s="109"/>
      <c r="IF40" s="55">
        <v>38</v>
      </c>
      <c r="IG40" s="56"/>
      <c r="IH40" s="56"/>
      <c r="II40" s="56"/>
      <c r="IJ40" s="56"/>
      <c r="IK40" s="56"/>
      <c r="IL40" s="56"/>
      <c r="IM40" s="56"/>
      <c r="IN40" s="57"/>
      <c r="IO40" s="58"/>
      <c r="IP40" s="58"/>
      <c r="IQ40" s="59"/>
      <c r="IR40" s="60"/>
      <c r="IW40" s="58"/>
      <c r="IX40" s="58"/>
      <c r="IY40" s="58"/>
      <c r="IZ40" s="58"/>
      <c r="JA40" s="58"/>
      <c r="JB40" s="58"/>
      <c r="JC40" s="58"/>
      <c r="JD40" s="58"/>
      <c r="JE40" s="58"/>
      <c r="JF40" s="58"/>
      <c r="JG40" s="58"/>
      <c r="JH40" s="59"/>
      <c r="JI40" s="60"/>
      <c r="JK40" s="58"/>
      <c r="JL40" s="58"/>
      <c r="JM40" s="58"/>
      <c r="JN40" s="58"/>
      <c r="JO40" s="58"/>
      <c r="JP40" s="58"/>
      <c r="JQ40" s="58"/>
      <c r="JR40" s="58"/>
      <c r="JS40" s="58"/>
      <c r="JT40" s="58"/>
      <c r="JU40" s="58"/>
      <c r="JV40" s="59"/>
      <c r="JW40" s="60"/>
      <c r="JY40" s="58"/>
      <c r="JZ40" s="58"/>
      <c r="KA40" s="58"/>
      <c r="KB40" s="58"/>
      <c r="KC40" s="58"/>
      <c r="KD40" s="58"/>
      <c r="KE40" s="58"/>
      <c r="KF40" s="58"/>
      <c r="KG40" s="58"/>
      <c r="KH40" s="58"/>
      <c r="KI40" s="58"/>
      <c r="KJ40" s="59"/>
      <c r="KK40" s="60"/>
      <c r="KM40" s="58"/>
      <c r="KN40" s="58"/>
      <c r="KO40" s="58"/>
      <c r="KP40" s="58"/>
      <c r="KQ40" s="58"/>
      <c r="KR40" s="58"/>
      <c r="KS40" s="58"/>
      <c r="KT40" s="58"/>
      <c r="KU40" s="58"/>
      <c r="KV40" s="58"/>
      <c r="KW40" s="58"/>
      <c r="KX40" s="59"/>
      <c r="KY40" s="60"/>
      <c r="LA40" s="58"/>
      <c r="LB40" s="58"/>
      <c r="LC40" s="58"/>
      <c r="LD40" s="58"/>
      <c r="LE40" s="58"/>
      <c r="LF40" s="58"/>
      <c r="LG40" s="58"/>
      <c r="LH40" s="58"/>
      <c r="LI40" s="58"/>
      <c r="LJ40" s="58"/>
      <c r="LK40" s="58"/>
      <c r="LL40" s="59"/>
      <c r="LM40" s="60"/>
      <c r="LO40" s="58"/>
      <c r="LP40" s="58"/>
      <c r="LQ40" s="58"/>
      <c r="LR40" s="58"/>
      <c r="LS40" s="58"/>
      <c r="LT40" s="58"/>
      <c r="LU40" s="58"/>
      <c r="LV40" s="58"/>
      <c r="LW40" s="58"/>
      <c r="LX40" s="58"/>
      <c r="LY40" s="58"/>
      <c r="LZ40" s="59"/>
      <c r="MA40" s="60"/>
      <c r="MC40" s="58"/>
      <c r="MD40" s="58"/>
      <c r="ME40" s="58"/>
      <c r="MF40" s="58"/>
      <c r="MG40" s="58"/>
      <c r="MH40" s="58"/>
      <c r="MI40" s="58"/>
      <c r="MJ40" s="58"/>
      <c r="MK40" s="58"/>
      <c r="ML40" s="58"/>
      <c r="MM40" s="58"/>
      <c r="MN40" s="59"/>
      <c r="MO40" s="60"/>
    </row>
    <row r="41" spans="9:353" ht="15.75" thickBot="1" x14ac:dyDescent="0.3">
      <c r="I41">
        <v>1125</v>
      </c>
      <c r="K41" s="65">
        <v>45</v>
      </c>
      <c r="O41">
        <v>44</v>
      </c>
      <c r="S41">
        <v>43</v>
      </c>
      <c r="AA41">
        <v>40</v>
      </c>
      <c r="AF41">
        <v>40</v>
      </c>
      <c r="AQ41" s="25"/>
      <c r="AR41">
        <v>45</v>
      </c>
      <c r="AV41" s="26"/>
      <c r="AX41">
        <v>37</v>
      </c>
      <c r="AY41">
        <v>40</v>
      </c>
      <c r="BB41">
        <v>46</v>
      </c>
      <c r="BC41" s="26">
        <v>45</v>
      </c>
      <c r="BE41" s="25">
        <v>38</v>
      </c>
      <c r="BI41">
        <v>43</v>
      </c>
      <c r="BJ41" s="26">
        <v>43</v>
      </c>
      <c r="BL41" s="25">
        <v>43</v>
      </c>
      <c r="BQ41" s="26"/>
      <c r="BS41" s="25">
        <v>40</v>
      </c>
      <c r="BX41" s="26"/>
      <c r="BZ41" s="87"/>
      <c r="CA41" s="88"/>
      <c r="CB41" s="88"/>
      <c r="CC41" s="88"/>
      <c r="CD41" s="92" t="s">
        <v>46</v>
      </c>
      <c r="CE41" s="100">
        <f>CD40+CE18</f>
        <v>1404</v>
      </c>
      <c r="CV41" s="1"/>
      <c r="CW41" s="1"/>
      <c r="CX41" s="1"/>
      <c r="CY41" s="1"/>
      <c r="CZ41" s="1"/>
      <c r="DA41" s="1"/>
      <c r="DB41" s="1"/>
      <c r="DC41" s="1"/>
      <c r="EY41" s="15" t="s">
        <v>5</v>
      </c>
      <c r="EZ41" s="15" t="s">
        <v>6</v>
      </c>
      <c r="FA41" s="15" t="s">
        <v>82</v>
      </c>
      <c r="FB41" s="15" t="s">
        <v>93</v>
      </c>
      <c r="FC41" s="15" t="s">
        <v>91</v>
      </c>
      <c r="FD41" s="15" t="s">
        <v>92</v>
      </c>
      <c r="FF41" s="15" t="s">
        <v>5</v>
      </c>
      <c r="FG41" s="15" t="s">
        <v>6</v>
      </c>
      <c r="FH41" s="15" t="s">
        <v>82</v>
      </c>
      <c r="FI41" s="15" t="s">
        <v>93</v>
      </c>
      <c r="FJ41" s="15" t="s">
        <v>91</v>
      </c>
      <c r="FK41" s="15" t="s">
        <v>92</v>
      </c>
      <c r="FT41" s="87"/>
      <c r="FU41" s="88"/>
      <c r="FV41" s="88"/>
      <c r="FW41" s="88"/>
      <c r="FX41" s="88"/>
      <c r="FY41" s="88"/>
      <c r="FZ41" s="112">
        <f>SUM(FZ13:FZ21)</f>
        <v>349</v>
      </c>
      <c r="GA41" s="113">
        <f>SUM(FZ36:GA36)</f>
        <v>0</v>
      </c>
      <c r="GB41" s="114">
        <f>SUM(GB40:GC40)</f>
        <v>1645</v>
      </c>
      <c r="GC41" s="115"/>
      <c r="GD41" s="114">
        <f>SUM(GD40:GE40)</f>
        <v>2205</v>
      </c>
      <c r="GE41" s="116"/>
      <c r="GI41" s="87"/>
      <c r="GJ41" s="89">
        <f>SUM(GJ13:GJ23)</f>
        <v>421</v>
      </c>
      <c r="GK41" s="88"/>
      <c r="GL41" s="88"/>
      <c r="GM41" s="88"/>
      <c r="GN41" s="117">
        <f>SUM(GN40:GO40)</f>
        <v>464</v>
      </c>
      <c r="GO41" s="118"/>
      <c r="GP41" s="112">
        <f>SUM(GP13)</f>
        <v>44</v>
      </c>
      <c r="GQ41" s="113">
        <f>SUM(GP36:GQ36)</f>
        <v>0</v>
      </c>
      <c r="GR41" s="114">
        <f>SUM(GR40:GS40)</f>
        <v>600</v>
      </c>
      <c r="GS41" s="115"/>
      <c r="GT41" s="114">
        <f>SUM(GT40:GU40)</f>
        <v>2000</v>
      </c>
      <c r="GU41" s="116"/>
      <c r="HA41" s="98">
        <f>SUM(HA14:HA21)</f>
        <v>317</v>
      </c>
      <c r="HB41" s="89">
        <f>SUM(HB14:HB18)</f>
        <v>203</v>
      </c>
      <c r="HG41" s="89">
        <f>SUM(HG14:HG18)</f>
        <v>202</v>
      </c>
      <c r="HH41" s="89"/>
      <c r="HI41" s="106"/>
      <c r="HK41" s="110">
        <f>SUM(HK14:HK19)</f>
        <v>246</v>
      </c>
      <c r="HL41" s="110">
        <f>SUM(HL14:HL25)</f>
        <v>504</v>
      </c>
      <c r="HM41" s="110">
        <f>SUM(HM14:HM36)</f>
        <v>0</v>
      </c>
      <c r="HN41" s="111">
        <f>SUM(HN14:HN36)</f>
        <v>0</v>
      </c>
      <c r="HQ41" s="98">
        <f>SUM(HQ14:HQ21)</f>
        <v>0</v>
      </c>
      <c r="HR41" s="89">
        <f>SUM(HR14:HR19)</f>
        <v>226</v>
      </c>
      <c r="HW41" s="89">
        <f>SUM(HW14:HW16)</f>
        <v>120</v>
      </c>
      <c r="HX41" s="89"/>
      <c r="HY41" s="106"/>
      <c r="IA41" s="110">
        <f>SUM(IA14:IA30)</f>
        <v>696</v>
      </c>
      <c r="IB41" s="110">
        <f>SUM(IB14:IB16)</f>
        <v>123</v>
      </c>
      <c r="IC41" s="110">
        <f>SUM(IC14:IC36)</f>
        <v>0</v>
      </c>
      <c r="IF41" s="55">
        <v>36</v>
      </c>
      <c r="IG41" s="56"/>
      <c r="IH41" s="56"/>
      <c r="II41" s="56"/>
      <c r="IJ41" s="56"/>
      <c r="IK41" s="56"/>
      <c r="IL41" s="56"/>
      <c r="IM41" s="56"/>
      <c r="IN41" s="57"/>
      <c r="IO41" s="58"/>
      <c r="IP41" s="58"/>
      <c r="IQ41" s="59"/>
      <c r="IR41" s="60"/>
      <c r="IW41" s="58"/>
      <c r="IX41" s="58"/>
      <c r="IY41" s="58"/>
      <c r="IZ41" s="58"/>
      <c r="JA41" s="58"/>
      <c r="JB41" s="58"/>
      <c r="JC41" s="58"/>
      <c r="JD41" s="58"/>
      <c r="JE41" s="58"/>
      <c r="JF41" s="58"/>
      <c r="JG41" s="58"/>
      <c r="JH41" s="59"/>
      <c r="JI41" s="60"/>
      <c r="JK41" s="58"/>
      <c r="JL41" s="58"/>
      <c r="JM41" s="58"/>
      <c r="JN41" s="58"/>
      <c r="JO41" s="58"/>
      <c r="JP41" s="58"/>
      <c r="JQ41" s="58"/>
      <c r="JR41" s="58"/>
      <c r="JS41" s="58"/>
      <c r="JT41" s="58"/>
      <c r="JU41" s="58"/>
      <c r="JV41" s="59"/>
      <c r="JW41" s="60"/>
      <c r="JY41" s="58"/>
      <c r="JZ41" s="58"/>
      <c r="KA41" s="58"/>
      <c r="KB41" s="58"/>
      <c r="KC41" s="58"/>
      <c r="KD41" s="58"/>
      <c r="KE41" s="58"/>
      <c r="KF41" s="58"/>
      <c r="KG41" s="58"/>
      <c r="KH41" s="58"/>
      <c r="KI41" s="58"/>
      <c r="KJ41" s="59"/>
      <c r="KK41" s="60"/>
      <c r="KM41" s="58"/>
      <c r="KN41" s="58"/>
      <c r="KO41" s="58"/>
      <c r="KP41" s="58"/>
      <c r="KQ41" s="58"/>
      <c r="KR41" s="58"/>
      <c r="KS41" s="58"/>
      <c r="KT41" s="58"/>
      <c r="KU41" s="58"/>
      <c r="KV41" s="58"/>
      <c r="KW41" s="58"/>
      <c r="KX41" s="59"/>
      <c r="KY41" s="60"/>
      <c r="LA41" s="58"/>
      <c r="LB41" s="58"/>
      <c r="LC41" s="58"/>
      <c r="LD41" s="58"/>
      <c r="LE41" s="58"/>
      <c r="LF41" s="58"/>
      <c r="LG41" s="58"/>
      <c r="LH41" s="58"/>
      <c r="LI41" s="58"/>
      <c r="LJ41" s="58"/>
      <c r="LK41" s="58"/>
      <c r="LL41" s="59"/>
      <c r="LM41" s="60"/>
      <c r="LO41" s="58"/>
      <c r="LP41" s="58"/>
      <c r="LQ41" s="58"/>
      <c r="LR41" s="58"/>
      <c r="LS41" s="58"/>
      <c r="LT41" s="58"/>
      <c r="LU41" s="58"/>
      <c r="LV41" s="58"/>
      <c r="LW41" s="58"/>
      <c r="LX41" s="58"/>
      <c r="LY41" s="58"/>
      <c r="LZ41" s="59"/>
      <c r="MA41" s="60"/>
      <c r="MC41" s="58"/>
      <c r="MD41" s="58"/>
      <c r="ME41" s="58"/>
      <c r="MF41" s="58"/>
      <c r="MG41" s="58"/>
      <c r="MH41" s="58"/>
      <c r="MI41" s="58"/>
      <c r="MJ41" s="58"/>
      <c r="MK41" s="58"/>
      <c r="ML41" s="58"/>
      <c r="MM41" s="58"/>
      <c r="MN41" s="59"/>
      <c r="MO41" s="60"/>
    </row>
    <row r="42" spans="9:353" ht="15.75" thickBot="1" x14ac:dyDescent="0.3">
      <c r="J42" t="s">
        <v>51</v>
      </c>
      <c r="K42" s="65">
        <v>114</v>
      </c>
      <c r="O42">
        <v>42</v>
      </c>
      <c r="S42">
        <v>42</v>
      </c>
      <c r="AA42">
        <v>40</v>
      </c>
      <c r="AF42">
        <v>46</v>
      </c>
      <c r="AQ42" s="25"/>
      <c r="AR42">
        <v>40</v>
      </c>
      <c r="AV42" s="26"/>
      <c r="AX42">
        <v>38</v>
      </c>
      <c r="AY42">
        <v>41</v>
      </c>
      <c r="BB42">
        <v>45</v>
      </c>
      <c r="BC42" s="26">
        <v>44</v>
      </c>
      <c r="BE42" s="25">
        <v>40</v>
      </c>
      <c r="BI42" s="65">
        <v>44</v>
      </c>
      <c r="BJ42" s="26">
        <v>42</v>
      </c>
      <c r="BL42" s="25">
        <v>44</v>
      </c>
      <c r="BQ42" s="26"/>
      <c r="BS42" s="25">
        <v>41</v>
      </c>
      <c r="BX42" s="26"/>
      <c r="CG42" s="12"/>
      <c r="CH42" s="13"/>
      <c r="CI42" s="13"/>
      <c r="CJ42" s="14">
        <v>44808</v>
      </c>
      <c r="CK42" s="15"/>
      <c r="CL42" s="16"/>
      <c r="EY42" s="41">
        <v>0</v>
      </c>
      <c r="EZ42" s="39">
        <v>0</v>
      </c>
      <c r="FA42" s="39">
        <v>5</v>
      </c>
      <c r="FB42" s="39">
        <v>18</v>
      </c>
      <c r="FC42" s="39">
        <v>0</v>
      </c>
      <c r="FD42" s="42">
        <v>5</v>
      </c>
      <c r="FF42" s="41">
        <v>0</v>
      </c>
      <c r="FG42" s="39">
        <v>12</v>
      </c>
      <c r="FH42" s="39">
        <v>18</v>
      </c>
      <c r="FI42" s="39">
        <v>5</v>
      </c>
      <c r="FJ42" s="39">
        <v>5</v>
      </c>
      <c r="FK42" s="42">
        <v>9</v>
      </c>
      <c r="HA42" s="119">
        <f>SUM(HA41:HB41)</f>
        <v>520</v>
      </c>
      <c r="HB42" s="117"/>
      <c r="HC42" s="88"/>
      <c r="HD42" s="88"/>
      <c r="HE42" s="88"/>
      <c r="HF42" s="88"/>
      <c r="HG42" s="117">
        <f>SUM(HG41:HH41)</f>
        <v>202</v>
      </c>
      <c r="HH42" s="118"/>
      <c r="HI42" s="112">
        <f>SUM(HI14:HI18)</f>
        <v>199</v>
      </c>
      <c r="HJ42" s="113">
        <f>SUM(HI37:HJ37)</f>
        <v>0</v>
      </c>
      <c r="HK42" s="114">
        <f>SUM(HK41:HL41)</f>
        <v>750</v>
      </c>
      <c r="HL42" s="115"/>
      <c r="HM42" s="114">
        <f>SUM(HM41:HN41)</f>
        <v>0</v>
      </c>
      <c r="HN42" s="116"/>
      <c r="HQ42" s="119">
        <f>SUM(HQ41:HR41)</f>
        <v>226</v>
      </c>
      <c r="HR42" s="117"/>
      <c r="HS42" s="88"/>
      <c r="HT42" s="88"/>
      <c r="HU42" s="88"/>
      <c r="HV42" s="88"/>
      <c r="HW42" s="117">
        <f>SUM(HW41:HX41)</f>
        <v>120</v>
      </c>
      <c r="HX42" s="118"/>
      <c r="HY42" s="112">
        <f>SUM(HY14:HY18)</f>
        <v>0</v>
      </c>
      <c r="HZ42" s="113">
        <f>SUM(HY37:HZ37)</f>
        <v>0</v>
      </c>
      <c r="IA42" s="114">
        <f>SUM(IA41:IB41)</f>
        <v>819</v>
      </c>
      <c r="IB42" s="115"/>
      <c r="IC42" s="120">
        <f>SUM(IC41:IC41)</f>
        <v>0</v>
      </c>
      <c r="IF42" s="68">
        <v>37</v>
      </c>
      <c r="IG42" s="56"/>
      <c r="IH42" s="56"/>
      <c r="II42" s="56"/>
      <c r="IJ42" s="56"/>
      <c r="IK42" s="56"/>
      <c r="IL42" s="56"/>
      <c r="IM42" s="56"/>
      <c r="IN42" s="57"/>
      <c r="IO42" s="58"/>
      <c r="IP42" s="58"/>
      <c r="IQ42" s="59"/>
      <c r="IR42" s="60"/>
      <c r="IW42" s="58"/>
      <c r="IX42" s="58"/>
      <c r="IY42" s="58"/>
      <c r="IZ42" s="58"/>
      <c r="JA42" s="58"/>
      <c r="JB42" s="58"/>
      <c r="JC42" s="58"/>
      <c r="JD42" s="58"/>
      <c r="JE42" s="58"/>
      <c r="JF42" s="58"/>
      <c r="JG42" s="58"/>
      <c r="JH42" s="59"/>
      <c r="JI42" s="60"/>
      <c r="JK42" s="58"/>
      <c r="JL42" s="58"/>
      <c r="JM42" s="58"/>
      <c r="JN42" s="58"/>
      <c r="JO42" s="58"/>
      <c r="JP42" s="58"/>
      <c r="JQ42" s="58"/>
      <c r="JR42" s="58"/>
      <c r="JS42" s="58"/>
      <c r="JT42" s="58"/>
      <c r="JU42" s="58"/>
      <c r="JV42" s="59"/>
      <c r="JW42" s="60"/>
      <c r="JY42" s="58"/>
      <c r="JZ42" s="58"/>
      <c r="KA42" s="58"/>
      <c r="KB42" s="58"/>
      <c r="KC42" s="58"/>
      <c r="KD42" s="58"/>
      <c r="KE42" s="58"/>
      <c r="KF42" s="58"/>
      <c r="KG42" s="58"/>
      <c r="KH42" s="58"/>
      <c r="KI42" s="58"/>
      <c r="KJ42" s="59"/>
      <c r="KK42" s="60"/>
      <c r="KM42" s="58"/>
      <c r="KN42" s="58"/>
      <c r="KO42" s="58"/>
      <c r="KP42" s="58"/>
      <c r="KQ42" s="58"/>
      <c r="KR42" s="58"/>
      <c r="KS42" s="58"/>
      <c r="KT42" s="58"/>
      <c r="KU42" s="58"/>
      <c r="KV42" s="58"/>
      <c r="KW42" s="58"/>
      <c r="KX42" s="59"/>
      <c r="KY42" s="60"/>
      <c r="LA42" s="58"/>
      <c r="LB42" s="58"/>
      <c r="LC42" s="58"/>
      <c r="LD42" s="58"/>
      <c r="LE42" s="58"/>
      <c r="LF42" s="58"/>
      <c r="LG42" s="58"/>
      <c r="LH42" s="58"/>
      <c r="LI42" s="58"/>
      <c r="LJ42" s="58"/>
      <c r="LK42" s="58"/>
      <c r="LL42" s="59"/>
      <c r="LM42" s="60"/>
      <c r="LO42" s="58"/>
      <c r="LP42" s="58"/>
      <c r="LQ42" s="58"/>
      <c r="LR42" s="58"/>
      <c r="LS42" s="58"/>
      <c r="LT42" s="58"/>
      <c r="LU42" s="58"/>
      <c r="LV42" s="58"/>
      <c r="LW42" s="58"/>
      <c r="LX42" s="58"/>
      <c r="LY42" s="58"/>
      <c r="LZ42" s="59"/>
      <c r="MA42" s="60"/>
      <c r="MC42" s="58"/>
      <c r="MD42" s="58"/>
      <c r="ME42" s="58"/>
      <c r="MF42" s="58"/>
      <c r="MG42" s="58"/>
      <c r="MH42" s="58"/>
      <c r="MI42" s="58"/>
      <c r="MJ42" s="58"/>
      <c r="MK42" s="58"/>
      <c r="ML42" s="58"/>
      <c r="MM42" s="58"/>
      <c r="MN42" s="59"/>
      <c r="MO42" s="60"/>
    </row>
    <row r="43" spans="9:353" ht="15.75" thickBot="1" x14ac:dyDescent="0.3">
      <c r="O43">
        <v>42</v>
      </c>
      <c r="S43">
        <v>41</v>
      </c>
      <c r="AA43">
        <v>42</v>
      </c>
      <c r="AF43">
        <v>44</v>
      </c>
      <c r="AQ43" s="25"/>
      <c r="AR43">
        <v>43</v>
      </c>
      <c r="AV43" s="26"/>
      <c r="AX43">
        <v>37</v>
      </c>
      <c r="AY43">
        <v>42</v>
      </c>
      <c r="BB43">
        <v>42</v>
      </c>
      <c r="BC43" s="26">
        <v>46</v>
      </c>
      <c r="BE43" s="25">
        <v>39</v>
      </c>
      <c r="BJ43" s="26">
        <v>45</v>
      </c>
      <c r="BL43" s="73">
        <f>SUM(BL13:BL42)</f>
        <v>1236</v>
      </c>
      <c r="BM43" s="65">
        <f>SUM(BM13:BM26)</f>
        <v>576</v>
      </c>
      <c r="BP43" s="93" t="s">
        <v>44</v>
      </c>
      <c r="BQ43" s="94">
        <f>SUM(BQ13:BQ38)+BP31</f>
        <v>173</v>
      </c>
      <c r="BS43" s="25">
        <v>40</v>
      </c>
      <c r="BX43" s="26"/>
      <c r="BZ43" s="12"/>
      <c r="CA43" s="13"/>
      <c r="CB43" s="13"/>
      <c r="CC43" s="14">
        <v>44807</v>
      </c>
      <c r="CD43" s="15"/>
      <c r="CE43" s="16"/>
      <c r="CG43" s="12" t="s">
        <v>5</v>
      </c>
      <c r="CH43" s="13" t="s">
        <v>6</v>
      </c>
      <c r="CI43" s="13" t="s">
        <v>82</v>
      </c>
      <c r="CJ43" s="13" t="s">
        <v>93</v>
      </c>
      <c r="CK43" s="15" t="s">
        <v>91</v>
      </c>
      <c r="CL43" s="16" t="s">
        <v>92</v>
      </c>
      <c r="EY43" s="53"/>
      <c r="EZ43" s="1">
        <v>0</v>
      </c>
      <c r="FA43" s="1"/>
      <c r="FB43" s="1"/>
      <c r="FC43" s="1"/>
      <c r="FD43" s="54">
        <v>43</v>
      </c>
      <c r="FF43" s="53"/>
      <c r="FG43" s="1">
        <v>45</v>
      </c>
      <c r="FH43" s="1"/>
      <c r="FI43" s="1"/>
      <c r="FJ43" s="1">
        <v>44</v>
      </c>
      <c r="FK43" s="54">
        <v>40</v>
      </c>
      <c r="IF43" s="121">
        <f>SUM(IF14:IF42)</f>
        <v>1168</v>
      </c>
      <c r="IG43" s="113">
        <f>SUM(IG14:IG16)</f>
        <v>115</v>
      </c>
      <c r="IH43" s="56"/>
      <c r="II43" s="56"/>
      <c r="IJ43" s="56"/>
      <c r="IK43" s="56"/>
      <c r="IL43" s="113">
        <f>SUM(IL14:IL16)</f>
        <v>43</v>
      </c>
      <c r="IM43" s="113"/>
      <c r="IN43" s="57"/>
      <c r="IO43" s="58"/>
      <c r="IP43" s="110">
        <f>SUM(IP14:IP30)</f>
        <v>0</v>
      </c>
      <c r="IQ43" s="110">
        <f>SUM(IQ14:IQ30)</f>
        <v>686</v>
      </c>
      <c r="IR43" s="110">
        <f>SUM(IR14:IR36)</f>
        <v>0</v>
      </c>
      <c r="IW43" s="121">
        <f>SUM(IW14:IW42)</f>
        <v>516</v>
      </c>
      <c r="IX43" s="113">
        <f>SUM(IX14:IX16)</f>
        <v>0</v>
      </c>
      <c r="IY43" s="58"/>
      <c r="IZ43" s="58"/>
      <c r="JA43" s="58"/>
      <c r="JB43" s="58"/>
      <c r="JC43" s="113">
        <f>SUM(JC14:JC16)</f>
        <v>0</v>
      </c>
      <c r="JD43" s="113"/>
      <c r="JE43" s="57"/>
      <c r="JF43" s="58"/>
      <c r="JG43" s="110">
        <f>SUM(JG14:JG28)</f>
        <v>541</v>
      </c>
      <c r="JH43" s="110">
        <f>SUM(JH14:JH29)</f>
        <v>604</v>
      </c>
      <c r="JI43" s="110">
        <f>SUM(JI14:JI36)</f>
        <v>0</v>
      </c>
      <c r="JK43" s="121">
        <f>SUM(JK14:JK42)</f>
        <v>0</v>
      </c>
      <c r="JL43" s="113">
        <f>SUM(JL14:JL16)</f>
        <v>0</v>
      </c>
      <c r="JM43" s="58"/>
      <c r="JN43" s="58"/>
      <c r="JO43" s="58"/>
      <c r="JP43" s="58"/>
      <c r="JQ43" s="113">
        <f>SUM(JQ14:JQ16)</f>
        <v>44</v>
      </c>
      <c r="JR43" s="113">
        <f>SUM(JR14:JR19)</f>
        <v>134</v>
      </c>
      <c r="JS43" s="57"/>
      <c r="JT43" s="58"/>
      <c r="JU43" s="110">
        <f>SUM(JU14:JU28)</f>
        <v>0</v>
      </c>
      <c r="JV43" s="110">
        <f>SUM(JV14:JV29)</f>
        <v>167</v>
      </c>
      <c r="JW43" s="110"/>
      <c r="JY43" s="121">
        <f>SUM(JY14:JY42)</f>
        <v>407</v>
      </c>
      <c r="JZ43" s="113">
        <f>SUM(JZ14:JZ42)</f>
        <v>536</v>
      </c>
      <c r="KA43" s="58"/>
      <c r="KB43" s="58"/>
      <c r="KC43" s="58"/>
      <c r="KD43" s="58"/>
      <c r="KE43" s="113">
        <f>SUM(KE14:KE16)</f>
        <v>0</v>
      </c>
      <c r="KF43" s="113">
        <f>SUM(KF14:KF19)</f>
        <v>42</v>
      </c>
      <c r="KG43" s="57"/>
      <c r="KH43" s="58"/>
      <c r="KI43" s="110">
        <f>SUM(KI14:KI39)</f>
        <v>1027</v>
      </c>
      <c r="KJ43" s="110">
        <f>SUM(KJ14:KJ42)</f>
        <v>744</v>
      </c>
      <c r="KK43" s="110"/>
      <c r="KM43" s="121">
        <f>SUM(KM14:KM42)</f>
        <v>0</v>
      </c>
      <c r="KN43" s="113">
        <f>SUM(KN14:KN16)</f>
        <v>0</v>
      </c>
      <c r="KO43" s="58"/>
      <c r="KP43" s="58"/>
      <c r="KQ43" s="58"/>
      <c r="KR43" s="58"/>
      <c r="KS43" s="113">
        <f>SUM(KS14:KS16)</f>
        <v>0</v>
      </c>
      <c r="KT43" s="113">
        <f>SUM(KT14:KT19)</f>
        <v>0</v>
      </c>
      <c r="KU43" s="57"/>
      <c r="KV43" s="58"/>
      <c r="KW43" s="110">
        <f>SUM(KW14:KW42)</f>
        <v>452</v>
      </c>
      <c r="KX43" s="110">
        <f>SUM(KX14:KX29)</f>
        <v>80</v>
      </c>
      <c r="KY43" s="110"/>
      <c r="LA43" s="121">
        <f>SUM(LA14:LA42)</f>
        <v>316</v>
      </c>
      <c r="LB43" s="113">
        <f>SUM(LB14:LB16)</f>
        <v>0</v>
      </c>
      <c r="LC43" s="58"/>
      <c r="LD43" s="58"/>
      <c r="LE43" s="58"/>
      <c r="LF43" s="58"/>
      <c r="LG43" s="113">
        <f>SUM(LG14:LG16)</f>
        <v>0</v>
      </c>
      <c r="LH43" s="113">
        <f>SUM(LH14:LH28)</f>
        <v>600</v>
      </c>
      <c r="LI43" s="57"/>
      <c r="LJ43" s="58"/>
      <c r="LK43" s="110">
        <f>SUM(LK14:LK28)</f>
        <v>0</v>
      </c>
      <c r="LL43" s="110">
        <f>SUM(LL14:LL29)</f>
        <v>0</v>
      </c>
      <c r="LM43" s="110"/>
      <c r="LO43" s="121">
        <f>SUM(LO14:LO42)</f>
        <v>0</v>
      </c>
      <c r="LP43" s="113">
        <f>SUM(LP14:LP42)</f>
        <v>369</v>
      </c>
      <c r="LQ43" s="58"/>
      <c r="LR43" s="58"/>
      <c r="LS43" s="58"/>
      <c r="LT43" s="58"/>
      <c r="LU43" s="113">
        <f>SUM(LU14:LU42)</f>
        <v>0</v>
      </c>
      <c r="LV43" s="113">
        <f>SUM(LV14:LV42)</f>
        <v>882</v>
      </c>
      <c r="LW43" s="57"/>
      <c r="LX43" s="58"/>
      <c r="LY43" s="110">
        <f>SUM(LY14:LY42)</f>
        <v>0</v>
      </c>
      <c r="LZ43" s="110">
        <f>SUM(LZ14:LZ42)</f>
        <v>0</v>
      </c>
      <c r="MA43" s="110"/>
      <c r="MC43" s="121">
        <f>SUM(MC14:MC42)</f>
        <v>0</v>
      </c>
      <c r="MD43" s="113">
        <f>SUM(MD14:MD42)</f>
        <v>0</v>
      </c>
      <c r="ME43" s="58"/>
      <c r="MF43" s="58"/>
      <c r="MG43" s="58"/>
      <c r="MH43" s="58"/>
      <c r="MI43" s="113">
        <f>SUM(MI14:MI42)</f>
        <v>0</v>
      </c>
      <c r="MJ43" s="113">
        <f>SUM(MJ14:MJ42)</f>
        <v>0</v>
      </c>
      <c r="MK43" s="57"/>
      <c r="ML43" s="58"/>
      <c r="MM43" s="110">
        <f>SUM(MM14:MM42)</f>
        <v>0</v>
      </c>
      <c r="MN43" s="110">
        <f>SUM(MN14:MN42)</f>
        <v>0</v>
      </c>
      <c r="MO43" s="110"/>
    </row>
    <row r="44" spans="9:353" ht="15.75" thickBot="1" x14ac:dyDescent="0.3">
      <c r="AA44">
        <v>42</v>
      </c>
      <c r="AQ44" s="25"/>
      <c r="AR44">
        <v>40</v>
      </c>
      <c r="AV44" s="26"/>
      <c r="AX44" s="65">
        <v>40</v>
      </c>
      <c r="AY44" s="65">
        <v>42</v>
      </c>
      <c r="BB44" s="65">
        <f>SUM(BB39:BB43)</f>
        <v>215</v>
      </c>
      <c r="BC44" s="26">
        <v>47</v>
      </c>
      <c r="BE44" s="25">
        <v>40</v>
      </c>
      <c r="BJ44" s="26">
        <v>42</v>
      </c>
      <c r="BL44" s="95" t="s">
        <v>44</v>
      </c>
      <c r="BM44" s="96">
        <f>SUM(BL43:BM43)</f>
        <v>1812</v>
      </c>
      <c r="BN44" s="88"/>
      <c r="BO44" s="88"/>
      <c r="BP44" s="88"/>
      <c r="BQ44" s="97"/>
      <c r="BS44" s="25">
        <v>38</v>
      </c>
      <c r="BX44" s="26"/>
      <c r="BZ44" s="12" t="s">
        <v>5</v>
      </c>
      <c r="CA44" s="13" t="s">
        <v>6</v>
      </c>
      <c r="CB44" s="13" t="s">
        <v>82</v>
      </c>
      <c r="CC44" s="13" t="s">
        <v>93</v>
      </c>
      <c r="CD44" s="15" t="s">
        <v>91</v>
      </c>
      <c r="CE44" s="16" t="s">
        <v>92</v>
      </c>
      <c r="CG44" s="25"/>
      <c r="CI44">
        <v>0</v>
      </c>
      <c r="CJ44" s="1">
        <v>33</v>
      </c>
      <c r="CK44" s="1" t="s">
        <v>52</v>
      </c>
      <c r="CL44" s="27" t="s">
        <v>53</v>
      </c>
      <c r="EY44" s="53"/>
      <c r="EZ44" s="1">
        <v>0</v>
      </c>
      <c r="FA44" s="1"/>
      <c r="FB44" s="1"/>
      <c r="FC44" s="1"/>
      <c r="FD44" s="54">
        <v>43</v>
      </c>
      <c r="FF44" s="53"/>
      <c r="FG44" s="1">
        <v>44</v>
      </c>
      <c r="FH44" s="1"/>
      <c r="FI44" s="1"/>
      <c r="FJ44" s="1">
        <v>44</v>
      </c>
      <c r="FK44" s="54">
        <v>41</v>
      </c>
      <c r="IF44" s="119">
        <f>SUM(IF43:IG43)</f>
        <v>1283</v>
      </c>
      <c r="IG44" s="117"/>
      <c r="IH44" s="32"/>
      <c r="II44" s="32"/>
      <c r="IJ44" s="32"/>
      <c r="IK44" s="32"/>
      <c r="IL44" s="117">
        <f>SUM(IL43:IM43)</f>
        <v>43</v>
      </c>
      <c r="IM44" s="118"/>
      <c r="IN44" s="112">
        <f>SUM(IN14:IN18)</f>
        <v>0</v>
      </c>
      <c r="IO44" s="113">
        <f>SUM(IO14:IO30)</f>
        <v>0</v>
      </c>
      <c r="IP44" s="114">
        <f>SUM(IP43:IQ43)</f>
        <v>686</v>
      </c>
      <c r="IQ44" s="115"/>
      <c r="IR44" s="120">
        <f>SUM(IR43:IR43)</f>
        <v>0</v>
      </c>
      <c r="IW44" s="119">
        <f>SUM(IW43:IX43)</f>
        <v>516</v>
      </c>
      <c r="IX44" s="117"/>
      <c r="IY44" s="58"/>
      <c r="IZ44" s="58"/>
      <c r="JA44" s="58"/>
      <c r="JB44" s="58"/>
      <c r="JC44" s="117">
        <f>SUM(JC43:JD43)</f>
        <v>0</v>
      </c>
      <c r="JD44" s="118"/>
      <c r="JE44" s="112">
        <f>SUM(JE14:JE18)</f>
        <v>0</v>
      </c>
      <c r="JF44" s="113">
        <f>SUM(JF14:JF30)</f>
        <v>0</v>
      </c>
      <c r="JG44" s="114">
        <f>SUM(JG43:JH43)</f>
        <v>1145</v>
      </c>
      <c r="JH44" s="115"/>
      <c r="JI44" s="120">
        <f>SUM(JI43:JI43)</f>
        <v>0</v>
      </c>
      <c r="JK44" s="119">
        <f>SUM(JK43:JL43)</f>
        <v>0</v>
      </c>
      <c r="JL44" s="117"/>
      <c r="JM44" s="58"/>
      <c r="JN44" s="58"/>
      <c r="JO44" s="58"/>
      <c r="JP44" s="58"/>
      <c r="JQ44" s="117">
        <f>SUM(JQ43:JR43)</f>
        <v>178</v>
      </c>
      <c r="JR44" s="118"/>
      <c r="JS44" s="112">
        <f>SUM(JS14:JS18)</f>
        <v>0</v>
      </c>
      <c r="JT44" s="113">
        <f>SUM(JT14:JT30)</f>
        <v>0</v>
      </c>
      <c r="JU44" s="114">
        <f>SUM(JU43:JV43)</f>
        <v>167</v>
      </c>
      <c r="JV44" s="115"/>
      <c r="JW44" s="120">
        <f>SUM(JW43:JW43)</f>
        <v>0</v>
      </c>
      <c r="JY44" s="119">
        <f>SUM(JY43:JZ43)</f>
        <v>943</v>
      </c>
      <c r="JZ44" s="117"/>
      <c r="KA44" s="58"/>
      <c r="KB44" s="58"/>
      <c r="KC44" s="58"/>
      <c r="KD44" s="58"/>
      <c r="KE44" s="117">
        <f>SUM(KE43:KF43)</f>
        <v>42</v>
      </c>
      <c r="KF44" s="118"/>
      <c r="KG44" s="112">
        <f>SUM(KG14:KG18)</f>
        <v>0</v>
      </c>
      <c r="KH44" s="113">
        <f>SUM(KH14:KH30)</f>
        <v>0</v>
      </c>
      <c r="KI44" s="114">
        <f>SUM(KI43:KJ43)</f>
        <v>1771</v>
      </c>
      <c r="KJ44" s="115"/>
      <c r="KK44" s="120">
        <f>SUM(KK43:KK43)</f>
        <v>0</v>
      </c>
      <c r="KM44" s="119">
        <f>SUM(KM43:KN43)</f>
        <v>0</v>
      </c>
      <c r="KN44" s="117"/>
      <c r="KO44" s="58"/>
      <c r="KP44" s="58"/>
      <c r="KQ44" s="58"/>
      <c r="KR44" s="58"/>
      <c r="KS44" s="117">
        <f>SUM(KS43:KT43)</f>
        <v>0</v>
      </c>
      <c r="KT44" s="118"/>
      <c r="KU44" s="112">
        <f>SUM(KU14:KU18)</f>
        <v>0</v>
      </c>
      <c r="KV44" s="113">
        <f>SUM(KV14:KV30)</f>
        <v>0</v>
      </c>
      <c r="KW44" s="114">
        <f>SUM(KW43:KX43)</f>
        <v>532</v>
      </c>
      <c r="KX44" s="115"/>
      <c r="KY44" s="120">
        <f>SUM(KY43:KY43)</f>
        <v>0</v>
      </c>
      <c r="LA44" s="119">
        <f>SUM(LA43:LB43)</f>
        <v>316</v>
      </c>
      <c r="LB44" s="117"/>
      <c r="LC44" s="58"/>
      <c r="LD44" s="58"/>
      <c r="LE44" s="58"/>
      <c r="LF44" s="58"/>
      <c r="LG44" s="117">
        <f>SUM(LG43:LH43)</f>
        <v>600</v>
      </c>
      <c r="LH44" s="118"/>
      <c r="LI44" s="112">
        <f>SUM(LI14:LI18)</f>
        <v>0</v>
      </c>
      <c r="LJ44" s="113">
        <f>SUM(LJ14:LJ30)</f>
        <v>0</v>
      </c>
      <c r="LK44" s="114">
        <f>SUM(LK43:LL43)</f>
        <v>0</v>
      </c>
      <c r="LL44" s="115"/>
      <c r="LM44" s="120">
        <f>SUM(LM43:LM43)</f>
        <v>0</v>
      </c>
      <c r="LO44" s="119">
        <f>SUM(LO43:LP43)</f>
        <v>369</v>
      </c>
      <c r="LP44" s="117"/>
      <c r="LQ44" s="58"/>
      <c r="LR44" s="58"/>
      <c r="LS44" s="58"/>
      <c r="LT44" s="58"/>
      <c r="LU44" s="117">
        <f>SUM(LU43:LV43)</f>
        <v>882</v>
      </c>
      <c r="LV44" s="118"/>
      <c r="LW44" s="112">
        <f>SUM(LW14:LW18)</f>
        <v>0</v>
      </c>
      <c r="LX44" s="113">
        <f>SUM(LX14:LX30)</f>
        <v>0</v>
      </c>
      <c r="LY44" s="114">
        <f>SUM(LY43:LZ43)</f>
        <v>0</v>
      </c>
      <c r="LZ44" s="115"/>
      <c r="MA44" s="120">
        <f>SUM(MA43:MA43)</f>
        <v>0</v>
      </c>
      <c r="MC44" s="119">
        <f>SUM(MC43:MD43)</f>
        <v>0</v>
      </c>
      <c r="MD44" s="117"/>
      <c r="ME44" s="58"/>
      <c r="MF44" s="58"/>
      <c r="MG44" s="58"/>
      <c r="MH44" s="58"/>
      <c r="MI44" s="117">
        <f>SUM(MI43:MJ43)</f>
        <v>0</v>
      </c>
      <c r="MJ44" s="118"/>
      <c r="MK44" s="112">
        <f>SUM(MK14:MK42)</f>
        <v>0</v>
      </c>
      <c r="ML44" s="113">
        <f>SUM(ML14:ML42)</f>
        <v>0</v>
      </c>
      <c r="MM44" s="114">
        <f>SUM(MM43:MN43)</f>
        <v>0</v>
      </c>
      <c r="MN44" s="115"/>
      <c r="MO44" s="120">
        <f>SUM(MO43:MO43)</f>
        <v>0</v>
      </c>
    </row>
    <row r="45" spans="9:353" x14ac:dyDescent="0.25">
      <c r="AA45">
        <v>41</v>
      </c>
      <c r="AQ45" s="25"/>
      <c r="AR45">
        <v>44</v>
      </c>
      <c r="AV45" s="26"/>
      <c r="AX45">
        <v>40</v>
      </c>
      <c r="AY45">
        <v>44</v>
      </c>
      <c r="BC45" s="26">
        <v>45</v>
      </c>
      <c r="BE45" s="73">
        <v>41</v>
      </c>
      <c r="BJ45" s="26">
        <v>44</v>
      </c>
      <c r="BS45" s="25">
        <v>39</v>
      </c>
      <c r="BX45" s="26"/>
      <c r="BZ45" s="25"/>
      <c r="CB45" t="s">
        <v>54</v>
      </c>
      <c r="CC45" t="s">
        <v>54</v>
      </c>
      <c r="CD45" s="1" t="s">
        <v>55</v>
      </c>
      <c r="CE45" s="27" t="s">
        <v>17</v>
      </c>
      <c r="CG45" s="25"/>
      <c r="CK45" s="1">
        <v>40</v>
      </c>
      <c r="CL45" s="27">
        <v>42</v>
      </c>
      <c r="EY45" s="53"/>
      <c r="EZ45" s="1"/>
      <c r="FA45" s="1"/>
      <c r="FB45" s="1"/>
      <c r="FC45" s="1"/>
      <c r="FD45" s="54">
        <v>40</v>
      </c>
      <c r="FF45" s="53"/>
      <c r="FG45" s="1">
        <v>41</v>
      </c>
      <c r="FH45" s="1"/>
      <c r="FI45" s="1"/>
      <c r="FJ45" s="1">
        <v>45</v>
      </c>
      <c r="FK45" s="54">
        <v>42</v>
      </c>
    </row>
    <row r="46" spans="9:353" x14ac:dyDescent="0.25">
      <c r="AQ46" s="25"/>
      <c r="AR46">
        <v>45</v>
      </c>
      <c r="AV46" s="26"/>
      <c r="AX46">
        <v>39</v>
      </c>
      <c r="AY46">
        <v>45</v>
      </c>
      <c r="BC46" s="26">
        <v>45</v>
      </c>
      <c r="BE46" s="25">
        <v>39</v>
      </c>
      <c r="BJ46" s="75">
        <v>44</v>
      </c>
      <c r="BS46" s="25">
        <v>45</v>
      </c>
      <c r="BX46" s="26"/>
      <c r="BZ46" s="25"/>
      <c r="CD46" s="1">
        <v>46</v>
      </c>
      <c r="CE46" s="27">
        <v>40</v>
      </c>
      <c r="CG46" s="25"/>
      <c r="CK46" s="1">
        <v>45</v>
      </c>
      <c r="CL46" s="27">
        <v>40</v>
      </c>
      <c r="EY46" s="53"/>
      <c r="EZ46" s="1"/>
      <c r="FA46" s="1"/>
      <c r="FB46" s="1"/>
      <c r="FC46" s="1"/>
      <c r="FD46" s="54">
        <v>41</v>
      </c>
      <c r="FF46" s="53"/>
      <c r="FG46" s="1">
        <v>42</v>
      </c>
      <c r="FH46" s="1"/>
      <c r="FI46" s="1"/>
      <c r="FJ46" s="1">
        <v>44</v>
      </c>
      <c r="FK46" s="54">
        <v>43</v>
      </c>
    </row>
    <row r="47" spans="9:353" x14ac:dyDescent="0.25">
      <c r="AQ47" s="25"/>
      <c r="AR47">
        <v>43</v>
      </c>
      <c r="AV47" s="26"/>
      <c r="AX47">
        <v>40</v>
      </c>
      <c r="AY47">
        <v>44</v>
      </c>
      <c r="BC47" s="26">
        <v>45</v>
      </c>
      <c r="BE47" s="25">
        <v>36</v>
      </c>
      <c r="BJ47" s="26">
        <v>46</v>
      </c>
      <c r="BS47" s="25">
        <v>42</v>
      </c>
      <c r="BX47" s="26"/>
      <c r="BZ47" s="25"/>
      <c r="CD47" s="1">
        <v>44</v>
      </c>
      <c r="CE47" s="27">
        <v>41</v>
      </c>
      <c r="CG47" s="25"/>
      <c r="CK47" s="1">
        <v>43</v>
      </c>
      <c r="CL47" s="27">
        <v>42</v>
      </c>
      <c r="EY47" s="53"/>
      <c r="EZ47" s="1"/>
      <c r="FA47" s="1"/>
      <c r="FB47" s="1"/>
      <c r="FC47" s="1"/>
      <c r="FD47" s="54">
        <v>42</v>
      </c>
      <c r="FF47" s="53"/>
      <c r="FG47" s="1">
        <v>41</v>
      </c>
      <c r="FH47" s="1"/>
      <c r="FI47" s="1"/>
      <c r="FJ47" s="1">
        <v>43</v>
      </c>
      <c r="FK47" s="54">
        <v>44</v>
      </c>
    </row>
    <row r="48" spans="9:353" x14ac:dyDescent="0.25">
      <c r="AQ48" s="25"/>
      <c r="AR48" s="80">
        <f>SUM(AR13:AR47)</f>
        <v>1452</v>
      </c>
      <c r="AV48" s="26"/>
      <c r="AX48">
        <v>38</v>
      </c>
      <c r="AY48">
        <v>45</v>
      </c>
      <c r="BC48" s="75">
        <f>SUM(BC39:BC47)</f>
        <v>400</v>
      </c>
      <c r="BE48" s="25">
        <v>37</v>
      </c>
      <c r="BJ48" s="75">
        <v>46</v>
      </c>
      <c r="BS48" s="25">
        <v>42</v>
      </c>
      <c r="BX48" s="26"/>
      <c r="BZ48" s="25"/>
      <c r="CD48" s="1">
        <v>48</v>
      </c>
      <c r="CE48" s="27">
        <v>42</v>
      </c>
      <c r="CG48" s="25"/>
      <c r="CK48" s="1">
        <v>45</v>
      </c>
      <c r="CL48" s="27">
        <v>39</v>
      </c>
      <c r="EY48" s="53"/>
      <c r="EZ48" s="1"/>
      <c r="FA48" s="1"/>
      <c r="FB48" s="1"/>
      <c r="FC48" s="1"/>
      <c r="FD48" s="54"/>
      <c r="FF48" s="53"/>
      <c r="FG48" s="1">
        <v>42</v>
      </c>
      <c r="FH48" s="1"/>
      <c r="FI48" s="1"/>
      <c r="FJ48" s="1"/>
      <c r="FK48" s="54">
        <v>40</v>
      </c>
    </row>
    <row r="49" spans="43:167" ht="15.75" thickBot="1" x14ac:dyDescent="0.3">
      <c r="AQ49" s="87"/>
      <c r="AR49" s="88"/>
      <c r="AS49" s="88"/>
      <c r="AT49" s="88"/>
      <c r="AU49" s="88"/>
      <c r="AV49" s="97"/>
      <c r="AX49">
        <v>40</v>
      </c>
      <c r="AY49" s="65">
        <v>45</v>
      </c>
      <c r="BC49" s="26"/>
      <c r="BE49" s="25">
        <v>39</v>
      </c>
      <c r="BJ49" s="26">
        <v>45</v>
      </c>
      <c r="BS49" s="73">
        <v>1527</v>
      </c>
      <c r="BT49" s="65">
        <v>363</v>
      </c>
      <c r="BW49" s="122" t="s">
        <v>44</v>
      </c>
      <c r="BX49" s="123">
        <v>129</v>
      </c>
      <c r="BZ49" s="25"/>
      <c r="CD49" s="63">
        <f>CD46+CD47+CD48</f>
        <v>138</v>
      </c>
      <c r="CE49" s="27">
        <v>40</v>
      </c>
      <c r="CG49" s="25"/>
      <c r="CK49" s="1">
        <v>46</v>
      </c>
      <c r="CL49" s="26"/>
      <c r="EY49" s="53"/>
      <c r="EZ49" s="1"/>
      <c r="FA49" s="1"/>
      <c r="FB49" s="1"/>
      <c r="FC49" s="1"/>
      <c r="FD49" s="54"/>
      <c r="FF49" s="53"/>
      <c r="FG49" s="1">
        <v>40</v>
      </c>
      <c r="FH49" s="1"/>
      <c r="FI49" s="1"/>
      <c r="FJ49" s="1"/>
      <c r="FK49" s="54">
        <v>40</v>
      </c>
    </row>
    <row r="50" spans="43:167" ht="15.75" thickBot="1" x14ac:dyDescent="0.3">
      <c r="AX50">
        <v>41</v>
      </c>
      <c r="AY50">
        <v>45</v>
      </c>
      <c r="BC50" s="26"/>
      <c r="BE50" s="25">
        <v>40</v>
      </c>
      <c r="BJ50" s="26">
        <v>43</v>
      </c>
      <c r="BS50" s="124" t="s">
        <v>44</v>
      </c>
      <c r="BT50" s="125">
        <v>1890</v>
      </c>
      <c r="BU50" s="88"/>
      <c r="BV50" s="88"/>
      <c r="BW50" s="88"/>
      <c r="BX50" s="97"/>
      <c r="BZ50" s="25"/>
      <c r="CD50" s="1"/>
      <c r="CE50" s="27">
        <v>45</v>
      </c>
      <c r="CG50" s="25"/>
      <c r="CK50" s="1">
        <v>44</v>
      </c>
      <c r="CL50" s="26"/>
      <c r="EY50" s="77"/>
      <c r="EZ50" s="1"/>
      <c r="FA50" s="1"/>
      <c r="FB50" s="1"/>
      <c r="FC50" s="1"/>
      <c r="FD50" s="54"/>
      <c r="FF50" s="77"/>
      <c r="FG50" s="1">
        <v>40</v>
      </c>
      <c r="FH50" s="1"/>
      <c r="FI50" s="1"/>
      <c r="FJ50" s="1"/>
      <c r="FK50" s="54">
        <v>43</v>
      </c>
    </row>
    <row r="51" spans="43:167" ht="15.75" thickBot="1" x14ac:dyDescent="0.3">
      <c r="AX51" s="65">
        <v>42</v>
      </c>
      <c r="AY51">
        <v>43</v>
      </c>
      <c r="BC51" s="26"/>
      <c r="BE51" s="73">
        <v>41</v>
      </c>
      <c r="BJ51" s="26">
        <v>44</v>
      </c>
      <c r="BZ51" s="25"/>
      <c r="CD51" s="1"/>
      <c r="CE51" s="27">
        <v>43</v>
      </c>
      <c r="CG51" s="25"/>
      <c r="CK51" s="63">
        <v>46</v>
      </c>
      <c r="CL51" s="26"/>
      <c r="EY51" s="53"/>
      <c r="EZ51" s="1"/>
      <c r="FA51" s="1"/>
      <c r="FB51" s="1"/>
      <c r="FC51" s="1"/>
      <c r="FD51" s="54"/>
      <c r="FF51" s="53"/>
      <c r="FG51" s="1">
        <v>44</v>
      </c>
      <c r="FH51" s="1"/>
      <c r="FI51" s="1"/>
      <c r="FJ51" s="1"/>
      <c r="FK51" s="54">
        <v>44</v>
      </c>
    </row>
    <row r="52" spans="43:167" x14ac:dyDescent="0.25">
      <c r="AX52">
        <v>43</v>
      </c>
      <c r="AY52">
        <v>42</v>
      </c>
      <c r="BC52" s="26"/>
      <c r="BE52" s="25">
        <v>38</v>
      </c>
      <c r="BJ52" s="26">
        <v>45</v>
      </c>
      <c r="BS52" s="6"/>
      <c r="BT52" s="7"/>
      <c r="BU52" s="7"/>
      <c r="BV52" s="8">
        <v>44805</v>
      </c>
      <c r="BW52" s="7"/>
      <c r="BX52" s="9"/>
      <c r="BZ52" s="25"/>
      <c r="CD52" s="1"/>
      <c r="CE52" s="27">
        <v>43</v>
      </c>
      <c r="CG52" s="25"/>
      <c r="CK52" s="1">
        <v>43</v>
      </c>
      <c r="CL52" s="26"/>
      <c r="EY52" s="53"/>
      <c r="EZ52" s="1"/>
      <c r="FA52" s="1"/>
      <c r="FB52" s="1"/>
      <c r="FC52" s="1"/>
      <c r="FD52" s="54"/>
      <c r="FF52" s="53"/>
      <c r="FG52" s="1">
        <v>43</v>
      </c>
      <c r="FH52" s="1"/>
      <c r="FI52" s="1"/>
      <c r="FJ52" s="1"/>
      <c r="FK52" s="54"/>
    </row>
    <row r="53" spans="43:167" x14ac:dyDescent="0.25">
      <c r="AX53">
        <v>44</v>
      </c>
      <c r="AY53">
        <v>45</v>
      </c>
      <c r="BC53" s="26"/>
      <c r="BE53" s="73">
        <v>40</v>
      </c>
      <c r="BJ53" s="26">
        <v>45</v>
      </c>
      <c r="BS53" s="25" t="s">
        <v>5</v>
      </c>
      <c r="BT53" t="s">
        <v>6</v>
      </c>
      <c r="BU53" t="s">
        <v>82</v>
      </c>
      <c r="BV53" t="s">
        <v>93</v>
      </c>
      <c r="BW53" t="s">
        <v>91</v>
      </c>
      <c r="BX53" s="26" t="s">
        <v>92</v>
      </c>
      <c r="BZ53" s="25"/>
      <c r="CE53" s="27">
        <v>45</v>
      </c>
      <c r="CG53" s="25"/>
      <c r="CK53" s="1">
        <v>45</v>
      </c>
      <c r="CL53" s="26"/>
      <c r="EY53" s="53"/>
      <c r="EZ53" s="1"/>
      <c r="FA53" s="1"/>
      <c r="FB53" s="1"/>
      <c r="FC53" s="1"/>
      <c r="FD53" s="54"/>
      <c r="FF53" s="53"/>
      <c r="FG53" s="1">
        <v>45</v>
      </c>
      <c r="FH53" s="1"/>
      <c r="FI53" s="1"/>
      <c r="FJ53" s="1"/>
      <c r="FK53" s="54"/>
    </row>
    <row r="54" spans="43:167" x14ac:dyDescent="0.25">
      <c r="AX54">
        <v>45</v>
      </c>
      <c r="AY54">
        <v>44</v>
      </c>
      <c r="BC54" s="26"/>
      <c r="BE54" s="25">
        <v>41</v>
      </c>
      <c r="BJ54" s="26">
        <v>43</v>
      </c>
      <c r="BS54" s="25"/>
      <c r="BU54" t="s">
        <v>56</v>
      </c>
      <c r="BV54">
        <f>8+5</f>
        <v>13</v>
      </c>
      <c r="BW54" t="s">
        <v>57</v>
      </c>
      <c r="BX54" s="26" t="s">
        <v>58</v>
      </c>
      <c r="BZ54" s="25"/>
      <c r="CE54" s="27">
        <v>45</v>
      </c>
      <c r="CG54" s="25"/>
      <c r="CK54" s="1">
        <v>45</v>
      </c>
      <c r="CL54" s="26"/>
      <c r="EY54" s="53"/>
      <c r="EZ54" s="1"/>
      <c r="FA54" s="1"/>
      <c r="FB54" s="1"/>
      <c r="FC54" s="1"/>
      <c r="FD54" s="54"/>
      <c r="FF54" s="53"/>
      <c r="FG54" s="1">
        <v>44</v>
      </c>
      <c r="FH54" s="1"/>
      <c r="FI54" s="1"/>
      <c r="FJ54" s="1"/>
      <c r="FK54" s="54"/>
    </row>
    <row r="55" spans="43:167" x14ac:dyDescent="0.25">
      <c r="AX55">
        <v>42</v>
      </c>
      <c r="BC55" s="26"/>
      <c r="BE55" s="25">
        <v>40</v>
      </c>
      <c r="BJ55" s="75">
        <v>45</v>
      </c>
      <c r="BS55" s="25"/>
      <c r="BW55">
        <v>46</v>
      </c>
      <c r="BX55" s="26">
        <v>40</v>
      </c>
      <c r="BZ55" s="25"/>
      <c r="CE55" s="27">
        <v>44</v>
      </c>
      <c r="CG55" s="25"/>
      <c r="CK55" s="1">
        <v>48</v>
      </c>
      <c r="CL55" s="26"/>
      <c r="EY55" s="53"/>
      <c r="EZ55" s="1"/>
      <c r="FA55" s="1"/>
      <c r="FB55" s="1"/>
      <c r="FC55" s="1"/>
      <c r="FD55" s="81"/>
      <c r="FF55" s="53"/>
      <c r="FG55" s="1"/>
      <c r="FH55" s="1"/>
      <c r="FI55" s="1"/>
      <c r="FJ55" s="1"/>
      <c r="FK55" s="81"/>
    </row>
    <row r="56" spans="43:167" x14ac:dyDescent="0.25">
      <c r="AX56" s="65">
        <f>SUM(AX39:AX55)</f>
        <v>681</v>
      </c>
      <c r="AY56" s="65">
        <f>SUM(AY39:AY54)</f>
        <v>690</v>
      </c>
      <c r="BB56" s="93" t="s">
        <v>44</v>
      </c>
      <c r="BC56" s="94">
        <f>BC48+BB44</f>
        <v>615</v>
      </c>
      <c r="BE56" s="25">
        <v>42</v>
      </c>
      <c r="BI56" t="s">
        <v>45</v>
      </c>
      <c r="BJ56" s="26">
        <v>44</v>
      </c>
      <c r="BS56" s="25"/>
      <c r="BW56">
        <v>42</v>
      </c>
      <c r="BX56" s="26">
        <v>39</v>
      </c>
      <c r="BZ56" s="25"/>
      <c r="CE56" s="27">
        <v>42</v>
      </c>
      <c r="CG56" s="25"/>
      <c r="CK56" s="1">
        <v>43</v>
      </c>
      <c r="CL56" s="26"/>
      <c r="EY56" s="53"/>
      <c r="EZ56" s="1"/>
      <c r="FA56" s="1"/>
      <c r="FB56" s="1"/>
      <c r="FC56" s="1"/>
      <c r="FD56" s="81"/>
      <c r="FF56" s="53"/>
      <c r="FG56" s="1"/>
      <c r="FH56" s="1"/>
      <c r="FI56" s="1"/>
      <c r="FJ56" s="1"/>
      <c r="FK56" s="81"/>
    </row>
    <row r="57" spans="43:167" ht="15.75" thickBot="1" x14ac:dyDescent="0.3">
      <c r="AX57" s="96" t="s">
        <v>44</v>
      </c>
      <c r="AY57" s="96">
        <f>AX56+AY56</f>
        <v>1371</v>
      </c>
      <c r="AZ57" s="88"/>
      <c r="BA57" s="88"/>
      <c r="BB57" s="88"/>
      <c r="BC57" s="97"/>
      <c r="BE57" s="25">
        <v>38</v>
      </c>
      <c r="BI57">
        <f>SUM(BI39:BI42)</f>
        <v>173</v>
      </c>
      <c r="BJ57" s="26">
        <v>45</v>
      </c>
      <c r="BS57" s="25"/>
      <c r="BW57">
        <v>43</v>
      </c>
      <c r="BX57" s="26">
        <v>41</v>
      </c>
      <c r="BZ57" s="25"/>
      <c r="CE57" s="27">
        <v>46</v>
      </c>
      <c r="CG57" s="25"/>
      <c r="CK57" s="1">
        <v>45</v>
      </c>
      <c r="CL57" s="26"/>
      <c r="EY57" s="53"/>
      <c r="EZ57" s="1"/>
      <c r="FA57" s="1"/>
      <c r="FB57" s="1"/>
      <c r="FC57" s="1"/>
      <c r="FD57" s="81"/>
      <c r="FF57" s="53"/>
      <c r="FG57" s="1"/>
      <c r="FH57" s="1"/>
      <c r="FI57" s="1"/>
      <c r="FJ57" s="1"/>
      <c r="FK57" s="81"/>
    </row>
    <row r="58" spans="43:167" x14ac:dyDescent="0.25">
      <c r="BE58" s="25">
        <v>39</v>
      </c>
      <c r="BJ58" s="26">
        <v>45</v>
      </c>
      <c r="BS58" s="25"/>
      <c r="BW58">
        <v>42</v>
      </c>
      <c r="BX58" s="26">
        <v>40</v>
      </c>
      <c r="BZ58" s="25"/>
      <c r="CE58" s="51">
        <f>CE46+CE47+CE48+CE49+CE50+CE51+CE52+CE53+CE54+CE55+CE56+CE57</f>
        <v>516</v>
      </c>
      <c r="CG58" s="25"/>
      <c r="CK58" s="63">
        <v>46</v>
      </c>
      <c r="CL58" s="26"/>
      <c r="EY58" s="53"/>
      <c r="EZ58" s="1"/>
      <c r="FA58" s="1"/>
      <c r="FB58" s="1"/>
      <c r="FC58" s="1"/>
      <c r="FD58" s="81"/>
      <c r="FF58" s="53"/>
      <c r="FG58" s="1"/>
      <c r="FH58" s="1"/>
      <c r="FI58" s="1"/>
      <c r="FJ58" s="1"/>
      <c r="FK58" s="81"/>
    </row>
    <row r="59" spans="43:167" ht="15.75" thickBot="1" x14ac:dyDescent="0.3">
      <c r="BE59" s="25">
        <v>40</v>
      </c>
      <c r="BJ59" s="26">
        <v>40</v>
      </c>
      <c r="BS59" s="25"/>
      <c r="BW59" s="65">
        <v>42</v>
      </c>
      <c r="BX59" s="26">
        <v>41</v>
      </c>
      <c r="BZ59" s="87"/>
      <c r="CA59" s="88"/>
      <c r="CB59" s="88"/>
      <c r="CC59" s="88"/>
      <c r="CD59" s="89" t="s">
        <v>46</v>
      </c>
      <c r="CE59" s="100">
        <f>CD49+CE58</f>
        <v>654</v>
      </c>
      <c r="CG59" s="25"/>
      <c r="CK59" s="1">
        <v>44</v>
      </c>
      <c r="CL59" s="26"/>
      <c r="EY59" s="53"/>
      <c r="EZ59" s="82"/>
      <c r="FA59" s="1"/>
      <c r="FB59" s="1"/>
      <c r="FC59" s="1"/>
      <c r="FD59" s="81"/>
      <c r="FF59" s="53"/>
      <c r="FG59" s="82"/>
      <c r="FH59" s="1"/>
      <c r="FI59" s="1"/>
      <c r="FJ59" s="1"/>
      <c r="FK59" s="81"/>
    </row>
    <row r="60" spans="43:167" x14ac:dyDescent="0.25">
      <c r="BE60" s="25">
        <v>41</v>
      </c>
      <c r="BJ60" s="26">
        <v>44</v>
      </c>
      <c r="BS60" s="25"/>
      <c r="BW60">
        <v>45</v>
      </c>
      <c r="BX60" s="26">
        <v>42</v>
      </c>
      <c r="CG60" s="25"/>
      <c r="CK60" s="1">
        <v>45</v>
      </c>
      <c r="CL60" s="26"/>
      <c r="EY60" s="84"/>
      <c r="FC60" s="1"/>
      <c r="FD60" s="54"/>
      <c r="FF60" s="84"/>
      <c r="FJ60" s="1"/>
      <c r="FK60" s="54"/>
    </row>
    <row r="61" spans="43:167" x14ac:dyDescent="0.25">
      <c r="AY61">
        <f>17+16</f>
        <v>33</v>
      </c>
      <c r="BC61">
        <f>5+9</f>
        <v>14</v>
      </c>
      <c r="BE61" s="25">
        <v>40</v>
      </c>
      <c r="BJ61" s="26">
        <v>40</v>
      </c>
      <c r="BS61" s="25"/>
      <c r="BW61">
        <v>45</v>
      </c>
      <c r="BX61" s="75">
        <v>44</v>
      </c>
      <c r="CG61" s="25"/>
      <c r="CK61" s="1">
        <v>44</v>
      </c>
      <c r="CL61" s="26"/>
      <c r="EY61" s="84"/>
      <c r="FC61" s="1"/>
      <c r="FD61" s="54"/>
      <c r="FF61" s="84"/>
      <c r="FJ61" s="1"/>
      <c r="FK61" s="54"/>
    </row>
    <row r="62" spans="43:167" x14ac:dyDescent="0.25">
      <c r="BE62" s="25">
        <v>38</v>
      </c>
      <c r="BJ62" s="26">
        <v>45</v>
      </c>
      <c r="BS62" s="25"/>
      <c r="BW62">
        <v>46</v>
      </c>
      <c r="BX62" s="26">
        <v>40</v>
      </c>
      <c r="CG62" s="25"/>
      <c r="CK62" s="1">
        <v>47</v>
      </c>
      <c r="CL62" s="26"/>
      <c r="EY62" s="84"/>
      <c r="FC62" s="1"/>
      <c r="FD62" s="54"/>
      <c r="FF62" s="84"/>
      <c r="FJ62" s="1"/>
      <c r="FK62" s="54"/>
    </row>
    <row r="63" spans="43:167" x14ac:dyDescent="0.25">
      <c r="BE63" s="25">
        <v>40</v>
      </c>
      <c r="BJ63" s="26">
        <v>40</v>
      </c>
      <c r="BS63" s="25"/>
      <c r="BW63">
        <v>45</v>
      </c>
      <c r="BX63" s="26">
        <v>43</v>
      </c>
      <c r="CG63" s="25"/>
      <c r="CK63" s="1">
        <v>45</v>
      </c>
      <c r="CL63" s="26"/>
      <c r="EY63" s="53"/>
      <c r="FC63" s="1"/>
      <c r="FD63" s="54"/>
      <c r="FF63" s="53"/>
      <c r="FJ63" s="1"/>
      <c r="FK63" s="54"/>
    </row>
    <row r="64" spans="43:167" x14ac:dyDescent="0.25">
      <c r="BE64" s="25">
        <v>41</v>
      </c>
      <c r="BJ64" s="26">
        <v>40</v>
      </c>
      <c r="BS64" s="25"/>
      <c r="BW64">
        <v>44</v>
      </c>
      <c r="BX64" s="26">
        <v>44</v>
      </c>
      <c r="CG64" s="25"/>
      <c r="CK64" s="1">
        <v>48</v>
      </c>
      <c r="CL64" s="27"/>
      <c r="EY64" s="53"/>
      <c r="FC64" s="1"/>
      <c r="FD64" s="99"/>
      <c r="FF64" s="53"/>
      <c r="FJ64" s="1"/>
      <c r="FK64" s="99"/>
    </row>
    <row r="65" spans="57:167" x14ac:dyDescent="0.25">
      <c r="BE65" s="73"/>
      <c r="BF65" s="65">
        <f>SUM(BF39:BF54)</f>
        <v>0</v>
      </c>
      <c r="BI65" s="93" t="s">
        <v>44</v>
      </c>
      <c r="BJ65" s="94">
        <f>SUM(BJ39:BJ64)+BI57</f>
        <v>1305</v>
      </c>
      <c r="BS65" s="25"/>
      <c r="BW65">
        <v>41</v>
      </c>
      <c r="BX65" s="26">
        <v>42</v>
      </c>
      <c r="CG65" s="25"/>
      <c r="CK65" s="63">
        <v>897</v>
      </c>
      <c r="CL65" s="51">
        <v>163</v>
      </c>
      <c r="EY65" s="53"/>
      <c r="FC65" s="1"/>
      <c r="FD65" s="99"/>
      <c r="FF65" s="53"/>
      <c r="FJ65" s="1"/>
      <c r="FK65" s="99"/>
    </row>
    <row r="66" spans="57:167" ht="15.75" thickBot="1" x14ac:dyDescent="0.3">
      <c r="BE66" s="95" t="s">
        <v>44</v>
      </c>
      <c r="BF66" s="96">
        <f>SUM(BE39:BE64)</f>
        <v>1029</v>
      </c>
      <c r="BG66" s="88"/>
      <c r="BH66" s="88"/>
      <c r="BI66" s="88"/>
      <c r="BJ66" s="97"/>
      <c r="BS66" s="25"/>
      <c r="BW66" s="65">
        <v>44</v>
      </c>
      <c r="BX66" s="26">
        <v>45</v>
      </c>
      <c r="CG66" s="25"/>
      <c r="CK66" s="80" t="s">
        <v>44</v>
      </c>
      <c r="CL66" s="85">
        <v>1060</v>
      </c>
      <c r="EY66" s="101">
        <f>SUM(EY43:EY46)</f>
        <v>0</v>
      </c>
      <c r="EZ66" s="83">
        <f>SUM(EZ43:EZ44)</f>
        <v>0</v>
      </c>
      <c r="FA66" s="1"/>
      <c r="FB66" s="1"/>
      <c r="FC66" s="1">
        <f>SUM(FC43:FC62)</f>
        <v>0</v>
      </c>
      <c r="FD66" s="54">
        <f>SUM(FD43:FD63)</f>
        <v>209</v>
      </c>
      <c r="FF66" s="101">
        <f>SUM(FF43:FF46)</f>
        <v>0</v>
      </c>
      <c r="FG66" s="83">
        <f>SUM(FG43:FG54)</f>
        <v>511</v>
      </c>
      <c r="FH66" s="1"/>
      <c r="FI66" s="1"/>
      <c r="FJ66" s="1">
        <f>SUM(FJ43:FJ62)</f>
        <v>220</v>
      </c>
      <c r="FK66" s="54">
        <f>SUM(FK43:FK63)</f>
        <v>377</v>
      </c>
    </row>
    <row r="67" spans="57:167" ht="15.75" thickBot="1" x14ac:dyDescent="0.3">
      <c r="BS67" s="25"/>
      <c r="BW67">
        <v>42</v>
      </c>
      <c r="BX67" s="75">
        <v>43</v>
      </c>
      <c r="CG67" s="87"/>
      <c r="CH67" s="88"/>
      <c r="CI67" s="88"/>
      <c r="CJ67" s="88"/>
      <c r="CK67" s="88"/>
      <c r="CL67" s="97"/>
      <c r="EY67" s="102"/>
      <c r="EZ67" s="103"/>
      <c r="FA67" s="103"/>
      <c r="FB67" s="103"/>
      <c r="FC67" s="104" t="s">
        <v>44</v>
      </c>
      <c r="FD67" s="105">
        <f>SUM(FC66:FD66)</f>
        <v>209</v>
      </c>
      <c r="FF67" s="102"/>
      <c r="FG67" s="103"/>
      <c r="FH67" s="103"/>
      <c r="FI67" s="103"/>
      <c r="FJ67" s="104" t="s">
        <v>44</v>
      </c>
      <c r="FK67" s="105">
        <f>SUM(FJ66:FK66)</f>
        <v>597</v>
      </c>
    </row>
    <row r="68" spans="57:167" x14ac:dyDescent="0.25">
      <c r="BS68" s="25"/>
      <c r="BW68">
        <v>43</v>
      </c>
      <c r="BX68" s="26">
        <v>40</v>
      </c>
    </row>
    <row r="69" spans="57:167" x14ac:dyDescent="0.25">
      <c r="BS69" s="25"/>
      <c r="BW69">
        <v>44</v>
      </c>
      <c r="BX69" s="26">
        <v>39</v>
      </c>
    </row>
    <row r="70" spans="57:167" x14ac:dyDescent="0.25">
      <c r="BS70" s="25"/>
      <c r="BX70" s="26">
        <v>38</v>
      </c>
    </row>
    <row r="71" spans="57:167" x14ac:dyDescent="0.25">
      <c r="BS71" s="25"/>
      <c r="BX71" s="26">
        <v>39</v>
      </c>
    </row>
    <row r="72" spans="57:167" x14ac:dyDescent="0.25">
      <c r="BS72" s="25"/>
      <c r="BX72" s="26">
        <v>40</v>
      </c>
    </row>
    <row r="73" spans="57:167" x14ac:dyDescent="0.25">
      <c r="BS73" s="25"/>
      <c r="BX73" s="26">
        <v>41</v>
      </c>
    </row>
    <row r="74" spans="57:167" x14ac:dyDescent="0.25">
      <c r="BS74" s="25"/>
      <c r="BW74" s="65">
        <v>654</v>
      </c>
      <c r="BX74" s="75">
        <v>781</v>
      </c>
    </row>
    <row r="75" spans="57:167" ht="15.75" thickBot="1" x14ac:dyDescent="0.3">
      <c r="BS75" s="87"/>
      <c r="BT75" s="88"/>
      <c r="BU75" s="88"/>
      <c r="BV75" s="88"/>
      <c r="BW75" s="92" t="s">
        <v>44</v>
      </c>
      <c r="BX75" s="100">
        <v>1435</v>
      </c>
    </row>
  </sheetData>
  <mergeCells count="54">
    <mergeCell ref="LO44:LP44"/>
    <mergeCell ref="LU44:LV44"/>
    <mergeCell ref="LY44:LZ44"/>
    <mergeCell ref="MC44:MD44"/>
    <mergeCell ref="MI44:MJ44"/>
    <mergeCell ref="MM44:MN44"/>
    <mergeCell ref="KM44:KN44"/>
    <mergeCell ref="KS44:KT44"/>
    <mergeCell ref="KW44:KX44"/>
    <mergeCell ref="LA44:LB44"/>
    <mergeCell ref="LG44:LH44"/>
    <mergeCell ref="LK44:LL44"/>
    <mergeCell ref="JK44:JL44"/>
    <mergeCell ref="JQ44:JR44"/>
    <mergeCell ref="JU44:JV44"/>
    <mergeCell ref="JY44:JZ44"/>
    <mergeCell ref="KE44:KF44"/>
    <mergeCell ref="KI44:KJ44"/>
    <mergeCell ref="IF44:IG44"/>
    <mergeCell ref="IL44:IM44"/>
    <mergeCell ref="IP44:IQ44"/>
    <mergeCell ref="IW44:IX44"/>
    <mergeCell ref="JC44:JD44"/>
    <mergeCell ref="JG44:JH44"/>
    <mergeCell ref="HG42:HH42"/>
    <mergeCell ref="HK42:HL42"/>
    <mergeCell ref="HM42:HN42"/>
    <mergeCell ref="HQ42:HR42"/>
    <mergeCell ref="HW42:HX42"/>
    <mergeCell ref="IA42:IB42"/>
    <mergeCell ref="GB41:GC41"/>
    <mergeCell ref="GD41:GE41"/>
    <mergeCell ref="GN41:GO41"/>
    <mergeCell ref="GR41:GS41"/>
    <mergeCell ref="GT41:GU41"/>
    <mergeCell ref="HA42:HB42"/>
    <mergeCell ref="KM11:KY11"/>
    <mergeCell ref="LA11:LM11"/>
    <mergeCell ref="LO11:MA11"/>
    <mergeCell ref="MC11:MO11"/>
    <mergeCell ref="EY40:FD40"/>
    <mergeCell ref="FF40:FK40"/>
    <mergeCell ref="HA11:HN11"/>
    <mergeCell ref="HQ11:IC11"/>
    <mergeCell ref="IF11:IR11"/>
    <mergeCell ref="IW11:JI11"/>
    <mergeCell ref="JK11:JW11"/>
    <mergeCell ref="JY11:KK11"/>
    <mergeCell ref="EQ10:EV10"/>
    <mergeCell ref="EY10:FD10"/>
    <mergeCell ref="FF10:FK10"/>
    <mergeCell ref="FM10:FR10"/>
    <mergeCell ref="FT10:GE10"/>
    <mergeCell ref="GI10:GU10"/>
  </mergeCell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October 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 ZOUBGA</dc:creator>
  <cp:lastModifiedBy>Jaber ZOUBGA</cp:lastModifiedBy>
  <dcterms:created xsi:type="dcterms:W3CDTF">2022-10-09T15:45:39Z</dcterms:created>
  <dcterms:modified xsi:type="dcterms:W3CDTF">2022-10-09T15:53:40Z</dcterms:modified>
</cp:coreProperties>
</file>