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556bfc602749c0b1/Bureau/"/>
    </mc:Choice>
  </mc:AlternateContent>
  <xr:revisionPtr revIDLastSave="2" documentId="8_{7BEBE23F-3B60-44E0-B032-1742BEA05680}" xr6:coauthVersionLast="47" xr6:coauthVersionMax="47" xr10:uidLastSave="{2383FD76-74B5-47A5-806D-358B553ED269}"/>
  <bookViews>
    <workbookView xWindow="-120" yWindow="-120" windowWidth="24240" windowHeight="13740" activeTab="1" xr2:uid="{00000000-000D-0000-FFFF-FFFF00000000}"/>
  </bookViews>
  <sheets>
    <sheet name="données" sheetId="2" r:id="rId1"/>
    <sheet name="Feuil1" sheetId="1" r:id="rId2"/>
  </sheets>
  <definedNames>
    <definedName name="année">données!$G$5</definedName>
    <definedName name="bdd_tout">Feuil1!$E$11:$BN$72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  <c r="E2" i="1"/>
  <c r="F7" i="1" s="1"/>
  <c r="D3" i="1"/>
  <c r="G5" i="2" s="1"/>
  <c r="G7" i="2" l="1"/>
  <c r="G8" i="2" s="1"/>
  <c r="DW13" i="1" s="1"/>
  <c r="DW10" i="1"/>
  <c r="F8" i="1"/>
  <c r="G9" i="2"/>
  <c r="DW14" i="1" s="1"/>
  <c r="G10" i="2"/>
  <c r="DW15" i="1" s="1"/>
  <c r="G14" i="2"/>
  <c r="G16" i="2"/>
  <c r="DW21" i="1" s="1"/>
  <c r="G17" i="2"/>
  <c r="DW22" i="1" s="1"/>
  <c r="G18" i="2"/>
  <c r="DW23" i="1" s="1"/>
  <c r="G15" i="2"/>
  <c r="DW20" i="1" s="1"/>
  <c r="G6" i="2"/>
  <c r="DW11" i="1" s="1"/>
  <c r="E11" i="1"/>
  <c r="G11" i="1" s="1"/>
  <c r="I11" i="1" s="1"/>
  <c r="G11" i="2" l="1"/>
  <c r="DW16" i="1" s="1"/>
  <c r="G12" i="2"/>
  <c r="DW12" i="1"/>
  <c r="K11" i="1"/>
  <c r="F11" i="1"/>
  <c r="H11" i="1" s="1"/>
  <c r="J11" i="1" s="1"/>
  <c r="L11" i="1" s="1"/>
  <c r="N11" i="1" s="1"/>
  <c r="P11" i="1" s="1"/>
  <c r="R11" i="1" s="1"/>
  <c r="T11" i="1" s="1"/>
  <c r="V11" i="1" s="1"/>
  <c r="X11" i="1" s="1"/>
  <c r="Z11" i="1" s="1"/>
  <c r="AB11" i="1" s="1"/>
  <c r="AD11" i="1" s="1"/>
  <c r="AF11" i="1" s="1"/>
  <c r="AH11" i="1" s="1"/>
  <c r="G13" i="2" l="1"/>
  <c r="DW18" i="1" s="1"/>
  <c r="DW17" i="1"/>
  <c r="AJ11" i="1"/>
  <c r="AL11" i="1" s="1"/>
  <c r="AN11" i="1" s="1"/>
  <c r="AP11" i="1" s="1"/>
  <c r="AR11" i="1" s="1"/>
  <c r="AT11" i="1" s="1"/>
  <c r="AV11" i="1" s="1"/>
  <c r="AX11" i="1" s="1"/>
  <c r="AZ11" i="1" s="1"/>
  <c r="BB11" i="1" s="1"/>
  <c r="BD11" i="1" s="1"/>
  <c r="BF11" i="1" s="1"/>
  <c r="BH11" i="1" s="1"/>
  <c r="BJ11" i="1" s="1"/>
  <c r="BL11" i="1" s="1"/>
  <c r="BN11" i="1" s="1"/>
  <c r="M11" i="1"/>
  <c r="O11" i="1" l="1"/>
  <c r="Q11" i="1" l="1"/>
  <c r="S11" i="1" l="1"/>
  <c r="U11" i="1" l="1"/>
  <c r="W11" i="1" l="1"/>
  <c r="Y11" i="1" l="1"/>
  <c r="AA11" i="1" l="1"/>
  <c r="AC11" i="1" l="1"/>
  <c r="AE11" i="1" l="1"/>
  <c r="AG11" i="1" l="1"/>
  <c r="AI11" i="1" l="1"/>
  <c r="AK11" i="1" l="1"/>
  <c r="AM11" i="1" l="1"/>
  <c r="AO11" i="1" l="1"/>
  <c r="AQ11" i="1" l="1"/>
  <c r="AS11" i="1" l="1"/>
  <c r="AU11" i="1" l="1"/>
  <c r="AW11" i="1" l="1"/>
  <c r="AY11" i="1" l="1"/>
  <c r="BA11" i="1" l="1"/>
  <c r="BC11" i="1" l="1"/>
  <c r="BE11" i="1" l="1"/>
  <c r="BG11" i="1" l="1"/>
  <c r="BI11" i="1" l="1"/>
  <c r="BK11" i="1" l="1"/>
  <c r="BM1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NIN Thierry (SAFRAN HELICOPTER ENGINES)</author>
  </authors>
  <commentList>
    <comment ref="G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cel liée à année en auto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NIN Thierry (SAFRAN HELICOPTER ENGINES)</author>
  </authors>
  <commentList>
    <comment ref="DW1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cel liée à année en auto</t>
        </r>
      </text>
    </comment>
  </commentList>
</comments>
</file>

<file path=xl/sharedStrings.xml><?xml version="1.0" encoding="utf-8"?>
<sst xmlns="http://schemas.openxmlformats.org/spreadsheetml/2006/main" count="136" uniqueCount="61">
  <si>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</si>
  <si>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</si>
  <si>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</si>
  <si>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</si>
  <si>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</si>
  <si>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</si>
  <si>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</si>
  <si>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</si>
  <si>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</si>
  <si>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</si>
  <si>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</si>
  <si>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</si>
  <si>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matin</t>
  </si>
  <si>
    <t>a midi</t>
  </si>
  <si>
    <t>salarié1</t>
  </si>
  <si>
    <t>salarié2</t>
  </si>
  <si>
    <t>salarié3</t>
  </si>
  <si>
    <t>salarié4</t>
  </si>
  <si>
    <t>salarié5</t>
  </si>
  <si>
    <t>salarié6</t>
  </si>
  <si>
    <t>salarié7</t>
  </si>
  <si>
    <t>salarié8</t>
  </si>
  <si>
    <t>salarié9</t>
  </si>
  <si>
    <t>salarié10</t>
  </si>
  <si>
    <t>salarié11</t>
  </si>
  <si>
    <t>salarié12</t>
  </si>
  <si>
    <t>salarié13</t>
  </si>
  <si>
    <t>salarié14</t>
  </si>
  <si>
    <t>salarié15</t>
  </si>
  <si>
    <t>salarié16</t>
  </si>
  <si>
    <t>salarié17</t>
  </si>
  <si>
    <t>salarié18</t>
  </si>
  <si>
    <t>salarié19</t>
  </si>
  <si>
    <t>salarié20</t>
  </si>
  <si>
    <t>salarié21</t>
  </si>
  <si>
    <t>salarié22</t>
  </si>
  <si>
    <t>salarié23</t>
  </si>
  <si>
    <t>salarié24</t>
  </si>
  <si>
    <t>salarié25</t>
  </si>
  <si>
    <t>salarié26</t>
  </si>
  <si>
    <t>salarié27</t>
  </si>
  <si>
    <t>salarié28</t>
  </si>
  <si>
    <t>salarié29</t>
  </si>
  <si>
    <t>salarié30</t>
  </si>
  <si>
    <t>Année</t>
  </si>
  <si>
    <t>1er janvier</t>
  </si>
  <si>
    <t>Pâques</t>
  </si>
  <si>
    <t>Lundi de Pâques</t>
  </si>
  <si>
    <t>Fête du travail</t>
  </si>
  <si>
    <t>Victoire de 1945</t>
  </si>
  <si>
    <t>Ascension</t>
  </si>
  <si>
    <t>Fête nationale</t>
  </si>
  <si>
    <t>Assomption</t>
  </si>
  <si>
    <t>Toussaint</t>
  </si>
  <si>
    <t>Armistice 1918</t>
  </si>
  <si>
    <t>Noël</t>
  </si>
  <si>
    <t>Jours fériés</t>
  </si>
  <si>
    <t>Lundi de Pentecôte</t>
  </si>
  <si>
    <t>Pentecôte</t>
  </si>
  <si>
    <t>1er jour</t>
  </si>
  <si>
    <t>dernier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</si>
</sst>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7" x14ac:knownFonts="1">
    <font>
      <sz val="11"/>
      <color theme="1"/>
      <name val="Calibri"/>
      <family val="2"/>
      <scheme val="minor"/>
    </font>
    <font>
      <sz val="7"/>
      <color rgb="FF202945"/>
      <name val="Arial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7" tint="0.39997558519241921"/>
      <name val="Calibri"/>
      <family val="2"/>
      <scheme val="minor"/>
    </font>
    <font>
      <b/>
      <sz val="24"/>
      <color theme="7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7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1" fillId="0" borderId="0" xfId="0" applyFont="1"/>
    <xf numFmtId="164" fontId="3" fillId="3" borderId="1" xfId="0" applyNumberFormat="1" applyFont="1" applyFill="1" applyBorder="1" applyAlignment="1">
      <alignment horizontal="centerContinuous"/>
    </xf>
    <xf numFmtId="0" fontId="6" fillId="3" borderId="0" xfId="0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5" fillId="3" borderId="0" xfId="0" applyFont="1" applyFill="1" applyAlignment="1">
      <alignment horizontal="centerContinuous"/>
    </xf>
    <xf numFmtId="0" fontId="4" fillId="3" borderId="0" xfId="0" applyFont="1" applyFill="1" applyAlignment="1">
      <alignment horizontal="centerContinuous"/>
    </xf>
    <xf numFmtId="0" fontId="0" fillId="0" borderId="2" xfId="0" applyBorder="1"/>
    <xf numFmtId="0" fontId="3" fillId="3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/>
    <xf numFmtId="0" fontId="0" fillId="0" borderId="10" xfId="0" applyBorder="1"/>
    <xf numFmtId="0" fontId="0" fillId="0" borderId="11" xfId="0" applyBorder="1"/>
    <xf numFmtId="0" fontId="0" fillId="2" borderId="12" xfId="0" applyFill="1" applyBorder="1"/>
    <xf numFmtId="0" fontId="3" fillId="4" borderId="3" xfId="0" applyFont="1" applyFill="1" applyBorder="1"/>
    <xf numFmtId="0" fontId="3" fillId="4" borderId="5" xfId="0" applyFont="1" applyFill="1" applyBorder="1"/>
    <xf numFmtId="0" fontId="3" fillId="4" borderId="4" xfId="0" applyFont="1" applyFill="1" applyBorder="1"/>
    <xf numFmtId="164" fontId="3" fillId="2" borderId="1" xfId="0" applyNumberFormat="1" applyFont="1" applyFill="1" applyBorder="1" applyAlignment="1">
      <alignment horizontal="centerContinuous"/>
    </xf>
    <xf numFmtId="0" fontId="3" fillId="2" borderId="6" xfId="0" applyFont="1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5" fmlaLink="$C$1" fmlaRange="données!$A$6:$A$17" sel="11" val="4"/>
</file>

<file path=xl/ctrlProps/ctrlProp2.xml><?xml version="1.0" encoding="utf-8"?>
<formControlPr xmlns="http://schemas.microsoft.com/office/spreadsheetml/2009/9/main" objectType="Drop" dropStyle="combo" dx="25" fmlaLink="$C$2" fmlaRange="données!$B$6:$B$16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19050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2</xdr:col>
          <xdr:colOff>0</xdr:colOff>
          <xdr:row>2</xdr:row>
          <xdr:rowOff>19050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H18"/>
  <sheetViews>
    <sheetView workbookViewId="0">
      <selection activeCell="D26" sqref="D26"/>
    </sheetView>
  </sheetViews>
  <sheetFormatPr baseColWidth="10" defaultRowHeight="15" x14ac:dyDescent="0.25"/>
  <cols>
    <col min="6" max="6" width="17.7109375" customWidth="1"/>
  </cols>
  <sheetData>
    <row r="3" spans="1:8" x14ac:dyDescent="0.25">
      <c r="F3" t="s">
        <v>56</v>
      </c>
    </row>
    <row r="4" spans="1:8" x14ac:dyDescent="0.25">
      <c r="G4" t="s">
        <v>44</v>
      </c>
    </row>
    <row r="5" spans="1:8" x14ac:dyDescent="0.25">
      <c r="G5">
        <f>Feuil1!$D$3</f>
        <v>2022</v>
      </c>
    </row>
    <row r="6" spans="1:8" x14ac:dyDescent="0.25">
      <c r="A6" t="s">
        <v>0</v>
      </c>
      <c r="B6">
        <v>2022</v>
      </c>
      <c r="F6" t="s">
        <v>45</v>
      </c>
      <c r="G6" s="1">
        <f>DATE(année,1,1)</f>
        <v>44562</v>
      </c>
    </row>
    <row r="7" spans="1:8" x14ac:dyDescent="0.25">
      <c r="A7" t="s">
        <v>1</v>
      </c>
      <c r="B7">
        <v>2023</v>
      </c>
      <c r="F7" t="s">
        <v>46</v>
      </c>
      <c r="G7" s="1">
        <f>ROUND(DATE(année,4,MOD(234-11*MOD(année,19),30))/7,0)*7-6</f>
        <v>44668</v>
      </c>
      <c r="H7" s="2"/>
    </row>
    <row r="8" spans="1:8" x14ac:dyDescent="0.25">
      <c r="A8" t="s">
        <v>2</v>
      </c>
      <c r="B8">
        <v>2024</v>
      </c>
      <c r="F8" t="s">
        <v>47</v>
      </c>
      <c r="G8" s="1">
        <f>G7+1</f>
        <v>44669</v>
      </c>
    </row>
    <row r="9" spans="1:8" x14ac:dyDescent="0.25">
      <c r="A9" t="s">
        <v>3</v>
      </c>
      <c r="B9">
        <v>2025</v>
      </c>
      <c r="F9" t="s">
        <v>48</v>
      </c>
      <c r="G9" s="1">
        <f>DATE(année,5,1)</f>
        <v>44682</v>
      </c>
    </row>
    <row r="10" spans="1:8" x14ac:dyDescent="0.25">
      <c r="A10" t="s">
        <v>4</v>
      </c>
      <c r="B10">
        <v>2026</v>
      </c>
      <c r="F10" t="s">
        <v>49</v>
      </c>
      <c r="G10" s="1">
        <f>DATE(année,5,8)</f>
        <v>44689</v>
      </c>
    </row>
    <row r="11" spans="1:8" x14ac:dyDescent="0.25">
      <c r="A11" t="s">
        <v>5</v>
      </c>
      <c r="B11">
        <v>2027</v>
      </c>
      <c r="F11" t="s">
        <v>50</v>
      </c>
      <c r="G11" s="1">
        <f>G7+39</f>
        <v>44707</v>
      </c>
    </row>
    <row r="12" spans="1:8" x14ac:dyDescent="0.25">
      <c r="A12" t="s">
        <v>6</v>
      </c>
      <c r="B12">
        <v>2028</v>
      </c>
      <c r="F12" t="s">
        <v>58</v>
      </c>
      <c r="G12" s="1">
        <f>G7+49</f>
        <v>44717</v>
      </c>
    </row>
    <row r="13" spans="1:8" x14ac:dyDescent="0.25">
      <c r="A13" t="s">
        <v>7</v>
      </c>
      <c r="B13">
        <v>2029</v>
      </c>
      <c r="F13" t="s">
        <v>57</v>
      </c>
      <c r="G13" s="1">
        <f>G12+1</f>
        <v>44718</v>
      </c>
    </row>
    <row r="14" spans="1:8" x14ac:dyDescent="0.25">
      <c r="A14" t="s">
        <v>8</v>
      </c>
      <c r="B14">
        <v>2030</v>
      </c>
      <c r="F14" t="s">
        <v>51</v>
      </c>
      <c r="G14" s="1">
        <f>DATE(année,7,14)</f>
        <v>44756</v>
      </c>
    </row>
    <row r="15" spans="1:8" x14ac:dyDescent="0.25">
      <c r="A15" t="s">
        <v>9</v>
      </c>
      <c r="B15">
        <v>2031</v>
      </c>
      <c r="F15" t="s">
        <v>52</v>
      </c>
      <c r="G15" s="1">
        <f>DATE(année,8,15)</f>
        <v>44788</v>
      </c>
    </row>
    <row r="16" spans="1:8" x14ac:dyDescent="0.25">
      <c r="A16" t="s">
        <v>10</v>
      </c>
      <c r="B16">
        <v>2032</v>
      </c>
      <c r="F16" t="s">
        <v>53</v>
      </c>
      <c r="G16" s="1">
        <f>DATE(année,11,1)</f>
        <v>44866</v>
      </c>
    </row>
    <row r="17" spans="1:7" x14ac:dyDescent="0.25">
      <c r="A17" t="s">
        <v>11</v>
      </c>
      <c r="F17" t="s">
        <v>54</v>
      </c>
      <c r="G17" s="1">
        <f>DATE(année,11,11)</f>
        <v>44876</v>
      </c>
    </row>
    <row r="18" spans="1:7" x14ac:dyDescent="0.25">
      <c r="F18" t="s">
        <v>55</v>
      </c>
      <c r="G18" s="1">
        <f>DATE(année,12,25)</f>
        <v>44920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DW72"/>
  <sheetViews>
    <sheetView tabSelected="1" zoomScale="85" zoomScaleNormal="85" workbookViewId="0">
      <selection activeCell="E7" sqref="E7"/>
    </sheetView>
  </sheetViews>
  <sheetFormatPr baseColWidth="10" defaultRowHeight="15" x14ac:dyDescent="0.25"/>
  <cols>
    <col min="5" max="64" width="25.7109375" customWidth="1"/>
    <col min="65" max="66" width="25.7109375" hidden="1" customWidth="1"/>
    <col min="67" max="68" width="25.7109375" customWidth="1"/>
    <col min="69" max="72" width="1.7109375" customWidth="1"/>
    <col min="73" max="73" width="20.7109375" customWidth="1"/>
  </cols>
  <sheetData>
    <row r="1" spans="3:127" x14ac:dyDescent="0.25">
      <c r="C1">
        <v>11</v>
      </c>
      <c r="E1" t="s">
        <v>59</v>
      </c>
      <c r="F1" t="s">
        <v>60</v>
      </c>
    </row>
    <row r="2" spans="3:127" x14ac:dyDescent="0.25">
      <c r="C2">
        <v>1</v>
      </c>
      <c r="D2">
        <v>2021</v>
      </c>
      <c r="E2" s="1">
        <f>DATE($C$2+$D$2,$C$1,1)</f>
        <v>44866</v>
      </c>
      <c r="F2" s="1">
        <f>DATE($C$2+$D$2,$C$1+1,1)-1</f>
        <v>44895</v>
      </c>
    </row>
    <row r="3" spans="3:127" x14ac:dyDescent="0.25">
      <c r="D3">
        <f>D2+C2</f>
        <v>2022</v>
      </c>
      <c r="E3" s="1"/>
    </row>
    <row r="7" spans="3:127" ht="31.5" x14ac:dyDescent="0.5">
      <c r="F7" s="4" t="str">
        <f>TEXT(($E$2),"MMMM")</f>
        <v>novembre</v>
      </c>
      <c r="G7" s="5"/>
    </row>
    <row r="8" spans="3:127" ht="23.25" x14ac:dyDescent="0.35">
      <c r="F8" s="6" t="str">
        <f>"Période du "&amp;TEXT($E$2,"jj mmmm aaaa")&amp;"  au "&amp;TEXT($F$2,"jj mmmm aaaa")</f>
        <v>Période du 01 novembre 2022  au 30 novembre 2022</v>
      </c>
      <c r="G8" s="7"/>
      <c r="H8" s="7"/>
      <c r="I8" s="7"/>
      <c r="J8" s="7"/>
      <c r="K8" s="7"/>
      <c r="L8" s="5"/>
      <c r="DV8" t="s">
        <v>56</v>
      </c>
    </row>
    <row r="9" spans="3:127" x14ac:dyDescent="0.25">
      <c r="DW9" t="s">
        <v>44</v>
      </c>
    </row>
    <row r="10" spans="3:127" x14ac:dyDescent="0.25">
      <c r="DW10">
        <f>données!G5</f>
        <v>2022</v>
      </c>
    </row>
    <row r="11" spans="3:127" x14ac:dyDescent="0.25">
      <c r="E11" s="3">
        <f>$E$2</f>
        <v>44866</v>
      </c>
      <c r="F11" s="3">
        <f>$E$2</f>
        <v>44866</v>
      </c>
      <c r="G11" s="3">
        <f>E11+1</f>
        <v>44867</v>
      </c>
      <c r="H11" s="3">
        <f>F11+1</f>
        <v>44867</v>
      </c>
      <c r="I11" s="3">
        <f t="shared" ref="I11:BN11" si="0">G11+1</f>
        <v>44868</v>
      </c>
      <c r="J11" s="3">
        <f t="shared" si="0"/>
        <v>44868</v>
      </c>
      <c r="K11" s="3">
        <f t="shared" si="0"/>
        <v>44869</v>
      </c>
      <c r="L11" s="3">
        <f t="shared" si="0"/>
        <v>44869</v>
      </c>
      <c r="M11" s="3">
        <f t="shared" si="0"/>
        <v>44870</v>
      </c>
      <c r="N11" s="3">
        <f t="shared" si="0"/>
        <v>44870</v>
      </c>
      <c r="O11" s="3">
        <f t="shared" si="0"/>
        <v>44871</v>
      </c>
      <c r="P11" s="3">
        <f t="shared" si="0"/>
        <v>44871</v>
      </c>
      <c r="Q11" s="3">
        <f t="shared" si="0"/>
        <v>44872</v>
      </c>
      <c r="R11" s="3">
        <f t="shared" si="0"/>
        <v>44872</v>
      </c>
      <c r="S11" s="3">
        <f t="shared" si="0"/>
        <v>44873</v>
      </c>
      <c r="T11" s="3">
        <f t="shared" si="0"/>
        <v>44873</v>
      </c>
      <c r="U11" s="3">
        <f t="shared" si="0"/>
        <v>44874</v>
      </c>
      <c r="V11" s="3">
        <f t="shared" si="0"/>
        <v>44874</v>
      </c>
      <c r="W11" s="3">
        <f t="shared" si="0"/>
        <v>44875</v>
      </c>
      <c r="X11" s="3">
        <f t="shared" si="0"/>
        <v>44875</v>
      </c>
      <c r="Y11" s="3">
        <f t="shared" si="0"/>
        <v>44876</v>
      </c>
      <c r="Z11" s="3">
        <f t="shared" si="0"/>
        <v>44876</v>
      </c>
      <c r="AA11" s="3">
        <f t="shared" si="0"/>
        <v>44877</v>
      </c>
      <c r="AB11" s="3">
        <f t="shared" si="0"/>
        <v>44877</v>
      </c>
      <c r="AC11" s="3">
        <f t="shared" si="0"/>
        <v>44878</v>
      </c>
      <c r="AD11" s="3">
        <f t="shared" si="0"/>
        <v>44878</v>
      </c>
      <c r="AE11" s="3">
        <f t="shared" si="0"/>
        <v>44879</v>
      </c>
      <c r="AF11" s="3">
        <f t="shared" si="0"/>
        <v>44879</v>
      </c>
      <c r="AG11" s="3">
        <f t="shared" si="0"/>
        <v>44880</v>
      </c>
      <c r="AH11" s="3">
        <f t="shared" si="0"/>
        <v>44880</v>
      </c>
      <c r="AI11" s="3">
        <f t="shared" si="0"/>
        <v>44881</v>
      </c>
      <c r="AJ11" s="3">
        <f t="shared" si="0"/>
        <v>44881</v>
      </c>
      <c r="AK11" s="3">
        <f t="shared" si="0"/>
        <v>44882</v>
      </c>
      <c r="AL11" s="3">
        <f t="shared" si="0"/>
        <v>44882</v>
      </c>
      <c r="AM11" s="3">
        <f t="shared" si="0"/>
        <v>44883</v>
      </c>
      <c r="AN11" s="3">
        <f t="shared" si="0"/>
        <v>44883</v>
      </c>
      <c r="AO11" s="3">
        <f t="shared" si="0"/>
        <v>44884</v>
      </c>
      <c r="AP11" s="3">
        <f t="shared" si="0"/>
        <v>44884</v>
      </c>
      <c r="AQ11" s="3">
        <f t="shared" si="0"/>
        <v>44885</v>
      </c>
      <c r="AR11" s="3">
        <f t="shared" si="0"/>
        <v>44885</v>
      </c>
      <c r="AS11" s="3">
        <f t="shared" si="0"/>
        <v>44886</v>
      </c>
      <c r="AT11" s="3">
        <f t="shared" si="0"/>
        <v>44886</v>
      </c>
      <c r="AU11" s="3">
        <f t="shared" si="0"/>
        <v>44887</v>
      </c>
      <c r="AV11" s="3">
        <f t="shared" si="0"/>
        <v>44887</v>
      </c>
      <c r="AW11" s="3">
        <f t="shared" si="0"/>
        <v>44888</v>
      </c>
      <c r="AX11" s="3">
        <f t="shared" si="0"/>
        <v>44888</v>
      </c>
      <c r="AY11" s="3">
        <f t="shared" si="0"/>
        <v>44889</v>
      </c>
      <c r="AZ11" s="3">
        <f t="shared" si="0"/>
        <v>44889</v>
      </c>
      <c r="BA11" s="3">
        <f t="shared" si="0"/>
        <v>44890</v>
      </c>
      <c r="BB11" s="3">
        <f t="shared" si="0"/>
        <v>44890</v>
      </c>
      <c r="BC11" s="3">
        <f t="shared" si="0"/>
        <v>44891</v>
      </c>
      <c r="BD11" s="3">
        <f t="shared" si="0"/>
        <v>44891</v>
      </c>
      <c r="BE11" s="3">
        <f t="shared" si="0"/>
        <v>44892</v>
      </c>
      <c r="BF11" s="3">
        <f t="shared" si="0"/>
        <v>44892</v>
      </c>
      <c r="BG11" s="3">
        <f t="shared" si="0"/>
        <v>44893</v>
      </c>
      <c r="BH11" s="3">
        <f t="shared" si="0"/>
        <v>44893</v>
      </c>
      <c r="BI11" s="3">
        <f t="shared" si="0"/>
        <v>44894</v>
      </c>
      <c r="BJ11" s="3">
        <f t="shared" si="0"/>
        <v>44894</v>
      </c>
      <c r="BK11" s="3">
        <f t="shared" si="0"/>
        <v>44895</v>
      </c>
      <c r="BL11" s="3">
        <f t="shared" si="0"/>
        <v>44895</v>
      </c>
      <c r="BM11" s="3">
        <f t="shared" si="0"/>
        <v>44896</v>
      </c>
      <c r="BN11" s="19">
        <f t="shared" si="0"/>
        <v>44896</v>
      </c>
      <c r="BQ11" s="21"/>
      <c r="DV11" t="s">
        <v>45</v>
      </c>
      <c r="DW11" s="1">
        <f>données!G6</f>
        <v>44562</v>
      </c>
    </row>
    <row r="12" spans="3:127" ht="15.75" thickBot="1" x14ac:dyDescent="0.3">
      <c r="D12" s="8"/>
      <c r="E12" s="9" t="s">
        <v>12</v>
      </c>
      <c r="F12" s="9" t="s">
        <v>13</v>
      </c>
      <c r="G12" s="9" t="s">
        <v>12</v>
      </c>
      <c r="H12" s="9" t="s">
        <v>13</v>
      </c>
      <c r="I12" s="9" t="s">
        <v>12</v>
      </c>
      <c r="J12" s="9" t="s">
        <v>13</v>
      </c>
      <c r="K12" s="9" t="s">
        <v>12</v>
      </c>
      <c r="L12" s="9" t="s">
        <v>13</v>
      </c>
      <c r="M12" s="9" t="s">
        <v>12</v>
      </c>
      <c r="N12" s="9" t="s">
        <v>13</v>
      </c>
      <c r="O12" s="9" t="s">
        <v>12</v>
      </c>
      <c r="P12" s="9" t="s">
        <v>13</v>
      </c>
      <c r="Q12" s="9" t="s">
        <v>12</v>
      </c>
      <c r="R12" s="9" t="s">
        <v>13</v>
      </c>
      <c r="S12" s="9" t="s">
        <v>12</v>
      </c>
      <c r="T12" s="9" t="s">
        <v>13</v>
      </c>
      <c r="U12" s="9" t="s">
        <v>12</v>
      </c>
      <c r="V12" s="9" t="s">
        <v>13</v>
      </c>
      <c r="W12" s="9" t="s">
        <v>12</v>
      </c>
      <c r="X12" s="9" t="s">
        <v>13</v>
      </c>
      <c r="Y12" s="9" t="s">
        <v>12</v>
      </c>
      <c r="Z12" s="9" t="s">
        <v>13</v>
      </c>
      <c r="AA12" s="9" t="s">
        <v>12</v>
      </c>
      <c r="AB12" s="9" t="s">
        <v>13</v>
      </c>
      <c r="AC12" s="9" t="s">
        <v>12</v>
      </c>
      <c r="AD12" s="9" t="s">
        <v>13</v>
      </c>
      <c r="AE12" s="9" t="s">
        <v>12</v>
      </c>
      <c r="AF12" s="9" t="s">
        <v>13</v>
      </c>
      <c r="AG12" s="9" t="s">
        <v>12</v>
      </c>
      <c r="AH12" s="9" t="s">
        <v>13</v>
      </c>
      <c r="AI12" s="9" t="s">
        <v>12</v>
      </c>
      <c r="AJ12" s="9" t="s">
        <v>13</v>
      </c>
      <c r="AK12" s="9" t="s">
        <v>12</v>
      </c>
      <c r="AL12" s="9" t="s">
        <v>13</v>
      </c>
      <c r="AM12" s="9" t="s">
        <v>12</v>
      </c>
      <c r="AN12" s="9" t="s">
        <v>13</v>
      </c>
      <c r="AO12" s="9" t="s">
        <v>12</v>
      </c>
      <c r="AP12" s="9" t="s">
        <v>13</v>
      </c>
      <c r="AQ12" s="9" t="s">
        <v>12</v>
      </c>
      <c r="AR12" s="9" t="s">
        <v>13</v>
      </c>
      <c r="AS12" s="9" t="s">
        <v>12</v>
      </c>
      <c r="AT12" s="9" t="s">
        <v>13</v>
      </c>
      <c r="AU12" s="9" t="s">
        <v>12</v>
      </c>
      <c r="AV12" s="9" t="s">
        <v>13</v>
      </c>
      <c r="AW12" s="9" t="s">
        <v>12</v>
      </c>
      <c r="AX12" s="9" t="s">
        <v>13</v>
      </c>
      <c r="AY12" s="9" t="s">
        <v>12</v>
      </c>
      <c r="AZ12" s="9" t="s">
        <v>13</v>
      </c>
      <c r="BA12" s="9" t="s">
        <v>12</v>
      </c>
      <c r="BB12" s="9" t="s">
        <v>13</v>
      </c>
      <c r="BC12" s="9" t="s">
        <v>12</v>
      </c>
      <c r="BD12" s="9" t="s">
        <v>13</v>
      </c>
      <c r="BE12" s="9" t="s">
        <v>12</v>
      </c>
      <c r="BF12" s="9" t="s">
        <v>13</v>
      </c>
      <c r="BG12" s="9" t="s">
        <v>12</v>
      </c>
      <c r="BH12" s="9" t="s">
        <v>13</v>
      </c>
      <c r="BI12" s="9" t="s">
        <v>12</v>
      </c>
      <c r="BJ12" s="9" t="s">
        <v>13</v>
      </c>
      <c r="BK12" s="9" t="s">
        <v>12</v>
      </c>
      <c r="BL12" s="9" t="s">
        <v>13</v>
      </c>
      <c r="BM12" s="9" t="s">
        <v>12</v>
      </c>
      <c r="BN12" s="20" t="s">
        <v>13</v>
      </c>
      <c r="BQ12" s="21"/>
      <c r="DV12" t="s">
        <v>46</v>
      </c>
      <c r="DW12" s="1">
        <f>données!G7</f>
        <v>44668</v>
      </c>
    </row>
    <row r="13" spans="3:127" x14ac:dyDescent="0.25">
      <c r="D13" s="16" t="s">
        <v>14</v>
      </c>
      <c r="E13" s="1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2"/>
      <c r="BQ13" s="21"/>
      <c r="DV13" t="s">
        <v>47</v>
      </c>
      <c r="DW13" s="1">
        <f>données!G8</f>
        <v>44669</v>
      </c>
    </row>
    <row r="14" spans="3:127" ht="70.900000000000006" customHeight="1" thickBot="1" x14ac:dyDescent="0.3">
      <c r="D14" s="17"/>
      <c r="E14" s="13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5"/>
      <c r="BQ14" s="21"/>
      <c r="DV14" t="s">
        <v>48</v>
      </c>
      <c r="DW14" s="1">
        <f>données!G9</f>
        <v>44682</v>
      </c>
    </row>
    <row r="15" spans="3:127" x14ac:dyDescent="0.25">
      <c r="D15" s="16" t="s">
        <v>15</v>
      </c>
      <c r="E15" s="1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2"/>
      <c r="BQ15" s="21"/>
      <c r="DV15" t="s">
        <v>49</v>
      </c>
      <c r="DW15" s="1">
        <f>données!G10</f>
        <v>44689</v>
      </c>
    </row>
    <row r="16" spans="3:127" ht="70.900000000000006" customHeight="1" thickBot="1" x14ac:dyDescent="0.3">
      <c r="D16" s="17"/>
      <c r="E16" s="13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5"/>
      <c r="BQ16" s="21"/>
      <c r="DV16" t="s">
        <v>50</v>
      </c>
      <c r="DW16" s="1">
        <f>données!G11</f>
        <v>44707</v>
      </c>
    </row>
    <row r="17" spans="4:127" x14ac:dyDescent="0.25">
      <c r="D17" s="16" t="s">
        <v>16</v>
      </c>
      <c r="E17" s="10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2"/>
      <c r="BQ17" s="21"/>
      <c r="DV17" t="s">
        <v>58</v>
      </c>
      <c r="DW17" s="1">
        <f>données!G12</f>
        <v>44717</v>
      </c>
    </row>
    <row r="18" spans="4:127" ht="70.900000000000006" customHeight="1" thickBot="1" x14ac:dyDescent="0.3">
      <c r="D18" s="17"/>
      <c r="E18" s="13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5"/>
      <c r="BQ18" s="21"/>
      <c r="DV18" t="s">
        <v>57</v>
      </c>
      <c r="DW18" s="1">
        <f>données!G13</f>
        <v>44718</v>
      </c>
    </row>
    <row r="19" spans="4:127" x14ac:dyDescent="0.25">
      <c r="D19" s="16" t="s">
        <v>17</v>
      </c>
      <c r="E19" s="10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2"/>
      <c r="BQ19" s="21"/>
      <c r="DV19" t="s">
        <v>51</v>
      </c>
      <c r="DW19" s="1">
        <v>44756</v>
      </c>
    </row>
    <row r="20" spans="4:127" ht="70.900000000000006" customHeight="1" thickBot="1" x14ac:dyDescent="0.3">
      <c r="D20" s="17"/>
      <c r="E20" s="13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5"/>
      <c r="BQ20" s="21"/>
      <c r="DV20" t="s">
        <v>52</v>
      </c>
      <c r="DW20" s="1">
        <f>données!G15</f>
        <v>44788</v>
      </c>
    </row>
    <row r="21" spans="4:127" x14ac:dyDescent="0.25">
      <c r="D21" s="16" t="s">
        <v>18</v>
      </c>
      <c r="E21" s="10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2"/>
      <c r="BQ21" s="21"/>
      <c r="DV21" t="s">
        <v>53</v>
      </c>
      <c r="DW21" s="1">
        <f>données!G16</f>
        <v>44866</v>
      </c>
    </row>
    <row r="22" spans="4:127" ht="70.900000000000006" customHeight="1" thickBot="1" x14ac:dyDescent="0.3">
      <c r="D22" s="17"/>
      <c r="E22" s="13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5"/>
      <c r="BQ22" s="21"/>
      <c r="DV22" t="s">
        <v>54</v>
      </c>
      <c r="DW22" s="1">
        <f>données!G17</f>
        <v>44876</v>
      </c>
    </row>
    <row r="23" spans="4:127" x14ac:dyDescent="0.25">
      <c r="D23" s="16" t="s">
        <v>19</v>
      </c>
      <c r="E23" s="10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2"/>
      <c r="BQ23" s="21"/>
      <c r="DV23" t="s">
        <v>55</v>
      </c>
      <c r="DW23" s="1">
        <f>données!G18</f>
        <v>44920</v>
      </c>
    </row>
    <row r="24" spans="4:127" ht="70.900000000000006" customHeight="1" thickBot="1" x14ac:dyDescent="0.3">
      <c r="D24" s="17"/>
      <c r="E24" s="13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5"/>
      <c r="BQ24" s="21"/>
    </row>
    <row r="25" spans="4:127" x14ac:dyDescent="0.25">
      <c r="D25" s="16" t="s">
        <v>20</v>
      </c>
      <c r="E25" s="10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2"/>
      <c r="BQ25" s="21"/>
    </row>
    <row r="26" spans="4:127" ht="70.900000000000006" customHeight="1" thickBot="1" x14ac:dyDescent="0.3">
      <c r="D26" s="17"/>
      <c r="E26" s="13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5"/>
      <c r="BQ26" s="21"/>
    </row>
    <row r="27" spans="4:127" x14ac:dyDescent="0.25">
      <c r="D27" s="16" t="s">
        <v>21</v>
      </c>
      <c r="E27" s="10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2"/>
      <c r="BQ27" s="21"/>
    </row>
    <row r="28" spans="4:127" ht="70.900000000000006" customHeight="1" thickBot="1" x14ac:dyDescent="0.3">
      <c r="D28" s="17"/>
      <c r="E28" s="13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5"/>
      <c r="BQ28" s="21"/>
    </row>
    <row r="29" spans="4:127" x14ac:dyDescent="0.25">
      <c r="D29" s="16" t="s">
        <v>22</v>
      </c>
      <c r="E29" s="10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2"/>
      <c r="BQ29" s="21"/>
    </row>
    <row r="30" spans="4:127" ht="70.900000000000006" customHeight="1" thickBot="1" x14ac:dyDescent="0.3">
      <c r="D30" s="17"/>
      <c r="E30" s="13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5"/>
      <c r="BQ30" s="21"/>
    </row>
    <row r="31" spans="4:127" x14ac:dyDescent="0.25">
      <c r="D31" s="16" t="s">
        <v>23</v>
      </c>
      <c r="E31" s="10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2"/>
      <c r="BQ31" s="21"/>
    </row>
    <row r="32" spans="4:127" ht="70.900000000000006" customHeight="1" thickBot="1" x14ac:dyDescent="0.3">
      <c r="D32" s="17"/>
      <c r="E32" s="13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5"/>
      <c r="BQ32" s="21"/>
    </row>
    <row r="33" spans="4:69" x14ac:dyDescent="0.25">
      <c r="D33" s="16" t="s">
        <v>24</v>
      </c>
      <c r="E33" s="10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2"/>
      <c r="BQ33" s="21"/>
    </row>
    <row r="34" spans="4:69" ht="70.900000000000006" customHeight="1" thickBot="1" x14ac:dyDescent="0.3">
      <c r="D34" s="17"/>
      <c r="E34" s="13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5"/>
      <c r="BQ34" s="21"/>
    </row>
    <row r="35" spans="4:69" x14ac:dyDescent="0.25">
      <c r="D35" s="16" t="s">
        <v>25</v>
      </c>
      <c r="E35" s="10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2"/>
      <c r="BQ35" s="21"/>
    </row>
    <row r="36" spans="4:69" ht="70.900000000000006" customHeight="1" thickBot="1" x14ac:dyDescent="0.3">
      <c r="D36" s="17"/>
      <c r="E36" s="13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5"/>
      <c r="BQ36" s="21"/>
    </row>
    <row r="37" spans="4:69" x14ac:dyDescent="0.25">
      <c r="D37" s="16" t="s">
        <v>26</v>
      </c>
      <c r="E37" s="10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2"/>
      <c r="BQ37" s="21"/>
    </row>
    <row r="38" spans="4:69" ht="70.900000000000006" customHeight="1" thickBot="1" x14ac:dyDescent="0.3">
      <c r="D38" s="17"/>
      <c r="E38" s="13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5"/>
      <c r="BQ38" s="21"/>
    </row>
    <row r="39" spans="4:69" x14ac:dyDescent="0.25">
      <c r="D39" s="16" t="s">
        <v>27</v>
      </c>
      <c r="E39" s="10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2"/>
      <c r="BQ39" s="21"/>
    </row>
    <row r="40" spans="4:69" ht="70.900000000000006" customHeight="1" thickBot="1" x14ac:dyDescent="0.3">
      <c r="D40" s="17"/>
      <c r="E40" s="13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5"/>
      <c r="BQ40" s="21"/>
    </row>
    <row r="41" spans="4:69" x14ac:dyDescent="0.25">
      <c r="D41" s="16" t="s">
        <v>28</v>
      </c>
      <c r="E41" s="10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2"/>
      <c r="BQ41" s="21"/>
    </row>
    <row r="42" spans="4:69" ht="70.900000000000006" customHeight="1" thickBot="1" x14ac:dyDescent="0.3">
      <c r="D42" s="17"/>
      <c r="E42" s="13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5"/>
      <c r="BQ42" s="21"/>
    </row>
    <row r="43" spans="4:69" x14ac:dyDescent="0.25">
      <c r="D43" s="16" t="s">
        <v>29</v>
      </c>
      <c r="E43" s="10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2"/>
      <c r="BQ43" s="21"/>
    </row>
    <row r="44" spans="4:69" ht="70.900000000000006" customHeight="1" thickBot="1" x14ac:dyDescent="0.3">
      <c r="D44" s="17"/>
      <c r="E44" s="13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5"/>
      <c r="BQ44" s="21"/>
    </row>
    <row r="45" spans="4:69" x14ac:dyDescent="0.25">
      <c r="D45" s="16" t="s">
        <v>30</v>
      </c>
      <c r="E45" s="10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2"/>
      <c r="BQ45" s="21"/>
    </row>
    <row r="46" spans="4:69" ht="70.900000000000006" customHeight="1" thickBot="1" x14ac:dyDescent="0.3">
      <c r="D46" s="17"/>
      <c r="E46" s="13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5"/>
      <c r="BQ46" s="21"/>
    </row>
    <row r="47" spans="4:69" x14ac:dyDescent="0.25">
      <c r="D47" s="16" t="s">
        <v>31</v>
      </c>
      <c r="E47" s="10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2"/>
      <c r="BQ47" s="21"/>
    </row>
    <row r="48" spans="4:69" ht="70.900000000000006" customHeight="1" thickBot="1" x14ac:dyDescent="0.3">
      <c r="D48" s="17"/>
      <c r="E48" s="13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5"/>
      <c r="BQ48" s="21"/>
    </row>
    <row r="49" spans="4:69" x14ac:dyDescent="0.25">
      <c r="D49" s="16" t="s">
        <v>32</v>
      </c>
      <c r="E49" s="10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2"/>
      <c r="BQ49" s="21"/>
    </row>
    <row r="50" spans="4:69" ht="70.900000000000006" customHeight="1" thickBot="1" x14ac:dyDescent="0.3">
      <c r="D50" s="17"/>
      <c r="E50" s="13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5"/>
      <c r="BQ50" s="21"/>
    </row>
    <row r="51" spans="4:69" x14ac:dyDescent="0.25">
      <c r="D51" s="16" t="s">
        <v>33</v>
      </c>
      <c r="E51" s="10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2"/>
      <c r="BQ51" s="21"/>
    </row>
    <row r="52" spans="4:69" ht="70.900000000000006" customHeight="1" thickBot="1" x14ac:dyDescent="0.3">
      <c r="D52" s="17"/>
      <c r="E52" s="13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5"/>
      <c r="BQ52" s="21"/>
    </row>
    <row r="53" spans="4:69" x14ac:dyDescent="0.25">
      <c r="D53" s="16" t="s">
        <v>34</v>
      </c>
      <c r="E53" s="10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2"/>
      <c r="BQ53" s="21"/>
    </row>
    <row r="54" spans="4:69" ht="70.900000000000006" customHeight="1" thickBot="1" x14ac:dyDescent="0.3">
      <c r="D54" s="17"/>
      <c r="E54" s="13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5"/>
      <c r="BQ54" s="21"/>
    </row>
    <row r="55" spans="4:69" x14ac:dyDescent="0.25">
      <c r="D55" s="16" t="s">
        <v>35</v>
      </c>
      <c r="E55" s="10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2"/>
      <c r="BQ55" s="21"/>
    </row>
    <row r="56" spans="4:69" ht="70.900000000000006" customHeight="1" thickBot="1" x14ac:dyDescent="0.3">
      <c r="D56" s="17"/>
      <c r="E56" s="13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5"/>
      <c r="BQ56" s="21"/>
    </row>
    <row r="57" spans="4:69" x14ac:dyDescent="0.25">
      <c r="D57" s="16" t="s">
        <v>36</v>
      </c>
      <c r="E57" s="10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2"/>
      <c r="BQ57" s="21"/>
    </row>
    <row r="58" spans="4:69" ht="70.900000000000006" customHeight="1" thickBot="1" x14ac:dyDescent="0.3">
      <c r="D58" s="17"/>
      <c r="E58" s="13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5"/>
      <c r="BQ58" s="21"/>
    </row>
    <row r="59" spans="4:69" x14ac:dyDescent="0.25">
      <c r="D59" s="16" t="s">
        <v>37</v>
      </c>
      <c r="E59" s="10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2"/>
      <c r="BQ59" s="21"/>
    </row>
    <row r="60" spans="4:69" ht="70.900000000000006" customHeight="1" thickBot="1" x14ac:dyDescent="0.3">
      <c r="D60" s="17"/>
      <c r="E60" s="13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5"/>
      <c r="BQ60" s="21"/>
    </row>
    <row r="61" spans="4:69" x14ac:dyDescent="0.25">
      <c r="D61" s="16" t="s">
        <v>38</v>
      </c>
      <c r="E61" s="10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2"/>
      <c r="BQ61" s="21"/>
    </row>
    <row r="62" spans="4:69" ht="70.900000000000006" customHeight="1" thickBot="1" x14ac:dyDescent="0.3">
      <c r="D62" s="17"/>
      <c r="E62" s="13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5"/>
      <c r="BQ62" s="21"/>
    </row>
    <row r="63" spans="4:69" x14ac:dyDescent="0.25">
      <c r="D63" s="16" t="s">
        <v>39</v>
      </c>
      <c r="E63" s="10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2"/>
      <c r="BQ63" s="21"/>
    </row>
    <row r="64" spans="4:69" ht="70.900000000000006" customHeight="1" thickBot="1" x14ac:dyDescent="0.3">
      <c r="D64" s="17"/>
      <c r="E64" s="13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5"/>
      <c r="BQ64" s="21"/>
    </row>
    <row r="65" spans="4:69" x14ac:dyDescent="0.25">
      <c r="D65" s="16" t="s">
        <v>40</v>
      </c>
      <c r="E65" s="10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2"/>
      <c r="BQ65" s="21"/>
    </row>
    <row r="66" spans="4:69" ht="70.900000000000006" customHeight="1" thickBot="1" x14ac:dyDescent="0.3">
      <c r="D66" s="17"/>
      <c r="E66" s="13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5"/>
      <c r="BQ66" s="21"/>
    </row>
    <row r="67" spans="4:69" x14ac:dyDescent="0.25">
      <c r="D67" s="16" t="s">
        <v>41</v>
      </c>
      <c r="E67" s="10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2"/>
      <c r="BQ67" s="21"/>
    </row>
    <row r="68" spans="4:69" ht="70.900000000000006" customHeight="1" thickBot="1" x14ac:dyDescent="0.3">
      <c r="D68" s="17"/>
      <c r="E68" s="13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5"/>
      <c r="BQ68" s="21"/>
    </row>
    <row r="69" spans="4:69" x14ac:dyDescent="0.25">
      <c r="D69" s="16" t="s">
        <v>42</v>
      </c>
      <c r="E69" s="10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2"/>
      <c r="BQ69" s="21"/>
    </row>
    <row r="70" spans="4:69" ht="70.900000000000006" customHeight="1" thickBot="1" x14ac:dyDescent="0.3">
      <c r="D70" s="17"/>
      <c r="E70" s="13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5"/>
      <c r="BQ70" s="21"/>
    </row>
    <row r="71" spans="4:69" x14ac:dyDescent="0.25">
      <c r="D71" s="16" t="s">
        <v>43</v>
      </c>
      <c r="E71" s="10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2"/>
      <c r="BQ71" s="21"/>
    </row>
    <row r="72" spans="4:69" ht="70.900000000000006" customHeight="1" thickBot="1" x14ac:dyDescent="0.3">
      <c r="D72" s="18"/>
      <c r="E72" s="13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5"/>
      <c r="BQ72" s="21"/>
    </row>
  </sheetData>
  <conditionalFormatting sqref="E11:BN72">
    <cfRule type="expression" dxfId="2" priority="2">
      <formula>WEEKDAY(E$11,2)=3</formula>
    </cfRule>
    <cfRule type="expression" dxfId="1" priority="4">
      <formula>WEEKDAY(E$11,2)&gt;5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Drop Down 6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7C36EC4-63BF-4EB0-AF90-A4891A1FCA42}">
            <xm:f>NOT(ISNA(VLOOKUP(E$11,données!$G$6:$G$18,1,FALSE)))</xm:f>
            <x14:dxf>
              <fill>
                <patternFill>
                  <bgColor rgb="FFFFC000"/>
                </patternFill>
              </fill>
            </x14:dxf>
          </x14:cfRule>
          <xm:sqref>E11:BN72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Feuil1</vt:lpstr>
      <vt:lpstr>année</vt:lpstr>
      <vt:lpstr>bdd_tout</vt:lpstr>
    </vt:vector>
  </TitlesOfParts>
  <Company>=== SAFRAN POWER UNITS ===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tpa</dc:creator>
  <cp:lastModifiedBy>thierry Tpa</cp:lastModifiedBy>
  <dcterms:created xsi:type="dcterms:W3CDTF">2022-09-30T10:37:06Z</dcterms:created>
  <dcterms:modified xsi:type="dcterms:W3CDTF">2022-10-08T12:47:01Z</dcterms:modified>
</cp:coreProperties>
</file>