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lican_ip\Desktop\"/>
    </mc:Choice>
  </mc:AlternateContent>
  <bookViews>
    <workbookView xWindow="-108" yWindow="-108" windowWidth="19416" windowHeight="10416" activeTab="1"/>
  </bookViews>
  <sheets>
    <sheet name="Données brutes" sheetId="9" r:id="rId1"/>
    <sheet name="Tableau dynamique" sheetId="15" r:id="rId2"/>
    <sheet name="Suivi" sheetId="6" r:id="rId3"/>
  </sheets>
  <definedNames>
    <definedName name="_xlnm._FilterDatabase" localSheetId="0" hidden="1">'Données brutes'!$A$1:$F$1</definedName>
    <definedName name="ChronologieNative_Date">#N/A</definedName>
  </definedNames>
  <calcPr calcId="152511"/>
  <pivotCaches>
    <pivotCache cacheId="0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8" roundtripDataSignature="AMtx7mhD6QiF9PybSMmMwZ6wss/qeVy0Lw=="/>
    </ext>
  </extLst>
</workbook>
</file>

<file path=xl/calcChain.xml><?xml version="1.0" encoding="utf-8"?>
<calcChain xmlns="http://schemas.openxmlformats.org/spreadsheetml/2006/main">
  <c r="G2" i="9" l="1"/>
  <c r="G3" i="9"/>
  <c r="G4" i="9"/>
  <c r="G5" i="9"/>
  <c r="G6" i="9"/>
  <c r="G7" i="9"/>
  <c r="G8" i="9"/>
  <c r="G11" i="9"/>
  <c r="G13" i="9"/>
  <c r="G14" i="9"/>
  <c r="G15" i="9"/>
  <c r="G16" i="9"/>
  <c r="G17" i="9"/>
  <c r="G18" i="9"/>
  <c r="G19" i="9"/>
  <c r="G23" i="9"/>
  <c r="E2" i="9"/>
  <c r="E3" i="9"/>
  <c r="E4" i="9"/>
  <c r="E5" i="9"/>
  <c r="E6" i="9"/>
  <c r="E7" i="9"/>
  <c r="E8" i="9"/>
  <c r="E9" i="9"/>
  <c r="G9" i="9" s="1"/>
  <c r="E10" i="9"/>
  <c r="G10" i="9" s="1"/>
  <c r="E11" i="9"/>
  <c r="E12" i="9"/>
  <c r="G12" i="9" s="1"/>
  <c r="E13" i="9"/>
  <c r="E14" i="9"/>
  <c r="E15" i="9"/>
  <c r="E16" i="9"/>
  <c r="E17" i="9"/>
  <c r="E18" i="9"/>
  <c r="E19" i="9"/>
  <c r="E20" i="9"/>
  <c r="G20" i="9" s="1"/>
  <c r="E21" i="9"/>
  <c r="G21" i="9" s="1"/>
  <c r="E22" i="9"/>
  <c r="G22" i="9" s="1"/>
  <c r="E23" i="9"/>
  <c r="E24" i="9"/>
  <c r="G24" i="9" s="1"/>
  <c r="C6" i="6" l="1"/>
  <c r="C11" i="6" l="1"/>
  <c r="C13" i="6" s="1"/>
  <c r="C16" i="6"/>
  <c r="C18" i="6" s="1"/>
  <c r="C8" i="6" l="1"/>
  <c r="D6" i="6" l="1"/>
  <c r="E6" i="6"/>
  <c r="F6" i="6"/>
  <c r="F8" i="6" s="1"/>
  <c r="G6" i="6"/>
  <c r="G8" i="6" s="1"/>
  <c r="H6" i="6"/>
  <c r="H8" i="6" s="1"/>
  <c r="I6" i="6"/>
  <c r="I8" i="6" s="1"/>
  <c r="J6" i="6"/>
  <c r="J8" i="6" s="1"/>
  <c r="K6" i="6"/>
  <c r="K8" i="6" s="1"/>
  <c r="D11" i="6"/>
  <c r="D13" i="6" s="1"/>
  <c r="E11" i="6"/>
  <c r="F11" i="6"/>
  <c r="F13" i="6" s="1"/>
  <c r="G11" i="6"/>
  <c r="G13" i="6" s="1"/>
  <c r="H11" i="6"/>
  <c r="H13" i="6" s="1"/>
  <c r="I11" i="6"/>
  <c r="I13" i="6" s="1"/>
  <c r="J11" i="6"/>
  <c r="J13" i="6" s="1"/>
  <c r="K11" i="6"/>
  <c r="K13" i="6" s="1"/>
  <c r="D16" i="6"/>
  <c r="D18" i="6" s="1"/>
  <c r="E16" i="6"/>
  <c r="F16" i="6"/>
  <c r="F18" i="6" s="1"/>
  <c r="G16" i="6"/>
  <c r="G18" i="6" s="1"/>
  <c r="H16" i="6"/>
  <c r="H18" i="6" s="1"/>
  <c r="I16" i="6"/>
  <c r="I18" i="6" s="1"/>
  <c r="J16" i="6"/>
  <c r="J18" i="6" s="1"/>
  <c r="K16" i="6"/>
  <c r="K18" i="6" s="1"/>
  <c r="D21" i="6"/>
  <c r="D23" i="6" s="1"/>
  <c r="E21" i="6"/>
  <c r="E23" i="6" s="1"/>
  <c r="F21" i="6"/>
  <c r="F23" i="6" s="1"/>
  <c r="G21" i="6"/>
  <c r="G23" i="6" s="1"/>
  <c r="H21" i="6"/>
  <c r="H23" i="6" s="1"/>
  <c r="I21" i="6"/>
  <c r="I23" i="6" s="1"/>
  <c r="J21" i="6"/>
  <c r="J23" i="6" s="1"/>
  <c r="K21" i="6"/>
  <c r="K23" i="6" s="1"/>
  <c r="D26" i="6"/>
  <c r="D28" i="6" s="1"/>
  <c r="E26" i="6"/>
  <c r="F26" i="6"/>
  <c r="F28" i="6" s="1"/>
  <c r="G26" i="6"/>
  <c r="G28" i="6" s="1"/>
  <c r="H26" i="6"/>
  <c r="H28" i="6" s="1"/>
  <c r="I26" i="6"/>
  <c r="I28" i="6" s="1"/>
  <c r="J26" i="6"/>
  <c r="J28" i="6" s="1"/>
  <c r="K26" i="6"/>
  <c r="K28" i="6" s="1"/>
  <c r="D31" i="6"/>
  <c r="D33" i="6" s="1"/>
  <c r="E31" i="6"/>
  <c r="F31" i="6"/>
  <c r="F33" i="6" s="1"/>
  <c r="G31" i="6"/>
  <c r="G33" i="6" s="1"/>
  <c r="H31" i="6"/>
  <c r="H33" i="6" s="1"/>
  <c r="I31" i="6"/>
  <c r="I33" i="6" s="1"/>
  <c r="J31" i="6"/>
  <c r="J33" i="6" s="1"/>
  <c r="K31" i="6"/>
  <c r="K33" i="6" s="1"/>
  <c r="C21" i="6"/>
  <c r="C26" i="6"/>
  <c r="C28" i="6" s="1"/>
  <c r="C31" i="6"/>
  <c r="C33" i="6" s="1"/>
  <c r="C23" i="6" l="1"/>
  <c r="E33" i="6"/>
  <c r="E28" i="6"/>
  <c r="E18" i="6"/>
  <c r="E13" i="6"/>
  <c r="E8" i="6"/>
  <c r="D8" i="6"/>
</calcChain>
</file>

<file path=xl/comments1.xml><?xml version="1.0" encoding="utf-8"?>
<comments xmlns="http://schemas.openxmlformats.org/spreadsheetml/2006/main">
  <authors>
    <author>Site PELICAN IP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Faire moyenne pondérée entre le prix d'achat unitaire et la quantité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Faire moyenne pondérée entre le prix d'achat unitaire et la quantité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Faire moyenne pondérée entre le prix d'achat unitaire et la quantité</t>
        </r>
      </text>
    </comment>
    <comment ref="B23" authorId="0" shapeId="0">
      <text>
        <r>
          <rPr>
            <b/>
            <sz val="9"/>
            <color indexed="81"/>
            <rFont val="Tahoma"/>
            <family val="2"/>
          </rPr>
          <t>Faire moyenne pondérée entre le prix d'achat unitaire et la quantité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Faire moyenne pondérée entre le prix d'achat unitaire et la quantité</t>
        </r>
      </text>
    </comment>
  </commentList>
</comments>
</file>

<file path=xl/sharedStrings.xml><?xml version="1.0" encoding="utf-8"?>
<sst xmlns="http://schemas.openxmlformats.org/spreadsheetml/2006/main" count="80" uniqueCount="21">
  <si>
    <t>Date</t>
  </si>
  <si>
    <t>Quantité</t>
  </si>
  <si>
    <t>Prix unitaire (€)</t>
  </si>
  <si>
    <t>Nom simplifié</t>
  </si>
  <si>
    <t xml:space="preserve">Date demande d'ordre </t>
  </si>
  <si>
    <t>Frais de transaction (€)</t>
  </si>
  <si>
    <t>Prix total avec frais (€)</t>
  </si>
  <si>
    <t>Prix total sans frais (€)</t>
  </si>
  <si>
    <t>Action A</t>
  </si>
  <si>
    <t>Action B</t>
  </si>
  <si>
    <t>Action C</t>
  </si>
  <si>
    <t>Action D</t>
  </si>
  <si>
    <t>Action E</t>
  </si>
  <si>
    <t>Action F</t>
  </si>
  <si>
    <t>Étiquettes de lignes</t>
  </si>
  <si>
    <t>Somme de Prix unitaire (€)</t>
  </si>
  <si>
    <t>Total général</t>
  </si>
  <si>
    <t>Somme de Frais de transaction (€)</t>
  </si>
  <si>
    <t>Somme de Quantité</t>
  </si>
  <si>
    <t>Somme de Prix total sans frais (€)</t>
  </si>
  <si>
    <t>Somme de Prix total avec frais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</si>
</sst>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ajor"/>
    </font>
    <font>
      <sz val="11"/>
      <color theme="1"/>
      <name val="Calibri"/>
      <family val="2"/>
      <scheme val="major"/>
    </font>
    <font>
      <b/>
      <sz val="11"/>
      <color theme="1"/>
      <name val="Calibri"/>
      <family val="2"/>
      <scheme val="maj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ajor"/>
    </font>
    <font>
      <sz val="11"/>
      <color theme="4" tint="0.79998168889431442"/>
      <name val="Calibri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54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5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3" fillId="5" borderId="11" xfId="0" applyFont="1" applyFill="1" applyBorder="1" applyAlignment="1">
      <alignment horizontal="center" vertical="center"/>
    </xf>
    <xf numFmtId="14" fontId="12" fillId="5" borderId="12" xfId="0" applyNumberFormat="1" applyFont="1" applyFill="1" applyBorder="1" applyAlignment="1">
      <alignment horizontal="center"/>
    </xf>
    <xf numFmtId="0" fontId="12" fillId="5" borderId="12" xfId="0" applyFont="1" applyFill="1" applyBorder="1" applyAlignment="1">
      <alignment horizontal="center" vertical="center"/>
    </xf>
    <xf numFmtId="164" fontId="12" fillId="5" borderId="12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3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164" fontId="11" fillId="0" borderId="5" xfId="0" applyNumberFormat="1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164" fontId="0" fillId="0" borderId="5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11" fillId="6" borderId="1" xfId="0" applyNumberFormat="1" applyFont="1" applyFill="1" applyBorder="1" applyAlignment="1">
      <alignment horizontal="center"/>
    </xf>
    <xf numFmtId="164" fontId="11" fillId="6" borderId="5" xfId="0" applyNumberFormat="1" applyFont="1" applyFill="1" applyBorder="1" applyAlignment="1">
      <alignment horizontal="center"/>
    </xf>
    <xf numFmtId="164" fontId="0" fillId="0" borderId="0" xfId="0" applyNumberFormat="1"/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14" fillId="0" borderId="0" xfId="0" applyNumberFormat="1" applyFont="1"/>
  </cellXfs>
  <cellStyles count="2">
    <cellStyle name="Normal" xfId="0" builtinId="0"/>
    <cellStyle name="Normal 2" xfId="1"/>
  </cellStyles>
  <dxfs count="15">
    <dxf>
      <font>
        <color theme="4" tint="0.79998168889431442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  <fill>
        <patternFill patternType="solid">
          <fgColor indexed="64"/>
          <bgColor theme="2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2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5" Type="http://schemas.microsoft.com/office/2011/relationships/timelineCache" Target="timelineCaches/timeline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0</xdr:row>
      <xdr:rowOff>144780</xdr:rowOff>
    </xdr:from>
    <xdr:to>
      <xdr:col>11</xdr:col>
      <xdr:colOff>548640</xdr:colOff>
      <xdr:row>8</xdr:row>
      <xdr:rowOff>53340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99520" y="144780"/>
              <a:ext cx="333756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te PELICAN IP" refreshedDate="44840.546379398147" createdVersion="5" refreshedVersion="5" minRefreshableVersion="3" recordCount="23">
  <cacheSource type="worksheet">
    <worksheetSource name="Tableau1"/>
  </cacheSource>
  <cacheFields count="7">
    <cacheField name="Nom simplifié" numFmtId="0">
      <sharedItems count="5">
        <s v="Action E"/>
        <s v="Action B"/>
        <s v="Action A"/>
        <s v="Action C"/>
        <s v="Action F"/>
      </sharedItems>
    </cacheField>
    <cacheField name="Date" numFmtId="14">
      <sharedItems containsSemiMixedTypes="0" containsNonDate="0" containsDate="1" containsString="0" minDate="2022-04-22T00:00:00" maxDate="2022-09-24T00:00:00" count="16">
        <d v="2022-09-23T00:00:00"/>
        <d v="2022-09-20T00:00:00"/>
        <d v="2022-09-18T00:00:00"/>
        <d v="2022-09-17T00:00:00"/>
        <d v="2022-09-08T00:00:00"/>
        <d v="2022-09-02T00:00:00"/>
        <d v="2022-08-31T00:00:00"/>
        <d v="2022-08-24T00:00:00"/>
        <d v="2022-07-16T00:00:00"/>
        <d v="2022-07-15T00:00:00"/>
        <d v="2022-06-17T00:00:00"/>
        <d v="2022-06-11T00:00:00"/>
        <d v="2022-05-10T00:00:00"/>
        <d v="2022-05-07T00:00:00"/>
        <d v="2022-04-23T00:00:00"/>
        <d v="2022-04-22T00:00:00"/>
      </sharedItems>
    </cacheField>
    <cacheField name="Quantité" numFmtId="0">
      <sharedItems containsSemiMixedTypes="0" containsString="0" containsNumber="1" containsInteger="1" minValue="1" maxValue="10"/>
    </cacheField>
    <cacheField name="Prix unitaire (€)" numFmtId="164">
      <sharedItems containsSemiMixedTypes="0" containsString="0" containsNumber="1" minValue="22.25" maxValue="36.47"/>
    </cacheField>
    <cacheField name="Prix total sans frais (€)" numFmtId="164">
      <sharedItems containsSemiMixedTypes="0" containsString="0" containsNumber="1" minValue="22.6" maxValue="321.20000000000005"/>
    </cacheField>
    <cacheField name="Frais de transaction (€)" numFmtId="164">
      <sharedItems containsSemiMixedTypes="0" containsString="0" containsNumber="1" minValue="0.12869999999999998" maxValue="1.1582999999999999"/>
    </cacheField>
    <cacheField name="Prix total avec frais (€)" numFmtId="164">
      <sharedItems containsSemiMixedTypes="0" containsString="0" containsNumber="1" minValue="22.7287" maxValue="322.35830000000004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  <n v="3"/>
    <n v="35.1"/>
    <n v="105.30000000000001"/>
    <n v="0.59670000000000001"/>
    <n v="105.89670000000001"/>
  </r>
  <r>
    <x v="1"/>
    <x v="1"/>
    <n v="6"/>
    <n v="23.75"/>
    <n v="142.5"/>
    <n v="0.78390000000000004"/>
    <n v="143.28389999999999"/>
  </r>
  <r>
    <x v="2"/>
    <x v="2"/>
    <n v="10"/>
    <n v="32.120000000000005"/>
    <n v="321.20000000000005"/>
    <n v="1.1582999999999999"/>
    <n v="322.35830000000004"/>
  </r>
  <r>
    <x v="3"/>
    <x v="3"/>
    <n v="7"/>
    <n v="22.25"/>
    <n v="155.75"/>
    <n v="0.85409999999999997"/>
    <n v="156.60409999999999"/>
  </r>
  <r>
    <x v="2"/>
    <x v="3"/>
    <n v="3"/>
    <n v="32.388000000000005"/>
    <n v="97.164000000000016"/>
    <n v="0.54989999999999994"/>
    <n v="97.71390000000001"/>
  </r>
  <r>
    <x v="3"/>
    <x v="4"/>
    <n v="1"/>
    <n v="22.65"/>
    <n v="22.65"/>
    <n v="0.12869999999999998"/>
    <n v="22.778699999999997"/>
  </r>
  <r>
    <x v="0"/>
    <x v="5"/>
    <n v="1"/>
    <n v="36.47"/>
    <n v="36.47"/>
    <n v="0.21059999999999998"/>
    <n v="36.680599999999998"/>
  </r>
  <r>
    <x v="2"/>
    <x v="6"/>
    <n v="3"/>
    <n v="33.450000000000003"/>
    <n v="100.35000000000001"/>
    <n v="0.56159999999999999"/>
    <n v="100.91160000000001"/>
  </r>
  <r>
    <x v="1"/>
    <x v="7"/>
    <n v="2"/>
    <n v="25.25"/>
    <n v="50.5"/>
    <n v="0.28079999999999999"/>
    <n v="50.780799999999999"/>
  </r>
  <r>
    <x v="3"/>
    <x v="8"/>
    <n v="3"/>
    <n v="22.31"/>
    <n v="66.929999999999993"/>
    <n v="0.37440000000000001"/>
    <n v="67.304399999999987"/>
  </r>
  <r>
    <x v="1"/>
    <x v="9"/>
    <n v="2"/>
    <n v="23.8"/>
    <n v="47.6"/>
    <n v="0.26910000000000001"/>
    <n v="47.869100000000003"/>
  </r>
  <r>
    <x v="3"/>
    <x v="10"/>
    <n v="2"/>
    <n v="22.585000000000001"/>
    <n v="45.17"/>
    <n v="0.24569999999999997"/>
    <n v="45.415700000000001"/>
  </r>
  <r>
    <x v="4"/>
    <x v="11"/>
    <n v="1"/>
    <n v="23.25"/>
    <n v="23.25"/>
    <n v="0.12869999999999998"/>
    <n v="23.378699999999998"/>
  </r>
  <r>
    <x v="1"/>
    <x v="11"/>
    <n v="2"/>
    <n v="24.9"/>
    <n v="49.8"/>
    <n v="0.28079999999999999"/>
    <n v="50.080799999999996"/>
  </r>
  <r>
    <x v="2"/>
    <x v="11"/>
    <n v="3"/>
    <n v="31.25"/>
    <n v="93.75"/>
    <n v="0.52649999999999997"/>
    <n v="94.276499999999999"/>
  </r>
  <r>
    <x v="4"/>
    <x v="12"/>
    <n v="1"/>
    <n v="23.35"/>
    <n v="23.35"/>
    <n v="0.12869999999999998"/>
    <n v="23.4787"/>
  </r>
  <r>
    <x v="2"/>
    <x v="12"/>
    <n v="3"/>
    <n v="31.75"/>
    <n v="95.25"/>
    <n v="0.52649999999999997"/>
    <n v="95.776499999999999"/>
  </r>
  <r>
    <x v="3"/>
    <x v="13"/>
    <n v="1"/>
    <n v="22.6"/>
    <n v="22.6"/>
    <n v="0.12869999999999998"/>
    <n v="22.7287"/>
  </r>
  <r>
    <x v="1"/>
    <x v="13"/>
    <n v="1"/>
    <n v="25.25"/>
    <n v="25.25"/>
    <n v="0.1404"/>
    <n v="25.3904"/>
  </r>
  <r>
    <x v="0"/>
    <x v="13"/>
    <n v="1"/>
    <n v="35.75"/>
    <n v="35.75"/>
    <n v="0.19889999999999999"/>
    <n v="35.948900000000002"/>
  </r>
  <r>
    <x v="1"/>
    <x v="14"/>
    <n v="2"/>
    <n v="26.25"/>
    <n v="52.5"/>
    <n v="0.29249999999999998"/>
    <n v="52.792499999999997"/>
  </r>
  <r>
    <x v="2"/>
    <x v="14"/>
    <n v="3"/>
    <n v="33.691000000000003"/>
    <n v="101.07300000000001"/>
    <n v="0.57329999999999992"/>
    <n v="101.64630000000001"/>
  </r>
  <r>
    <x v="3"/>
    <x v="15"/>
    <n v="2"/>
    <n v="23.13"/>
    <n v="46.26"/>
    <n v="0.25739999999999996"/>
    <n v="46.5173999999999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>
  <location ref="A1:F30" firstHeaderRow="0" firstDataRow="1" firstDataCol="1"/>
  <pivotFields count="7">
    <pivotField axis="axisRow" showAll="0">
      <items count="6">
        <item x="2"/>
        <item x="1"/>
        <item x="3"/>
        <item x="0"/>
        <item x="4"/>
        <item t="default"/>
      </items>
    </pivotField>
    <pivotField axis="axisRow" numFmtId="14" showAll="0">
      <items count="17"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dataField="1" numFmtId="164" showAll="0"/>
    <pivotField dataField="1" numFmtId="164" showAll="0"/>
    <pivotField dataField="1" numFmtId="164" showAll="0"/>
    <pivotField dataField="1" numFmtId="164" showAll="0"/>
  </pivotFields>
  <rowFields count="2">
    <field x="0"/>
    <field x="1"/>
  </rowFields>
  <rowItems count="29">
    <i>
      <x/>
    </i>
    <i r="1">
      <x v="1"/>
    </i>
    <i r="1">
      <x v="3"/>
    </i>
    <i r="1">
      <x v="4"/>
    </i>
    <i r="1">
      <x v="9"/>
    </i>
    <i r="1">
      <x v="12"/>
    </i>
    <i r="1">
      <x v="13"/>
    </i>
    <i>
      <x v="1"/>
    </i>
    <i r="1">
      <x v="1"/>
    </i>
    <i r="1">
      <x v="2"/>
    </i>
    <i r="1">
      <x v="4"/>
    </i>
    <i r="1">
      <x v="6"/>
    </i>
    <i r="1">
      <x v="8"/>
    </i>
    <i r="1">
      <x v="14"/>
    </i>
    <i>
      <x v="2"/>
    </i>
    <i r="1">
      <x/>
    </i>
    <i r="1">
      <x v="2"/>
    </i>
    <i r="1">
      <x v="5"/>
    </i>
    <i r="1">
      <x v="7"/>
    </i>
    <i r="1">
      <x v="11"/>
    </i>
    <i r="1">
      <x v="12"/>
    </i>
    <i>
      <x v="3"/>
    </i>
    <i r="1">
      <x v="2"/>
    </i>
    <i r="1">
      <x v="10"/>
    </i>
    <i r="1">
      <x v="15"/>
    </i>
    <i>
      <x v="4"/>
    </i>
    <i r="1">
      <x v="3"/>
    </i>
    <i r="1">
      <x v="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Prix unitaire (€)" fld="3" baseField="0" baseItem="0" numFmtId="164"/>
    <dataField name="Somme de Quantité" fld="2" baseField="0" baseItem="0"/>
    <dataField name="Somme de Prix total sans frais (€)" fld="4" baseField="0" baseItem="0" numFmtId="164"/>
    <dataField name="Somme de Frais de transaction (€)" fld="5" baseField="0" baseItem="0" numFmtId="164"/>
    <dataField name="Somme de Prix total avec frais (€)" fld="6" baseField="0" baseItem="0" numFmtId="164"/>
  </dataFields>
  <formats count="3">
    <format dxfId="2">
      <pivotArea outline="0" collapsedLevelsAreSubtotals="1" fieldPosition="0">
        <references count="1">
          <reference field="4294967294" count="3" selected="0">
            <x v="2"/>
            <x v="3"/>
            <x v="4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0">
      <pivotArea field="0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24" totalsRowShown="0" headerRowDxfId="14" dataDxfId="12" headerRowBorderDxfId="13" tableBorderDxfId="11" totalsRowBorderDxfId="10">
  <autoFilter ref="A1:G24"/>
  <sortState ref="A2:E24">
    <sortCondition descending="1" ref="B1:B24"/>
  </sortState>
  <tableColumns count="7">
    <tableColumn id="1" name="Nom simplifié" dataDxfId="9"/>
    <tableColumn id="5" name="Date" dataDxfId="8"/>
    <tableColumn id="6" name="Quantité" dataDxfId="7"/>
    <tableColumn id="7" name="Prix unitaire (€)" dataDxfId="6"/>
    <tableColumn id="2" name="Prix total sans frais (€)" dataDxfId="5">
      <calculatedColumnFormula>Tableau1[[#This Row],[Prix unitaire (€)]]*Tableau1[[#This Row],[Quantité]]</calculatedColumnFormula>
    </tableColumn>
    <tableColumn id="9" name="Frais de transaction (€)" dataDxfId="4"/>
    <tableColumn id="3" name="Prix total avec frais (€)" dataDxfId="3">
      <calculatedColumnFormula>Tableau1[[#This Row],[Prix total sans frais (€)]]+Tableau1[[#This Row],[Frais de transaction (€)]]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5" name="Tableau croisé dynamique13"/>
  </pivotTables>
  <state minimalRefreshVersion="6" lastRefreshVersion="6" pivotCacheId="1" filterType="unknown">
    <bounds startDate="2022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2" selectionLevel="2" scrollPosition="2022-06-30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microsoft.com/office/2011/relationships/timeline" Target="../timelines/timelin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G24" sqref="A1:G24"/>
    </sheetView>
  </sheetViews>
  <sheetFormatPr baseColWidth="10" defaultRowHeight="14.4" x14ac:dyDescent="0.3"/>
  <cols>
    <col min="1" max="1" width="17" style="31" bestFit="1" customWidth="1"/>
    <col min="2" max="2" width="10.5546875" style="32" bestFit="1" customWidth="1"/>
    <col min="3" max="3" width="12.77734375" style="31" bestFit="1" customWidth="1"/>
    <col min="4" max="4" width="18.21875" style="33" bestFit="1" customWidth="1"/>
    <col min="5" max="5" width="23.88671875" style="33" bestFit="1" customWidth="1"/>
    <col min="6" max="6" width="24.5546875" style="33" bestFit="1" customWidth="1"/>
    <col min="7" max="7" width="24.109375" style="3" bestFit="1" customWidth="1"/>
    <col min="8" max="16384" width="11.5546875" style="3"/>
  </cols>
  <sheetData>
    <row r="1" spans="1:8" x14ac:dyDescent="0.3">
      <c r="A1" s="24" t="s">
        <v>3</v>
      </c>
      <c r="B1" s="25" t="s">
        <v>0</v>
      </c>
      <c r="C1" s="26" t="s">
        <v>1</v>
      </c>
      <c r="D1" s="27" t="s">
        <v>2</v>
      </c>
      <c r="E1" s="27" t="s">
        <v>7</v>
      </c>
      <c r="F1" s="27" t="s">
        <v>5</v>
      </c>
      <c r="G1" s="27" t="s">
        <v>6</v>
      </c>
    </row>
    <row r="2" spans="1:8" x14ac:dyDescent="0.3">
      <c r="A2" s="22" t="s">
        <v>12</v>
      </c>
      <c r="B2" s="21">
        <v>44827</v>
      </c>
      <c r="C2" s="19">
        <v>3</v>
      </c>
      <c r="D2" s="29">
        <v>35.1</v>
      </c>
      <c r="E2" s="45">
        <f>Tableau1[[#This Row],[Prix unitaire (€)]]*Tableau1[[#This Row],[Quantité]]</f>
        <v>105.30000000000001</v>
      </c>
      <c r="F2" s="29">
        <v>0.59670000000000001</v>
      </c>
      <c r="G2" s="45">
        <f>Tableau1[[#This Row],[Prix total sans frais (€)]]+Tableau1[[#This Row],[Frais de transaction (€)]]</f>
        <v>105.89670000000001</v>
      </c>
      <c r="H2" s="34"/>
    </row>
    <row r="3" spans="1:8" x14ac:dyDescent="0.3">
      <c r="A3" s="22" t="s">
        <v>9</v>
      </c>
      <c r="B3" s="21">
        <v>44824</v>
      </c>
      <c r="C3" s="19">
        <v>6</v>
      </c>
      <c r="D3" s="29">
        <v>23.75</v>
      </c>
      <c r="E3" s="45">
        <f>Tableau1[[#This Row],[Prix unitaire (€)]]*Tableau1[[#This Row],[Quantité]]</f>
        <v>142.5</v>
      </c>
      <c r="F3" s="29">
        <v>0.78390000000000004</v>
      </c>
      <c r="G3" s="45">
        <f>Tableau1[[#This Row],[Prix total sans frais (€)]]+Tableau1[[#This Row],[Frais de transaction (€)]]</f>
        <v>143.28389999999999</v>
      </c>
      <c r="H3" s="34"/>
    </row>
    <row r="4" spans="1:8" x14ac:dyDescent="0.3">
      <c r="A4" s="23" t="s">
        <v>8</v>
      </c>
      <c r="B4" s="21">
        <v>44822</v>
      </c>
      <c r="C4" s="19">
        <v>10</v>
      </c>
      <c r="D4" s="29">
        <v>32.120000000000005</v>
      </c>
      <c r="E4" s="45">
        <f>Tableau1[[#This Row],[Prix unitaire (€)]]*Tableau1[[#This Row],[Quantité]]</f>
        <v>321.20000000000005</v>
      </c>
      <c r="F4" s="29">
        <v>1.1582999999999999</v>
      </c>
      <c r="G4" s="45">
        <f>Tableau1[[#This Row],[Prix total sans frais (€)]]+Tableau1[[#This Row],[Frais de transaction (€)]]</f>
        <v>322.35830000000004</v>
      </c>
      <c r="H4" s="34"/>
    </row>
    <row r="5" spans="1:8" x14ac:dyDescent="0.3">
      <c r="A5" s="23" t="s">
        <v>10</v>
      </c>
      <c r="B5" s="21">
        <v>44821</v>
      </c>
      <c r="C5" s="19">
        <v>7</v>
      </c>
      <c r="D5" s="29">
        <v>22.25</v>
      </c>
      <c r="E5" s="45">
        <f>Tableau1[[#This Row],[Prix unitaire (€)]]*Tableau1[[#This Row],[Quantité]]</f>
        <v>155.75</v>
      </c>
      <c r="F5" s="29">
        <v>0.85409999999999997</v>
      </c>
      <c r="G5" s="45">
        <f>Tableau1[[#This Row],[Prix total sans frais (€)]]+Tableau1[[#This Row],[Frais de transaction (€)]]</f>
        <v>156.60409999999999</v>
      </c>
      <c r="H5" s="34"/>
    </row>
    <row r="6" spans="1:8" x14ac:dyDescent="0.3">
      <c r="A6" s="23" t="s">
        <v>8</v>
      </c>
      <c r="B6" s="21">
        <v>44821</v>
      </c>
      <c r="C6" s="19">
        <v>3</v>
      </c>
      <c r="D6" s="29">
        <v>32.388000000000005</v>
      </c>
      <c r="E6" s="45">
        <f>Tableau1[[#This Row],[Prix unitaire (€)]]*Tableau1[[#This Row],[Quantité]]</f>
        <v>97.164000000000016</v>
      </c>
      <c r="F6" s="29">
        <v>0.54989999999999994</v>
      </c>
      <c r="G6" s="45">
        <f>Tableau1[[#This Row],[Prix total sans frais (€)]]+Tableau1[[#This Row],[Frais de transaction (€)]]</f>
        <v>97.71390000000001</v>
      </c>
      <c r="H6" s="34"/>
    </row>
    <row r="7" spans="1:8" x14ac:dyDescent="0.3">
      <c r="A7" s="19" t="s">
        <v>10</v>
      </c>
      <c r="B7" s="21">
        <v>44812</v>
      </c>
      <c r="C7" s="19">
        <v>1</v>
      </c>
      <c r="D7" s="29">
        <v>22.65</v>
      </c>
      <c r="E7" s="45">
        <f>Tableau1[[#This Row],[Prix unitaire (€)]]*Tableau1[[#This Row],[Quantité]]</f>
        <v>22.65</v>
      </c>
      <c r="F7" s="29">
        <v>0.12869999999999998</v>
      </c>
      <c r="G7" s="45">
        <f>Tableau1[[#This Row],[Prix total sans frais (€)]]+Tableau1[[#This Row],[Frais de transaction (€)]]</f>
        <v>22.778699999999997</v>
      </c>
      <c r="H7" s="34"/>
    </row>
    <row r="8" spans="1:8" x14ac:dyDescent="0.3">
      <c r="A8" s="23" t="s">
        <v>12</v>
      </c>
      <c r="B8" s="21">
        <v>44806</v>
      </c>
      <c r="C8" s="19">
        <v>1</v>
      </c>
      <c r="D8" s="29">
        <v>36.47</v>
      </c>
      <c r="E8" s="45">
        <f>Tableau1[[#This Row],[Prix unitaire (€)]]*Tableau1[[#This Row],[Quantité]]</f>
        <v>36.47</v>
      </c>
      <c r="F8" s="29">
        <v>0.21059999999999998</v>
      </c>
      <c r="G8" s="45">
        <f>Tableau1[[#This Row],[Prix total sans frais (€)]]+Tableau1[[#This Row],[Frais de transaction (€)]]</f>
        <v>36.680599999999998</v>
      </c>
      <c r="H8" s="34"/>
    </row>
    <row r="9" spans="1:8" x14ac:dyDescent="0.3">
      <c r="A9" s="23" t="s">
        <v>8</v>
      </c>
      <c r="B9" s="21">
        <v>44804</v>
      </c>
      <c r="C9" s="19">
        <v>3</v>
      </c>
      <c r="D9" s="29">
        <v>33.450000000000003</v>
      </c>
      <c r="E9" s="45">
        <f>Tableau1[[#This Row],[Prix unitaire (€)]]*Tableau1[[#This Row],[Quantité]]</f>
        <v>100.35000000000001</v>
      </c>
      <c r="F9" s="29">
        <v>0.56159999999999999</v>
      </c>
      <c r="G9" s="45">
        <f>Tableau1[[#This Row],[Prix total sans frais (€)]]+Tableau1[[#This Row],[Frais de transaction (€)]]</f>
        <v>100.91160000000001</v>
      </c>
      <c r="H9" s="34"/>
    </row>
    <row r="10" spans="1:8" x14ac:dyDescent="0.3">
      <c r="A10" s="23" t="s">
        <v>9</v>
      </c>
      <c r="B10" s="21">
        <v>44797</v>
      </c>
      <c r="C10" s="19">
        <v>2</v>
      </c>
      <c r="D10" s="29">
        <v>25.25</v>
      </c>
      <c r="E10" s="45">
        <f>Tableau1[[#This Row],[Prix unitaire (€)]]*Tableau1[[#This Row],[Quantité]]</f>
        <v>50.5</v>
      </c>
      <c r="F10" s="43">
        <v>0.28079999999999999</v>
      </c>
      <c r="G10" s="45">
        <f>Tableau1[[#This Row],[Prix total sans frais (€)]]+Tableau1[[#This Row],[Frais de transaction (€)]]</f>
        <v>50.780799999999999</v>
      </c>
      <c r="H10" s="34"/>
    </row>
    <row r="11" spans="1:8" x14ac:dyDescent="0.3">
      <c r="A11" s="23" t="s">
        <v>10</v>
      </c>
      <c r="B11" s="21">
        <v>44758</v>
      </c>
      <c r="C11" s="19">
        <v>3</v>
      </c>
      <c r="D11" s="29">
        <v>22.31</v>
      </c>
      <c r="E11" s="45">
        <f>Tableau1[[#This Row],[Prix unitaire (€)]]*Tableau1[[#This Row],[Quantité]]</f>
        <v>66.929999999999993</v>
      </c>
      <c r="F11" s="29">
        <v>0.37440000000000001</v>
      </c>
      <c r="G11" s="45">
        <f>Tableau1[[#This Row],[Prix total sans frais (€)]]+Tableau1[[#This Row],[Frais de transaction (€)]]</f>
        <v>67.304399999999987</v>
      </c>
      <c r="H11" s="34"/>
    </row>
    <row r="12" spans="1:8" x14ac:dyDescent="0.3">
      <c r="A12" s="23" t="s">
        <v>9</v>
      </c>
      <c r="B12" s="21">
        <v>44757</v>
      </c>
      <c r="C12" s="19">
        <v>2</v>
      </c>
      <c r="D12" s="29">
        <v>23.8</v>
      </c>
      <c r="E12" s="45">
        <f>Tableau1[[#This Row],[Prix unitaire (€)]]*Tableau1[[#This Row],[Quantité]]</f>
        <v>47.6</v>
      </c>
      <c r="F12" s="29">
        <v>0.26910000000000001</v>
      </c>
      <c r="G12" s="45">
        <f>Tableau1[[#This Row],[Prix total sans frais (€)]]+Tableau1[[#This Row],[Frais de transaction (€)]]</f>
        <v>47.869100000000003</v>
      </c>
      <c r="H12" s="34"/>
    </row>
    <row r="13" spans="1:8" x14ac:dyDescent="0.3">
      <c r="A13" s="23" t="s">
        <v>10</v>
      </c>
      <c r="B13" s="21">
        <v>44729</v>
      </c>
      <c r="C13" s="19">
        <v>2</v>
      </c>
      <c r="D13" s="29">
        <v>22.585000000000001</v>
      </c>
      <c r="E13" s="45">
        <f>Tableau1[[#This Row],[Prix unitaire (€)]]*Tableau1[[#This Row],[Quantité]]</f>
        <v>45.17</v>
      </c>
      <c r="F13" s="44">
        <v>0.24569999999999997</v>
      </c>
      <c r="G13" s="45">
        <f>Tableau1[[#This Row],[Prix total sans frais (€)]]+Tableau1[[#This Row],[Frais de transaction (€)]]</f>
        <v>45.415700000000001</v>
      </c>
      <c r="H13" s="34"/>
    </row>
    <row r="14" spans="1:8" x14ac:dyDescent="0.3">
      <c r="A14" s="23" t="s">
        <v>13</v>
      </c>
      <c r="B14" s="21">
        <v>44723</v>
      </c>
      <c r="C14" s="19">
        <v>1</v>
      </c>
      <c r="D14" s="29">
        <v>23.25</v>
      </c>
      <c r="E14" s="45">
        <f>Tableau1[[#This Row],[Prix unitaire (€)]]*Tableau1[[#This Row],[Quantité]]</f>
        <v>23.25</v>
      </c>
      <c r="F14" s="29">
        <v>0.12869999999999998</v>
      </c>
      <c r="G14" s="45">
        <f>Tableau1[[#This Row],[Prix total sans frais (€)]]+Tableau1[[#This Row],[Frais de transaction (€)]]</f>
        <v>23.378699999999998</v>
      </c>
      <c r="H14" s="34"/>
    </row>
    <row r="15" spans="1:8" x14ac:dyDescent="0.3">
      <c r="A15" s="23" t="s">
        <v>9</v>
      </c>
      <c r="B15" s="21">
        <v>44723</v>
      </c>
      <c r="C15" s="19">
        <v>2</v>
      </c>
      <c r="D15" s="29">
        <v>24.9</v>
      </c>
      <c r="E15" s="45">
        <f>Tableau1[[#This Row],[Prix unitaire (€)]]*Tableau1[[#This Row],[Quantité]]</f>
        <v>49.8</v>
      </c>
      <c r="F15" s="29">
        <v>0.28079999999999999</v>
      </c>
      <c r="G15" s="45">
        <f>Tableau1[[#This Row],[Prix total sans frais (€)]]+Tableau1[[#This Row],[Frais de transaction (€)]]</f>
        <v>50.080799999999996</v>
      </c>
      <c r="H15" s="34"/>
    </row>
    <row r="16" spans="1:8" x14ac:dyDescent="0.3">
      <c r="A16" s="23" t="s">
        <v>8</v>
      </c>
      <c r="B16" s="21">
        <v>44723</v>
      </c>
      <c r="C16" s="19">
        <v>3</v>
      </c>
      <c r="D16" s="29">
        <v>31.25</v>
      </c>
      <c r="E16" s="45">
        <f>Tableau1[[#This Row],[Prix unitaire (€)]]*Tableau1[[#This Row],[Quantité]]</f>
        <v>93.75</v>
      </c>
      <c r="F16" s="29">
        <v>0.52649999999999997</v>
      </c>
      <c r="G16" s="45">
        <f>Tableau1[[#This Row],[Prix total sans frais (€)]]+Tableau1[[#This Row],[Frais de transaction (€)]]</f>
        <v>94.276499999999999</v>
      </c>
      <c r="H16" s="34"/>
    </row>
    <row r="17" spans="1:8" x14ac:dyDescent="0.3">
      <c r="A17" s="23" t="s">
        <v>13</v>
      </c>
      <c r="B17" s="21">
        <v>44691</v>
      </c>
      <c r="C17" s="19">
        <v>1</v>
      </c>
      <c r="D17" s="29">
        <v>23.35</v>
      </c>
      <c r="E17" s="45">
        <f>Tableau1[[#This Row],[Prix unitaire (€)]]*Tableau1[[#This Row],[Quantité]]</f>
        <v>23.35</v>
      </c>
      <c r="F17" s="29">
        <v>0.12869999999999998</v>
      </c>
      <c r="G17" s="45">
        <f>Tableau1[[#This Row],[Prix total sans frais (€)]]+Tableau1[[#This Row],[Frais de transaction (€)]]</f>
        <v>23.4787</v>
      </c>
      <c r="H17" s="34"/>
    </row>
    <row r="18" spans="1:8" x14ac:dyDescent="0.3">
      <c r="A18" s="23" t="s">
        <v>8</v>
      </c>
      <c r="B18" s="21">
        <v>44691</v>
      </c>
      <c r="C18" s="19">
        <v>3</v>
      </c>
      <c r="D18" s="29">
        <v>31.75</v>
      </c>
      <c r="E18" s="45">
        <f>Tableau1[[#This Row],[Prix unitaire (€)]]*Tableau1[[#This Row],[Quantité]]</f>
        <v>95.25</v>
      </c>
      <c r="F18" s="29">
        <v>0.52649999999999997</v>
      </c>
      <c r="G18" s="45">
        <f>Tableau1[[#This Row],[Prix total sans frais (€)]]+Tableau1[[#This Row],[Frais de transaction (€)]]</f>
        <v>95.776499999999999</v>
      </c>
      <c r="H18" s="34"/>
    </row>
    <row r="19" spans="1:8" x14ac:dyDescent="0.3">
      <c r="A19" s="22" t="s">
        <v>10</v>
      </c>
      <c r="B19" s="20">
        <v>44688</v>
      </c>
      <c r="C19" s="18">
        <v>1</v>
      </c>
      <c r="D19" s="28">
        <v>22.6</v>
      </c>
      <c r="E19" s="46">
        <f>Tableau1[[#This Row],[Prix unitaire (€)]]*Tableau1[[#This Row],[Quantité]]</f>
        <v>22.6</v>
      </c>
      <c r="F19" s="28">
        <v>0.12869999999999998</v>
      </c>
      <c r="G19" s="45">
        <f>Tableau1[[#This Row],[Prix total sans frais (€)]]+Tableau1[[#This Row],[Frais de transaction (€)]]</f>
        <v>22.7287</v>
      </c>
      <c r="H19" s="34"/>
    </row>
    <row r="20" spans="1:8" x14ac:dyDescent="0.3">
      <c r="A20" s="22" t="s">
        <v>9</v>
      </c>
      <c r="B20" s="20">
        <v>44688</v>
      </c>
      <c r="C20" s="18">
        <v>1</v>
      </c>
      <c r="D20" s="28">
        <v>25.25</v>
      </c>
      <c r="E20" s="46">
        <f>Tableau1[[#This Row],[Prix unitaire (€)]]*Tableau1[[#This Row],[Quantité]]</f>
        <v>25.25</v>
      </c>
      <c r="F20" s="28">
        <v>0.1404</v>
      </c>
      <c r="G20" s="45">
        <f>Tableau1[[#This Row],[Prix total sans frais (€)]]+Tableau1[[#This Row],[Frais de transaction (€)]]</f>
        <v>25.3904</v>
      </c>
      <c r="H20" s="34"/>
    </row>
    <row r="21" spans="1:8" x14ac:dyDescent="0.3">
      <c r="A21" s="35" t="s">
        <v>12</v>
      </c>
      <c r="B21" s="20">
        <v>44688</v>
      </c>
      <c r="C21" s="18">
        <v>1</v>
      </c>
      <c r="D21" s="28">
        <v>35.75</v>
      </c>
      <c r="E21" s="46">
        <f>Tableau1[[#This Row],[Prix unitaire (€)]]*Tableau1[[#This Row],[Quantité]]</f>
        <v>35.75</v>
      </c>
      <c r="F21" s="28">
        <v>0.19889999999999999</v>
      </c>
      <c r="G21" s="45">
        <f>Tableau1[[#This Row],[Prix total sans frais (€)]]+Tableau1[[#This Row],[Frais de transaction (€)]]</f>
        <v>35.948900000000002</v>
      </c>
      <c r="H21" s="34"/>
    </row>
    <row r="22" spans="1:8" x14ac:dyDescent="0.3">
      <c r="A22" s="22" t="s">
        <v>9</v>
      </c>
      <c r="B22" s="20">
        <v>44674</v>
      </c>
      <c r="C22" s="18">
        <v>2</v>
      </c>
      <c r="D22" s="28">
        <v>26.25</v>
      </c>
      <c r="E22" s="46">
        <f>Tableau1[[#This Row],[Prix unitaire (€)]]*Tableau1[[#This Row],[Quantité]]</f>
        <v>52.5</v>
      </c>
      <c r="F22" s="28">
        <v>0.29249999999999998</v>
      </c>
      <c r="G22" s="45">
        <f>Tableau1[[#This Row],[Prix total sans frais (€)]]+Tableau1[[#This Row],[Frais de transaction (€)]]</f>
        <v>52.792499999999997</v>
      </c>
      <c r="H22" s="34"/>
    </row>
    <row r="23" spans="1:8" x14ac:dyDescent="0.3">
      <c r="A23" s="22" t="s">
        <v>8</v>
      </c>
      <c r="B23" s="20">
        <v>44674</v>
      </c>
      <c r="C23" s="18">
        <v>3</v>
      </c>
      <c r="D23" s="28">
        <v>33.691000000000003</v>
      </c>
      <c r="E23" s="46">
        <f>Tableau1[[#This Row],[Prix unitaire (€)]]*Tableau1[[#This Row],[Quantité]]</f>
        <v>101.07300000000001</v>
      </c>
      <c r="F23" s="28">
        <v>0.57329999999999992</v>
      </c>
      <c r="G23" s="45">
        <f>Tableau1[[#This Row],[Prix total sans frais (€)]]+Tableau1[[#This Row],[Frais de transaction (€)]]</f>
        <v>101.64630000000001</v>
      </c>
      <c r="H23" s="34"/>
    </row>
    <row r="24" spans="1:8" x14ac:dyDescent="0.3">
      <c r="A24" s="30" t="s">
        <v>10</v>
      </c>
      <c r="B24" s="36">
        <v>44673</v>
      </c>
      <c r="C24" s="37">
        <v>2</v>
      </c>
      <c r="D24" s="38">
        <v>23.13</v>
      </c>
      <c r="E24" s="47">
        <f>Tableau1[[#This Row],[Prix unitaire (€)]]*Tableau1[[#This Row],[Quantité]]</f>
        <v>46.26</v>
      </c>
      <c r="F24" s="38">
        <v>0.25739999999999996</v>
      </c>
      <c r="G24" s="45">
        <f>Tableau1[[#This Row],[Prix total sans frais (€)]]+Tableau1[[#This Row],[Frais de transaction (€)]]</f>
        <v>46.517399999999995</v>
      </c>
      <c r="H24" s="3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D34" sqref="D34"/>
    </sheetView>
  </sheetViews>
  <sheetFormatPr baseColWidth="10" defaultRowHeight="14.4" x14ac:dyDescent="0.3"/>
  <cols>
    <col min="1" max="1" width="19.5546875" bestFit="1" customWidth="1"/>
    <col min="2" max="2" width="23.44140625" bestFit="1" customWidth="1"/>
    <col min="3" max="3" width="31.77734375" customWidth="1"/>
    <col min="4" max="4" width="29.109375" bestFit="1" customWidth="1"/>
    <col min="5" max="5" width="29.77734375" bestFit="1" customWidth="1"/>
    <col min="6" max="6" width="29.33203125" bestFit="1" customWidth="1"/>
  </cols>
  <sheetData>
    <row r="1" spans="1:6" x14ac:dyDescent="0.3">
      <c r="A1" s="39" t="s">
        <v>14</v>
      </c>
      <c r="B1" t="s">
        <v>15</v>
      </c>
      <c r="C1" t="s">
        <v>18</v>
      </c>
      <c r="D1" t="s">
        <v>19</v>
      </c>
      <c r="E1" t="s">
        <v>17</v>
      </c>
      <c r="F1" t="s">
        <v>20</v>
      </c>
    </row>
    <row r="2" spans="1:6" x14ac:dyDescent="0.3">
      <c r="A2" s="40" t="s">
        <v>8</v>
      </c>
      <c r="B2" s="48">
        <v>194.64900000000003</v>
      </c>
      <c r="C2" s="41">
        <v>25</v>
      </c>
      <c r="D2" s="48">
        <v>808.78700000000003</v>
      </c>
      <c r="E2" s="48">
        <v>3.8960999999999997</v>
      </c>
      <c r="F2" s="48">
        <v>812.68310000000008</v>
      </c>
    </row>
    <row r="3" spans="1:6" x14ac:dyDescent="0.3">
      <c r="A3" s="42">
        <v>44674</v>
      </c>
      <c r="B3" s="48">
        <v>33.691000000000003</v>
      </c>
      <c r="C3" s="41">
        <v>3</v>
      </c>
      <c r="D3" s="48">
        <v>101.07300000000001</v>
      </c>
      <c r="E3" s="48">
        <v>0.57329999999999992</v>
      </c>
      <c r="F3" s="48">
        <v>101.64630000000001</v>
      </c>
    </row>
    <row r="4" spans="1:6" x14ac:dyDescent="0.3">
      <c r="A4" s="42">
        <v>44691</v>
      </c>
      <c r="B4" s="48">
        <v>31.75</v>
      </c>
      <c r="C4" s="41">
        <v>3</v>
      </c>
      <c r="D4" s="48">
        <v>95.25</v>
      </c>
      <c r="E4" s="48">
        <v>0.52649999999999997</v>
      </c>
      <c r="F4" s="48">
        <v>95.776499999999999</v>
      </c>
    </row>
    <row r="5" spans="1:6" x14ac:dyDescent="0.3">
      <c r="A5" s="42">
        <v>44723</v>
      </c>
      <c r="B5" s="48">
        <v>31.25</v>
      </c>
      <c r="C5" s="41">
        <v>3</v>
      </c>
      <c r="D5" s="48">
        <v>93.75</v>
      </c>
      <c r="E5" s="48">
        <v>0.52649999999999997</v>
      </c>
      <c r="F5" s="48">
        <v>94.276499999999999</v>
      </c>
    </row>
    <row r="6" spans="1:6" x14ac:dyDescent="0.3">
      <c r="A6" s="42">
        <v>44804</v>
      </c>
      <c r="B6" s="48">
        <v>33.450000000000003</v>
      </c>
      <c r="C6" s="41">
        <v>3</v>
      </c>
      <c r="D6" s="48">
        <v>100.35000000000001</v>
      </c>
      <c r="E6" s="48">
        <v>0.56159999999999999</v>
      </c>
      <c r="F6" s="48">
        <v>100.91160000000001</v>
      </c>
    </row>
    <row r="7" spans="1:6" x14ac:dyDescent="0.3">
      <c r="A7" s="42">
        <v>44821</v>
      </c>
      <c r="B7" s="48">
        <v>32.388000000000005</v>
      </c>
      <c r="C7" s="41">
        <v>3</v>
      </c>
      <c r="D7" s="48">
        <v>97.164000000000016</v>
      </c>
      <c r="E7" s="48">
        <v>0.54989999999999994</v>
      </c>
      <c r="F7" s="48">
        <v>97.71390000000001</v>
      </c>
    </row>
    <row r="8" spans="1:6" x14ac:dyDescent="0.3">
      <c r="A8" s="42">
        <v>44822</v>
      </c>
      <c r="B8" s="48">
        <v>32.120000000000005</v>
      </c>
      <c r="C8" s="41">
        <v>10</v>
      </c>
      <c r="D8" s="48">
        <v>321.20000000000005</v>
      </c>
      <c r="E8" s="48">
        <v>1.1582999999999999</v>
      </c>
      <c r="F8" s="48">
        <v>322.35830000000004</v>
      </c>
    </row>
    <row r="9" spans="1:6" x14ac:dyDescent="0.3">
      <c r="A9" s="40" t="s">
        <v>9</v>
      </c>
      <c r="B9" s="48">
        <v>149.19999999999999</v>
      </c>
      <c r="C9" s="41">
        <v>15</v>
      </c>
      <c r="D9" s="48">
        <v>368.15</v>
      </c>
      <c r="E9" s="48">
        <v>2.0475000000000003</v>
      </c>
      <c r="F9" s="48">
        <v>370.19749999999999</v>
      </c>
    </row>
    <row r="10" spans="1:6" x14ac:dyDescent="0.3">
      <c r="A10" s="42">
        <v>44674</v>
      </c>
      <c r="B10" s="48">
        <v>26.25</v>
      </c>
      <c r="C10" s="41">
        <v>2</v>
      </c>
      <c r="D10" s="48">
        <v>52.5</v>
      </c>
      <c r="E10" s="48">
        <v>0.29249999999999998</v>
      </c>
      <c r="F10" s="48">
        <v>52.792499999999997</v>
      </c>
    </row>
    <row r="11" spans="1:6" x14ac:dyDescent="0.3">
      <c r="A11" s="42">
        <v>44688</v>
      </c>
      <c r="B11" s="48">
        <v>25.25</v>
      </c>
      <c r="C11" s="41">
        <v>1</v>
      </c>
      <c r="D11" s="48">
        <v>25.25</v>
      </c>
      <c r="E11" s="48">
        <v>0.1404</v>
      </c>
      <c r="F11" s="48">
        <v>25.3904</v>
      </c>
    </row>
    <row r="12" spans="1:6" x14ac:dyDescent="0.3">
      <c r="A12" s="42">
        <v>44723</v>
      </c>
      <c r="B12" s="48">
        <v>24.9</v>
      </c>
      <c r="C12" s="41">
        <v>2</v>
      </c>
      <c r="D12" s="48">
        <v>49.8</v>
      </c>
      <c r="E12" s="48">
        <v>0.28079999999999999</v>
      </c>
      <c r="F12" s="48">
        <v>50.080799999999996</v>
      </c>
    </row>
    <row r="13" spans="1:6" x14ac:dyDescent="0.3">
      <c r="A13" s="42">
        <v>44757</v>
      </c>
      <c r="B13" s="48">
        <v>23.8</v>
      </c>
      <c r="C13" s="41">
        <v>2</v>
      </c>
      <c r="D13" s="48">
        <v>47.6</v>
      </c>
      <c r="E13" s="48">
        <v>0.26910000000000001</v>
      </c>
      <c r="F13" s="48">
        <v>47.869100000000003</v>
      </c>
    </row>
    <row r="14" spans="1:6" x14ac:dyDescent="0.3">
      <c r="A14" s="42">
        <v>44797</v>
      </c>
      <c r="B14" s="48">
        <v>25.25</v>
      </c>
      <c r="C14" s="41">
        <v>2</v>
      </c>
      <c r="D14" s="48">
        <v>50.5</v>
      </c>
      <c r="E14" s="48">
        <v>0.28079999999999999</v>
      </c>
      <c r="F14" s="48">
        <v>50.780799999999999</v>
      </c>
    </row>
    <row r="15" spans="1:6" x14ac:dyDescent="0.3">
      <c r="A15" s="42">
        <v>44824</v>
      </c>
      <c r="B15" s="48">
        <v>23.75</v>
      </c>
      <c r="C15" s="41">
        <v>6</v>
      </c>
      <c r="D15" s="48">
        <v>142.5</v>
      </c>
      <c r="E15" s="48">
        <v>0.78390000000000004</v>
      </c>
      <c r="F15" s="48">
        <v>143.28389999999999</v>
      </c>
    </row>
    <row r="16" spans="1:6" x14ac:dyDescent="0.3">
      <c r="A16" s="40" t="s">
        <v>10</v>
      </c>
      <c r="B16" s="48">
        <v>135.52500000000001</v>
      </c>
      <c r="C16" s="41">
        <v>16</v>
      </c>
      <c r="D16" s="48">
        <v>359.36</v>
      </c>
      <c r="E16" s="48">
        <v>1.9889999999999999</v>
      </c>
      <c r="F16" s="48">
        <v>361.34899999999993</v>
      </c>
    </row>
    <row r="17" spans="1:6" x14ac:dyDescent="0.3">
      <c r="A17" s="42">
        <v>44673</v>
      </c>
      <c r="B17" s="48">
        <v>23.13</v>
      </c>
      <c r="C17" s="41">
        <v>2</v>
      </c>
      <c r="D17" s="48">
        <v>46.26</v>
      </c>
      <c r="E17" s="48">
        <v>0.25739999999999996</v>
      </c>
      <c r="F17" s="48">
        <v>46.517399999999995</v>
      </c>
    </row>
    <row r="18" spans="1:6" x14ac:dyDescent="0.3">
      <c r="A18" s="42">
        <v>44688</v>
      </c>
      <c r="B18" s="48">
        <v>22.6</v>
      </c>
      <c r="C18" s="41">
        <v>1</v>
      </c>
      <c r="D18" s="48">
        <v>22.6</v>
      </c>
      <c r="E18" s="48">
        <v>0.12869999999999998</v>
      </c>
      <c r="F18" s="48">
        <v>22.7287</v>
      </c>
    </row>
    <row r="19" spans="1:6" x14ac:dyDescent="0.3">
      <c r="A19" s="42">
        <v>44729</v>
      </c>
      <c r="B19" s="48">
        <v>22.585000000000001</v>
      </c>
      <c r="C19" s="41">
        <v>2</v>
      </c>
      <c r="D19" s="48">
        <v>45.17</v>
      </c>
      <c r="E19" s="48">
        <v>0.24569999999999997</v>
      </c>
      <c r="F19" s="48">
        <v>45.415700000000001</v>
      </c>
    </row>
    <row r="20" spans="1:6" x14ac:dyDescent="0.3">
      <c r="A20" s="42">
        <v>44758</v>
      </c>
      <c r="B20" s="48">
        <v>22.31</v>
      </c>
      <c r="C20" s="41">
        <v>3</v>
      </c>
      <c r="D20" s="48">
        <v>66.929999999999993</v>
      </c>
      <c r="E20" s="48">
        <v>0.37440000000000001</v>
      </c>
      <c r="F20" s="48">
        <v>67.304399999999987</v>
      </c>
    </row>
    <row r="21" spans="1:6" x14ac:dyDescent="0.3">
      <c r="A21" s="42">
        <v>44812</v>
      </c>
      <c r="B21" s="48">
        <v>22.65</v>
      </c>
      <c r="C21" s="41">
        <v>1</v>
      </c>
      <c r="D21" s="48">
        <v>22.65</v>
      </c>
      <c r="E21" s="48">
        <v>0.12869999999999998</v>
      </c>
      <c r="F21" s="48">
        <v>22.778699999999997</v>
      </c>
    </row>
    <row r="22" spans="1:6" x14ac:dyDescent="0.3">
      <c r="A22" s="42">
        <v>44821</v>
      </c>
      <c r="B22" s="48">
        <v>22.25</v>
      </c>
      <c r="C22" s="41">
        <v>7</v>
      </c>
      <c r="D22" s="48">
        <v>155.75</v>
      </c>
      <c r="E22" s="48">
        <v>0.85409999999999997</v>
      </c>
      <c r="F22" s="48">
        <v>156.60409999999999</v>
      </c>
    </row>
    <row r="23" spans="1:6" x14ac:dyDescent="0.3">
      <c r="A23" s="40" t="s">
        <v>12</v>
      </c>
      <c r="B23" s="48">
        <v>107.32</v>
      </c>
      <c r="C23" s="41">
        <v>5</v>
      </c>
      <c r="D23" s="48">
        <v>177.52</v>
      </c>
      <c r="E23" s="48">
        <v>1.0062</v>
      </c>
      <c r="F23" s="48">
        <v>178.52620000000002</v>
      </c>
    </row>
    <row r="24" spans="1:6" x14ac:dyDescent="0.3">
      <c r="A24" s="42">
        <v>44688</v>
      </c>
      <c r="B24" s="48">
        <v>35.75</v>
      </c>
      <c r="C24" s="41">
        <v>1</v>
      </c>
      <c r="D24" s="48">
        <v>35.75</v>
      </c>
      <c r="E24" s="48">
        <v>0.19889999999999999</v>
      </c>
      <c r="F24" s="48">
        <v>35.948900000000002</v>
      </c>
    </row>
    <row r="25" spans="1:6" x14ac:dyDescent="0.3">
      <c r="A25" s="42">
        <v>44806</v>
      </c>
      <c r="B25" s="48">
        <v>36.47</v>
      </c>
      <c r="C25" s="41">
        <v>1</v>
      </c>
      <c r="D25" s="48">
        <v>36.47</v>
      </c>
      <c r="E25" s="48">
        <v>0.21059999999999998</v>
      </c>
      <c r="F25" s="48">
        <v>36.680599999999998</v>
      </c>
    </row>
    <row r="26" spans="1:6" x14ac:dyDescent="0.3">
      <c r="A26" s="42">
        <v>44827</v>
      </c>
      <c r="B26" s="48">
        <v>35.1</v>
      </c>
      <c r="C26" s="41">
        <v>3</v>
      </c>
      <c r="D26" s="48">
        <v>105.30000000000001</v>
      </c>
      <c r="E26" s="48">
        <v>0.59670000000000001</v>
      </c>
      <c r="F26" s="48">
        <v>105.89670000000001</v>
      </c>
    </row>
    <row r="27" spans="1:6" x14ac:dyDescent="0.3">
      <c r="A27" s="40" t="s">
        <v>13</v>
      </c>
      <c r="B27" s="48">
        <v>46.6</v>
      </c>
      <c r="C27" s="41">
        <v>2</v>
      </c>
      <c r="D27" s="48">
        <v>46.6</v>
      </c>
      <c r="E27" s="48">
        <v>0.25739999999999996</v>
      </c>
      <c r="F27" s="48">
        <v>46.857399999999998</v>
      </c>
    </row>
    <row r="28" spans="1:6" x14ac:dyDescent="0.3">
      <c r="A28" s="42">
        <v>44691</v>
      </c>
      <c r="B28" s="48">
        <v>23.35</v>
      </c>
      <c r="C28" s="41">
        <v>1</v>
      </c>
      <c r="D28" s="48">
        <v>23.35</v>
      </c>
      <c r="E28" s="48">
        <v>0.12869999999999998</v>
      </c>
      <c r="F28" s="48">
        <v>23.4787</v>
      </c>
    </row>
    <row r="29" spans="1:6" x14ac:dyDescent="0.3">
      <c r="A29" s="42">
        <v>44723</v>
      </c>
      <c r="B29" s="48">
        <v>23.25</v>
      </c>
      <c r="C29" s="41">
        <v>1</v>
      </c>
      <c r="D29" s="48">
        <v>23.25</v>
      </c>
      <c r="E29" s="48">
        <v>0.12869999999999998</v>
      </c>
      <c r="F29" s="48">
        <v>23.378699999999998</v>
      </c>
    </row>
    <row r="30" spans="1:6" x14ac:dyDescent="0.3">
      <c r="A30" s="40" t="s">
        <v>16</v>
      </c>
      <c r="B30" s="53">
        <v>633.2940000000001</v>
      </c>
      <c r="C30" s="41">
        <v>63</v>
      </c>
      <c r="D30" s="48">
        <v>1760.4169999999999</v>
      </c>
      <c r="E30" s="48">
        <v>9.1961999999999993</v>
      </c>
      <c r="F30" s="48">
        <v>1769.6131999999998</v>
      </c>
    </row>
  </sheetData>
  <pageMargins left="0.7" right="0.7" top="0.75" bottom="0.75" header="0.3" footer="0.3"/>
  <drawing r:id="rId2"/>
  <legacy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zoomScale="85" zoomScaleNormal="85" workbookViewId="0">
      <selection activeCell="C4" sqref="C4"/>
    </sheetView>
  </sheetViews>
  <sheetFormatPr baseColWidth="10" defaultColWidth="11.44140625" defaultRowHeight="14.4" x14ac:dyDescent="0.3"/>
  <cols>
    <col min="1" max="1" width="30.77734375" style="4" bestFit="1" customWidth="1"/>
    <col min="2" max="2" width="51.6640625" style="4" bestFit="1" customWidth="1"/>
    <col min="3" max="3" width="22.6640625" style="4" bestFit="1" customWidth="1"/>
    <col min="4" max="4" width="29.88671875" style="4" bestFit="1" customWidth="1"/>
    <col min="5" max="5" width="34.6640625" style="4" bestFit="1" customWidth="1"/>
    <col min="6" max="6" width="33.77734375" style="4" bestFit="1" customWidth="1"/>
    <col min="7" max="7" width="21.88671875" style="4" bestFit="1" customWidth="1"/>
    <col min="8" max="8" width="29.88671875" style="4" bestFit="1" customWidth="1"/>
    <col min="9" max="9" width="55.77734375" style="4" bestFit="1" customWidth="1"/>
    <col min="10" max="10" width="29.88671875" style="4" bestFit="1" customWidth="1"/>
    <col min="11" max="11" width="11.21875" style="4" bestFit="1" customWidth="1"/>
    <col min="12" max="12" width="29.88671875" style="4" bestFit="1" customWidth="1"/>
    <col min="13" max="13" width="10.33203125" style="4" bestFit="1" customWidth="1"/>
    <col min="14" max="14" width="29.88671875" style="4" bestFit="1" customWidth="1"/>
    <col min="15" max="15" width="10.33203125" style="4" bestFit="1" customWidth="1"/>
    <col min="16" max="16" width="29.88671875" style="4" bestFit="1" customWidth="1"/>
    <col min="17" max="17" width="10.33203125" style="4" bestFit="1" customWidth="1"/>
    <col min="18" max="18" width="29.88671875" style="4" bestFit="1" customWidth="1"/>
    <col min="19" max="19" width="10.33203125" style="4" bestFit="1" customWidth="1"/>
    <col min="20" max="20" width="29.88671875" style="4" bestFit="1" customWidth="1"/>
    <col min="21" max="21" width="10.33203125" style="4" bestFit="1" customWidth="1"/>
    <col min="22" max="22" width="29.88671875" style="4" bestFit="1" customWidth="1"/>
    <col min="23" max="23" width="10.33203125" style="4" bestFit="1" customWidth="1"/>
    <col min="24" max="24" width="29.88671875" style="4" bestFit="1" customWidth="1"/>
    <col min="25" max="25" width="10.33203125" style="4" bestFit="1" customWidth="1"/>
    <col min="26" max="26" width="29.88671875" style="4" bestFit="1" customWidth="1"/>
    <col min="27" max="27" width="10.33203125" style="4" bestFit="1" customWidth="1"/>
    <col min="28" max="28" width="29.88671875" style="4" bestFit="1" customWidth="1"/>
    <col min="29" max="29" width="10.33203125" style="4" bestFit="1" customWidth="1"/>
    <col min="30" max="30" width="29.88671875" style="4" bestFit="1" customWidth="1"/>
    <col min="31" max="31" width="10.33203125" style="4" bestFit="1" customWidth="1"/>
    <col min="32" max="16384" width="11.44140625" style="4"/>
  </cols>
  <sheetData>
    <row r="1" spans="1:11" ht="18" x14ac:dyDescent="0.3">
      <c r="C1" s="52">
        <v>2022</v>
      </c>
      <c r="D1" s="52"/>
      <c r="E1" s="52"/>
      <c r="F1" s="52"/>
      <c r="G1" s="52"/>
      <c r="H1" s="52"/>
      <c r="I1" s="52"/>
      <c r="J1" s="52"/>
      <c r="K1" s="52"/>
    </row>
    <row r="2" spans="1:11" x14ac:dyDescent="0.3">
      <c r="B2" s="1" t="s">
        <v>4</v>
      </c>
      <c r="C2" s="17">
        <v>44652</v>
      </c>
      <c r="D2" s="17">
        <v>44682</v>
      </c>
      <c r="E2" s="17">
        <v>44713</v>
      </c>
      <c r="F2" s="17">
        <v>44743</v>
      </c>
      <c r="G2" s="17">
        <v>44774</v>
      </c>
      <c r="H2" s="17">
        <v>44805</v>
      </c>
      <c r="I2" s="17">
        <v>44835</v>
      </c>
      <c r="J2" s="17">
        <v>44866</v>
      </c>
      <c r="K2" s="17">
        <v>44896</v>
      </c>
    </row>
    <row r="3" spans="1:11" ht="15" thickBot="1" x14ac:dyDescent="0.35">
      <c r="A3" s="2" t="s">
        <v>3</v>
      </c>
      <c r="B3" s="5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49" t="s">
        <v>8</v>
      </c>
      <c r="B4" s="14" t="s">
        <v>1</v>
      </c>
      <c r="C4" s="7"/>
      <c r="D4" s="7"/>
      <c r="E4" s="7"/>
      <c r="F4" s="7"/>
      <c r="G4" s="7"/>
      <c r="H4" s="7"/>
      <c r="I4" s="7"/>
      <c r="J4" s="7"/>
      <c r="K4" s="7"/>
    </row>
    <row r="5" spans="1:11" s="9" customFormat="1" x14ac:dyDescent="0.3">
      <c r="A5" s="50"/>
      <c r="B5" s="13" t="s">
        <v>2</v>
      </c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x14ac:dyDescent="0.3">
      <c r="A6" s="50"/>
      <c r="B6" s="12" t="s">
        <v>7</v>
      </c>
      <c r="C6" s="10">
        <f>C4*C5</f>
        <v>0</v>
      </c>
      <c r="D6" s="10">
        <f t="shared" ref="D6:K6" si="0">D4*D5</f>
        <v>0</v>
      </c>
      <c r="E6" s="10">
        <f t="shared" si="0"/>
        <v>0</v>
      </c>
      <c r="F6" s="10">
        <f t="shared" si="0"/>
        <v>0</v>
      </c>
      <c r="G6" s="10">
        <f t="shared" si="0"/>
        <v>0</v>
      </c>
      <c r="H6" s="10">
        <f t="shared" si="0"/>
        <v>0</v>
      </c>
      <c r="I6" s="10">
        <f t="shared" si="0"/>
        <v>0</v>
      </c>
      <c r="J6" s="10">
        <f t="shared" si="0"/>
        <v>0</v>
      </c>
      <c r="K6" s="10">
        <f t="shared" si="0"/>
        <v>0</v>
      </c>
    </row>
    <row r="7" spans="1:11" s="9" customFormat="1" x14ac:dyDescent="0.3">
      <c r="A7" s="50"/>
      <c r="B7" s="11" t="s">
        <v>5</v>
      </c>
      <c r="C7" s="8"/>
      <c r="D7" s="8"/>
      <c r="E7" s="8"/>
      <c r="F7" s="8"/>
      <c r="G7" s="8"/>
      <c r="H7" s="8"/>
      <c r="I7" s="8"/>
      <c r="J7" s="8"/>
      <c r="K7" s="8"/>
    </row>
    <row r="8" spans="1:11" s="9" customFormat="1" ht="15" thickBot="1" x14ac:dyDescent="0.35">
      <c r="A8" s="51"/>
      <c r="B8" s="15" t="s">
        <v>6</v>
      </c>
      <c r="C8" s="16">
        <f>C6+C7</f>
        <v>0</v>
      </c>
      <c r="D8" s="16">
        <f t="shared" ref="D8:K8" si="1">D6+D7</f>
        <v>0</v>
      </c>
      <c r="E8" s="16">
        <f t="shared" si="1"/>
        <v>0</v>
      </c>
      <c r="F8" s="16">
        <f t="shared" si="1"/>
        <v>0</v>
      </c>
      <c r="G8" s="16">
        <f t="shared" si="1"/>
        <v>0</v>
      </c>
      <c r="H8" s="16">
        <f t="shared" si="1"/>
        <v>0</v>
      </c>
      <c r="I8" s="16">
        <f t="shared" si="1"/>
        <v>0</v>
      </c>
      <c r="J8" s="16">
        <f t="shared" si="1"/>
        <v>0</v>
      </c>
      <c r="K8" s="16">
        <f t="shared" si="1"/>
        <v>0</v>
      </c>
    </row>
    <row r="9" spans="1:11" x14ac:dyDescent="0.3">
      <c r="A9" s="49" t="s">
        <v>9</v>
      </c>
      <c r="B9" s="14" t="s">
        <v>1</v>
      </c>
      <c r="C9" s="7"/>
      <c r="D9" s="7"/>
      <c r="E9" s="7"/>
      <c r="F9" s="7"/>
      <c r="G9" s="7"/>
      <c r="H9" s="7"/>
      <c r="I9" s="7"/>
      <c r="J9" s="7"/>
      <c r="K9" s="7"/>
    </row>
    <row r="10" spans="1:11" s="9" customFormat="1" x14ac:dyDescent="0.3">
      <c r="A10" s="50"/>
      <c r="B10" s="13" t="s">
        <v>2</v>
      </c>
      <c r="C10" s="8"/>
      <c r="D10" s="8"/>
      <c r="E10" s="8"/>
      <c r="F10" s="8"/>
      <c r="G10" s="8"/>
      <c r="H10" s="8"/>
      <c r="I10" s="8"/>
      <c r="J10" s="8"/>
      <c r="K10" s="8"/>
    </row>
    <row r="11" spans="1:11" s="9" customFormat="1" x14ac:dyDescent="0.3">
      <c r="A11" s="50"/>
      <c r="B11" s="12" t="s">
        <v>7</v>
      </c>
      <c r="C11" s="10">
        <f t="shared" ref="C11" si="2">C9*C10</f>
        <v>0</v>
      </c>
      <c r="D11" s="10">
        <f t="shared" ref="D11" si="3">D9*D10</f>
        <v>0</v>
      </c>
      <c r="E11" s="10">
        <f t="shared" ref="E11" si="4">E9*E10</f>
        <v>0</v>
      </c>
      <c r="F11" s="10">
        <f t="shared" ref="F11" si="5">F9*F10</f>
        <v>0</v>
      </c>
      <c r="G11" s="10">
        <f t="shared" ref="G11" si="6">G9*G10</f>
        <v>0</v>
      </c>
      <c r="H11" s="10">
        <f t="shared" ref="H11" si="7">H9*H10</f>
        <v>0</v>
      </c>
      <c r="I11" s="10">
        <f t="shared" ref="I11" si="8">I9*I10</f>
        <v>0</v>
      </c>
      <c r="J11" s="10">
        <f t="shared" ref="J11" si="9">J9*J10</f>
        <v>0</v>
      </c>
      <c r="K11" s="10">
        <f t="shared" ref="K11" si="10">K9*K10</f>
        <v>0</v>
      </c>
    </row>
    <row r="12" spans="1:11" s="9" customFormat="1" x14ac:dyDescent="0.3">
      <c r="A12" s="50"/>
      <c r="B12" s="11" t="s">
        <v>5</v>
      </c>
      <c r="C12" s="8"/>
      <c r="D12" s="8"/>
      <c r="E12" s="8"/>
      <c r="F12" s="8"/>
      <c r="G12" s="8"/>
      <c r="H12" s="8"/>
      <c r="I12" s="8"/>
      <c r="J12" s="8"/>
      <c r="K12" s="8"/>
    </row>
    <row r="13" spans="1:11" s="9" customFormat="1" ht="15" thickBot="1" x14ac:dyDescent="0.35">
      <c r="A13" s="51"/>
      <c r="B13" s="15" t="s">
        <v>6</v>
      </c>
      <c r="C13" s="16">
        <f>C11+C12</f>
        <v>0</v>
      </c>
      <c r="D13" s="16">
        <f t="shared" ref="D13" si="11">D11+D12</f>
        <v>0</v>
      </c>
      <c r="E13" s="16">
        <f t="shared" ref="E13" si="12">E11+E12</f>
        <v>0</v>
      </c>
      <c r="F13" s="16">
        <f t="shared" ref="F13" si="13">F11+F12</f>
        <v>0</v>
      </c>
      <c r="G13" s="16">
        <f t="shared" ref="G13" si="14">G11+G12</f>
        <v>0</v>
      </c>
      <c r="H13" s="16">
        <f t="shared" ref="H13" si="15">H11+H12</f>
        <v>0</v>
      </c>
      <c r="I13" s="16">
        <f t="shared" ref="I13" si="16">I11+I12</f>
        <v>0</v>
      </c>
      <c r="J13" s="16">
        <f t="shared" ref="J13" si="17">J11+J12</f>
        <v>0</v>
      </c>
      <c r="K13" s="16">
        <f t="shared" ref="K13" si="18">K11+K12</f>
        <v>0</v>
      </c>
    </row>
    <row r="14" spans="1:11" x14ac:dyDescent="0.3">
      <c r="A14" s="49" t="s">
        <v>10</v>
      </c>
      <c r="B14" s="14" t="s">
        <v>1</v>
      </c>
      <c r="C14" s="7"/>
      <c r="D14" s="7"/>
      <c r="E14" s="7"/>
      <c r="F14" s="7"/>
      <c r="G14" s="7"/>
      <c r="H14" s="7"/>
      <c r="I14" s="7"/>
      <c r="J14" s="7"/>
      <c r="K14" s="7"/>
    </row>
    <row r="15" spans="1:11" s="9" customFormat="1" x14ac:dyDescent="0.3">
      <c r="A15" s="50"/>
      <c r="B15" s="13" t="s">
        <v>2</v>
      </c>
      <c r="C15" s="8"/>
      <c r="D15" s="8"/>
      <c r="E15" s="8"/>
      <c r="F15" s="8"/>
      <c r="G15" s="8"/>
      <c r="H15" s="8"/>
      <c r="I15" s="8"/>
      <c r="J15" s="8"/>
      <c r="K15" s="8"/>
    </row>
    <row r="16" spans="1:11" s="9" customFormat="1" x14ac:dyDescent="0.3">
      <c r="A16" s="50"/>
      <c r="B16" s="12" t="s">
        <v>7</v>
      </c>
      <c r="C16" s="10">
        <f t="shared" ref="C16" si="19">C14*C15</f>
        <v>0</v>
      </c>
      <c r="D16" s="10">
        <f t="shared" ref="D16" si="20">D14*D15</f>
        <v>0</v>
      </c>
      <c r="E16" s="10">
        <f t="shared" ref="E16" si="21">E14*E15</f>
        <v>0</v>
      </c>
      <c r="F16" s="10">
        <f t="shared" ref="F16" si="22">F14*F15</f>
        <v>0</v>
      </c>
      <c r="G16" s="10">
        <f t="shared" ref="G16" si="23">G14*G15</f>
        <v>0</v>
      </c>
      <c r="H16" s="10">
        <f t="shared" ref="H16" si="24">H14*H15</f>
        <v>0</v>
      </c>
      <c r="I16" s="10">
        <f t="shared" ref="I16" si="25">I14*I15</f>
        <v>0</v>
      </c>
      <c r="J16" s="10">
        <f t="shared" ref="J16" si="26">J14*J15</f>
        <v>0</v>
      </c>
      <c r="K16" s="10">
        <f t="shared" ref="K16" si="27">K14*K15</f>
        <v>0</v>
      </c>
    </row>
    <row r="17" spans="1:11" s="9" customFormat="1" x14ac:dyDescent="0.3">
      <c r="A17" s="50"/>
      <c r="B17" s="11" t="s">
        <v>5</v>
      </c>
      <c r="C17" s="8"/>
      <c r="D17" s="8"/>
      <c r="E17" s="8"/>
      <c r="F17" s="8"/>
      <c r="G17" s="8"/>
      <c r="H17" s="8"/>
      <c r="I17" s="8"/>
      <c r="J17" s="8"/>
      <c r="K17" s="8"/>
    </row>
    <row r="18" spans="1:11" s="9" customFormat="1" ht="15" thickBot="1" x14ac:dyDescent="0.35">
      <c r="A18" s="51"/>
      <c r="B18" s="15" t="s">
        <v>6</v>
      </c>
      <c r="C18" s="16">
        <f>C16+C17</f>
        <v>0</v>
      </c>
      <c r="D18" s="16">
        <f t="shared" ref="D18" si="28">D16+D17</f>
        <v>0</v>
      </c>
      <c r="E18" s="16">
        <f t="shared" ref="E18" si="29">E16+E17</f>
        <v>0</v>
      </c>
      <c r="F18" s="16">
        <f t="shared" ref="F18" si="30">F16+F17</f>
        <v>0</v>
      </c>
      <c r="G18" s="16">
        <f t="shared" ref="G18" si="31">G16+G17</f>
        <v>0</v>
      </c>
      <c r="H18" s="16">
        <f t="shared" ref="H18" si="32">H16+H17</f>
        <v>0</v>
      </c>
      <c r="I18" s="16">
        <f t="shared" ref="I18" si="33">I16+I17</f>
        <v>0</v>
      </c>
      <c r="J18" s="16">
        <f t="shared" ref="J18" si="34">J16+J17</f>
        <v>0</v>
      </c>
      <c r="K18" s="16">
        <f t="shared" ref="K18" si="35">K16+K17</f>
        <v>0</v>
      </c>
    </row>
    <row r="19" spans="1:11" x14ac:dyDescent="0.3">
      <c r="A19" s="49" t="s">
        <v>11</v>
      </c>
      <c r="B19" s="14" t="s">
        <v>1</v>
      </c>
      <c r="C19" s="7"/>
      <c r="D19" s="7"/>
      <c r="E19" s="7"/>
      <c r="F19" s="7"/>
      <c r="G19" s="7"/>
      <c r="H19" s="7"/>
      <c r="I19" s="7"/>
      <c r="J19" s="7"/>
      <c r="K19" s="7"/>
    </row>
    <row r="20" spans="1:11" s="9" customFormat="1" x14ac:dyDescent="0.3">
      <c r="A20" s="50"/>
      <c r="B20" s="13" t="s">
        <v>2</v>
      </c>
      <c r="C20" s="8"/>
      <c r="D20" s="8"/>
      <c r="E20" s="8"/>
      <c r="F20" s="8"/>
      <c r="G20" s="8"/>
      <c r="H20" s="8"/>
      <c r="I20" s="8"/>
      <c r="J20" s="8"/>
      <c r="K20" s="8"/>
    </row>
    <row r="21" spans="1:11" s="9" customFormat="1" x14ac:dyDescent="0.3">
      <c r="A21" s="50"/>
      <c r="B21" s="12" t="s">
        <v>7</v>
      </c>
      <c r="C21" s="10">
        <f t="shared" ref="C21" si="36">C19*C20</f>
        <v>0</v>
      </c>
      <c r="D21" s="10">
        <f t="shared" ref="D21" si="37">D19*D20</f>
        <v>0</v>
      </c>
      <c r="E21" s="10">
        <f t="shared" ref="E21" si="38">E19*E20</f>
        <v>0</v>
      </c>
      <c r="F21" s="10">
        <f t="shared" ref="F21" si="39">F19*F20</f>
        <v>0</v>
      </c>
      <c r="G21" s="10">
        <f t="shared" ref="G21" si="40">G19*G20</f>
        <v>0</v>
      </c>
      <c r="H21" s="10">
        <f t="shared" ref="H21" si="41">H19*H20</f>
        <v>0</v>
      </c>
      <c r="I21" s="10">
        <f t="shared" ref="I21" si="42">I19*I20</f>
        <v>0</v>
      </c>
      <c r="J21" s="10">
        <f t="shared" ref="J21" si="43">J19*J20</f>
        <v>0</v>
      </c>
      <c r="K21" s="10">
        <f t="shared" ref="K21" si="44">K19*K20</f>
        <v>0</v>
      </c>
    </row>
    <row r="22" spans="1:11" s="9" customFormat="1" x14ac:dyDescent="0.3">
      <c r="A22" s="50"/>
      <c r="B22" s="11" t="s">
        <v>5</v>
      </c>
      <c r="C22" s="8"/>
      <c r="D22" s="8"/>
      <c r="E22" s="8"/>
      <c r="F22" s="8"/>
      <c r="G22" s="8"/>
      <c r="H22" s="8"/>
      <c r="I22" s="8"/>
      <c r="J22" s="8"/>
      <c r="K22" s="8"/>
    </row>
    <row r="23" spans="1:11" s="9" customFormat="1" ht="15" thickBot="1" x14ac:dyDescent="0.35">
      <c r="A23" s="51"/>
      <c r="B23" s="15" t="s">
        <v>6</v>
      </c>
      <c r="C23" s="16">
        <f>C21+C22</f>
        <v>0</v>
      </c>
      <c r="D23" s="16">
        <f t="shared" ref="D23" si="45">D21+D22</f>
        <v>0</v>
      </c>
      <c r="E23" s="16">
        <f t="shared" ref="E23" si="46">E21+E22</f>
        <v>0</v>
      </c>
      <c r="F23" s="16">
        <f t="shared" ref="F23" si="47">F21+F22</f>
        <v>0</v>
      </c>
      <c r="G23" s="16">
        <f t="shared" ref="G23" si="48">G21+G22</f>
        <v>0</v>
      </c>
      <c r="H23" s="16">
        <f t="shared" ref="H23" si="49">H21+H22</f>
        <v>0</v>
      </c>
      <c r="I23" s="16">
        <f t="shared" ref="I23" si="50">I21+I22</f>
        <v>0</v>
      </c>
      <c r="J23" s="16">
        <f t="shared" ref="J23" si="51">J21+J22</f>
        <v>0</v>
      </c>
      <c r="K23" s="16">
        <f t="shared" ref="K23" si="52">K21+K22</f>
        <v>0</v>
      </c>
    </row>
    <row r="24" spans="1:11" x14ac:dyDescent="0.3">
      <c r="A24" s="49" t="s">
        <v>12</v>
      </c>
      <c r="B24" s="14" t="s">
        <v>1</v>
      </c>
      <c r="C24" s="7"/>
      <c r="D24" s="7"/>
      <c r="E24" s="7"/>
      <c r="F24" s="7"/>
      <c r="G24" s="7"/>
      <c r="H24" s="7"/>
      <c r="I24" s="7"/>
      <c r="J24" s="7"/>
      <c r="K24" s="7"/>
    </row>
    <row r="25" spans="1:11" s="9" customFormat="1" x14ac:dyDescent="0.3">
      <c r="A25" s="50"/>
      <c r="B25" s="13" t="s">
        <v>2</v>
      </c>
      <c r="C25" s="8"/>
      <c r="D25" s="8"/>
      <c r="E25" s="8"/>
      <c r="F25" s="8"/>
      <c r="G25" s="8"/>
      <c r="H25" s="8"/>
      <c r="I25" s="8"/>
      <c r="J25" s="8"/>
      <c r="K25" s="8"/>
    </row>
    <row r="26" spans="1:11" s="9" customFormat="1" x14ac:dyDescent="0.3">
      <c r="A26" s="50"/>
      <c r="B26" s="12" t="s">
        <v>7</v>
      </c>
      <c r="C26" s="10">
        <f t="shared" ref="C26" si="53">C24*C25</f>
        <v>0</v>
      </c>
      <c r="D26" s="10">
        <f t="shared" ref="D26" si="54">D24*D25</f>
        <v>0</v>
      </c>
      <c r="E26" s="10">
        <f t="shared" ref="E26" si="55">E24*E25</f>
        <v>0</v>
      </c>
      <c r="F26" s="10">
        <f t="shared" ref="F26" si="56">F24*F25</f>
        <v>0</v>
      </c>
      <c r="G26" s="10">
        <f t="shared" ref="G26" si="57">G24*G25</f>
        <v>0</v>
      </c>
      <c r="H26" s="10">
        <f t="shared" ref="H26" si="58">H24*H25</f>
        <v>0</v>
      </c>
      <c r="I26" s="10">
        <f t="shared" ref="I26" si="59">I24*I25</f>
        <v>0</v>
      </c>
      <c r="J26" s="10">
        <f t="shared" ref="J26" si="60">J24*J25</f>
        <v>0</v>
      </c>
      <c r="K26" s="10">
        <f t="shared" ref="K26" si="61">K24*K25</f>
        <v>0</v>
      </c>
    </row>
    <row r="27" spans="1:11" s="9" customFormat="1" x14ac:dyDescent="0.3">
      <c r="A27" s="50"/>
      <c r="B27" s="11" t="s">
        <v>5</v>
      </c>
      <c r="C27" s="8"/>
      <c r="D27" s="8"/>
      <c r="E27" s="8"/>
      <c r="F27" s="8"/>
      <c r="G27" s="8"/>
      <c r="H27" s="8"/>
      <c r="I27" s="8"/>
      <c r="J27" s="8"/>
      <c r="K27" s="8"/>
    </row>
    <row r="28" spans="1:11" s="9" customFormat="1" ht="15" thickBot="1" x14ac:dyDescent="0.35">
      <c r="A28" s="51"/>
      <c r="B28" s="15" t="s">
        <v>6</v>
      </c>
      <c r="C28" s="16">
        <f>C26+C27</f>
        <v>0</v>
      </c>
      <c r="D28" s="16">
        <f t="shared" ref="D28" si="62">D26+D27</f>
        <v>0</v>
      </c>
      <c r="E28" s="16">
        <f t="shared" ref="E28" si="63">E26+E27</f>
        <v>0</v>
      </c>
      <c r="F28" s="16">
        <f t="shared" ref="F28" si="64">F26+F27</f>
        <v>0</v>
      </c>
      <c r="G28" s="16">
        <f t="shared" ref="G28" si="65">G26+G27</f>
        <v>0</v>
      </c>
      <c r="H28" s="16">
        <f t="shared" ref="H28" si="66">H26+H27</f>
        <v>0</v>
      </c>
      <c r="I28" s="16">
        <f t="shared" ref="I28" si="67">I26+I27</f>
        <v>0</v>
      </c>
      <c r="J28" s="16">
        <f t="shared" ref="J28" si="68">J26+J27</f>
        <v>0</v>
      </c>
      <c r="K28" s="16">
        <f t="shared" ref="K28" si="69">K26+K27</f>
        <v>0</v>
      </c>
    </row>
    <row r="29" spans="1:11" x14ac:dyDescent="0.3">
      <c r="A29" s="49" t="s">
        <v>13</v>
      </c>
      <c r="B29" s="14" t="s">
        <v>1</v>
      </c>
      <c r="C29" s="7"/>
      <c r="D29" s="7"/>
      <c r="E29" s="7"/>
      <c r="F29" s="7"/>
      <c r="G29" s="7"/>
      <c r="H29" s="7"/>
      <c r="I29" s="7"/>
      <c r="J29" s="7"/>
      <c r="K29" s="7"/>
    </row>
    <row r="30" spans="1:11" s="9" customFormat="1" x14ac:dyDescent="0.3">
      <c r="A30" s="50"/>
      <c r="B30" s="13" t="s">
        <v>2</v>
      </c>
      <c r="C30" s="8"/>
      <c r="D30" s="8"/>
      <c r="E30" s="8"/>
      <c r="F30" s="8"/>
      <c r="G30" s="8"/>
      <c r="H30" s="8"/>
      <c r="I30" s="8"/>
      <c r="J30" s="8"/>
      <c r="K30" s="8"/>
    </row>
    <row r="31" spans="1:11" s="9" customFormat="1" x14ac:dyDescent="0.3">
      <c r="A31" s="50"/>
      <c r="B31" s="12" t="s">
        <v>7</v>
      </c>
      <c r="C31" s="10">
        <f t="shared" ref="C31" si="70">C29*C30</f>
        <v>0</v>
      </c>
      <c r="D31" s="10">
        <f t="shared" ref="D31" si="71">D29*D30</f>
        <v>0</v>
      </c>
      <c r="E31" s="10">
        <f t="shared" ref="E31" si="72">E29*E30</f>
        <v>0</v>
      </c>
      <c r="F31" s="10">
        <f t="shared" ref="F31" si="73">F29*F30</f>
        <v>0</v>
      </c>
      <c r="G31" s="10">
        <f t="shared" ref="G31" si="74">G29*G30</f>
        <v>0</v>
      </c>
      <c r="H31" s="10">
        <f t="shared" ref="H31" si="75">H29*H30</f>
        <v>0</v>
      </c>
      <c r="I31" s="10">
        <f t="shared" ref="I31" si="76">I29*I30</f>
        <v>0</v>
      </c>
      <c r="J31" s="10">
        <f t="shared" ref="J31" si="77">J29*J30</f>
        <v>0</v>
      </c>
      <c r="K31" s="10">
        <f t="shared" ref="K31" si="78">K29*K30</f>
        <v>0</v>
      </c>
    </row>
    <row r="32" spans="1:11" s="9" customFormat="1" x14ac:dyDescent="0.3">
      <c r="A32" s="50"/>
      <c r="B32" s="11" t="s">
        <v>5</v>
      </c>
      <c r="C32" s="8"/>
      <c r="D32" s="8"/>
      <c r="E32" s="8"/>
      <c r="F32" s="8"/>
      <c r="G32" s="8"/>
      <c r="H32" s="8"/>
      <c r="I32" s="8"/>
      <c r="J32" s="8"/>
      <c r="K32" s="8"/>
    </row>
    <row r="33" spans="1:11" s="9" customFormat="1" ht="15" thickBot="1" x14ac:dyDescent="0.35">
      <c r="A33" s="51"/>
      <c r="B33" s="15" t="s">
        <v>6</v>
      </c>
      <c r="C33" s="16">
        <f>C31+C32</f>
        <v>0</v>
      </c>
      <c r="D33" s="16">
        <f t="shared" ref="D33" si="79">D31+D32</f>
        <v>0</v>
      </c>
      <c r="E33" s="16">
        <f t="shared" ref="E33" si="80">E31+E32</f>
        <v>0</v>
      </c>
      <c r="F33" s="16">
        <f t="shared" ref="F33" si="81">F31+F32</f>
        <v>0</v>
      </c>
      <c r="G33" s="16">
        <f t="shared" ref="G33" si="82">G31+G32</f>
        <v>0</v>
      </c>
      <c r="H33" s="16">
        <f t="shared" ref="H33" si="83">H31+H32</f>
        <v>0</v>
      </c>
      <c r="I33" s="16">
        <f t="shared" ref="I33" si="84">I31+I32</f>
        <v>0</v>
      </c>
      <c r="J33" s="16">
        <f t="shared" ref="J33" si="85">J31+J32</f>
        <v>0</v>
      </c>
      <c r="K33" s="16">
        <f t="shared" ref="K33" si="86">K31+K32</f>
        <v>0</v>
      </c>
    </row>
  </sheetData>
  <mergeCells count="7">
    <mergeCell ref="A19:A23"/>
    <mergeCell ref="A24:A28"/>
    <mergeCell ref="A29:A33"/>
    <mergeCell ref="C1:K1"/>
    <mergeCell ref="A4:A8"/>
    <mergeCell ref="A9:A13"/>
    <mergeCell ref="A14:A18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Tableau dynamique</vt:lpstr>
      <vt:lpstr>Suivi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Site PELICAN IP</cp:lastModifiedBy>
  <dcterms:created xsi:type="dcterms:W3CDTF">2015-06-05T18:19:34Z</dcterms:created>
  <dcterms:modified xsi:type="dcterms:W3CDTF">2022-10-06T12:16:43Z</dcterms:modified>
</cp:coreProperties>
</file>