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2023 planification cultures" sheetId="1" r:id="rId1"/>
  </sheets>
  <externalReferences>
    <externalReference r:id="rId2"/>
  </externalReferences>
  <definedNames>
    <definedName name="carotte_boule">[1]!Tableau3[[#All],[carotte_boule]]</definedName>
    <definedName name="céleri_branche" localSheetId="0">[1]!Tableau3[[#All],[céleri_branche]]</definedName>
    <definedName name="céleri_branche">[1]!Tableau3[[#All],[céleri_branche]]</definedName>
    <definedName name="céleri_rave" localSheetId="0">[1]!Tableau3[céleri_rave]</definedName>
    <definedName name="céleri_rave">[1]!Tableau3[céleri_rave]</definedName>
    <definedName name="chicorée" localSheetId="0">[1]!Tableau3[chicorée]</definedName>
    <definedName name="chicorée">[1]!Tableau3[chicorée]</definedName>
    <definedName name="chou_blanc" localSheetId="0">[1]!Tableau3[chou_blanc]</definedName>
    <definedName name="chou_blanc">[1]!Tableau3[chou_blanc]</definedName>
    <definedName name="chou_brocoli" localSheetId="0">[1]!Tableau3[chou_brocoli]</definedName>
    <definedName name="chou_brocoli">[1]!Tableau3[chou_brocoli]</definedName>
    <definedName name="chou_chinois" localSheetId="0">[1]!Tableau3[chou_chinois]</definedName>
    <definedName name="chou_chinois">[1]!Tableau3[chou_chinois]</definedName>
    <definedName name="chou_de_bruxelles" localSheetId="0">[1]!Tableau3[chou_de_bruxelles]</definedName>
    <definedName name="chou_de_bruxelles">[1]!Tableau3[chou_de_bruxelles]</definedName>
    <definedName name="chou_fleur" localSheetId="0">[1]!Tableau3[chou_fleur]</definedName>
    <definedName name="chou_fleur">[1]!Tableau3[chou_fleur]</definedName>
    <definedName name="chou_frisé" localSheetId="0">[1]!Tableau3[chou_frisé]</definedName>
    <definedName name="chou_frisé">[1]!Tableau3[chou_frisé]</definedName>
    <definedName name="chou_kale" localSheetId="0">[1]!Tableau3[chou_kale]</definedName>
    <definedName name="chou_kale">[1]!Tableau3[chou_kale]</definedName>
    <definedName name="chou_pomme" localSheetId="0">[1]!Tableau3[chou_pomme]</definedName>
    <definedName name="chou_pomme">[1]!Tableau3[chou_pomme]</definedName>
    <definedName name="chou_romanesco" localSheetId="0">[1]!Tableau3[chou_romanesco]</definedName>
    <definedName name="chou_romanesco">[1]!Tableau3[chou_romanesco]</definedName>
    <definedName name="chou_rouge" localSheetId="0">[1]!Tableau3[chou_rouge]</definedName>
    <definedName name="chou_rouge">[1]!Tableau3[chou_rouge]</definedName>
    <definedName name="concombre" localSheetId="0">[1]!Tableau3[concombre]</definedName>
    <definedName name="concombre">[1]!Tableau3[concombre]</definedName>
    <definedName name="courge" localSheetId="0">[1]!Tableau3[courge]</definedName>
    <definedName name="courge">[1]!Tableau3[courge]</definedName>
    <definedName name="courgette" localSheetId="0">[1]!Tableau3[courgette]</definedName>
    <definedName name="courgette">[1]!Tableau3[courgette]</definedName>
    <definedName name="échalote" localSheetId="0">[1]!Tableau3[échalote]</definedName>
    <definedName name="échalote">[1]!Tableau3[échalote]</definedName>
    <definedName name="épinard" localSheetId="0">[1]!Tableau3[épinard]</definedName>
    <definedName name="épinard">[1]!Tableau3[épinard]</definedName>
    <definedName name="fenouil" localSheetId="0">[1]!Tableau3[fenouil]</definedName>
    <definedName name="fenouil">[1]!Tableau3[fenouil]</definedName>
    <definedName name="fève" localSheetId="0">[1]!Tableau3[fève]</definedName>
    <definedName name="fève">[1]!Tableau3[fève]</definedName>
    <definedName name="fraise" localSheetId="0">[1]!Tableau3[fraise]</definedName>
    <definedName name="fraise">[1]!Tableau3[fraise]</definedName>
    <definedName name="framboise" localSheetId="0">[1]!Tableau3[framboise]</definedName>
    <definedName name="framboise">[1]!Tableau3[framboise]</definedName>
    <definedName name="haricot" localSheetId="0">[1]!Tableau3[haricot]</definedName>
    <definedName name="haricot">[1]!Tableau3[haricot]</definedName>
    <definedName name="jeunes_pousses" localSheetId="0">[1]!Tableau3[jeunes_pousses]</definedName>
    <definedName name="jeunes_pousses">[1]!Tableau3[jeunes_pousses]</definedName>
    <definedName name="laitue" localSheetId="0">[1]!Tableau3[laitue]</definedName>
    <definedName name="laitue">[1]!Tableau3[laitue]</definedName>
    <definedName name="Légume">[1]Listes!$A$2:$A$25</definedName>
    <definedName name="mâche" localSheetId="0">[1]!Tableau3[mâche]</definedName>
    <definedName name="mâche">[1]!Tableau3[mâche]</definedName>
    <definedName name="maïs" localSheetId="0">[1]!Tableau3[maïs]</definedName>
    <definedName name="maïs">[1]!Tableau3[maïs]</definedName>
    <definedName name="navet" localSheetId="0">[1]!Tableau3[navet]</definedName>
    <definedName name="navet">[1]!Tableau3[navet]</definedName>
    <definedName name="oignon" localSheetId="0">[1]!Tableau3[oignon]</definedName>
    <definedName name="oignon">[1]!Tableau3[oignon]</definedName>
    <definedName name="oseille" localSheetId="0">[1]!Tableau3[oseille]</definedName>
    <definedName name="oseille">[1]!Tableau3[oseille]</definedName>
    <definedName name="panais" localSheetId="0">[1]!Tableau3[panais]</definedName>
    <definedName name="panais">[1]!Tableau3[panais]</definedName>
    <definedName name="pastèque" localSheetId="0">[1]!Tableau3[pastèque]</definedName>
    <definedName name="pastèque">[1]!Tableau3[pastèque]</definedName>
    <definedName name="pâtison" localSheetId="0">[1]!Tableau3[pâtison]</definedName>
    <definedName name="pâtison">[1]!Tableau3[pâtison]</definedName>
    <definedName name="persil" localSheetId="0">[1]!Tableau3[persil]</definedName>
    <definedName name="persil">[1]!Tableau3[persil]</definedName>
    <definedName name="physalis" localSheetId="0">[1]!Tableau3[physalis]</definedName>
    <definedName name="physalis">[1]!Tableau3[physalis]</definedName>
    <definedName name="piment" localSheetId="0">[1]!Tableau3[piment]</definedName>
    <definedName name="piment">[1]!Tableau3[piment]</definedName>
    <definedName name="poireau" localSheetId="0">[1]!Tableau3[poireau]</definedName>
    <definedName name="poireau">[1]!Tableau3[poireau]</definedName>
    <definedName name="pois" localSheetId="0">[1]!Tableau3[pois]</definedName>
    <definedName name="pois">[1]!Tableau3[pois]</definedName>
    <definedName name="poivron" localSheetId="0">[1]!Tableau3[poivron]</definedName>
    <definedName name="poivron">[1]!Tableau3[poivron]</definedName>
    <definedName name="pomme_de_terre" localSheetId="0">[1]!Tableau3[pomme_de_terre]</definedName>
    <definedName name="pomme_de_terre">[1]!Tableau3[pomme_de_terre]</definedName>
    <definedName name="pourpier" localSheetId="0">[1]!Tableau3[pourpier]</definedName>
    <definedName name="pourpier">[1]!Tableau3[pourpier]</definedName>
    <definedName name="radis" localSheetId="0">[1]!Tableau3[radis]</definedName>
    <definedName name="radis">[1]!Tableau3[radis]</definedName>
    <definedName name="rhubarbe" localSheetId="0">[1]!Tableau3[rhubarbe]</definedName>
    <definedName name="rhubarbe">[1]!Tableau3[rhubarbe]</definedName>
    <definedName name="tomate" localSheetId="0">[1]!Tableau3[tomate]</definedName>
    <definedName name="tomate">[1]!Tableau3[tomate]</definedName>
    <definedName name="tomate_cerise" localSheetId="0">[1]!Tableau3[tomate_cerise]</definedName>
    <definedName name="tomate_cerise">[1]!Tableau3[tomate_cerise]</definedName>
  </definedNames>
  <calcPr calcId="125725"/>
</workbook>
</file>

<file path=xl/calcChain.xml><?xml version="1.0" encoding="utf-8"?>
<calcChain xmlns="http://schemas.openxmlformats.org/spreadsheetml/2006/main">
  <c r="D83" i="1"/>
  <c r="Y79"/>
  <c r="F79"/>
  <c r="D79"/>
  <c r="AD78"/>
  <c r="Y78"/>
  <c r="T78"/>
  <c r="O78"/>
  <c r="J78"/>
  <c r="AS77"/>
  <c r="AN77"/>
  <c r="AI77"/>
  <c r="AD77"/>
  <c r="Y77"/>
  <c r="T77"/>
  <c r="O77"/>
  <c r="J77"/>
  <c r="F76"/>
  <c r="AI76" s="1"/>
  <c r="AD75"/>
  <c r="J75"/>
  <c r="F75"/>
  <c r="AN75" s="1"/>
  <c r="AI74"/>
  <c r="AD74"/>
  <c r="O74"/>
  <c r="J74"/>
  <c r="F74"/>
  <c r="AS74" s="1"/>
  <c r="AN73"/>
  <c r="AI73"/>
  <c r="AD73"/>
  <c r="T73"/>
  <c r="O73"/>
  <c r="J73"/>
  <c r="F73"/>
  <c r="AS73" s="1"/>
  <c r="F72"/>
  <c r="AI72" s="1"/>
  <c r="AD71"/>
  <c r="J71"/>
  <c r="F71"/>
  <c r="AN71" s="1"/>
  <c r="AI70"/>
  <c r="AD70"/>
  <c r="O70"/>
  <c r="J70"/>
  <c r="F70"/>
  <c r="AS70" s="1"/>
  <c r="AN69"/>
  <c r="AI69"/>
  <c r="AD69"/>
  <c r="T69"/>
  <c r="O69"/>
  <c r="J69"/>
  <c r="F69"/>
  <c r="AS69" s="1"/>
  <c r="F68"/>
  <c r="AI68" s="1"/>
  <c r="AD67"/>
  <c r="J67"/>
  <c r="F67"/>
  <c r="AN67" s="1"/>
  <c r="AI66"/>
  <c r="AD66"/>
  <c r="O66"/>
  <c r="J66"/>
  <c r="F66"/>
  <c r="AS66" s="1"/>
  <c r="AN65"/>
  <c r="AI65"/>
  <c r="AD65"/>
  <c r="T65"/>
  <c r="O65"/>
  <c r="J65"/>
  <c r="F65"/>
  <c r="AS65" s="1"/>
  <c r="F64"/>
  <c r="AI64" s="1"/>
  <c r="AD63"/>
  <c r="J63"/>
  <c r="F63"/>
  <c r="AN63" s="1"/>
  <c r="AS62"/>
  <c r="AN62"/>
  <c r="AI62"/>
  <c r="AD62"/>
  <c r="Y62"/>
  <c r="T62"/>
  <c r="O62"/>
  <c r="J62"/>
  <c r="AI61"/>
  <c r="AD61"/>
  <c r="O61"/>
  <c r="J61"/>
  <c r="F61"/>
  <c r="AS61" s="1"/>
  <c r="AN60"/>
  <c r="AI60"/>
  <c r="AD60"/>
  <c r="T60"/>
  <c r="O60"/>
  <c r="J60"/>
  <c r="F60"/>
  <c r="AS60" s="1"/>
  <c r="F59"/>
  <c r="AI59" s="1"/>
  <c r="AD58"/>
  <c r="J58"/>
  <c r="F58"/>
  <c r="AN58" s="1"/>
  <c r="AI57"/>
  <c r="AD57"/>
  <c r="O57"/>
  <c r="J57"/>
  <c r="F57"/>
  <c r="AS57" s="1"/>
  <c r="AS56"/>
  <c r="AN56"/>
  <c r="AI56"/>
  <c r="AD56"/>
  <c r="Y56"/>
  <c r="T56"/>
  <c r="O56"/>
  <c r="J56"/>
  <c r="AS55"/>
  <c r="AN55"/>
  <c r="AI55"/>
  <c r="AD55"/>
  <c r="Y55"/>
  <c r="T55"/>
  <c r="O55"/>
  <c r="J55"/>
  <c r="AN54"/>
  <c r="AI54"/>
  <c r="AD54"/>
  <c r="T54"/>
  <c r="O54"/>
  <c r="J54"/>
  <c r="F54"/>
  <c r="AS54" s="1"/>
  <c r="F53"/>
  <c r="AI53" s="1"/>
  <c r="AD52"/>
  <c r="J52"/>
  <c r="F52"/>
  <c r="AN52" s="1"/>
  <c r="AI51"/>
  <c r="AD51"/>
  <c r="O51"/>
  <c r="J51"/>
  <c r="F51"/>
  <c r="AS51" s="1"/>
  <c r="AN50"/>
  <c r="AI50"/>
  <c r="AD50"/>
  <c r="T50"/>
  <c r="O50"/>
  <c r="J50"/>
  <c r="F50"/>
  <c r="AS50" s="1"/>
  <c r="F49"/>
  <c r="AI49" s="1"/>
  <c r="AS48"/>
  <c r="AN48"/>
  <c r="AI48"/>
  <c r="AD48"/>
  <c r="Y48"/>
  <c r="T48"/>
  <c r="O48"/>
  <c r="J48"/>
  <c r="AD47"/>
  <c r="J47"/>
  <c r="F47"/>
  <c r="AN47" s="1"/>
  <c r="AI46"/>
  <c r="AD46"/>
  <c r="O46"/>
  <c r="J46"/>
  <c r="F46"/>
  <c r="AS46" s="1"/>
  <c r="AN45"/>
  <c r="AI45"/>
  <c r="AD45"/>
  <c r="T45"/>
  <c r="O45"/>
  <c r="J45"/>
  <c r="F45"/>
  <c r="AS45" s="1"/>
  <c r="F44"/>
  <c r="AI44" s="1"/>
  <c r="AD43"/>
  <c r="J43"/>
  <c r="F43"/>
  <c r="AN43" s="1"/>
  <c r="AI42"/>
  <c r="AD42"/>
  <c r="O42"/>
  <c r="J42"/>
  <c r="F42"/>
  <c r="AS42" s="1"/>
  <c r="AN41"/>
  <c r="AI41"/>
  <c r="AD41"/>
  <c r="T41"/>
  <c r="O41"/>
  <c r="J41"/>
  <c r="F41"/>
  <c r="AS41" s="1"/>
  <c r="F40"/>
  <c r="AI40" s="1"/>
  <c r="AS39"/>
  <c r="AD39"/>
  <c r="Y39"/>
  <c r="J39"/>
  <c r="I39"/>
  <c r="F39"/>
  <c r="AN39" s="1"/>
  <c r="AN38"/>
  <c r="AI38"/>
  <c r="AD38"/>
  <c r="T38"/>
  <c r="O38"/>
  <c r="J38"/>
  <c r="F38"/>
  <c r="AS38" s="1"/>
  <c r="F37"/>
  <c r="AI37" s="1"/>
  <c r="AD36"/>
  <c r="J36"/>
  <c r="F36"/>
  <c r="AN36" s="1"/>
  <c r="AI35"/>
  <c r="AD35"/>
  <c r="O35"/>
  <c r="J35"/>
  <c r="F35"/>
  <c r="AS35" s="1"/>
  <c r="AN34"/>
  <c r="AI34"/>
  <c r="AD34"/>
  <c r="T34"/>
  <c r="O34"/>
  <c r="J34"/>
  <c r="F34"/>
  <c r="AS34" s="1"/>
  <c r="F33"/>
  <c r="AI33" s="1"/>
  <c r="AD32"/>
  <c r="J32"/>
  <c r="F32"/>
  <c r="AN32" s="1"/>
  <c r="AI31"/>
  <c r="AD31"/>
  <c r="O31"/>
  <c r="J31"/>
  <c r="F31"/>
  <c r="Y31" s="1"/>
  <c r="AN30"/>
  <c r="AI30"/>
  <c r="AD30"/>
  <c r="T30"/>
  <c r="O30"/>
  <c r="J30"/>
  <c r="F30"/>
  <c r="AS30" s="1"/>
  <c r="F29"/>
  <c r="AI29" s="1"/>
  <c r="AD28"/>
  <c r="J28"/>
  <c r="F28"/>
  <c r="AN28" s="1"/>
  <c r="AI27"/>
  <c r="AD27"/>
  <c r="O27"/>
  <c r="J27"/>
  <c r="F27"/>
  <c r="AS27" s="1"/>
  <c r="AN26"/>
  <c r="AI26"/>
  <c r="AD26"/>
  <c r="T26"/>
  <c r="O26"/>
  <c r="J26"/>
  <c r="F26"/>
  <c r="AS26" s="1"/>
  <c r="F25"/>
  <c r="T25" s="1"/>
  <c r="AD24"/>
  <c r="J24"/>
  <c r="F24"/>
  <c r="AN24" s="1"/>
  <c r="AI23"/>
  <c r="AD23"/>
  <c r="O23"/>
  <c r="J23"/>
  <c r="F23"/>
  <c r="AN23" s="1"/>
  <c r="AN22"/>
  <c r="AI22"/>
  <c r="AD22"/>
  <c r="T22"/>
  <c r="O22"/>
  <c r="J22"/>
  <c r="F22"/>
  <c r="AS22" s="1"/>
  <c r="F21"/>
  <c r="AN21" s="1"/>
  <c r="AD20"/>
  <c r="J20"/>
  <c r="F20"/>
  <c r="AN20" s="1"/>
  <c r="AI19"/>
  <c r="J19"/>
  <c r="F19"/>
  <c r="AS19" s="1"/>
  <c r="AI18"/>
  <c r="J18"/>
  <c r="F18"/>
  <c r="AS18" s="1"/>
  <c r="C10"/>
  <c r="BF3"/>
  <c r="BG3" s="1"/>
  <c r="BH3" s="1"/>
  <c r="BI3" s="1"/>
  <c r="BJ3" s="1"/>
  <c r="BK3" s="1"/>
  <c r="BL3" s="1"/>
  <c r="BM3" s="1"/>
  <c r="BN3" s="1"/>
  <c r="BO3" s="1"/>
  <c r="BP3" s="1"/>
  <c r="BQ3" s="1"/>
  <c r="BR3" s="1"/>
  <c r="BS3" s="1"/>
  <c r="BT3" s="1"/>
  <c r="BU3" s="1"/>
  <c r="BV3" s="1"/>
  <c r="BW3" s="1"/>
  <c r="BX3" s="1"/>
  <c r="BY3" s="1"/>
  <c r="BZ3" s="1"/>
  <c r="CA3" s="1"/>
  <c r="CB3" s="1"/>
  <c r="CC3" s="1"/>
  <c r="CD3" s="1"/>
  <c r="CE3" s="1"/>
  <c r="CF3" s="1"/>
  <c r="CG3" s="1"/>
  <c r="CH3" s="1"/>
  <c r="CI3" s="1"/>
  <c r="CJ3" s="1"/>
  <c r="CK3" s="1"/>
  <c r="CL3" s="1"/>
  <c r="CM3" s="1"/>
  <c r="CN3" s="1"/>
  <c r="CO3" s="1"/>
  <c r="CP3" s="1"/>
  <c r="CQ3" s="1"/>
  <c r="CR3" s="1"/>
  <c r="CS3" s="1"/>
  <c r="CT3" s="1"/>
  <c r="CU3" s="1"/>
  <c r="BE3"/>
  <c r="AS21" l="1"/>
  <c r="Y25"/>
  <c r="AS25"/>
  <c r="Y29"/>
  <c r="AS33"/>
  <c r="Y37"/>
  <c r="AS37"/>
  <c r="Y40"/>
  <c r="Y49"/>
  <c r="Y59"/>
  <c r="AS64"/>
  <c r="Y68"/>
  <c r="AS68"/>
  <c r="Y72"/>
  <c r="AS76"/>
  <c r="AD18"/>
  <c r="AD19"/>
  <c r="Y20"/>
  <c r="T21"/>
  <c r="AS24"/>
  <c r="AN25"/>
  <c r="Y28"/>
  <c r="T29"/>
  <c r="Y32"/>
  <c r="AN33"/>
  <c r="Y36"/>
  <c r="T37"/>
  <c r="AN37"/>
  <c r="T40"/>
  <c r="T44"/>
  <c r="Y47"/>
  <c r="T49"/>
  <c r="AS52"/>
  <c r="T59"/>
  <c r="AS63"/>
  <c r="AN64"/>
  <c r="Y67"/>
  <c r="T68"/>
  <c r="AS71"/>
  <c r="Y75"/>
  <c r="Y18"/>
  <c r="Y19"/>
  <c r="T20"/>
  <c r="O21"/>
  <c r="AI21"/>
  <c r="Y23"/>
  <c r="AS23"/>
  <c r="T24"/>
  <c r="O25"/>
  <c r="AI25"/>
  <c r="Y27"/>
  <c r="T28"/>
  <c r="O29"/>
  <c r="AS31"/>
  <c r="T18"/>
  <c r="AN18"/>
  <c r="T19"/>
  <c r="AN19"/>
  <c r="O20"/>
  <c r="AI20"/>
  <c r="J21"/>
  <c r="AD21"/>
  <c r="Y22"/>
  <c r="T23"/>
  <c r="O24"/>
  <c r="AI24"/>
  <c r="J25"/>
  <c r="AD25"/>
  <c r="Y26"/>
  <c r="T27"/>
  <c r="AN27"/>
  <c r="O28"/>
  <c r="AI28"/>
  <c r="J29"/>
  <c r="AD29"/>
  <c r="Y30"/>
  <c r="T31"/>
  <c r="AN31"/>
  <c r="O32"/>
  <c r="AI32"/>
  <c r="J33"/>
  <c r="AD33"/>
  <c r="Y34"/>
  <c r="T35"/>
  <c r="AN35"/>
  <c r="O36"/>
  <c r="AI36"/>
  <c r="J37"/>
  <c r="AD37"/>
  <c r="Y38"/>
  <c r="O39"/>
  <c r="AI39"/>
  <c r="J40"/>
  <c r="AD40"/>
  <c r="Y41"/>
  <c r="T42"/>
  <c r="AN42"/>
  <c r="O43"/>
  <c r="AI43"/>
  <c r="J44"/>
  <c r="AD44"/>
  <c r="Y45"/>
  <c r="T46"/>
  <c r="AN46"/>
  <c r="O47"/>
  <c r="AI47"/>
  <c r="J49"/>
  <c r="AD49"/>
  <c r="Y50"/>
  <c r="T51"/>
  <c r="AN51"/>
  <c r="O52"/>
  <c r="AI52"/>
  <c r="J53"/>
  <c r="AD53"/>
  <c r="Y54"/>
  <c r="T57"/>
  <c r="AN57"/>
  <c r="O58"/>
  <c r="AI58"/>
  <c r="J59"/>
  <c r="AD59"/>
  <c r="Y60"/>
  <c r="T61"/>
  <c r="AN61"/>
  <c r="O63"/>
  <c r="AI63"/>
  <c r="J64"/>
  <c r="AD64"/>
  <c r="Y65"/>
  <c r="T66"/>
  <c r="AN66"/>
  <c r="O67"/>
  <c r="AI67"/>
  <c r="J68"/>
  <c r="AD68"/>
  <c r="Y69"/>
  <c r="T70"/>
  <c r="AN70"/>
  <c r="O71"/>
  <c r="AI71"/>
  <c r="J72"/>
  <c r="AD72"/>
  <c r="Y73"/>
  <c r="T74"/>
  <c r="AN74"/>
  <c r="O75"/>
  <c r="AI75"/>
  <c r="J76"/>
  <c r="AD76"/>
  <c r="Y21"/>
  <c r="AS29"/>
  <c r="Y33"/>
  <c r="AS40"/>
  <c r="Y44"/>
  <c r="AS44"/>
  <c r="AS49"/>
  <c r="Y53"/>
  <c r="AS53"/>
  <c r="AS59"/>
  <c r="Y64"/>
  <c r="AS72"/>
  <c r="Y76"/>
  <c r="AS20"/>
  <c r="Y24"/>
  <c r="AS28"/>
  <c r="AN29"/>
  <c r="AS32"/>
  <c r="T33"/>
  <c r="AS36"/>
  <c r="AN40"/>
  <c r="Y43"/>
  <c r="AS43"/>
  <c r="AN44"/>
  <c r="AS47"/>
  <c r="AN49"/>
  <c r="Y52"/>
  <c r="T53"/>
  <c r="AN53"/>
  <c r="Y58"/>
  <c r="AS58"/>
  <c r="AN59"/>
  <c r="Y63"/>
  <c r="T64"/>
  <c r="AS67"/>
  <c r="AN68"/>
  <c r="Y71"/>
  <c r="T72"/>
  <c r="AN72"/>
  <c r="AS75"/>
  <c r="T76"/>
  <c r="AN76"/>
  <c r="T32"/>
  <c r="O33"/>
  <c r="Y35"/>
  <c r="T36"/>
  <c r="O37"/>
  <c r="T39"/>
  <c r="O40"/>
  <c r="Y42"/>
  <c r="T43"/>
  <c r="O44"/>
  <c r="Y46"/>
  <c r="T47"/>
  <c r="O49"/>
  <c r="Y51"/>
  <c r="T52"/>
  <c r="O53"/>
  <c r="Y57"/>
  <c r="T58"/>
  <c r="O59"/>
  <c r="Y61"/>
  <c r="T63"/>
  <c r="O64"/>
  <c r="Y66"/>
  <c r="T67"/>
  <c r="O68"/>
  <c r="Y70"/>
  <c r="T71"/>
  <c r="O72"/>
  <c r="Y74"/>
  <c r="T75"/>
  <c r="O76"/>
</calcChain>
</file>

<file path=xl/sharedStrings.xml><?xml version="1.0" encoding="utf-8"?>
<sst xmlns="http://schemas.openxmlformats.org/spreadsheetml/2006/main" count="1448" uniqueCount="109">
  <si>
    <t>planif</t>
  </si>
  <si>
    <t>semaine</t>
  </si>
  <si>
    <t>planche</t>
  </si>
  <si>
    <t>largeur nette m</t>
  </si>
  <si>
    <t>largeur brute</t>
  </si>
  <si>
    <t>longueur m</t>
  </si>
  <si>
    <t>coeff longueur</t>
  </si>
  <si>
    <t>S1</t>
  </si>
  <si>
    <t>courgette</t>
  </si>
  <si>
    <t>S2</t>
  </si>
  <si>
    <t>tomate cerise</t>
  </si>
  <si>
    <t>S3</t>
  </si>
  <si>
    <t>tomate/basilic</t>
  </si>
  <si>
    <t>S4</t>
  </si>
  <si>
    <t>concombre</t>
  </si>
  <si>
    <t>S5</t>
  </si>
  <si>
    <t>haricot rame</t>
  </si>
  <si>
    <t>tomate</t>
  </si>
  <si>
    <t>entre loge et serre</t>
  </si>
  <si>
    <t>Planification</t>
  </si>
  <si>
    <t>culture 1</t>
  </si>
  <si>
    <t>Culture 2</t>
  </si>
  <si>
    <t>culture 2</t>
  </si>
  <si>
    <t>légume</t>
  </si>
  <si>
    <t>longueur</t>
  </si>
  <si>
    <t>densité/mlin</t>
  </si>
  <si>
    <t>nb mottes</t>
  </si>
  <si>
    <t>lég 1 cul 1</t>
  </si>
  <si>
    <t>lég 2 cul 1</t>
  </si>
  <si>
    <t>lég 3 cul 1</t>
  </si>
  <si>
    <t>lég 4 cul 1</t>
  </si>
  <si>
    <t>semaine cult 1</t>
  </si>
  <si>
    <t>semaine cult 2</t>
  </si>
  <si>
    <t>carotte</t>
  </si>
  <si>
    <t>radis botte</t>
  </si>
  <si>
    <t>radis botte 1/2</t>
  </si>
  <si>
    <t>panais</t>
  </si>
  <si>
    <t>betterave</t>
  </si>
  <si>
    <t>panais 1/2</t>
  </si>
  <si>
    <t>panais/betterave</t>
  </si>
  <si>
    <t>radis botte 1/3</t>
  </si>
  <si>
    <t>navet</t>
  </si>
  <si>
    <t>radis long</t>
  </si>
  <si>
    <t>navet/radis long</t>
  </si>
  <si>
    <t>poteau</t>
  </si>
  <si>
    <t>laitues</t>
  </si>
  <si>
    <t>épinard</t>
  </si>
  <si>
    <t>colrave</t>
  </si>
  <si>
    <t>mini blette</t>
  </si>
  <si>
    <t>radis long/navet/colrave/mini blette</t>
  </si>
  <si>
    <t>chou fleur</t>
  </si>
  <si>
    <t>brocoli</t>
  </si>
  <si>
    <t>romanesco</t>
  </si>
  <si>
    <t>oignon botte</t>
  </si>
  <si>
    <t>chou fleur-brocoli-romanesco-oignon botte</t>
  </si>
  <si>
    <t>mâche</t>
  </si>
  <si>
    <t>chou rouge</t>
  </si>
  <si>
    <t>chou blanc</t>
  </si>
  <si>
    <t>chou rouge/chou blanc</t>
  </si>
  <si>
    <t>cote de bette</t>
  </si>
  <si>
    <t>cote de bette/laitue</t>
  </si>
  <si>
    <t>chou fleur-brocoli-romanesco/laitues</t>
  </si>
  <si>
    <t>chou fleur-brocoli-romanesco</t>
  </si>
  <si>
    <t>oignon botte 1/3</t>
  </si>
  <si>
    <t>chou chinois</t>
  </si>
  <si>
    <t>chou blanc/chou rouge/chou chinois/colrave</t>
  </si>
  <si>
    <t>fenouil</t>
  </si>
  <si>
    <t>laitue</t>
  </si>
  <si>
    <t>mâche 1/2</t>
  </si>
  <si>
    <t>mâche fin</t>
  </si>
  <si>
    <t>Fenouil</t>
  </si>
  <si>
    <t>chou frisé</t>
  </si>
  <si>
    <t>fenouil-laitue 1/2</t>
  </si>
  <si>
    <t>fenouil-laitue 2/2</t>
  </si>
  <si>
    <t>poireau</t>
  </si>
  <si>
    <t>oignon j</t>
  </si>
  <si>
    <t>oignon b</t>
  </si>
  <si>
    <t>oignon r</t>
  </si>
  <si>
    <t>oignon R J B</t>
  </si>
  <si>
    <t>chou de bruxelles</t>
  </si>
  <si>
    <t>mesclun</t>
  </si>
  <si>
    <t>jp cdb</t>
  </si>
  <si>
    <t>roquette</t>
  </si>
  <si>
    <t>jp épinard</t>
  </si>
  <si>
    <t>carotte boule</t>
  </si>
  <si>
    <t>persil tubereux</t>
  </si>
  <si>
    <t>céleri branche</t>
  </si>
  <si>
    <t>persil tuberux</t>
  </si>
  <si>
    <t>persil/céleri</t>
  </si>
  <si>
    <t>céleri rave</t>
  </si>
  <si>
    <t>céleri R/B</t>
  </si>
  <si>
    <t>fenouil-pommée 1/2</t>
  </si>
  <si>
    <t>scarole</t>
  </si>
  <si>
    <t>frisée</t>
  </si>
  <si>
    <t>scarole/frisée</t>
  </si>
  <si>
    <t>chou rouge/chou blanc/navet</t>
  </si>
  <si>
    <t>cote de bette / laitue</t>
  </si>
  <si>
    <t>laitue/navet/colrave/mini blette</t>
  </si>
  <si>
    <t>scarole/frisée/laitues</t>
  </si>
  <si>
    <t>T219</t>
  </si>
  <si>
    <t>prairie fleurie + ruches</t>
  </si>
  <si>
    <t>droite antenne</t>
  </si>
  <si>
    <t>courge</t>
  </si>
  <si>
    <t>gauche antenne</t>
  </si>
  <si>
    <t>plateforme dépôt</t>
  </si>
  <si>
    <t>plateforme dépôt paysagiste</t>
  </si>
  <si>
    <t>chou blanc/chou rouge/chou chinois/oignon botte</t>
  </si>
  <si>
    <t>fenouil/laitue/colrave/miniblette</t>
  </si>
  <si>
    <t>chou fleur/brocoli/romanesco</t>
  </si>
</sst>
</file>

<file path=xl/styles.xml><?xml version="1.0" encoding="utf-8"?>
<styleSheet xmlns="http://schemas.openxmlformats.org/spreadsheetml/2006/main">
  <numFmts count="1">
    <numFmt numFmtId="164" formatCode="dd/mm"/>
  </numFmts>
  <fonts count="6">
    <font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Font="1" applyAlignment="1"/>
    <xf numFmtId="0" fontId="0" fillId="0" borderId="1" xfId="0" applyBorder="1" applyAlignment="1"/>
    <xf numFmtId="0" fontId="0" fillId="0" borderId="0" xfId="0" applyAlignment="1"/>
    <xf numFmtId="0" fontId="0" fillId="0" borderId="1" xfId="0" applyFont="1" applyBorder="1" applyAlignment="1"/>
    <xf numFmtId="14" fontId="0" fillId="0" borderId="0" xfId="0" applyNumberFormat="1" applyFont="1" applyAlignment="1"/>
    <xf numFmtId="164" fontId="0" fillId="0" borderId="0" xfId="0" applyNumberFormat="1" applyFont="1" applyAlignment="1"/>
    <xf numFmtId="164" fontId="0" fillId="0" borderId="1" xfId="0" applyNumberFormat="1" applyFont="1" applyBorder="1" applyAlignment="1"/>
    <xf numFmtId="0" fontId="1" fillId="0" borderId="0" xfId="0" applyFont="1" applyAlignment="1"/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0" borderId="0" xfId="0" applyFont="1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Fill="1" applyBorder="1" applyAlignment="1"/>
    <xf numFmtId="0" fontId="3" fillId="0" borderId="10" xfId="0" applyFont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0" fillId="0" borderId="10" xfId="0" applyBorder="1" applyAlignment="1"/>
    <xf numFmtId="0" fontId="0" fillId="0" borderId="11" xfId="0" applyFill="1" applyBorder="1" applyAlignment="1"/>
    <xf numFmtId="0" fontId="0" fillId="0" borderId="10" xfId="0" applyFont="1" applyBorder="1" applyAlignment="1"/>
    <xf numFmtId="0" fontId="3" fillId="0" borderId="0" xfId="0" applyFont="1" applyAlignment="1"/>
    <xf numFmtId="0" fontId="3" fillId="0" borderId="1" xfId="0" applyFont="1" applyBorder="1" applyAlignment="1"/>
    <xf numFmtId="0" fontId="0" fillId="0" borderId="13" xfId="0" applyFill="1" applyBorder="1" applyAlignment="1"/>
    <xf numFmtId="0" fontId="0" fillId="0" borderId="1" xfId="0" applyFill="1" applyBorder="1" applyAlignment="1"/>
    <xf numFmtId="0" fontId="0" fillId="0" borderId="13" xfId="0" applyFont="1" applyBorder="1" applyAlignment="1"/>
    <xf numFmtId="0" fontId="4" fillId="0" borderId="0" xfId="0" applyFont="1" applyAlignment="1"/>
    <xf numFmtId="0" fontId="0" fillId="0" borderId="0" xfId="0" applyBorder="1" applyAlignment="1"/>
    <xf numFmtId="0" fontId="0" fillId="0" borderId="13" xfId="0" applyBorder="1" applyAlignment="1"/>
    <xf numFmtId="0" fontId="4" fillId="0" borderId="1" xfId="0" applyFont="1" applyBorder="1" applyAlignment="1"/>
    <xf numFmtId="0" fontId="0" fillId="0" borderId="0" xfId="0" applyFont="1" applyFill="1" applyBorder="1" applyAlignment="1"/>
    <xf numFmtId="0" fontId="0" fillId="0" borderId="13" xfId="0" applyFont="1" applyFill="1" applyBorder="1" applyAlignment="1"/>
    <xf numFmtId="0" fontId="5" fillId="0" borderId="0" xfId="0" applyFont="1" applyAlignment="1"/>
    <xf numFmtId="0" fontId="4" fillId="0" borderId="0" xfId="0" applyFont="1" applyBorder="1" applyAlignment="1"/>
    <xf numFmtId="0" fontId="4" fillId="0" borderId="13" xfId="0" applyFont="1" applyBorder="1" applyAlignment="1"/>
    <xf numFmtId="0" fontId="4" fillId="0" borderId="0" xfId="0" applyFont="1" applyFill="1" applyBorder="1" applyAlignment="1"/>
    <xf numFmtId="0" fontId="0" fillId="4" borderId="0" xfId="0" applyFont="1" applyFill="1" applyAlignment="1"/>
    <xf numFmtId="0" fontId="0" fillId="4" borderId="0" xfId="0" applyFill="1" applyAlignment="1"/>
    <xf numFmtId="0" fontId="4" fillId="4" borderId="1" xfId="0" applyFont="1" applyFill="1" applyBorder="1" applyAlignment="1"/>
    <xf numFmtId="0" fontId="0" fillId="4" borderId="0" xfId="0" applyFont="1" applyFill="1" applyBorder="1" applyAlignment="1"/>
    <xf numFmtId="0" fontId="0" fillId="4" borderId="0" xfId="0" applyFill="1" applyBorder="1" applyAlignment="1"/>
    <xf numFmtId="0" fontId="0" fillId="4" borderId="13" xfId="0" applyFont="1" applyFill="1" applyBorder="1" applyAlignment="1"/>
    <xf numFmtId="0" fontId="4" fillId="4" borderId="0" xfId="0" applyFont="1" applyFill="1" applyBorder="1" applyAlignment="1"/>
    <xf numFmtId="0" fontId="0" fillId="4" borderId="1" xfId="0" applyFont="1" applyFill="1" applyBorder="1" applyAlignment="1"/>
    <xf numFmtId="0" fontId="4" fillId="4" borderId="13" xfId="0" applyFont="1" applyFill="1" applyBorder="1" applyAlignment="1"/>
    <xf numFmtId="0" fontId="4" fillId="4" borderId="0" xfId="0" applyFont="1" applyFill="1" applyAlignment="1"/>
    <xf numFmtId="1" fontId="0" fillId="0" borderId="0" xfId="0" applyNumberFormat="1" applyFill="1" applyBorder="1" applyAlignment="1"/>
    <xf numFmtId="0" fontId="2" fillId="0" borderId="0" xfId="0" applyFont="1" applyAlignment="1"/>
    <xf numFmtId="0" fontId="3" fillId="4" borderId="1" xfId="0" applyFont="1" applyFill="1" applyBorder="1" applyAlignment="1"/>
    <xf numFmtId="0" fontId="0" fillId="4" borderId="13" xfId="0" applyFill="1" applyBorder="1" applyAlignment="1"/>
    <xf numFmtId="0" fontId="3" fillId="4" borderId="0" xfId="0" applyFont="1" applyFill="1" applyBorder="1" applyAlignment="1"/>
    <xf numFmtId="0" fontId="3" fillId="4" borderId="13" xfId="0" applyFont="1" applyFill="1" applyBorder="1" applyAlignment="1"/>
    <xf numFmtId="0" fontId="4" fillId="0" borderId="13" xfId="0" applyFont="1" applyFill="1" applyBorder="1" applyAlignment="1"/>
    <xf numFmtId="0" fontId="0" fillId="4" borderId="1" xfId="0" applyFill="1" applyBorder="1" applyAlignment="1"/>
    <xf numFmtId="0" fontId="0" fillId="5" borderId="0" xfId="0" applyFont="1" applyFill="1" applyAlignment="1"/>
    <xf numFmtId="0" fontId="0" fillId="5" borderId="0" xfId="0" applyFill="1" applyAlignment="1"/>
    <xf numFmtId="0" fontId="3" fillId="0" borderId="0" xfId="0" applyFont="1" applyFill="1" applyBorder="1" applyAlignment="1"/>
    <xf numFmtId="0" fontId="3" fillId="0" borderId="13" xfId="0" applyFont="1" applyFill="1" applyBorder="1" applyAlignment="1"/>
    <xf numFmtId="0" fontId="3" fillId="0" borderId="1" xfId="0" applyFont="1" applyFill="1" applyBorder="1" applyAlignment="1"/>
    <xf numFmtId="0" fontId="3" fillId="0" borderId="0" xfId="0" applyFont="1" applyBorder="1" applyAlignment="1"/>
    <xf numFmtId="0" fontId="0" fillId="6" borderId="0" xfId="0" applyFill="1" applyAlignment="1"/>
    <xf numFmtId="0" fontId="3" fillId="0" borderId="14" xfId="0" applyFont="1" applyBorder="1" applyAlignment="1"/>
    <xf numFmtId="0" fontId="3" fillId="0" borderId="15" xfId="0" applyFont="1" applyBorder="1" applyAlignment="1"/>
    <xf numFmtId="0" fontId="0" fillId="0" borderId="15" xfId="0" applyFill="1" applyBorder="1" applyAlignment="1"/>
    <xf numFmtId="0" fontId="3" fillId="0" borderId="16" xfId="0" applyFont="1" applyBorder="1" applyAlignment="1"/>
    <xf numFmtId="0" fontId="0" fillId="0" borderId="16" xfId="0" applyFont="1" applyBorder="1" applyAlignment="1"/>
    <xf numFmtId="0" fontId="0" fillId="0" borderId="14" xfId="0" applyFont="1" applyBorder="1" applyAlignment="1"/>
    <xf numFmtId="0" fontId="0" fillId="0" borderId="15" xfId="0" applyFont="1" applyBorder="1" applyAlignment="1"/>
    <xf numFmtId="0" fontId="3" fillId="4" borderId="0" xfId="0" applyFont="1" applyFill="1" applyAlignment="1"/>
    <xf numFmtId="0" fontId="0" fillId="0" borderId="0" xfId="0" applyFill="1" applyAlignment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0" borderId="2" xfId="0" applyFill="1" applyBorder="1" applyAlignment="1"/>
    <xf numFmtId="0" fontId="0" fillId="0" borderId="17" xfId="0" applyFill="1" applyBorder="1" applyAlignment="1"/>
    <xf numFmtId="0" fontId="0" fillId="0" borderId="2" xfId="0" applyFont="1" applyBorder="1" applyAlignment="1"/>
    <xf numFmtId="0" fontId="0" fillId="0" borderId="17" xfId="0" applyFont="1" applyBorder="1" applyAlignment="1"/>
    <xf numFmtId="0" fontId="0" fillId="0" borderId="2" xfId="0" applyBorder="1" applyAlignment="1"/>
    <xf numFmtId="0" fontId="0" fillId="0" borderId="17" xfId="0" applyBorder="1" applyAlignment="1"/>
    <xf numFmtId="0" fontId="0" fillId="4" borderId="2" xfId="0" applyFont="1" applyFill="1" applyBorder="1" applyAlignment="1"/>
    <xf numFmtId="0" fontId="0" fillId="4" borderId="17" xfId="0" applyFont="1" applyFill="1" applyBorder="1" applyAlignment="1"/>
    <xf numFmtId="0" fontId="3" fillId="0" borderId="2" xfId="0" applyFont="1" applyFill="1" applyBorder="1" applyAlignment="1"/>
    <xf numFmtId="0" fontId="3" fillId="0" borderId="17" xfId="0" applyFont="1" applyFill="1" applyBorder="1" applyAlignment="1"/>
    <xf numFmtId="0" fontId="0" fillId="0" borderId="18" xfId="0" applyFont="1" applyBorder="1" applyAlignment="1"/>
    <xf numFmtId="0" fontId="0" fillId="0" borderId="6" xfId="0" applyFont="1" applyBorder="1" applyAlignment="1"/>
    <xf numFmtId="0" fontId="0" fillId="0" borderId="19" xfId="0" applyFont="1" applyBorder="1" applyAlignment="1"/>
    <xf numFmtId="0" fontId="5" fillId="0" borderId="0" xfId="0" applyFont="1" applyFill="1" applyAlignment="1"/>
    <xf numFmtId="0" fontId="0" fillId="6" borderId="0" xfId="0" applyFill="1" applyBorder="1" applyAlignment="1"/>
    <xf numFmtId="0" fontId="0" fillId="6" borderId="0" xfId="0" applyFont="1" applyFill="1" applyBorder="1" applyAlignment="1"/>
    <xf numFmtId="0" fontId="0" fillId="6" borderId="17" xfId="0" applyFont="1" applyFill="1" applyBorder="1" applyAlignment="1"/>
    <xf numFmtId="1" fontId="4" fillId="0" borderId="0" xfId="0" applyNumberFormat="1" applyFont="1" applyFill="1" applyBorder="1" applyAlignment="1"/>
    <xf numFmtId="0" fontId="4" fillId="0" borderId="1" xfId="0" applyFont="1" applyFill="1" applyBorder="1" applyAlignment="1"/>
    <xf numFmtId="0" fontId="4" fillId="0" borderId="0" xfId="0" applyFont="1" applyFill="1" applyAlignment="1"/>
    <xf numFmtId="0" fontId="4" fillId="0" borderId="10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Le%20Jardin%20de%20Beauregard/planif%20prod%20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ansposé"/>
      <sheetName val="2023 prev beauregard 50m"/>
      <sheetName val="pepinière"/>
      <sheetName val="A planter"/>
      <sheetName val="Listes (2)"/>
      <sheetName val="2022 beauregard 50m"/>
      <sheetName val="densités"/>
      <sheetName val="2022 boujeons"/>
      <sheetName val="rendements"/>
      <sheetName val="calcul gaines"/>
      <sheetName val="Listes"/>
      <sheetName val="2022 beauregard 4x12,5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Carotte</v>
          </cell>
        </row>
        <row r="3">
          <cell r="A3" t="str">
            <v>Carotte</v>
          </cell>
        </row>
        <row r="4">
          <cell r="A4" t="str">
            <v>Chou kale</v>
          </cell>
        </row>
        <row r="5">
          <cell r="A5" t="str">
            <v>Concombre</v>
          </cell>
        </row>
        <row r="6">
          <cell r="A6" t="str">
            <v>Côte de bette</v>
          </cell>
        </row>
        <row r="7">
          <cell r="A7" t="str">
            <v>Côte de bette</v>
          </cell>
        </row>
        <row r="8">
          <cell r="A8" t="str">
            <v>Courge</v>
          </cell>
        </row>
        <row r="9">
          <cell r="A9" t="str">
            <v>Courgette</v>
          </cell>
        </row>
        <row r="10">
          <cell r="A10" t="str">
            <v>Courgette</v>
          </cell>
        </row>
        <row r="11">
          <cell r="A11" t="str">
            <v>Epinard</v>
          </cell>
        </row>
        <row r="12">
          <cell r="A12" t="str">
            <v>Epinard</v>
          </cell>
        </row>
        <row r="13">
          <cell r="A13" t="str">
            <v>Haricot vert</v>
          </cell>
        </row>
        <row r="14">
          <cell r="A14" t="str">
            <v>Haricot vert</v>
          </cell>
        </row>
        <row r="15">
          <cell r="A15" t="str">
            <v>Haricot vert</v>
          </cell>
        </row>
        <row r="16">
          <cell r="A16" t="str">
            <v>Laitue Batavia</v>
          </cell>
        </row>
        <row r="17">
          <cell r="A17" t="str">
            <v>Laitue Batavia</v>
          </cell>
        </row>
        <row r="18">
          <cell r="A18" t="str">
            <v>Laitue FDC</v>
          </cell>
        </row>
        <row r="19">
          <cell r="A19" t="str">
            <v>Laitue FDC</v>
          </cell>
        </row>
        <row r="20">
          <cell r="A20" t="str">
            <v>Laitue FDC</v>
          </cell>
        </row>
        <row r="21">
          <cell r="A21" t="str">
            <v>Moutarde</v>
          </cell>
        </row>
        <row r="22">
          <cell r="A22" t="str">
            <v>Radis</v>
          </cell>
        </row>
        <row r="23">
          <cell r="A23" t="str">
            <v>Radis</v>
          </cell>
        </row>
        <row r="24">
          <cell r="A24" t="str">
            <v>Roquette</v>
          </cell>
        </row>
        <row r="25">
          <cell r="A25" t="str">
            <v>Tomate</v>
          </cell>
        </row>
      </sheetData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V130"/>
  <sheetViews>
    <sheetView tabSelected="1" zoomScale="70" zoomScaleNormal="70" workbookViewId="0">
      <pane xSplit="1" ySplit="4" topLeftCell="AN14" activePane="bottomRight" state="frozen"/>
      <selection pane="topRight" activeCell="B1" sqref="B1"/>
      <selection pane="bottomLeft" activeCell="A3" sqref="A3"/>
      <selection pane="bottomRight" activeCell="AA18" sqref="AA18:AA37"/>
    </sheetView>
  </sheetViews>
  <sheetFormatPr baseColWidth="10" defaultRowHeight="12.75"/>
  <cols>
    <col min="1" max="14" width="11.42578125" style="1"/>
    <col min="15" max="16" width="7" style="1" customWidth="1"/>
    <col min="17" max="25" width="11" style="1" customWidth="1"/>
    <col min="26" max="26" width="11.42578125" style="1"/>
    <col min="27" max="27" width="11.42578125" style="4"/>
    <col min="28" max="56" width="11.42578125" style="1"/>
    <col min="57" max="57" width="11.42578125" style="4"/>
    <col min="58" max="16384" width="11.42578125" style="1"/>
  </cols>
  <sheetData>
    <row r="1" spans="1:99">
      <c r="B1" s="1">
        <v>2023</v>
      </c>
      <c r="AA1" s="2" t="s">
        <v>0</v>
      </c>
      <c r="AB1" s="3"/>
    </row>
    <row r="2" spans="1:99">
      <c r="B2" s="1">
        <v>37</v>
      </c>
      <c r="L2" s="5"/>
      <c r="M2" s="5"/>
      <c r="N2" s="5"/>
      <c r="BE2" s="2" t="s">
        <v>1</v>
      </c>
    </row>
    <row r="3" spans="1:99">
      <c r="H3" s="1">
        <v>2023</v>
      </c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7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7">
        <f>AD3+7</f>
        <v>7</v>
      </c>
      <c r="BF3" s="6">
        <f t="shared" ref="BF3:CU3" si="0">BE3+7</f>
        <v>14</v>
      </c>
      <c r="BG3" s="6">
        <f t="shared" si="0"/>
        <v>21</v>
      </c>
      <c r="BH3" s="6">
        <f t="shared" si="0"/>
        <v>28</v>
      </c>
      <c r="BI3" s="6">
        <f t="shared" si="0"/>
        <v>35</v>
      </c>
      <c r="BJ3" s="6">
        <f t="shared" si="0"/>
        <v>42</v>
      </c>
      <c r="BK3" s="6">
        <f t="shared" si="0"/>
        <v>49</v>
      </c>
      <c r="BL3" s="6">
        <f t="shared" si="0"/>
        <v>56</v>
      </c>
      <c r="BM3" s="6">
        <f t="shared" si="0"/>
        <v>63</v>
      </c>
      <c r="BN3" s="6">
        <f t="shared" si="0"/>
        <v>70</v>
      </c>
      <c r="BO3" s="6">
        <f t="shared" si="0"/>
        <v>77</v>
      </c>
      <c r="BP3" s="6">
        <f t="shared" si="0"/>
        <v>84</v>
      </c>
      <c r="BQ3" s="6">
        <f t="shared" si="0"/>
        <v>91</v>
      </c>
      <c r="BR3" s="6">
        <f t="shared" si="0"/>
        <v>98</v>
      </c>
      <c r="BS3" s="6">
        <f t="shared" si="0"/>
        <v>105</v>
      </c>
      <c r="BT3" s="6">
        <f t="shared" si="0"/>
        <v>112</v>
      </c>
      <c r="BU3" s="6">
        <f t="shared" si="0"/>
        <v>119</v>
      </c>
      <c r="BV3" s="6">
        <f t="shared" si="0"/>
        <v>126</v>
      </c>
      <c r="BW3" s="6">
        <f t="shared" si="0"/>
        <v>133</v>
      </c>
      <c r="BX3" s="6">
        <f t="shared" si="0"/>
        <v>140</v>
      </c>
      <c r="BY3" s="6">
        <f t="shared" si="0"/>
        <v>147</v>
      </c>
      <c r="BZ3" s="6">
        <f t="shared" si="0"/>
        <v>154</v>
      </c>
      <c r="CA3" s="6">
        <f t="shared" si="0"/>
        <v>161</v>
      </c>
      <c r="CB3" s="6">
        <f t="shared" si="0"/>
        <v>168</v>
      </c>
      <c r="CC3" s="6">
        <f t="shared" si="0"/>
        <v>175</v>
      </c>
      <c r="CD3" s="6">
        <f t="shared" si="0"/>
        <v>182</v>
      </c>
      <c r="CE3" s="6">
        <f t="shared" si="0"/>
        <v>189</v>
      </c>
      <c r="CF3" s="6">
        <f t="shared" si="0"/>
        <v>196</v>
      </c>
      <c r="CG3" s="6">
        <f t="shared" si="0"/>
        <v>203</v>
      </c>
      <c r="CH3" s="6">
        <f t="shared" si="0"/>
        <v>210</v>
      </c>
      <c r="CI3" s="6">
        <f t="shared" si="0"/>
        <v>217</v>
      </c>
      <c r="CJ3" s="6">
        <f t="shared" si="0"/>
        <v>224</v>
      </c>
      <c r="CK3" s="6">
        <f t="shared" si="0"/>
        <v>231</v>
      </c>
      <c r="CL3" s="6">
        <f t="shared" si="0"/>
        <v>238</v>
      </c>
      <c r="CM3" s="6">
        <f t="shared" si="0"/>
        <v>245</v>
      </c>
      <c r="CN3" s="6">
        <f t="shared" si="0"/>
        <v>252</v>
      </c>
      <c r="CO3" s="6">
        <f t="shared" si="0"/>
        <v>259</v>
      </c>
      <c r="CP3" s="6">
        <f t="shared" si="0"/>
        <v>266</v>
      </c>
      <c r="CQ3" s="6">
        <f t="shared" si="0"/>
        <v>273</v>
      </c>
      <c r="CR3" s="6">
        <f t="shared" si="0"/>
        <v>280</v>
      </c>
      <c r="CS3" s="6">
        <f t="shared" si="0"/>
        <v>287</v>
      </c>
      <c r="CT3" s="6">
        <f t="shared" si="0"/>
        <v>294</v>
      </c>
      <c r="CU3" s="6">
        <f t="shared" si="0"/>
        <v>301</v>
      </c>
    </row>
    <row r="4" spans="1:99">
      <c r="A4" s="3" t="s">
        <v>2</v>
      </c>
      <c r="B4" s="8" t="s">
        <v>3</v>
      </c>
      <c r="C4" s="8" t="s">
        <v>4</v>
      </c>
      <c r="D4" s="3" t="s">
        <v>5</v>
      </c>
      <c r="E4" s="3"/>
      <c r="F4" s="3" t="s">
        <v>6</v>
      </c>
      <c r="H4" s="1">
        <v>2023</v>
      </c>
      <c r="BE4" s="4">
        <v>10</v>
      </c>
      <c r="BF4" s="1">
        <v>11</v>
      </c>
      <c r="BG4" s="1">
        <v>12</v>
      </c>
      <c r="BH4" s="1">
        <v>13</v>
      </c>
      <c r="BI4" s="1">
        <v>14</v>
      </c>
      <c r="BJ4" s="1">
        <v>15</v>
      </c>
      <c r="BK4" s="1">
        <v>16</v>
      </c>
      <c r="BL4" s="1">
        <v>17</v>
      </c>
      <c r="BM4" s="1">
        <v>18</v>
      </c>
      <c r="BN4" s="1">
        <v>19</v>
      </c>
      <c r="BO4" s="1">
        <v>20</v>
      </c>
      <c r="BP4" s="1">
        <v>21</v>
      </c>
      <c r="BQ4" s="1">
        <v>22</v>
      </c>
      <c r="BR4" s="1">
        <v>23</v>
      </c>
      <c r="BS4" s="1">
        <v>24</v>
      </c>
      <c r="BT4" s="1">
        <v>25</v>
      </c>
      <c r="BU4" s="1">
        <v>26</v>
      </c>
      <c r="BV4" s="1">
        <v>27</v>
      </c>
      <c r="BW4" s="1">
        <v>28</v>
      </c>
      <c r="BX4" s="1">
        <v>29</v>
      </c>
      <c r="BY4" s="1">
        <v>30</v>
      </c>
      <c r="BZ4" s="1">
        <v>31</v>
      </c>
      <c r="CA4" s="1">
        <v>32</v>
      </c>
      <c r="CB4" s="1">
        <v>33</v>
      </c>
      <c r="CC4" s="1">
        <v>34</v>
      </c>
      <c r="CD4" s="1">
        <v>35</v>
      </c>
      <c r="CE4" s="1">
        <v>36</v>
      </c>
      <c r="CF4" s="1">
        <v>37</v>
      </c>
      <c r="CG4" s="1">
        <v>38</v>
      </c>
      <c r="CH4" s="1">
        <v>39</v>
      </c>
      <c r="CI4" s="1">
        <v>40</v>
      </c>
      <c r="CJ4" s="1">
        <v>41</v>
      </c>
      <c r="CK4" s="1">
        <v>42</v>
      </c>
      <c r="CL4" s="1">
        <v>43</v>
      </c>
      <c r="CM4" s="1">
        <v>44</v>
      </c>
      <c r="CN4" s="1">
        <v>45</v>
      </c>
      <c r="CO4" s="1">
        <v>46</v>
      </c>
      <c r="CP4" s="1">
        <v>47</v>
      </c>
      <c r="CQ4" s="1">
        <v>48</v>
      </c>
      <c r="CR4" s="1">
        <v>49</v>
      </c>
      <c r="CS4" s="1">
        <v>50</v>
      </c>
      <c r="CT4" s="1">
        <v>51</v>
      </c>
      <c r="CU4" s="1">
        <v>52</v>
      </c>
    </row>
    <row r="5" spans="1:99">
      <c r="A5" s="8" t="s">
        <v>7</v>
      </c>
      <c r="B5" s="3">
        <v>1.5</v>
      </c>
      <c r="C5" s="3">
        <v>1.85</v>
      </c>
      <c r="D5" s="3">
        <v>50</v>
      </c>
      <c r="E5" s="3"/>
      <c r="BI5" s="3" t="s">
        <v>8</v>
      </c>
    </row>
    <row r="6" spans="1:99">
      <c r="A6" s="8" t="s">
        <v>9</v>
      </c>
      <c r="B6" s="3">
        <v>1.5</v>
      </c>
      <c r="C6" s="3">
        <v>1.85</v>
      </c>
      <c r="D6" s="3">
        <v>50</v>
      </c>
      <c r="E6" s="3"/>
      <c r="BI6" s="3" t="s">
        <v>10</v>
      </c>
    </row>
    <row r="7" spans="1:99">
      <c r="A7" s="8" t="s">
        <v>11</v>
      </c>
      <c r="B7" s="3">
        <v>1.5</v>
      </c>
      <c r="C7" s="3">
        <v>1.85</v>
      </c>
      <c r="D7" s="3">
        <v>50</v>
      </c>
      <c r="E7" s="3"/>
      <c r="BI7" s="3" t="s">
        <v>12</v>
      </c>
    </row>
    <row r="8" spans="1:99">
      <c r="A8" s="8" t="s">
        <v>13</v>
      </c>
      <c r="B8" s="3">
        <v>1.5</v>
      </c>
      <c r="C8" s="3">
        <v>1.85</v>
      </c>
      <c r="D8" s="3">
        <v>50</v>
      </c>
      <c r="E8" s="3"/>
      <c r="BI8" s="3" t="s">
        <v>14</v>
      </c>
    </row>
    <row r="9" spans="1:99">
      <c r="A9" s="8" t="s">
        <v>15</v>
      </c>
      <c r="B9" s="3">
        <v>1.5</v>
      </c>
      <c r="C9" s="3">
        <v>1.85</v>
      </c>
      <c r="D9" s="3">
        <v>50</v>
      </c>
      <c r="E9" s="3"/>
      <c r="BI9" s="3" t="s">
        <v>16</v>
      </c>
    </row>
    <row r="10" spans="1:99">
      <c r="A10" s="8"/>
      <c r="B10" s="3"/>
      <c r="C10" s="3">
        <f>SUM(C5:C9)</f>
        <v>9.25</v>
      </c>
      <c r="D10" s="3"/>
      <c r="E10" s="3"/>
      <c r="BI10" s="3" t="s">
        <v>17</v>
      </c>
    </row>
    <row r="11" spans="1:99">
      <c r="A11" s="8"/>
      <c r="D11" s="3"/>
      <c r="E11" s="3"/>
      <c r="BI11" s="3" t="s">
        <v>8</v>
      </c>
    </row>
    <row r="12" spans="1:99">
      <c r="A12" s="1">
        <v>1</v>
      </c>
      <c r="D12" s="8" t="s">
        <v>18</v>
      </c>
      <c r="E12" s="8"/>
    </row>
    <row r="13" spans="1:99">
      <c r="A13" s="1">
        <v>2</v>
      </c>
    </row>
    <row r="14" spans="1:99">
      <c r="A14" s="1">
        <v>3</v>
      </c>
    </row>
    <row r="15" spans="1:99" ht="13.5" thickBot="1">
      <c r="A15" s="1">
        <v>4</v>
      </c>
      <c r="G15" s="9" t="s">
        <v>19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1"/>
      <c r="AV15" s="11"/>
      <c r="AW15" s="11"/>
      <c r="AX15" s="11"/>
      <c r="AY15" s="11"/>
      <c r="AZ15" s="11"/>
      <c r="BA15" s="11"/>
      <c r="BB15" s="11"/>
      <c r="BC15" s="11"/>
      <c r="BD15" s="11"/>
    </row>
    <row r="16" spans="1:99" ht="13.5" thickBot="1">
      <c r="A16" s="1">
        <v>5</v>
      </c>
      <c r="G16" s="12" t="s">
        <v>20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3"/>
      <c r="AA16" s="14" t="s">
        <v>21</v>
      </c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78" t="s">
        <v>20</v>
      </c>
      <c r="AV16" s="79"/>
      <c r="AW16" s="79"/>
      <c r="AX16" s="79"/>
      <c r="AY16" s="79"/>
      <c r="AZ16" s="80" t="s">
        <v>22</v>
      </c>
      <c r="BA16" s="80"/>
      <c r="BB16" s="80"/>
      <c r="BC16" s="80"/>
      <c r="BD16" s="81"/>
      <c r="BE16" s="16"/>
    </row>
    <row r="17" spans="1:92">
      <c r="D17" s="3"/>
      <c r="E17" s="3"/>
      <c r="G17" s="17" t="s">
        <v>23</v>
      </c>
      <c r="H17" s="18" t="s">
        <v>24</v>
      </c>
      <c r="I17" s="18" t="s">
        <v>25</v>
      </c>
      <c r="J17" s="18" t="s">
        <v>26</v>
      </c>
      <c r="K17" s="19" t="s">
        <v>1</v>
      </c>
      <c r="L17" s="17" t="s">
        <v>23</v>
      </c>
      <c r="M17" s="18" t="s">
        <v>24</v>
      </c>
      <c r="N17" s="18" t="s">
        <v>25</v>
      </c>
      <c r="O17" s="18" t="s">
        <v>26</v>
      </c>
      <c r="P17" s="19" t="s">
        <v>1</v>
      </c>
      <c r="Q17" s="17" t="s">
        <v>23</v>
      </c>
      <c r="R17" s="18" t="s">
        <v>24</v>
      </c>
      <c r="S17" s="18" t="s">
        <v>25</v>
      </c>
      <c r="T17" s="18" t="s">
        <v>26</v>
      </c>
      <c r="U17" s="19" t="s">
        <v>1</v>
      </c>
      <c r="V17" s="17" t="s">
        <v>23</v>
      </c>
      <c r="W17" s="18" t="s">
        <v>24</v>
      </c>
      <c r="X17" s="18" t="s">
        <v>25</v>
      </c>
      <c r="Y17" s="18" t="s">
        <v>26</v>
      </c>
      <c r="Z17" s="19" t="s">
        <v>1</v>
      </c>
      <c r="AA17" s="17" t="s">
        <v>23</v>
      </c>
      <c r="AB17" s="18" t="s">
        <v>24</v>
      </c>
      <c r="AC17" s="18" t="s">
        <v>25</v>
      </c>
      <c r="AD17" s="18" t="s">
        <v>26</v>
      </c>
      <c r="AE17" s="19" t="s">
        <v>1</v>
      </c>
      <c r="AF17" s="17" t="s">
        <v>23</v>
      </c>
      <c r="AG17" s="18" t="s">
        <v>24</v>
      </c>
      <c r="AH17" s="18" t="s">
        <v>25</v>
      </c>
      <c r="AI17" s="18" t="s">
        <v>26</v>
      </c>
      <c r="AJ17" s="19" t="s">
        <v>1</v>
      </c>
      <c r="AK17" s="17" t="s">
        <v>23</v>
      </c>
      <c r="AL17" s="18" t="s">
        <v>24</v>
      </c>
      <c r="AM17" s="18" t="s">
        <v>25</v>
      </c>
      <c r="AN17" s="18" t="s">
        <v>26</v>
      </c>
      <c r="AO17" s="19" t="s">
        <v>1</v>
      </c>
      <c r="AP17" s="17" t="s">
        <v>23</v>
      </c>
      <c r="AQ17" s="18" t="s">
        <v>24</v>
      </c>
      <c r="AR17" s="18" t="s">
        <v>25</v>
      </c>
      <c r="AS17" s="18" t="s">
        <v>26</v>
      </c>
      <c r="AT17" s="18" t="s">
        <v>1</v>
      </c>
      <c r="AU17" s="82" t="s">
        <v>27</v>
      </c>
      <c r="AV17" s="20" t="s">
        <v>28</v>
      </c>
      <c r="AW17" s="20" t="s">
        <v>29</v>
      </c>
      <c r="AX17" s="20" t="s">
        <v>30</v>
      </c>
      <c r="AY17" s="20" t="s">
        <v>31</v>
      </c>
      <c r="AZ17" s="20" t="s">
        <v>27</v>
      </c>
      <c r="BA17" s="20" t="s">
        <v>28</v>
      </c>
      <c r="BB17" s="20" t="s">
        <v>29</v>
      </c>
      <c r="BC17" s="20" t="s">
        <v>30</v>
      </c>
      <c r="BD17" s="83" t="s">
        <v>32</v>
      </c>
      <c r="BE17" s="16"/>
    </row>
    <row r="18" spans="1:92">
      <c r="A18" s="1">
        <v>101</v>
      </c>
      <c r="B18" s="3">
        <v>1.5</v>
      </c>
      <c r="C18" s="3">
        <v>1.9</v>
      </c>
      <c r="D18" s="3">
        <v>50</v>
      </c>
      <c r="E18" s="3"/>
      <c r="F18" s="1">
        <f t="shared" ref="F18:F47" si="1">D18/50</f>
        <v>1</v>
      </c>
      <c r="G18" s="21" t="s">
        <v>33</v>
      </c>
      <c r="H18" s="22">
        <v>1</v>
      </c>
      <c r="I18" s="22"/>
      <c r="J18" s="27">
        <f t="shared" ref="J18:J78" si="2">I18*H18*$F18*$D18</f>
        <v>0</v>
      </c>
      <c r="K18" s="23"/>
      <c r="L18" s="21" t="s">
        <v>33</v>
      </c>
      <c r="M18" s="24">
        <v>0.8</v>
      </c>
      <c r="N18" s="22"/>
      <c r="O18" s="24"/>
      <c r="P18" s="25"/>
      <c r="Q18" s="26"/>
      <c r="R18" s="22"/>
      <c r="S18" s="22"/>
      <c r="T18" s="27">
        <f t="shared" ref="T18:T78" si="3">S18*R18*$F18*$D18</f>
        <v>0</v>
      </c>
      <c r="U18" s="23"/>
      <c r="V18" s="26"/>
      <c r="W18" s="22"/>
      <c r="X18" s="22"/>
      <c r="Y18" s="27">
        <f t="shared" ref="Y18:Y79" si="4">X18*W18*$F18*$D18</f>
        <v>0</v>
      </c>
      <c r="Z18" s="23"/>
      <c r="AA18" s="102" t="s">
        <v>34</v>
      </c>
      <c r="AB18" s="24">
        <v>1</v>
      </c>
      <c r="AC18" s="24"/>
      <c r="AD18" s="27">
        <f t="shared" ref="AD18:AD78" si="5">AC18*AB18*$F18*$D18</f>
        <v>0</v>
      </c>
      <c r="AE18" s="25"/>
      <c r="AF18" s="28"/>
      <c r="AG18" s="24"/>
      <c r="AH18" s="24"/>
      <c r="AI18" s="27">
        <f t="shared" ref="AI18:AI77" si="6">AH18*AG18*$F18*$D18</f>
        <v>0</v>
      </c>
      <c r="AJ18" s="25"/>
      <c r="AK18" s="28"/>
      <c r="AL18" s="24"/>
      <c r="AM18" s="24"/>
      <c r="AN18" s="27">
        <f t="shared" ref="AN18:AN77" si="7">AM18*AL18*$F18*$D18</f>
        <v>0</v>
      </c>
      <c r="AO18" s="25"/>
      <c r="AP18" s="28"/>
      <c r="AQ18" s="24"/>
      <c r="AR18" s="24"/>
      <c r="AS18" s="27">
        <f t="shared" ref="AS18:AS77" si="8">AR18*AQ18*$F18*$D18</f>
        <v>0</v>
      </c>
      <c r="AT18" s="24"/>
      <c r="AU18" s="86"/>
      <c r="AV18" s="16"/>
      <c r="AW18" s="16"/>
      <c r="AX18" s="16"/>
      <c r="AY18" s="16"/>
      <c r="AZ18" s="35"/>
      <c r="BA18" s="16"/>
      <c r="BB18" s="16"/>
      <c r="BC18" s="16"/>
      <c r="BD18" s="85"/>
      <c r="BE18" s="11"/>
      <c r="BF18" s="3"/>
      <c r="BG18" s="3" t="s">
        <v>33</v>
      </c>
      <c r="BH18" s="3" t="s">
        <v>33</v>
      </c>
      <c r="BI18" s="3" t="s">
        <v>33</v>
      </c>
      <c r="BJ18" s="3" t="s">
        <v>33</v>
      </c>
      <c r="BK18" s="3" t="s">
        <v>33</v>
      </c>
      <c r="BL18" s="3" t="s">
        <v>33</v>
      </c>
      <c r="BM18" s="3" t="s">
        <v>33</v>
      </c>
      <c r="BN18" s="3" t="s">
        <v>33</v>
      </c>
      <c r="BO18" s="3" t="s">
        <v>33</v>
      </c>
      <c r="BP18" s="3" t="s">
        <v>33</v>
      </c>
      <c r="BQ18" s="3" t="s">
        <v>33</v>
      </c>
      <c r="BR18" s="3" t="s">
        <v>33</v>
      </c>
      <c r="BS18" s="3" t="s">
        <v>33</v>
      </c>
      <c r="BT18" s="3" t="s">
        <v>33</v>
      </c>
      <c r="BU18" s="3" t="s">
        <v>33</v>
      </c>
      <c r="BV18" s="3" t="s">
        <v>33</v>
      </c>
      <c r="BW18" s="3" t="s">
        <v>33</v>
      </c>
      <c r="BX18" s="3" t="s">
        <v>33</v>
      </c>
      <c r="BY18" s="3" t="s">
        <v>33</v>
      </c>
      <c r="BZ18" s="3" t="s">
        <v>33</v>
      </c>
      <c r="CA18" s="3" t="s">
        <v>33</v>
      </c>
      <c r="CC18" s="29" t="s">
        <v>35</v>
      </c>
      <c r="CE18" s="29" t="s">
        <v>35</v>
      </c>
      <c r="CI18" s="29"/>
      <c r="CK18" s="29"/>
    </row>
    <row r="19" spans="1:92">
      <c r="A19" s="1">
        <v>102</v>
      </c>
      <c r="B19" s="3">
        <v>1.5</v>
      </c>
      <c r="C19" s="3">
        <v>1.9</v>
      </c>
      <c r="D19" s="3">
        <v>50</v>
      </c>
      <c r="E19" s="3"/>
      <c r="F19" s="1">
        <f t="shared" si="1"/>
        <v>1</v>
      </c>
      <c r="G19" s="30" t="s">
        <v>36</v>
      </c>
      <c r="H19" s="20">
        <v>0.5</v>
      </c>
      <c r="I19" s="20"/>
      <c r="J19" s="20">
        <f t="shared" si="2"/>
        <v>0</v>
      </c>
      <c r="K19" s="31"/>
      <c r="L19" s="32" t="s">
        <v>37</v>
      </c>
      <c r="M19" s="20">
        <v>0.5</v>
      </c>
      <c r="N19" s="16"/>
      <c r="O19" s="16"/>
      <c r="P19" s="33"/>
      <c r="Q19" s="4"/>
      <c r="R19" s="16"/>
      <c r="S19" s="16"/>
      <c r="T19" s="20">
        <f t="shared" si="3"/>
        <v>0</v>
      </c>
      <c r="U19" s="33"/>
      <c r="V19" s="4"/>
      <c r="W19" s="16"/>
      <c r="X19" s="16"/>
      <c r="Y19" s="20">
        <f t="shared" si="4"/>
        <v>0</v>
      </c>
      <c r="Z19" s="31"/>
      <c r="AA19" s="37"/>
      <c r="AB19" s="16"/>
      <c r="AC19" s="16"/>
      <c r="AD19" s="20">
        <f t="shared" si="5"/>
        <v>0</v>
      </c>
      <c r="AE19" s="33"/>
      <c r="AF19" s="4"/>
      <c r="AG19" s="16"/>
      <c r="AH19" s="16"/>
      <c r="AI19" s="20">
        <f t="shared" si="6"/>
        <v>0</v>
      </c>
      <c r="AJ19" s="33"/>
      <c r="AK19" s="4"/>
      <c r="AL19" s="16"/>
      <c r="AM19" s="16"/>
      <c r="AN19" s="20">
        <f t="shared" si="7"/>
        <v>0</v>
      </c>
      <c r="AO19" s="33"/>
      <c r="AP19" s="4"/>
      <c r="AQ19" s="16"/>
      <c r="AR19" s="16"/>
      <c r="AS19" s="20">
        <f t="shared" si="8"/>
        <v>0</v>
      </c>
      <c r="AT19" s="16"/>
      <c r="AU19" s="84"/>
      <c r="AV19" s="16"/>
      <c r="AW19" s="16"/>
      <c r="AX19" s="16"/>
      <c r="AY19" s="16"/>
      <c r="AZ19" s="16"/>
      <c r="BA19" s="16"/>
      <c r="BB19" s="16"/>
      <c r="BC19" s="16"/>
      <c r="BD19" s="85"/>
      <c r="BE19" s="11"/>
      <c r="BG19" s="34" t="s">
        <v>38</v>
      </c>
      <c r="BH19" s="34" t="s">
        <v>38</v>
      </c>
      <c r="BI19" s="34" t="s">
        <v>38</v>
      </c>
      <c r="BJ19" s="34" t="s">
        <v>38</v>
      </c>
      <c r="BK19" s="34" t="s">
        <v>38</v>
      </c>
      <c r="BL19" s="3" t="s">
        <v>39</v>
      </c>
      <c r="BM19" s="3" t="s">
        <v>39</v>
      </c>
      <c r="BN19" s="3" t="s">
        <v>39</v>
      </c>
      <c r="BO19" s="3" t="s">
        <v>39</v>
      </c>
      <c r="BP19" s="3" t="s">
        <v>39</v>
      </c>
      <c r="BQ19" s="3" t="s">
        <v>39</v>
      </c>
      <c r="BR19" s="3" t="s">
        <v>39</v>
      </c>
      <c r="BS19" s="3" t="s">
        <v>39</v>
      </c>
      <c r="BT19" s="3" t="s">
        <v>39</v>
      </c>
      <c r="BU19" s="3" t="s">
        <v>39</v>
      </c>
      <c r="BV19" s="3" t="s">
        <v>39</v>
      </c>
      <c r="BW19" s="3" t="s">
        <v>39</v>
      </c>
      <c r="BX19" s="3" t="s">
        <v>39</v>
      </c>
      <c r="BY19" s="3" t="s">
        <v>39</v>
      </c>
      <c r="BZ19" s="3" t="s">
        <v>39</v>
      </c>
      <c r="CA19" s="3" t="s">
        <v>39</v>
      </c>
      <c r="CB19" s="3" t="s">
        <v>39</v>
      </c>
      <c r="CC19" s="3" t="s">
        <v>39</v>
      </c>
      <c r="CD19" s="3" t="s">
        <v>39</v>
      </c>
      <c r="CE19" s="3" t="s">
        <v>39</v>
      </c>
      <c r="CF19" s="3" t="s">
        <v>39</v>
      </c>
      <c r="CG19" s="3" t="s">
        <v>39</v>
      </c>
      <c r="CH19" s="3" t="s">
        <v>39</v>
      </c>
    </row>
    <row r="20" spans="1:92">
      <c r="A20" s="1">
        <v>103</v>
      </c>
      <c r="B20" s="3">
        <v>1.5</v>
      </c>
      <c r="C20" s="3">
        <v>1.9</v>
      </c>
      <c r="D20" s="3">
        <v>50</v>
      </c>
      <c r="E20" s="3"/>
      <c r="F20" s="1">
        <f t="shared" si="1"/>
        <v>1</v>
      </c>
      <c r="G20" s="30" t="s">
        <v>33</v>
      </c>
      <c r="H20" s="35">
        <v>1</v>
      </c>
      <c r="I20" s="35"/>
      <c r="J20" s="20">
        <f t="shared" si="2"/>
        <v>0</v>
      </c>
      <c r="K20" s="36"/>
      <c r="L20" s="2"/>
      <c r="M20" s="20"/>
      <c r="N20" s="20"/>
      <c r="O20" s="20">
        <f t="shared" ref="O20:O24" si="9">N20*M20*$F20*$D20</f>
        <v>0</v>
      </c>
      <c r="P20" s="33"/>
      <c r="Q20" s="2"/>
      <c r="R20" s="35"/>
      <c r="S20" s="35"/>
      <c r="T20" s="20">
        <f t="shared" si="3"/>
        <v>0</v>
      </c>
      <c r="U20" s="36"/>
      <c r="V20" s="2"/>
      <c r="W20" s="35"/>
      <c r="X20" s="35"/>
      <c r="Y20" s="20">
        <f t="shared" si="4"/>
        <v>0</v>
      </c>
      <c r="Z20" s="31"/>
      <c r="AA20" s="37"/>
      <c r="AB20" s="35"/>
      <c r="AC20" s="35"/>
      <c r="AD20" s="20">
        <f t="shared" si="5"/>
        <v>0</v>
      </c>
      <c r="AE20" s="33"/>
      <c r="AF20" s="4"/>
      <c r="AG20" s="16"/>
      <c r="AH20" s="16"/>
      <c r="AI20" s="20">
        <f t="shared" si="6"/>
        <v>0</v>
      </c>
      <c r="AJ20" s="33"/>
      <c r="AK20" s="4"/>
      <c r="AL20" s="16"/>
      <c r="AM20" s="16"/>
      <c r="AN20" s="20">
        <f t="shared" si="7"/>
        <v>0</v>
      </c>
      <c r="AO20" s="33"/>
      <c r="AP20" s="4"/>
      <c r="AQ20" s="16"/>
      <c r="AR20" s="16"/>
      <c r="AS20" s="20">
        <f t="shared" si="8"/>
        <v>0</v>
      </c>
      <c r="AT20" s="16"/>
      <c r="AU20" s="84"/>
      <c r="AV20" s="16"/>
      <c r="AW20" s="16"/>
      <c r="AX20" s="16"/>
      <c r="AY20" s="16"/>
      <c r="AZ20" s="16"/>
      <c r="BA20" s="16"/>
      <c r="BB20" s="16"/>
      <c r="BC20" s="16"/>
      <c r="BD20" s="85"/>
      <c r="BE20" s="35"/>
      <c r="BF20" s="3"/>
      <c r="BV20" s="3" t="s">
        <v>33</v>
      </c>
      <c r="BW20" s="3" t="s">
        <v>33</v>
      </c>
      <c r="BX20" s="3" t="s">
        <v>33</v>
      </c>
      <c r="BY20" s="3" t="s">
        <v>33</v>
      </c>
      <c r="BZ20" s="3" t="s">
        <v>33</v>
      </c>
      <c r="CA20" s="3" t="s">
        <v>33</v>
      </c>
      <c r="CB20" s="3" t="s">
        <v>33</v>
      </c>
      <c r="CC20" s="3" t="s">
        <v>33</v>
      </c>
      <c r="CD20" s="3" t="s">
        <v>33</v>
      </c>
      <c r="CE20" s="3" t="s">
        <v>33</v>
      </c>
      <c r="CF20" s="3" t="s">
        <v>33</v>
      </c>
      <c r="CG20" s="3" t="s">
        <v>33</v>
      </c>
      <c r="CH20" s="3" t="s">
        <v>33</v>
      </c>
      <c r="CI20" s="3" t="s">
        <v>33</v>
      </c>
      <c r="CJ20" s="3" t="s">
        <v>33</v>
      </c>
      <c r="CK20" s="3" t="s">
        <v>33</v>
      </c>
      <c r="CL20" s="3" t="s">
        <v>33</v>
      </c>
      <c r="CM20" s="3" t="s">
        <v>33</v>
      </c>
      <c r="CN20" s="3" t="s">
        <v>33</v>
      </c>
    </row>
    <row r="21" spans="1:92">
      <c r="A21" s="1">
        <v>104</v>
      </c>
      <c r="B21" s="3">
        <v>1.5</v>
      </c>
      <c r="C21" s="3">
        <v>1.9</v>
      </c>
      <c r="D21" s="3">
        <v>50</v>
      </c>
      <c r="E21" s="3"/>
      <c r="F21" s="1">
        <f t="shared" si="1"/>
        <v>1</v>
      </c>
      <c r="G21" s="30" t="s">
        <v>33</v>
      </c>
      <c r="H21" s="35">
        <v>1</v>
      </c>
      <c r="I21" s="35"/>
      <c r="J21" s="20">
        <f t="shared" si="2"/>
        <v>0</v>
      </c>
      <c r="K21" s="36"/>
      <c r="L21" s="32"/>
      <c r="M21" s="20"/>
      <c r="N21" s="20"/>
      <c r="O21" s="20">
        <f t="shared" si="9"/>
        <v>0</v>
      </c>
      <c r="P21" s="33"/>
      <c r="Q21" s="4"/>
      <c r="R21" s="16"/>
      <c r="S21" s="16"/>
      <c r="T21" s="20">
        <f t="shared" si="3"/>
        <v>0</v>
      </c>
      <c r="U21" s="33"/>
      <c r="V21" s="4"/>
      <c r="W21" s="16"/>
      <c r="X21" s="16"/>
      <c r="Y21" s="20">
        <f t="shared" si="4"/>
        <v>0</v>
      </c>
      <c r="Z21" s="31"/>
      <c r="AA21" s="37"/>
      <c r="AB21" s="16"/>
      <c r="AC21" s="16"/>
      <c r="AD21" s="20">
        <f t="shared" si="5"/>
        <v>0</v>
      </c>
      <c r="AE21" s="33"/>
      <c r="AF21" s="4"/>
      <c r="AG21" s="16"/>
      <c r="AH21" s="16"/>
      <c r="AI21" s="20">
        <f t="shared" si="6"/>
        <v>0</v>
      </c>
      <c r="AJ21" s="33"/>
      <c r="AK21" s="4"/>
      <c r="AL21" s="16"/>
      <c r="AM21" s="16"/>
      <c r="AN21" s="20">
        <f t="shared" si="7"/>
        <v>0</v>
      </c>
      <c r="AO21" s="33"/>
      <c r="AP21" s="4"/>
      <c r="AQ21" s="16"/>
      <c r="AR21" s="16"/>
      <c r="AS21" s="20">
        <f t="shared" si="8"/>
        <v>0</v>
      </c>
      <c r="AT21" s="16"/>
      <c r="AU21" s="84"/>
      <c r="AV21" s="16"/>
      <c r="AW21" s="16"/>
      <c r="AX21" s="16"/>
      <c r="AY21" s="16"/>
      <c r="AZ21" s="16"/>
      <c r="BA21" s="16"/>
      <c r="BB21" s="16"/>
      <c r="BC21" s="16"/>
      <c r="BD21" s="85"/>
      <c r="BE21" s="16"/>
      <c r="BM21" s="3" t="s">
        <v>33</v>
      </c>
      <c r="BN21" s="3" t="s">
        <v>33</v>
      </c>
      <c r="BO21" s="3" t="s">
        <v>33</v>
      </c>
      <c r="BP21" s="3" t="s">
        <v>33</v>
      </c>
      <c r="BQ21" s="3" t="s">
        <v>33</v>
      </c>
      <c r="BR21" s="3" t="s">
        <v>33</v>
      </c>
      <c r="BS21" s="3" t="s">
        <v>33</v>
      </c>
      <c r="BT21" s="3" t="s">
        <v>33</v>
      </c>
      <c r="BU21" s="3" t="s">
        <v>33</v>
      </c>
      <c r="BV21" s="3" t="s">
        <v>33</v>
      </c>
      <c r="BW21" s="3" t="s">
        <v>33</v>
      </c>
      <c r="BX21" s="3" t="s">
        <v>33</v>
      </c>
      <c r="BY21" s="3" t="s">
        <v>33</v>
      </c>
      <c r="BZ21" s="3" t="s">
        <v>33</v>
      </c>
      <c r="CA21" s="3" t="s">
        <v>33</v>
      </c>
      <c r="CB21" s="3" t="s">
        <v>33</v>
      </c>
      <c r="CC21" s="3" t="s">
        <v>33</v>
      </c>
      <c r="CD21" s="3" t="s">
        <v>33</v>
      </c>
      <c r="CE21" s="3" t="s">
        <v>33</v>
      </c>
      <c r="CF21" s="3" t="s">
        <v>33</v>
      </c>
      <c r="CG21" s="3" t="s">
        <v>33</v>
      </c>
      <c r="CH21" s="3" t="s">
        <v>33</v>
      </c>
      <c r="CI21" s="3" t="s">
        <v>33</v>
      </c>
    </row>
    <row r="22" spans="1:92">
      <c r="A22" s="1">
        <v>105</v>
      </c>
      <c r="B22" s="3">
        <v>1.5</v>
      </c>
      <c r="C22" s="3">
        <v>1.9</v>
      </c>
      <c r="D22" s="3">
        <v>50</v>
      </c>
      <c r="E22" s="3"/>
      <c r="F22" s="1">
        <f t="shared" si="1"/>
        <v>1</v>
      </c>
      <c r="G22" s="30" t="s">
        <v>36</v>
      </c>
      <c r="H22" s="20">
        <v>0.5</v>
      </c>
      <c r="I22" s="20"/>
      <c r="J22" s="20">
        <f t="shared" si="2"/>
        <v>0</v>
      </c>
      <c r="K22" s="31"/>
      <c r="L22" s="32" t="s">
        <v>37</v>
      </c>
      <c r="M22" s="20">
        <v>0.5</v>
      </c>
      <c r="N22" s="20"/>
      <c r="O22" s="20">
        <f t="shared" si="9"/>
        <v>0</v>
      </c>
      <c r="P22" s="33"/>
      <c r="Q22" s="4"/>
      <c r="R22" s="16"/>
      <c r="S22" s="16"/>
      <c r="T22" s="20">
        <f t="shared" si="3"/>
        <v>0</v>
      </c>
      <c r="U22" s="33"/>
      <c r="V22" s="4"/>
      <c r="W22" s="16"/>
      <c r="X22" s="16"/>
      <c r="Y22" s="20">
        <f t="shared" si="4"/>
        <v>0</v>
      </c>
      <c r="Z22" s="31"/>
      <c r="AA22" s="37"/>
      <c r="AB22" s="16"/>
      <c r="AC22" s="16"/>
      <c r="AD22" s="20">
        <f t="shared" si="5"/>
        <v>0</v>
      </c>
      <c r="AE22" s="33"/>
      <c r="AF22" s="4"/>
      <c r="AG22" s="16"/>
      <c r="AH22" s="16"/>
      <c r="AI22" s="20">
        <f t="shared" si="6"/>
        <v>0</v>
      </c>
      <c r="AJ22" s="33"/>
      <c r="AK22" s="4"/>
      <c r="AL22" s="16"/>
      <c r="AM22" s="16"/>
      <c r="AN22" s="20">
        <f t="shared" si="7"/>
        <v>0</v>
      </c>
      <c r="AO22" s="33"/>
      <c r="AP22" s="4"/>
      <c r="AQ22" s="16"/>
      <c r="AR22" s="16"/>
      <c r="AS22" s="20">
        <f t="shared" si="8"/>
        <v>0</v>
      </c>
      <c r="AT22" s="16"/>
      <c r="AU22" s="84"/>
      <c r="AV22" s="16"/>
      <c r="AW22" s="16"/>
      <c r="AX22" s="16"/>
      <c r="AY22" s="16"/>
      <c r="AZ22" s="16"/>
      <c r="BA22" s="16"/>
      <c r="BB22" s="16"/>
      <c r="BC22" s="16"/>
      <c r="BD22" s="85"/>
      <c r="BE22" s="16"/>
      <c r="BI22" s="3"/>
      <c r="BM22" s="3" t="s">
        <v>39</v>
      </c>
      <c r="BN22" s="3" t="s">
        <v>39</v>
      </c>
      <c r="BO22" s="3" t="s">
        <v>39</v>
      </c>
      <c r="BP22" s="3" t="s">
        <v>39</v>
      </c>
      <c r="BQ22" s="3" t="s">
        <v>39</v>
      </c>
      <c r="BR22" s="3" t="s">
        <v>39</v>
      </c>
      <c r="BS22" s="3" t="s">
        <v>39</v>
      </c>
      <c r="BT22" s="3" t="s">
        <v>39</v>
      </c>
      <c r="BU22" s="3" t="s">
        <v>39</v>
      </c>
      <c r="BV22" s="3" t="s">
        <v>39</v>
      </c>
      <c r="BW22" s="3" t="s">
        <v>39</v>
      </c>
      <c r="BX22" s="3" t="s">
        <v>39</v>
      </c>
      <c r="BY22" s="3" t="s">
        <v>39</v>
      </c>
      <c r="BZ22" s="3" t="s">
        <v>39</v>
      </c>
      <c r="CA22" s="3" t="s">
        <v>39</v>
      </c>
      <c r="CB22" s="3" t="s">
        <v>39</v>
      </c>
      <c r="CC22" s="3" t="s">
        <v>39</v>
      </c>
      <c r="CD22" s="3" t="s">
        <v>39</v>
      </c>
      <c r="CE22" s="3" t="s">
        <v>39</v>
      </c>
      <c r="CF22" s="3" t="s">
        <v>39</v>
      </c>
      <c r="CG22" s="3" t="s">
        <v>39</v>
      </c>
      <c r="CH22" s="3" t="s">
        <v>39</v>
      </c>
      <c r="CI22" s="3" t="s">
        <v>39</v>
      </c>
    </row>
    <row r="23" spans="1:92">
      <c r="A23" s="1">
        <v>106</v>
      </c>
      <c r="B23" s="3">
        <v>1.5</v>
      </c>
      <c r="C23" s="3">
        <v>1.9</v>
      </c>
      <c r="D23" s="3">
        <v>50</v>
      </c>
      <c r="E23" s="3"/>
      <c r="F23" s="1">
        <f t="shared" si="1"/>
        <v>1</v>
      </c>
      <c r="G23" s="30" t="s">
        <v>34</v>
      </c>
      <c r="H23" s="20">
        <v>1</v>
      </c>
      <c r="I23" s="20"/>
      <c r="J23" s="20">
        <f t="shared" si="2"/>
        <v>0</v>
      </c>
      <c r="K23" s="31"/>
      <c r="L23" s="2"/>
      <c r="M23" s="35"/>
      <c r="N23" s="35"/>
      <c r="O23" s="20">
        <f t="shared" si="9"/>
        <v>0</v>
      </c>
      <c r="P23" s="33"/>
      <c r="Q23" s="4"/>
      <c r="R23" s="16"/>
      <c r="S23" s="16"/>
      <c r="T23" s="20">
        <f t="shared" si="3"/>
        <v>0</v>
      </c>
      <c r="U23" s="33"/>
      <c r="V23" s="4"/>
      <c r="W23" s="16"/>
      <c r="X23" s="16"/>
      <c r="Y23" s="20">
        <f t="shared" si="4"/>
        <v>0</v>
      </c>
      <c r="Z23" s="36"/>
      <c r="AA23" s="37" t="s">
        <v>36</v>
      </c>
      <c r="AB23" s="20">
        <v>0.5</v>
      </c>
      <c r="AC23" s="16"/>
      <c r="AD23" s="20">
        <f t="shared" si="5"/>
        <v>0</v>
      </c>
      <c r="AE23" s="31"/>
      <c r="AF23" s="32" t="s">
        <v>37</v>
      </c>
      <c r="AG23" s="20">
        <v>0.5</v>
      </c>
      <c r="AH23" s="20"/>
      <c r="AI23" s="20">
        <f t="shared" si="6"/>
        <v>0</v>
      </c>
      <c r="AJ23" s="31"/>
      <c r="AK23" s="32"/>
      <c r="AL23" s="20"/>
      <c r="AM23" s="20"/>
      <c r="AN23" s="20">
        <f t="shared" si="7"/>
        <v>0</v>
      </c>
      <c r="AO23" s="31"/>
      <c r="AP23" s="32"/>
      <c r="AQ23" s="20"/>
      <c r="AR23" s="20"/>
      <c r="AS23" s="20">
        <f t="shared" si="8"/>
        <v>0</v>
      </c>
      <c r="AT23" s="20"/>
      <c r="AU23" s="82"/>
      <c r="AV23" s="20"/>
      <c r="AW23" s="20"/>
      <c r="AX23" s="20"/>
      <c r="AY23" s="20"/>
      <c r="AZ23" s="20"/>
      <c r="BA23" s="20"/>
      <c r="BB23" s="20"/>
      <c r="BC23" s="20"/>
      <c r="BD23" s="83"/>
      <c r="BE23" s="16"/>
      <c r="BG23" s="29" t="s">
        <v>40</v>
      </c>
      <c r="BI23" s="29" t="s">
        <v>40</v>
      </c>
      <c r="BK23" s="29" t="s">
        <v>40</v>
      </c>
      <c r="BM23" s="29"/>
      <c r="BO23" s="3" t="s">
        <v>39</v>
      </c>
      <c r="BP23" s="3" t="s">
        <v>39</v>
      </c>
      <c r="BQ23" s="3" t="s">
        <v>39</v>
      </c>
      <c r="BR23" s="3" t="s">
        <v>39</v>
      </c>
      <c r="BS23" s="3" t="s">
        <v>39</v>
      </c>
      <c r="BT23" s="3" t="s">
        <v>39</v>
      </c>
      <c r="BU23" s="3" t="s">
        <v>39</v>
      </c>
      <c r="BV23" s="3" t="s">
        <v>39</v>
      </c>
      <c r="BW23" s="3" t="s">
        <v>39</v>
      </c>
      <c r="BX23" s="3" t="s">
        <v>39</v>
      </c>
      <c r="BY23" s="3" t="s">
        <v>39</v>
      </c>
      <c r="BZ23" s="3" t="s">
        <v>39</v>
      </c>
      <c r="CA23" s="3" t="s">
        <v>39</v>
      </c>
      <c r="CB23" s="3" t="s">
        <v>39</v>
      </c>
      <c r="CC23" s="3" t="s">
        <v>39</v>
      </c>
      <c r="CD23" s="3" t="s">
        <v>39</v>
      </c>
      <c r="CE23" s="3" t="s">
        <v>39</v>
      </c>
      <c r="CF23" s="3" t="s">
        <v>39</v>
      </c>
      <c r="CG23" s="3" t="s">
        <v>39</v>
      </c>
      <c r="CH23" s="3" t="s">
        <v>39</v>
      </c>
      <c r="CI23" s="3" t="s">
        <v>39</v>
      </c>
      <c r="CJ23" s="3" t="s">
        <v>39</v>
      </c>
      <c r="CK23" s="3" t="s">
        <v>39</v>
      </c>
    </row>
    <row r="24" spans="1:92">
      <c r="A24" s="1">
        <v>107</v>
      </c>
      <c r="B24" s="3">
        <v>1.5</v>
      </c>
      <c r="C24" s="3">
        <v>1.9</v>
      </c>
      <c r="D24" s="3">
        <v>50</v>
      </c>
      <c r="E24" s="3"/>
      <c r="F24" s="1">
        <f t="shared" si="1"/>
        <v>1</v>
      </c>
      <c r="G24" s="30" t="s">
        <v>34</v>
      </c>
      <c r="H24" s="20">
        <v>1</v>
      </c>
      <c r="I24" s="20"/>
      <c r="J24" s="20">
        <f t="shared" si="2"/>
        <v>0</v>
      </c>
      <c r="K24" s="31"/>
      <c r="L24" s="2"/>
      <c r="M24" s="35"/>
      <c r="N24" s="35"/>
      <c r="O24" s="20">
        <f t="shared" si="9"/>
        <v>0</v>
      </c>
      <c r="P24" s="33"/>
      <c r="Q24" s="4"/>
      <c r="R24" s="16"/>
      <c r="S24" s="16"/>
      <c r="T24" s="20">
        <f t="shared" si="3"/>
        <v>0</v>
      </c>
      <c r="U24" s="33"/>
      <c r="V24" s="4"/>
      <c r="W24" s="16"/>
      <c r="X24" s="16"/>
      <c r="Y24" s="20">
        <f t="shared" si="4"/>
        <v>0</v>
      </c>
      <c r="Z24" s="36"/>
      <c r="AA24" s="37" t="s">
        <v>33</v>
      </c>
      <c r="AB24" s="35">
        <v>1</v>
      </c>
      <c r="AC24" s="16"/>
      <c r="AD24" s="20">
        <f t="shared" si="5"/>
        <v>0</v>
      </c>
      <c r="AE24" s="33"/>
      <c r="AF24" s="4"/>
      <c r="AG24" s="16"/>
      <c r="AH24" s="16"/>
      <c r="AI24" s="20">
        <f t="shared" si="6"/>
        <v>0</v>
      </c>
      <c r="AJ24" s="33"/>
      <c r="AK24" s="4"/>
      <c r="AL24" s="16"/>
      <c r="AM24" s="16"/>
      <c r="AN24" s="20">
        <f t="shared" si="7"/>
        <v>0</v>
      </c>
      <c r="AO24" s="33"/>
      <c r="AP24" s="4"/>
      <c r="AQ24" s="16"/>
      <c r="AR24" s="16"/>
      <c r="AS24" s="20">
        <f t="shared" si="8"/>
        <v>0</v>
      </c>
      <c r="AT24" s="16"/>
      <c r="AU24" s="84"/>
      <c r="AV24" s="16"/>
      <c r="AW24" s="16"/>
      <c r="AX24" s="16"/>
      <c r="AY24" s="16"/>
      <c r="AZ24" s="16"/>
      <c r="BA24" s="16"/>
      <c r="BB24" s="16"/>
      <c r="BC24" s="16"/>
      <c r="BD24" s="85"/>
      <c r="BE24" s="16"/>
      <c r="BO24" s="29" t="s">
        <v>40</v>
      </c>
      <c r="BQ24" s="29" t="s">
        <v>40</v>
      </c>
      <c r="BS24" s="29" t="s">
        <v>40</v>
      </c>
      <c r="BU24" s="29"/>
      <c r="BW24" s="3" t="s">
        <v>33</v>
      </c>
      <c r="BX24" s="3" t="s">
        <v>33</v>
      </c>
      <c r="BY24" s="3" t="s">
        <v>33</v>
      </c>
      <c r="BZ24" s="3" t="s">
        <v>33</v>
      </c>
      <c r="CA24" s="3" t="s">
        <v>33</v>
      </c>
      <c r="CB24" s="3" t="s">
        <v>33</v>
      </c>
      <c r="CC24" s="3" t="s">
        <v>33</v>
      </c>
      <c r="CD24" s="3" t="s">
        <v>33</v>
      </c>
      <c r="CE24" s="3" t="s">
        <v>33</v>
      </c>
      <c r="CF24" s="3" t="s">
        <v>33</v>
      </c>
      <c r="CG24" s="3" t="s">
        <v>33</v>
      </c>
      <c r="CH24" s="3" t="s">
        <v>33</v>
      </c>
      <c r="CI24" s="3" t="s">
        <v>33</v>
      </c>
      <c r="CJ24" s="3" t="s">
        <v>33</v>
      </c>
      <c r="CK24" s="3" t="s">
        <v>33</v>
      </c>
      <c r="CL24" s="3" t="s">
        <v>33</v>
      </c>
      <c r="CM24" s="3" t="s">
        <v>33</v>
      </c>
      <c r="CN24" s="3" t="s">
        <v>33</v>
      </c>
    </row>
    <row r="25" spans="1:92">
      <c r="A25" s="1">
        <v>108</v>
      </c>
      <c r="B25" s="3">
        <v>1.5</v>
      </c>
      <c r="C25" s="3">
        <v>1.9</v>
      </c>
      <c r="D25" s="3">
        <v>50</v>
      </c>
      <c r="E25" s="3"/>
      <c r="F25" s="1">
        <f t="shared" si="1"/>
        <v>1</v>
      </c>
      <c r="G25" s="37" t="s">
        <v>41</v>
      </c>
      <c r="H25" s="20">
        <v>0.5</v>
      </c>
      <c r="I25" s="20">
        <v>20</v>
      </c>
      <c r="J25" s="20">
        <f>I25*H25*$F25*$D25</f>
        <v>500</v>
      </c>
      <c r="K25" s="31">
        <v>12</v>
      </c>
      <c r="L25" s="2" t="s">
        <v>42</v>
      </c>
      <c r="M25" s="35">
        <v>0.5</v>
      </c>
      <c r="N25" s="20">
        <v>20</v>
      </c>
      <c r="O25" s="20">
        <f>N25*M25*$F25*$D25</f>
        <v>500</v>
      </c>
      <c r="P25" s="33">
        <v>12</v>
      </c>
      <c r="Q25" s="4"/>
      <c r="R25" s="16"/>
      <c r="S25" s="16"/>
      <c r="T25" s="20">
        <f t="shared" si="3"/>
        <v>0</v>
      </c>
      <c r="U25" s="33"/>
      <c r="V25" s="4"/>
      <c r="W25" s="16"/>
      <c r="X25" s="16"/>
      <c r="Y25" s="20">
        <f t="shared" si="4"/>
        <v>0</v>
      </c>
      <c r="Z25" s="36"/>
      <c r="AA25" s="37" t="s">
        <v>33</v>
      </c>
      <c r="AB25" s="35">
        <v>1</v>
      </c>
      <c r="AC25" s="16"/>
      <c r="AD25" s="20">
        <f t="shared" si="5"/>
        <v>0</v>
      </c>
      <c r="AE25" s="33"/>
      <c r="AF25" s="4"/>
      <c r="AG25" s="16"/>
      <c r="AH25" s="16"/>
      <c r="AI25" s="20">
        <f t="shared" si="6"/>
        <v>0</v>
      </c>
      <c r="AJ25" s="33"/>
      <c r="AK25" s="4"/>
      <c r="AL25" s="16"/>
      <c r="AM25" s="16"/>
      <c r="AN25" s="20">
        <f t="shared" si="7"/>
        <v>0</v>
      </c>
      <c r="AO25" s="33"/>
      <c r="AP25" s="4"/>
      <c r="AQ25" s="16"/>
      <c r="AR25" s="16"/>
      <c r="AS25" s="20">
        <f t="shared" si="8"/>
        <v>0</v>
      </c>
      <c r="AT25" s="16"/>
      <c r="AU25" s="3"/>
      <c r="AV25" s="35"/>
      <c r="AW25" s="16"/>
      <c r="AX25" s="16"/>
      <c r="AY25" s="16"/>
      <c r="AZ25" s="16"/>
      <c r="BA25" s="16"/>
      <c r="BB25" s="16"/>
      <c r="BC25" s="16"/>
      <c r="BD25" s="85"/>
      <c r="BE25" s="35"/>
      <c r="BF25" s="3"/>
      <c r="BG25" s="3" t="s">
        <v>43</v>
      </c>
      <c r="BH25" s="3" t="s">
        <v>43</v>
      </c>
      <c r="BI25" s="3" t="s">
        <v>43</v>
      </c>
      <c r="BJ25" s="3" t="s">
        <v>43</v>
      </c>
      <c r="BK25" s="3" t="s">
        <v>43</v>
      </c>
      <c r="BL25" s="3" t="s">
        <v>43</v>
      </c>
      <c r="BM25" s="3" t="s">
        <v>43</v>
      </c>
      <c r="BN25" s="3" t="s">
        <v>43</v>
      </c>
      <c r="BO25" s="3" t="s">
        <v>43</v>
      </c>
      <c r="BP25" s="3" t="s">
        <v>43</v>
      </c>
      <c r="BQ25" s="3" t="s">
        <v>43</v>
      </c>
      <c r="BR25" s="3" t="s">
        <v>43</v>
      </c>
      <c r="BS25" s="3" t="s">
        <v>43</v>
      </c>
      <c r="BT25" s="3"/>
      <c r="BU25" s="3" t="s">
        <v>33</v>
      </c>
      <c r="BV25" s="3" t="s">
        <v>33</v>
      </c>
      <c r="BW25" s="3" t="s">
        <v>33</v>
      </c>
      <c r="BX25" s="3" t="s">
        <v>33</v>
      </c>
      <c r="BY25" s="3" t="s">
        <v>33</v>
      </c>
      <c r="BZ25" s="3" t="s">
        <v>33</v>
      </c>
      <c r="CA25" s="3" t="s">
        <v>33</v>
      </c>
      <c r="CB25" s="3" t="s">
        <v>33</v>
      </c>
      <c r="CC25" s="3" t="s">
        <v>33</v>
      </c>
      <c r="CD25" s="3" t="s">
        <v>33</v>
      </c>
      <c r="CE25" s="3" t="s">
        <v>33</v>
      </c>
      <c r="CF25" s="3" t="s">
        <v>33</v>
      </c>
      <c r="CG25" s="3" t="s">
        <v>33</v>
      </c>
      <c r="CH25" s="3" t="s">
        <v>33</v>
      </c>
      <c r="CI25" s="3" t="s">
        <v>33</v>
      </c>
    </row>
    <row r="26" spans="1:92">
      <c r="A26" s="1">
        <v>109</v>
      </c>
      <c r="B26" s="3">
        <v>1.5</v>
      </c>
      <c r="C26" s="3">
        <v>1.9</v>
      </c>
      <c r="D26" s="3">
        <v>50</v>
      </c>
      <c r="E26" s="3"/>
      <c r="F26" s="1">
        <f t="shared" si="1"/>
        <v>1</v>
      </c>
      <c r="G26" s="30" t="s">
        <v>33</v>
      </c>
      <c r="H26" s="35">
        <v>1</v>
      </c>
      <c r="I26" s="35"/>
      <c r="J26" s="20">
        <f t="shared" si="2"/>
        <v>0</v>
      </c>
      <c r="K26" s="36"/>
      <c r="L26" s="4"/>
      <c r="M26" s="16"/>
      <c r="N26" s="16"/>
      <c r="O26" s="20">
        <f t="shared" ref="O26:O78" si="10">N26*M26*$F26*$D26</f>
        <v>0</v>
      </c>
      <c r="P26" s="33"/>
      <c r="Q26" s="4"/>
      <c r="R26" s="16"/>
      <c r="S26" s="16"/>
      <c r="T26" s="20">
        <f t="shared" si="3"/>
        <v>0</v>
      </c>
      <c r="U26" s="33"/>
      <c r="V26" s="4"/>
      <c r="W26" s="16"/>
      <c r="X26" s="16"/>
      <c r="Y26" s="20">
        <f t="shared" si="4"/>
        <v>0</v>
      </c>
      <c r="Z26" s="36"/>
      <c r="AA26" s="37" t="s">
        <v>41</v>
      </c>
      <c r="AB26" s="20">
        <v>1</v>
      </c>
      <c r="AC26" s="20">
        <v>20</v>
      </c>
      <c r="AD26" s="20">
        <f>AC26*AB26*$F26*$D26</f>
        <v>1000</v>
      </c>
      <c r="AE26" s="31">
        <v>32</v>
      </c>
      <c r="AF26" s="32"/>
      <c r="AG26" s="20"/>
      <c r="AH26" s="20"/>
      <c r="AI26" s="20">
        <f t="shared" si="6"/>
        <v>0</v>
      </c>
      <c r="AJ26" s="31"/>
      <c r="AK26" s="32"/>
      <c r="AL26" s="20"/>
      <c r="AM26" s="20"/>
      <c r="AN26" s="20">
        <f t="shared" si="7"/>
        <v>0</v>
      </c>
      <c r="AO26" s="31"/>
      <c r="AP26" s="32"/>
      <c r="AQ26" s="20"/>
      <c r="AR26" s="20"/>
      <c r="AS26" s="20">
        <f t="shared" si="8"/>
        <v>0</v>
      </c>
      <c r="AT26" s="20"/>
      <c r="AU26" s="82"/>
      <c r="AV26" s="20"/>
      <c r="AW26" s="20"/>
      <c r="AX26" s="20"/>
      <c r="AY26" s="20"/>
      <c r="AZ26" s="20"/>
      <c r="BA26" s="20"/>
      <c r="BB26" s="20"/>
      <c r="BC26" s="20"/>
      <c r="BD26" s="83"/>
      <c r="BE26" s="35"/>
      <c r="BF26" s="3"/>
      <c r="BG26" s="3"/>
      <c r="BH26" s="3"/>
      <c r="BI26" s="3" t="s">
        <v>33</v>
      </c>
      <c r="BJ26" s="3" t="s">
        <v>33</v>
      </c>
      <c r="BK26" s="3" t="s">
        <v>33</v>
      </c>
      <c r="BL26" s="3" t="s">
        <v>33</v>
      </c>
      <c r="BM26" s="3" t="s">
        <v>33</v>
      </c>
      <c r="BN26" s="3" t="s">
        <v>33</v>
      </c>
      <c r="BO26" s="3" t="s">
        <v>33</v>
      </c>
      <c r="BP26" s="3" t="s">
        <v>33</v>
      </c>
      <c r="BQ26" s="3" t="s">
        <v>33</v>
      </c>
      <c r="BR26" s="3" t="s">
        <v>33</v>
      </c>
      <c r="BS26" s="3" t="s">
        <v>33</v>
      </c>
      <c r="BT26" s="3" t="s">
        <v>33</v>
      </c>
      <c r="BU26" s="3" t="s">
        <v>33</v>
      </c>
      <c r="BV26" s="3" t="s">
        <v>33</v>
      </c>
      <c r="BW26" s="3" t="s">
        <v>33</v>
      </c>
      <c r="BX26" s="3" t="s">
        <v>33</v>
      </c>
      <c r="BY26" s="3" t="s">
        <v>33</v>
      </c>
      <c r="BZ26" s="3" t="s">
        <v>33</v>
      </c>
      <c r="CA26" s="3" t="s">
        <v>41</v>
      </c>
      <c r="CB26" s="3" t="s">
        <v>41</v>
      </c>
      <c r="CC26" s="3" t="s">
        <v>41</v>
      </c>
      <c r="CD26" s="3" t="s">
        <v>41</v>
      </c>
      <c r="CE26" s="3" t="s">
        <v>41</v>
      </c>
      <c r="CF26" s="3" t="s">
        <v>41</v>
      </c>
      <c r="CG26" s="3" t="s">
        <v>41</v>
      </c>
      <c r="CH26" s="3" t="s">
        <v>41</v>
      </c>
      <c r="CI26" s="3" t="s">
        <v>41</v>
      </c>
    </row>
    <row r="27" spans="1:92">
      <c r="A27" s="1">
        <v>110</v>
      </c>
      <c r="B27" s="3">
        <v>1.5</v>
      </c>
      <c r="C27" s="3">
        <v>1.9</v>
      </c>
      <c r="D27" s="3">
        <v>50</v>
      </c>
      <c r="E27" s="8" t="s">
        <v>44</v>
      </c>
      <c r="F27" s="1">
        <f t="shared" si="1"/>
        <v>1</v>
      </c>
      <c r="G27" s="2" t="s">
        <v>8</v>
      </c>
      <c r="H27" s="38">
        <v>1</v>
      </c>
      <c r="I27" s="38">
        <v>4</v>
      </c>
      <c r="J27" s="20">
        <f t="shared" si="2"/>
        <v>200</v>
      </c>
      <c r="K27" s="39">
        <v>20</v>
      </c>
      <c r="L27" s="2"/>
      <c r="M27" s="35"/>
      <c r="N27" s="35"/>
      <c r="O27" s="20">
        <f t="shared" si="10"/>
        <v>0</v>
      </c>
      <c r="P27" s="33"/>
      <c r="Q27" s="4"/>
      <c r="R27" s="16"/>
      <c r="S27" s="16"/>
      <c r="T27" s="20">
        <f t="shared" si="3"/>
        <v>0</v>
      </c>
      <c r="U27" s="33"/>
      <c r="V27" s="4"/>
      <c r="W27" s="16"/>
      <c r="X27" s="16"/>
      <c r="Y27" s="20">
        <f t="shared" si="4"/>
        <v>0</v>
      </c>
      <c r="Z27" s="36"/>
      <c r="AA27" s="37"/>
      <c r="AB27" s="20"/>
      <c r="AC27" s="16"/>
      <c r="AD27" s="20">
        <f t="shared" si="5"/>
        <v>0</v>
      </c>
      <c r="AE27" s="33"/>
      <c r="AF27" s="4"/>
      <c r="AG27" s="16"/>
      <c r="AH27" s="16"/>
      <c r="AI27" s="20">
        <f t="shared" si="6"/>
        <v>0</v>
      </c>
      <c r="AJ27" s="33"/>
      <c r="AK27" s="4"/>
      <c r="AL27" s="16"/>
      <c r="AM27" s="16"/>
      <c r="AN27" s="20">
        <f t="shared" si="7"/>
        <v>0</v>
      </c>
      <c r="AO27" s="33"/>
      <c r="AP27" s="4"/>
      <c r="AQ27" s="16"/>
      <c r="AR27" s="16"/>
      <c r="AS27" s="20">
        <f t="shared" si="8"/>
        <v>0</v>
      </c>
      <c r="AT27" s="16"/>
      <c r="AU27" s="84"/>
      <c r="AV27" s="16"/>
      <c r="AW27" s="16"/>
      <c r="AX27" s="16"/>
      <c r="AY27" s="16"/>
      <c r="AZ27" s="16"/>
      <c r="BA27" s="16"/>
      <c r="BB27" s="16"/>
      <c r="BC27" s="16"/>
      <c r="BD27" s="85"/>
      <c r="BE27" s="16"/>
      <c r="BH27" s="3"/>
      <c r="BI27" s="3"/>
      <c r="BJ27" s="3"/>
      <c r="BK27" s="3"/>
      <c r="BL27" s="3"/>
      <c r="BM27" s="3"/>
      <c r="BN27" s="3"/>
      <c r="BO27" s="3" t="s">
        <v>8</v>
      </c>
      <c r="BP27" s="3" t="s">
        <v>8</v>
      </c>
      <c r="BQ27" s="3" t="s">
        <v>8</v>
      </c>
      <c r="BR27" s="3" t="s">
        <v>8</v>
      </c>
      <c r="BS27" s="3" t="s">
        <v>8</v>
      </c>
      <c r="BT27" s="3" t="s">
        <v>8</v>
      </c>
      <c r="BU27" s="3" t="s">
        <v>8</v>
      </c>
      <c r="BV27" s="3" t="s">
        <v>8</v>
      </c>
      <c r="BW27" s="3" t="s">
        <v>8</v>
      </c>
      <c r="BX27" s="3" t="s">
        <v>8</v>
      </c>
      <c r="BY27" s="3" t="s">
        <v>8</v>
      </c>
      <c r="BZ27" s="3" t="s">
        <v>8</v>
      </c>
      <c r="CA27" s="3" t="s">
        <v>8</v>
      </c>
      <c r="CB27" s="3" t="s">
        <v>8</v>
      </c>
      <c r="CC27" s="3" t="s">
        <v>8</v>
      </c>
      <c r="CD27" s="3" t="s">
        <v>8</v>
      </c>
      <c r="CE27" s="3" t="s">
        <v>8</v>
      </c>
      <c r="CF27" s="3" t="s">
        <v>8</v>
      </c>
      <c r="CG27" s="3" t="s">
        <v>8</v>
      </c>
      <c r="CH27" s="3" t="s">
        <v>8</v>
      </c>
    </row>
    <row r="28" spans="1:92">
      <c r="A28" s="1">
        <v>111</v>
      </c>
      <c r="B28" s="3">
        <v>1.5</v>
      </c>
      <c r="C28" s="3">
        <v>1.9</v>
      </c>
      <c r="D28" s="3">
        <v>50</v>
      </c>
      <c r="E28" s="3"/>
      <c r="F28" s="1">
        <f t="shared" si="1"/>
        <v>1</v>
      </c>
      <c r="G28" s="2" t="s">
        <v>8</v>
      </c>
      <c r="H28" s="38">
        <v>1</v>
      </c>
      <c r="I28" s="38">
        <v>4</v>
      </c>
      <c r="J28" s="20">
        <f t="shared" si="2"/>
        <v>200</v>
      </c>
      <c r="K28" s="39">
        <v>20</v>
      </c>
      <c r="L28" s="2"/>
      <c r="M28" s="35"/>
      <c r="N28" s="35"/>
      <c r="O28" s="20">
        <f t="shared" si="10"/>
        <v>0</v>
      </c>
      <c r="P28" s="33"/>
      <c r="Q28" s="4"/>
      <c r="R28" s="16"/>
      <c r="S28" s="16"/>
      <c r="T28" s="20">
        <f t="shared" si="3"/>
        <v>0</v>
      </c>
      <c r="U28" s="33"/>
      <c r="V28" s="4"/>
      <c r="W28" s="16"/>
      <c r="X28" s="16"/>
      <c r="Y28" s="20">
        <f t="shared" si="4"/>
        <v>0</v>
      </c>
      <c r="Z28" s="36"/>
      <c r="AA28" s="37"/>
      <c r="AB28" s="20"/>
      <c r="AC28" s="16"/>
      <c r="AD28" s="20">
        <f t="shared" si="5"/>
        <v>0</v>
      </c>
      <c r="AE28" s="33"/>
      <c r="AF28" s="4"/>
      <c r="AG28" s="16"/>
      <c r="AH28" s="16"/>
      <c r="AI28" s="20">
        <f t="shared" si="6"/>
        <v>0</v>
      </c>
      <c r="AJ28" s="33"/>
      <c r="AK28" s="4"/>
      <c r="AL28" s="16"/>
      <c r="AM28" s="16"/>
      <c r="AN28" s="20">
        <f t="shared" si="7"/>
        <v>0</v>
      </c>
      <c r="AO28" s="33"/>
      <c r="AP28" s="4"/>
      <c r="AQ28" s="16"/>
      <c r="AR28" s="16"/>
      <c r="AS28" s="20">
        <f t="shared" si="8"/>
        <v>0</v>
      </c>
      <c r="AT28" s="16"/>
      <c r="AU28" s="84"/>
      <c r="AV28" s="16"/>
      <c r="AW28" s="16"/>
      <c r="AX28" s="16"/>
      <c r="AY28" s="16"/>
      <c r="AZ28" s="16"/>
      <c r="BA28" s="16"/>
      <c r="BB28" s="16"/>
      <c r="BC28" s="16"/>
      <c r="BD28" s="85"/>
      <c r="BE28" s="16"/>
      <c r="BF28" s="3"/>
      <c r="BO28" s="3" t="s">
        <v>8</v>
      </c>
      <c r="BP28" s="3" t="s">
        <v>8</v>
      </c>
      <c r="BQ28" s="3" t="s">
        <v>8</v>
      </c>
      <c r="BR28" s="3" t="s">
        <v>8</v>
      </c>
      <c r="BS28" s="3" t="s">
        <v>8</v>
      </c>
      <c r="BT28" s="3" t="s">
        <v>8</v>
      </c>
      <c r="BU28" s="3" t="s">
        <v>8</v>
      </c>
      <c r="BV28" s="3" t="s">
        <v>8</v>
      </c>
      <c r="BW28" s="3" t="s">
        <v>8</v>
      </c>
      <c r="BX28" s="3" t="s">
        <v>8</v>
      </c>
      <c r="BY28" s="3" t="s">
        <v>8</v>
      </c>
      <c r="BZ28" s="3" t="s">
        <v>8</v>
      </c>
      <c r="CA28" s="3" t="s">
        <v>8</v>
      </c>
      <c r="CB28" s="3" t="s">
        <v>8</v>
      </c>
      <c r="CC28" s="3" t="s">
        <v>8</v>
      </c>
      <c r="CD28" s="3" t="s">
        <v>8</v>
      </c>
      <c r="CE28" s="3" t="s">
        <v>8</v>
      </c>
      <c r="CF28" s="3" t="s">
        <v>8</v>
      </c>
      <c r="CG28" s="3" t="s">
        <v>8</v>
      </c>
      <c r="CH28" s="3" t="s">
        <v>8</v>
      </c>
    </row>
    <row r="29" spans="1:92">
      <c r="A29" s="1">
        <v>112</v>
      </c>
      <c r="B29" s="3">
        <v>1.5</v>
      </c>
      <c r="C29" s="3">
        <v>1.9</v>
      </c>
      <c r="D29" s="3">
        <v>50</v>
      </c>
      <c r="E29" s="3"/>
      <c r="F29" s="1">
        <f t="shared" si="1"/>
        <v>1</v>
      </c>
      <c r="G29" s="2" t="s">
        <v>8</v>
      </c>
      <c r="H29" s="38">
        <v>1</v>
      </c>
      <c r="I29" s="38">
        <v>4</v>
      </c>
      <c r="J29" s="20">
        <f t="shared" si="2"/>
        <v>200</v>
      </c>
      <c r="K29" s="39">
        <v>20</v>
      </c>
      <c r="L29" s="2"/>
      <c r="M29" s="20"/>
      <c r="N29" s="20"/>
      <c r="O29" s="20">
        <f t="shared" si="10"/>
        <v>0</v>
      </c>
      <c r="P29" s="33"/>
      <c r="Q29" s="2"/>
      <c r="R29" s="35"/>
      <c r="S29" s="35"/>
      <c r="T29" s="20">
        <f t="shared" si="3"/>
        <v>0</v>
      </c>
      <c r="U29" s="36"/>
      <c r="V29" s="2"/>
      <c r="W29" s="35"/>
      <c r="X29" s="35"/>
      <c r="Y29" s="20">
        <f t="shared" si="4"/>
        <v>0</v>
      </c>
      <c r="Z29" s="31"/>
      <c r="AA29" s="37"/>
      <c r="AB29" s="38"/>
      <c r="AC29" s="16"/>
      <c r="AD29" s="20">
        <f t="shared" si="5"/>
        <v>0</v>
      </c>
      <c r="AE29" s="33"/>
      <c r="AF29" s="4"/>
      <c r="AG29" s="16"/>
      <c r="AH29" s="16"/>
      <c r="AI29" s="20">
        <f t="shared" si="6"/>
        <v>0</v>
      </c>
      <c r="AJ29" s="33"/>
      <c r="AK29" s="4"/>
      <c r="AL29" s="16"/>
      <c r="AM29" s="16"/>
      <c r="AN29" s="20">
        <f t="shared" si="7"/>
        <v>0</v>
      </c>
      <c r="AO29" s="33"/>
      <c r="AP29" s="4"/>
      <c r="AQ29" s="16"/>
      <c r="AR29" s="16"/>
      <c r="AS29" s="20">
        <f t="shared" si="8"/>
        <v>0</v>
      </c>
      <c r="AT29" s="16"/>
      <c r="AU29" s="84"/>
      <c r="AV29" s="16"/>
      <c r="AW29" s="16"/>
      <c r="AX29" s="16"/>
      <c r="AY29" s="16"/>
      <c r="AZ29" s="16"/>
      <c r="BA29" s="16"/>
      <c r="BB29" s="16"/>
      <c r="BC29" s="16"/>
      <c r="BD29" s="85"/>
      <c r="BE29" s="16"/>
      <c r="BF29" s="3"/>
      <c r="BG29" s="3"/>
      <c r="BH29" s="3"/>
      <c r="BI29" s="3"/>
      <c r="BJ29" s="3"/>
      <c r="BK29" s="3"/>
      <c r="BL29" s="3"/>
      <c r="BM29" s="3"/>
      <c r="BN29" s="3"/>
      <c r="BO29" s="3" t="s">
        <v>8</v>
      </c>
      <c r="BP29" s="3" t="s">
        <v>8</v>
      </c>
      <c r="BQ29" s="3" t="s">
        <v>8</v>
      </c>
      <c r="BR29" s="3" t="s">
        <v>8</v>
      </c>
      <c r="BS29" s="3" t="s">
        <v>8</v>
      </c>
      <c r="BT29" s="3" t="s">
        <v>8</v>
      </c>
      <c r="BU29" s="3" t="s">
        <v>8</v>
      </c>
      <c r="BV29" s="3" t="s">
        <v>8</v>
      </c>
      <c r="BW29" s="3" t="s">
        <v>8</v>
      </c>
      <c r="BX29" s="3" t="s">
        <v>8</v>
      </c>
      <c r="BY29" s="3" t="s">
        <v>8</v>
      </c>
      <c r="BZ29" s="3" t="s">
        <v>8</v>
      </c>
      <c r="CA29" s="3" t="s">
        <v>8</v>
      </c>
      <c r="CB29" s="3" t="s">
        <v>8</v>
      </c>
      <c r="CC29" s="3" t="s">
        <v>8</v>
      </c>
      <c r="CD29" s="3" t="s">
        <v>8</v>
      </c>
      <c r="CE29" s="3" t="s">
        <v>8</v>
      </c>
      <c r="CF29" s="3" t="s">
        <v>8</v>
      </c>
      <c r="CG29" s="3" t="s">
        <v>8</v>
      </c>
      <c r="CH29" s="3" t="s">
        <v>8</v>
      </c>
    </row>
    <row r="30" spans="1:92">
      <c r="A30" s="1">
        <v>113</v>
      </c>
      <c r="B30" s="3">
        <v>1.5</v>
      </c>
      <c r="C30" s="3">
        <v>1.9</v>
      </c>
      <c r="D30" s="3">
        <v>50</v>
      </c>
      <c r="E30" s="3"/>
      <c r="F30" s="1">
        <f t="shared" si="1"/>
        <v>1</v>
      </c>
      <c r="G30" s="2" t="s">
        <v>45</v>
      </c>
      <c r="H30" s="38">
        <v>1</v>
      </c>
      <c r="I30" s="38">
        <v>20</v>
      </c>
      <c r="J30" s="20">
        <f t="shared" si="2"/>
        <v>1000</v>
      </c>
      <c r="K30" s="39">
        <v>12</v>
      </c>
      <c r="L30" s="4"/>
      <c r="M30" s="16"/>
      <c r="N30" s="16"/>
      <c r="O30" s="20">
        <f t="shared" si="10"/>
        <v>0</v>
      </c>
      <c r="P30" s="33"/>
      <c r="Q30" s="4"/>
      <c r="R30" s="16"/>
      <c r="S30" s="16"/>
      <c r="T30" s="20">
        <f t="shared" si="3"/>
        <v>0</v>
      </c>
      <c r="U30" s="33"/>
      <c r="V30" s="4"/>
      <c r="W30" s="16"/>
      <c r="X30" s="16"/>
      <c r="Y30" s="20">
        <f t="shared" si="4"/>
        <v>0</v>
      </c>
      <c r="Z30" s="33"/>
      <c r="AA30" s="37" t="s">
        <v>8</v>
      </c>
      <c r="AB30" s="38">
        <v>1</v>
      </c>
      <c r="AC30" s="16">
        <v>4</v>
      </c>
      <c r="AD30" s="20">
        <f t="shared" si="5"/>
        <v>200</v>
      </c>
      <c r="AE30" s="33">
        <v>24</v>
      </c>
      <c r="AF30" s="4"/>
      <c r="AG30" s="16"/>
      <c r="AH30" s="16"/>
      <c r="AI30" s="20">
        <f t="shared" si="6"/>
        <v>0</v>
      </c>
      <c r="AJ30" s="33"/>
      <c r="AK30" s="4"/>
      <c r="AL30" s="16"/>
      <c r="AM30" s="16"/>
      <c r="AN30" s="20">
        <f t="shared" si="7"/>
        <v>0</v>
      </c>
      <c r="AO30" s="33"/>
      <c r="AP30" s="4"/>
      <c r="AQ30" s="16"/>
      <c r="AR30" s="16"/>
      <c r="AS30" s="20">
        <f t="shared" si="8"/>
        <v>0</v>
      </c>
      <c r="AT30" s="16"/>
      <c r="AU30" s="84"/>
      <c r="AV30" s="16"/>
      <c r="AW30" s="16"/>
      <c r="AX30" s="16"/>
      <c r="AY30" s="16"/>
      <c r="AZ30" s="16"/>
      <c r="BA30" s="16"/>
      <c r="BB30" s="16"/>
      <c r="BC30" s="16"/>
      <c r="BD30" s="85"/>
      <c r="BE30" s="16"/>
      <c r="BF30" s="40"/>
      <c r="BG30" s="3" t="s">
        <v>45</v>
      </c>
      <c r="BH30" s="3" t="s">
        <v>45</v>
      </c>
      <c r="BI30" s="3" t="s">
        <v>45</v>
      </c>
      <c r="BJ30" s="3" t="s">
        <v>45</v>
      </c>
      <c r="BK30" s="3" t="s">
        <v>45</v>
      </c>
      <c r="BL30" s="3" t="s">
        <v>45</v>
      </c>
      <c r="BM30" s="3" t="s">
        <v>45</v>
      </c>
      <c r="BN30" s="3" t="s">
        <v>45</v>
      </c>
      <c r="BO30" s="3" t="s">
        <v>45</v>
      </c>
      <c r="BP30" s="3" t="s">
        <v>45</v>
      </c>
      <c r="BQ30" s="3" t="s">
        <v>45</v>
      </c>
      <c r="BS30" s="3" t="s">
        <v>8</v>
      </c>
      <c r="BT30" s="3" t="s">
        <v>8</v>
      </c>
      <c r="BU30" s="3" t="s">
        <v>8</v>
      </c>
      <c r="BV30" s="3" t="s">
        <v>8</v>
      </c>
      <c r="BW30" s="3" t="s">
        <v>8</v>
      </c>
      <c r="BX30" s="3" t="s">
        <v>8</v>
      </c>
      <c r="BY30" s="3" t="s">
        <v>8</v>
      </c>
      <c r="BZ30" s="3" t="s">
        <v>8</v>
      </c>
      <c r="CA30" s="3" t="s">
        <v>8</v>
      </c>
      <c r="CB30" s="3" t="s">
        <v>8</v>
      </c>
      <c r="CC30" s="3" t="s">
        <v>8</v>
      </c>
      <c r="CD30" s="3" t="s">
        <v>8</v>
      </c>
      <c r="CE30" s="3" t="s">
        <v>8</v>
      </c>
      <c r="CF30" s="3" t="s">
        <v>8</v>
      </c>
      <c r="CG30" s="3" t="s">
        <v>8</v>
      </c>
      <c r="CH30" s="3" t="s">
        <v>8</v>
      </c>
    </row>
    <row r="31" spans="1:92">
      <c r="A31" s="1">
        <v>114</v>
      </c>
      <c r="B31" s="3">
        <v>1.5</v>
      </c>
      <c r="C31" s="3">
        <v>1.9</v>
      </c>
      <c r="D31" s="3">
        <v>50</v>
      </c>
      <c r="E31" s="3"/>
      <c r="F31" s="1">
        <f t="shared" si="1"/>
        <v>1</v>
      </c>
      <c r="G31" s="37" t="s">
        <v>46</v>
      </c>
      <c r="H31" s="43">
        <v>1</v>
      </c>
      <c r="I31" s="43">
        <v>20</v>
      </c>
      <c r="J31" s="43">
        <f t="shared" si="2"/>
        <v>1000</v>
      </c>
      <c r="K31" s="60">
        <v>12</v>
      </c>
      <c r="L31" s="37"/>
      <c r="M31" s="41"/>
      <c r="N31" s="41"/>
      <c r="O31" s="43">
        <f t="shared" si="10"/>
        <v>0</v>
      </c>
      <c r="P31" s="42"/>
      <c r="Q31" s="37"/>
      <c r="R31" s="41"/>
      <c r="S31" s="41"/>
      <c r="T31" s="43">
        <f t="shared" si="3"/>
        <v>0</v>
      </c>
      <c r="U31" s="42"/>
      <c r="V31" s="37"/>
      <c r="W31" s="41"/>
      <c r="X31" s="41"/>
      <c r="Y31" s="43">
        <f t="shared" si="4"/>
        <v>0</v>
      </c>
      <c r="Z31" s="42"/>
      <c r="AA31" s="37" t="s">
        <v>8</v>
      </c>
      <c r="AB31" s="38">
        <v>1</v>
      </c>
      <c r="AC31" s="16">
        <v>4</v>
      </c>
      <c r="AD31" s="20">
        <f t="shared" si="5"/>
        <v>200</v>
      </c>
      <c r="AE31" s="36">
        <v>24</v>
      </c>
      <c r="AF31" s="2"/>
      <c r="AG31" s="35"/>
      <c r="AH31" s="35"/>
      <c r="AI31" s="20">
        <f t="shared" si="6"/>
        <v>0</v>
      </c>
      <c r="AJ31" s="36"/>
      <c r="AK31" s="2"/>
      <c r="AL31" s="35"/>
      <c r="AM31" s="35"/>
      <c r="AN31" s="20">
        <f t="shared" si="7"/>
        <v>0</v>
      </c>
      <c r="AO31" s="36"/>
      <c r="AP31" s="2"/>
      <c r="AQ31" s="35"/>
      <c r="AR31" s="35"/>
      <c r="AS31" s="20">
        <f t="shared" si="8"/>
        <v>0</v>
      </c>
      <c r="AT31" s="35"/>
      <c r="AU31" s="86"/>
      <c r="AV31" s="35"/>
      <c r="AW31" s="35"/>
      <c r="AX31" s="35"/>
      <c r="AY31" s="35"/>
      <c r="AZ31" s="35"/>
      <c r="BA31" s="35"/>
      <c r="BB31" s="35"/>
      <c r="BC31" s="35"/>
      <c r="BD31" s="87"/>
      <c r="BE31" s="35"/>
      <c r="BF31" s="3"/>
      <c r="BG31" s="3" t="s">
        <v>46</v>
      </c>
      <c r="BH31" s="3" t="s">
        <v>46</v>
      </c>
      <c r="BI31" s="3" t="s">
        <v>46</v>
      </c>
      <c r="BJ31" s="3" t="s">
        <v>46</v>
      </c>
      <c r="BK31" s="3" t="s">
        <v>46</v>
      </c>
      <c r="BL31" s="3" t="s">
        <v>46</v>
      </c>
      <c r="BM31" s="3" t="s">
        <v>46</v>
      </c>
      <c r="BN31" s="3" t="s">
        <v>46</v>
      </c>
      <c r="BO31" s="3" t="s">
        <v>46</v>
      </c>
      <c r="BP31" s="3" t="s">
        <v>46</v>
      </c>
      <c r="BR31" s="3"/>
      <c r="BS31" s="3" t="s">
        <v>8</v>
      </c>
      <c r="BT31" s="3" t="s">
        <v>8</v>
      </c>
      <c r="BU31" s="3" t="s">
        <v>8</v>
      </c>
      <c r="BV31" s="3" t="s">
        <v>8</v>
      </c>
      <c r="BW31" s="3" t="s">
        <v>8</v>
      </c>
      <c r="BX31" s="3" t="s">
        <v>8</v>
      </c>
      <c r="BY31" s="3" t="s">
        <v>8</v>
      </c>
      <c r="BZ31" s="3" t="s">
        <v>8</v>
      </c>
      <c r="CA31" s="3" t="s">
        <v>8</v>
      </c>
      <c r="CB31" s="3" t="s">
        <v>8</v>
      </c>
      <c r="CC31" s="3" t="s">
        <v>8</v>
      </c>
      <c r="CD31" s="3" t="s">
        <v>8</v>
      </c>
      <c r="CE31" s="3" t="s">
        <v>8</v>
      </c>
      <c r="CF31" s="3" t="s">
        <v>8</v>
      </c>
      <c r="CG31" s="3" t="s">
        <v>8</v>
      </c>
      <c r="CH31" s="3" t="s">
        <v>8</v>
      </c>
    </row>
    <row r="32" spans="1:92">
      <c r="A32" s="1">
        <v>115</v>
      </c>
      <c r="B32" s="3">
        <v>1.5</v>
      </c>
      <c r="C32" s="3">
        <v>1.9</v>
      </c>
      <c r="D32" s="3">
        <v>50</v>
      </c>
      <c r="E32" s="3"/>
      <c r="F32" s="1">
        <f t="shared" si="1"/>
        <v>1</v>
      </c>
      <c r="G32" s="37" t="s">
        <v>42</v>
      </c>
      <c r="H32" s="43">
        <v>0.25</v>
      </c>
      <c r="I32" s="43">
        <v>20</v>
      </c>
      <c r="J32" s="43">
        <f t="shared" si="2"/>
        <v>250</v>
      </c>
      <c r="K32" s="60">
        <v>15</v>
      </c>
      <c r="L32" s="37" t="s">
        <v>41</v>
      </c>
      <c r="M32" s="43">
        <v>0.25</v>
      </c>
      <c r="N32" s="43">
        <v>20</v>
      </c>
      <c r="O32" s="43">
        <f t="shared" si="10"/>
        <v>250</v>
      </c>
      <c r="P32" s="60">
        <v>15</v>
      </c>
      <c r="Q32" s="37" t="s">
        <v>47</v>
      </c>
      <c r="R32" s="41">
        <v>0.25</v>
      </c>
      <c r="S32" s="41">
        <v>20</v>
      </c>
      <c r="T32" s="43">
        <f t="shared" si="3"/>
        <v>250</v>
      </c>
      <c r="U32" s="60">
        <v>15</v>
      </c>
      <c r="V32" s="37" t="s">
        <v>48</v>
      </c>
      <c r="W32" s="43">
        <v>0.25</v>
      </c>
      <c r="X32" s="41">
        <v>20</v>
      </c>
      <c r="Y32" s="43">
        <f t="shared" si="4"/>
        <v>250</v>
      </c>
      <c r="Z32" s="60">
        <v>15</v>
      </c>
      <c r="AA32" s="37"/>
      <c r="AB32" s="16"/>
      <c r="AC32" s="35"/>
      <c r="AD32" s="20">
        <f t="shared" si="5"/>
        <v>0</v>
      </c>
      <c r="AE32" s="33"/>
      <c r="AF32" s="4"/>
      <c r="AG32" s="16"/>
      <c r="AH32" s="16"/>
      <c r="AI32" s="20">
        <f t="shared" si="6"/>
        <v>0</v>
      </c>
      <c r="AJ32" s="33"/>
      <c r="AK32" s="4"/>
      <c r="AL32" s="16"/>
      <c r="AM32" s="16"/>
      <c r="AN32" s="20">
        <f t="shared" si="7"/>
        <v>0</v>
      </c>
      <c r="AO32" s="33"/>
      <c r="AP32" s="4"/>
      <c r="AQ32" s="16"/>
      <c r="AR32" s="16"/>
      <c r="AS32" s="20">
        <f t="shared" si="8"/>
        <v>0</v>
      </c>
      <c r="AT32" s="16"/>
      <c r="AU32" s="84"/>
      <c r="AV32" s="16"/>
      <c r="AW32" s="16"/>
      <c r="AX32" s="16"/>
      <c r="AY32" s="16"/>
      <c r="AZ32" s="16"/>
      <c r="BA32" s="16"/>
      <c r="BB32" s="16"/>
      <c r="BC32" s="16"/>
      <c r="BD32" s="85"/>
      <c r="BE32" s="16"/>
      <c r="BF32" s="3"/>
      <c r="BJ32" s="3" t="s">
        <v>49</v>
      </c>
      <c r="BK32" s="3" t="s">
        <v>49</v>
      </c>
      <c r="BL32" s="3" t="s">
        <v>49</v>
      </c>
      <c r="BM32" s="3" t="s">
        <v>49</v>
      </c>
      <c r="BN32" s="3" t="s">
        <v>49</v>
      </c>
      <c r="BO32" s="3" t="s">
        <v>49</v>
      </c>
      <c r="BP32" s="3" t="s">
        <v>49</v>
      </c>
      <c r="BQ32" s="3" t="s">
        <v>49</v>
      </c>
      <c r="BR32" s="3" t="s">
        <v>49</v>
      </c>
      <c r="BS32" s="3" t="s">
        <v>49</v>
      </c>
      <c r="BT32" s="3" t="s">
        <v>49</v>
      </c>
      <c r="BU32" s="3" t="s">
        <v>49</v>
      </c>
      <c r="BV32" s="3" t="s">
        <v>49</v>
      </c>
      <c r="CA32" s="95" t="s">
        <v>46</v>
      </c>
    </row>
    <row r="33" spans="1:100">
      <c r="A33" s="1">
        <v>116</v>
      </c>
      <c r="B33" s="3">
        <v>1.5</v>
      </c>
      <c r="C33" s="3">
        <v>1.9</v>
      </c>
      <c r="D33" s="3">
        <v>50</v>
      </c>
      <c r="E33" s="3"/>
      <c r="F33" s="1">
        <f t="shared" si="1"/>
        <v>1</v>
      </c>
      <c r="G33" s="37" t="s">
        <v>42</v>
      </c>
      <c r="H33" s="43">
        <v>0.25</v>
      </c>
      <c r="I33" s="43">
        <v>20</v>
      </c>
      <c r="J33" s="43">
        <f t="shared" si="2"/>
        <v>250</v>
      </c>
      <c r="K33" s="60">
        <v>12</v>
      </c>
      <c r="L33" s="37" t="s">
        <v>41</v>
      </c>
      <c r="M33" s="43">
        <v>0.25</v>
      </c>
      <c r="N33" s="43">
        <v>20</v>
      </c>
      <c r="O33" s="43">
        <f t="shared" si="10"/>
        <v>250</v>
      </c>
      <c r="P33" s="42">
        <v>12</v>
      </c>
      <c r="Q33" s="37" t="s">
        <v>47</v>
      </c>
      <c r="R33" s="41">
        <v>0.25</v>
      </c>
      <c r="S33" s="41">
        <v>20</v>
      </c>
      <c r="T33" s="43">
        <f t="shared" si="3"/>
        <v>250</v>
      </c>
      <c r="U33" s="60">
        <v>12</v>
      </c>
      <c r="V33" s="37" t="s">
        <v>48</v>
      </c>
      <c r="W33" s="43">
        <v>0.25</v>
      </c>
      <c r="X33" s="41">
        <v>20</v>
      </c>
      <c r="Y33" s="43">
        <f t="shared" si="4"/>
        <v>250</v>
      </c>
      <c r="Z33" s="60">
        <v>12</v>
      </c>
      <c r="AA33" s="37" t="s">
        <v>50</v>
      </c>
      <c r="AB33" s="38">
        <v>0.4</v>
      </c>
      <c r="AC33" s="38">
        <v>6</v>
      </c>
      <c r="AD33" s="20">
        <f t="shared" si="5"/>
        <v>120.00000000000001</v>
      </c>
      <c r="AE33" s="33">
        <v>26</v>
      </c>
      <c r="AF33" s="2" t="s">
        <v>51</v>
      </c>
      <c r="AG33" s="16">
        <v>0.4</v>
      </c>
      <c r="AH33" s="38">
        <v>6</v>
      </c>
      <c r="AI33" s="20">
        <f t="shared" si="6"/>
        <v>120.00000000000001</v>
      </c>
      <c r="AJ33" s="33">
        <v>26</v>
      </c>
      <c r="AK33" s="2" t="s">
        <v>52</v>
      </c>
      <c r="AL33" s="16">
        <v>0.2</v>
      </c>
      <c r="AM33" s="16">
        <v>6</v>
      </c>
      <c r="AN33" s="20">
        <f>AM33*AL33*$F33*$D33</f>
        <v>60.000000000000007</v>
      </c>
      <c r="AO33" s="33">
        <v>26</v>
      </c>
      <c r="AP33" s="2" t="s">
        <v>53</v>
      </c>
      <c r="AQ33" s="16">
        <v>1</v>
      </c>
      <c r="AR33" s="16">
        <v>14</v>
      </c>
      <c r="AS33" s="20">
        <f t="shared" si="8"/>
        <v>700</v>
      </c>
      <c r="AT33" s="16">
        <v>26</v>
      </c>
      <c r="AU33" s="68" t="s">
        <v>42</v>
      </c>
      <c r="AV33" s="96" t="s">
        <v>41</v>
      </c>
      <c r="AW33" s="96" t="s">
        <v>47</v>
      </c>
      <c r="AX33" s="96" t="s">
        <v>48</v>
      </c>
      <c r="AY33" s="97">
        <v>12</v>
      </c>
      <c r="AZ33" s="68" t="s">
        <v>50</v>
      </c>
      <c r="BA33" s="96" t="s">
        <v>51</v>
      </c>
      <c r="BB33" s="96" t="s">
        <v>52</v>
      </c>
      <c r="BC33" s="97" t="s">
        <v>53</v>
      </c>
      <c r="BD33" s="98">
        <v>26</v>
      </c>
      <c r="BE33" s="16"/>
      <c r="BF33" s="3"/>
      <c r="BG33" s="3" t="s">
        <v>49</v>
      </c>
      <c r="BH33" s="3" t="s">
        <v>49</v>
      </c>
      <c r="BI33" s="3" t="s">
        <v>49</v>
      </c>
      <c r="BJ33" s="3" t="s">
        <v>49</v>
      </c>
      <c r="BK33" s="3" t="s">
        <v>49</v>
      </c>
      <c r="BL33" s="3" t="s">
        <v>49</v>
      </c>
      <c r="BM33" s="3" t="s">
        <v>49</v>
      </c>
      <c r="BN33" s="3" t="s">
        <v>49</v>
      </c>
      <c r="BO33" s="3" t="s">
        <v>49</v>
      </c>
      <c r="BP33" s="3" t="s">
        <v>49</v>
      </c>
      <c r="BQ33" s="3" t="s">
        <v>49</v>
      </c>
      <c r="BR33" s="3" t="s">
        <v>49</v>
      </c>
      <c r="BS33" s="3"/>
      <c r="BT33" s="3"/>
      <c r="BU33" s="3" t="s">
        <v>54</v>
      </c>
      <c r="BV33" s="3"/>
      <c r="BW33" s="3"/>
      <c r="BX33" s="3"/>
      <c r="BY33" s="3"/>
      <c r="BZ33" s="3"/>
      <c r="CA33" s="3"/>
      <c r="CB33" s="3"/>
      <c r="CF33" s="95" t="s">
        <v>55</v>
      </c>
    </row>
    <row r="34" spans="1:100">
      <c r="A34" s="1">
        <v>117</v>
      </c>
      <c r="B34" s="3">
        <v>1.5</v>
      </c>
      <c r="C34" s="3">
        <v>1.9</v>
      </c>
      <c r="D34" s="3">
        <v>50</v>
      </c>
      <c r="E34" s="3"/>
      <c r="F34" s="1">
        <f t="shared" si="1"/>
        <v>1</v>
      </c>
      <c r="G34" s="37" t="s">
        <v>56</v>
      </c>
      <c r="H34" s="43">
        <v>0.5</v>
      </c>
      <c r="I34" s="43">
        <v>6</v>
      </c>
      <c r="J34" s="43">
        <f t="shared" si="2"/>
        <v>150</v>
      </c>
      <c r="K34" s="60">
        <v>15</v>
      </c>
      <c r="L34" s="37" t="s">
        <v>57</v>
      </c>
      <c r="M34" s="43">
        <v>0.5</v>
      </c>
      <c r="N34" s="43">
        <v>6</v>
      </c>
      <c r="O34" s="43">
        <f t="shared" si="10"/>
        <v>150</v>
      </c>
      <c r="P34" s="42">
        <v>15</v>
      </c>
      <c r="Q34" s="37" t="s">
        <v>45</v>
      </c>
      <c r="R34" s="41">
        <v>1</v>
      </c>
      <c r="S34" s="41">
        <v>14</v>
      </c>
      <c r="T34" s="43">
        <f t="shared" si="3"/>
        <v>700</v>
      </c>
      <c r="U34" s="42">
        <v>15</v>
      </c>
      <c r="V34" s="37"/>
      <c r="W34" s="41"/>
      <c r="X34" s="41"/>
      <c r="Y34" s="43">
        <f t="shared" si="4"/>
        <v>0</v>
      </c>
      <c r="Z34" s="60"/>
      <c r="AA34" s="37"/>
      <c r="AB34" s="16"/>
      <c r="AC34" s="16"/>
      <c r="AD34" s="20">
        <f t="shared" si="5"/>
        <v>0</v>
      </c>
      <c r="AE34" s="33"/>
      <c r="AF34" s="4"/>
      <c r="AG34" s="16"/>
      <c r="AH34" s="16"/>
      <c r="AI34" s="20">
        <f t="shared" si="6"/>
        <v>0</v>
      </c>
      <c r="AJ34" s="33"/>
      <c r="AK34" s="4"/>
      <c r="AL34" s="16"/>
      <c r="AM34" s="16"/>
      <c r="AN34" s="20">
        <f t="shared" si="7"/>
        <v>0</v>
      </c>
      <c r="AO34" s="33"/>
      <c r="AP34" s="4"/>
      <c r="AQ34" s="16"/>
      <c r="AR34" s="16"/>
      <c r="AS34" s="20">
        <f t="shared" si="8"/>
        <v>0</v>
      </c>
      <c r="AT34" s="16"/>
      <c r="AU34" s="84"/>
      <c r="AV34" s="16"/>
      <c r="AW34" s="16"/>
      <c r="AX34" s="16"/>
      <c r="AY34" s="16"/>
      <c r="AZ34" s="16"/>
      <c r="BA34" s="16"/>
      <c r="BB34" s="16"/>
      <c r="BC34" s="16"/>
      <c r="BD34" s="85"/>
      <c r="BE34" s="16"/>
      <c r="BJ34" s="3" t="s">
        <v>106</v>
      </c>
      <c r="BK34" s="3" t="s">
        <v>106</v>
      </c>
      <c r="BL34" s="3" t="s">
        <v>106</v>
      </c>
      <c r="BM34" s="3" t="s">
        <v>106</v>
      </c>
      <c r="BN34" s="3" t="s">
        <v>106</v>
      </c>
      <c r="BO34" s="3" t="s">
        <v>106</v>
      </c>
      <c r="BP34" s="3" t="s">
        <v>106</v>
      </c>
      <c r="BQ34" s="3" t="s">
        <v>106</v>
      </c>
      <c r="BR34" s="3" t="s">
        <v>106</v>
      </c>
      <c r="BS34" s="3" t="s">
        <v>106</v>
      </c>
      <c r="BT34" s="3" t="s">
        <v>106</v>
      </c>
      <c r="BU34" s="3" t="s">
        <v>106</v>
      </c>
      <c r="BV34" s="3" t="s">
        <v>106</v>
      </c>
      <c r="BW34" s="3" t="s">
        <v>106</v>
      </c>
      <c r="BX34" s="3" t="s">
        <v>106</v>
      </c>
      <c r="BY34" s="3" t="s">
        <v>106</v>
      </c>
      <c r="BZ34" s="3" t="s">
        <v>106</v>
      </c>
      <c r="CA34" s="3" t="s">
        <v>106</v>
      </c>
      <c r="CB34" s="3" t="s">
        <v>106</v>
      </c>
      <c r="CC34" s="3" t="s">
        <v>106</v>
      </c>
      <c r="CD34" s="3" t="s">
        <v>106</v>
      </c>
      <c r="CE34" s="3" t="s">
        <v>106</v>
      </c>
      <c r="CF34" s="3" t="s">
        <v>106</v>
      </c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16"/>
    </row>
    <row r="35" spans="1:100">
      <c r="A35" s="1">
        <v>118</v>
      </c>
      <c r="B35" s="3">
        <v>1.5</v>
      </c>
      <c r="C35" s="3">
        <v>1.9</v>
      </c>
      <c r="D35" s="3">
        <v>50</v>
      </c>
      <c r="E35" s="3"/>
      <c r="F35" s="1">
        <f t="shared" si="1"/>
        <v>1</v>
      </c>
      <c r="G35" s="37" t="s">
        <v>59</v>
      </c>
      <c r="H35" s="43">
        <v>1</v>
      </c>
      <c r="I35" s="43">
        <v>12</v>
      </c>
      <c r="J35" s="43">
        <f t="shared" si="2"/>
        <v>600</v>
      </c>
      <c r="K35" s="60">
        <v>10</v>
      </c>
      <c r="L35" s="37" t="s">
        <v>45</v>
      </c>
      <c r="M35" s="41">
        <v>1</v>
      </c>
      <c r="N35" s="43">
        <v>8</v>
      </c>
      <c r="O35" s="43">
        <f t="shared" si="10"/>
        <v>400</v>
      </c>
      <c r="P35" s="42">
        <v>10</v>
      </c>
      <c r="Q35" s="37"/>
      <c r="R35" s="41"/>
      <c r="S35" s="41"/>
      <c r="T35" s="43">
        <f t="shared" si="3"/>
        <v>0</v>
      </c>
      <c r="U35" s="42"/>
      <c r="V35" s="37"/>
      <c r="W35" s="41"/>
      <c r="X35" s="41"/>
      <c r="Y35" s="43">
        <f t="shared" si="4"/>
        <v>0</v>
      </c>
      <c r="Z35" s="42"/>
      <c r="AA35" s="37" t="s">
        <v>34</v>
      </c>
      <c r="AB35" s="16">
        <v>1</v>
      </c>
      <c r="AC35" s="16"/>
      <c r="AD35" s="20">
        <f t="shared" si="5"/>
        <v>0</v>
      </c>
      <c r="AE35" s="33"/>
      <c r="AF35" s="4"/>
      <c r="AG35" s="16"/>
      <c r="AH35" s="16"/>
      <c r="AI35" s="20">
        <f t="shared" si="6"/>
        <v>0</v>
      </c>
      <c r="AJ35" s="33"/>
      <c r="AK35" s="4"/>
      <c r="AL35" s="16"/>
      <c r="AM35" s="16"/>
      <c r="AN35" s="20">
        <f t="shared" si="7"/>
        <v>0</v>
      </c>
      <c r="AO35" s="33"/>
      <c r="AP35" s="4"/>
      <c r="AQ35" s="16"/>
      <c r="AR35" s="16"/>
      <c r="AS35" s="20">
        <f t="shared" si="8"/>
        <v>0</v>
      </c>
      <c r="AT35" s="16"/>
      <c r="AU35" s="84"/>
      <c r="AV35" s="16"/>
      <c r="AW35" s="16"/>
      <c r="AX35" s="16"/>
      <c r="AY35" s="16"/>
      <c r="AZ35" s="16"/>
      <c r="BA35" s="16"/>
      <c r="BB35" s="16"/>
      <c r="BC35" s="16"/>
      <c r="BD35" s="85"/>
      <c r="BE35" s="35" t="s">
        <v>60</v>
      </c>
      <c r="BF35" s="3" t="s">
        <v>60</v>
      </c>
      <c r="BG35" s="3" t="s">
        <v>60</v>
      </c>
      <c r="BH35" s="3" t="s">
        <v>60</v>
      </c>
      <c r="BI35" s="3" t="s">
        <v>60</v>
      </c>
      <c r="BJ35" s="3" t="s">
        <v>60</v>
      </c>
      <c r="BK35" s="3" t="s">
        <v>60</v>
      </c>
      <c r="BL35" s="3" t="s">
        <v>60</v>
      </c>
      <c r="BM35" s="3" t="s">
        <v>60</v>
      </c>
      <c r="BN35" s="3" t="s">
        <v>60</v>
      </c>
      <c r="BO35" s="3" t="s">
        <v>60</v>
      </c>
      <c r="BP35" s="3" t="s">
        <v>60</v>
      </c>
      <c r="BQ35" s="3" t="s">
        <v>60</v>
      </c>
      <c r="BR35" s="3" t="s">
        <v>60</v>
      </c>
      <c r="BS35" s="3" t="s">
        <v>60</v>
      </c>
      <c r="BT35" s="3" t="s">
        <v>60</v>
      </c>
      <c r="BU35" s="3" t="s">
        <v>60</v>
      </c>
      <c r="BV35" s="3" t="s">
        <v>60</v>
      </c>
      <c r="BW35" s="3" t="s">
        <v>60</v>
      </c>
      <c r="BX35" s="3" t="s">
        <v>60</v>
      </c>
      <c r="BY35" s="29" t="s">
        <v>35</v>
      </c>
      <c r="CA35" s="29" t="s">
        <v>35</v>
      </c>
      <c r="CE35" s="29"/>
      <c r="CG35" s="29"/>
    </row>
    <row r="36" spans="1:100">
      <c r="A36" s="1">
        <v>119</v>
      </c>
      <c r="B36" s="3">
        <v>1.5</v>
      </c>
      <c r="C36" s="3">
        <v>1.9</v>
      </c>
      <c r="D36" s="3">
        <v>50</v>
      </c>
      <c r="E36" s="3"/>
      <c r="F36" s="1">
        <f t="shared" si="1"/>
        <v>1</v>
      </c>
      <c r="G36" s="37" t="s">
        <v>50</v>
      </c>
      <c r="H36" s="41">
        <v>0.4</v>
      </c>
      <c r="I36" s="41">
        <v>6</v>
      </c>
      <c r="J36" s="43">
        <f t="shared" si="2"/>
        <v>120.00000000000001</v>
      </c>
      <c r="K36" s="42">
        <v>15</v>
      </c>
      <c r="L36" s="37" t="s">
        <v>51</v>
      </c>
      <c r="M36" s="41">
        <v>0.4</v>
      </c>
      <c r="N36" s="41">
        <v>6</v>
      </c>
      <c r="O36" s="43">
        <f t="shared" si="10"/>
        <v>120.00000000000001</v>
      </c>
      <c r="P36" s="42">
        <v>15</v>
      </c>
      <c r="Q36" s="37" t="s">
        <v>52</v>
      </c>
      <c r="R36" s="41">
        <v>0.2</v>
      </c>
      <c r="S36" s="41">
        <v>6</v>
      </c>
      <c r="T36" s="43">
        <f t="shared" si="3"/>
        <v>60.000000000000007</v>
      </c>
      <c r="U36" s="42">
        <v>15</v>
      </c>
      <c r="V36" s="37"/>
      <c r="W36" s="41"/>
      <c r="X36" s="41"/>
      <c r="Y36" s="43">
        <f t="shared" si="4"/>
        <v>0</v>
      </c>
      <c r="Z36" s="42"/>
      <c r="AA36" s="101" t="s">
        <v>55</v>
      </c>
      <c r="AB36" s="16"/>
      <c r="AC36" s="16"/>
      <c r="AD36" s="20">
        <f t="shared" si="5"/>
        <v>0</v>
      </c>
      <c r="AE36" s="33"/>
      <c r="AF36" s="4"/>
      <c r="AG36" s="16"/>
      <c r="AH36" s="16"/>
      <c r="AI36" s="20">
        <f t="shared" si="6"/>
        <v>0</v>
      </c>
      <c r="AJ36" s="33"/>
      <c r="AK36" s="4"/>
      <c r="AL36" s="16"/>
      <c r="AM36" s="16"/>
      <c r="AN36" s="20">
        <f t="shared" si="7"/>
        <v>0</v>
      </c>
      <c r="AO36" s="33"/>
      <c r="AP36" s="4"/>
      <c r="AQ36" s="16"/>
      <c r="AR36" s="16"/>
      <c r="AS36" s="20">
        <f t="shared" si="8"/>
        <v>0</v>
      </c>
      <c r="AT36" s="16"/>
      <c r="AU36" s="84"/>
      <c r="AV36" s="16"/>
      <c r="AW36" s="16"/>
      <c r="AX36" s="16"/>
      <c r="AY36" s="16"/>
      <c r="AZ36" s="16"/>
      <c r="BA36" s="16"/>
      <c r="BB36" s="16"/>
      <c r="BC36" s="16"/>
      <c r="BD36" s="85"/>
      <c r="BE36" s="16"/>
      <c r="BJ36" s="3" t="s">
        <v>61</v>
      </c>
      <c r="BK36" s="3" t="s">
        <v>62</v>
      </c>
      <c r="BL36" s="3" t="s">
        <v>62</v>
      </c>
      <c r="BM36" s="3" t="s">
        <v>62</v>
      </c>
      <c r="BN36" s="3" t="s">
        <v>62</v>
      </c>
      <c r="BO36" s="3" t="s">
        <v>62</v>
      </c>
      <c r="BP36" s="3" t="s">
        <v>62</v>
      </c>
      <c r="BQ36" s="3" t="s">
        <v>62</v>
      </c>
      <c r="BR36" s="3" t="s">
        <v>62</v>
      </c>
      <c r="BS36" s="3" t="s">
        <v>62</v>
      </c>
      <c r="BT36" s="3" t="s">
        <v>62</v>
      </c>
      <c r="BU36" s="3" t="s">
        <v>62</v>
      </c>
      <c r="BV36" s="3" t="s">
        <v>62</v>
      </c>
      <c r="CA36" s="95" t="s">
        <v>55</v>
      </c>
    </row>
    <row r="37" spans="1:100">
      <c r="A37" s="1">
        <v>120</v>
      </c>
      <c r="B37" s="3">
        <v>1.5</v>
      </c>
      <c r="C37" s="3">
        <v>1.9</v>
      </c>
      <c r="D37" s="3">
        <v>50</v>
      </c>
      <c r="E37" s="3"/>
      <c r="F37" s="1">
        <f t="shared" si="1"/>
        <v>1</v>
      </c>
      <c r="G37" s="34" t="s">
        <v>63</v>
      </c>
      <c r="H37" s="41">
        <v>0.33</v>
      </c>
      <c r="I37" s="41">
        <v>36</v>
      </c>
      <c r="J37" s="43">
        <f t="shared" si="2"/>
        <v>594</v>
      </c>
      <c r="K37" s="42">
        <v>14</v>
      </c>
      <c r="L37" s="34" t="s">
        <v>63</v>
      </c>
      <c r="M37" s="41">
        <v>0.33</v>
      </c>
      <c r="N37" s="41">
        <v>36</v>
      </c>
      <c r="O37" s="43">
        <f t="shared" si="10"/>
        <v>594</v>
      </c>
      <c r="P37" s="42">
        <v>14</v>
      </c>
      <c r="Q37" s="34" t="s">
        <v>63</v>
      </c>
      <c r="R37" s="41">
        <v>0.33</v>
      </c>
      <c r="S37" s="41">
        <v>36</v>
      </c>
      <c r="T37" s="43">
        <f t="shared" si="3"/>
        <v>594</v>
      </c>
      <c r="U37" s="42">
        <v>19</v>
      </c>
      <c r="V37" s="34" t="s">
        <v>63</v>
      </c>
      <c r="W37" s="41">
        <v>0.33</v>
      </c>
      <c r="X37" s="41">
        <v>36</v>
      </c>
      <c r="Y37" s="43">
        <f t="shared" si="4"/>
        <v>594</v>
      </c>
      <c r="Z37" s="42">
        <v>23</v>
      </c>
      <c r="AA37" s="37"/>
      <c r="AB37" s="16"/>
      <c r="AC37" s="16"/>
      <c r="AD37" s="20">
        <f t="shared" si="5"/>
        <v>0</v>
      </c>
      <c r="AE37" s="33"/>
      <c r="AF37" s="4"/>
      <c r="AG37" s="16"/>
      <c r="AH37" s="16"/>
      <c r="AI37" s="20">
        <f t="shared" si="6"/>
        <v>0</v>
      </c>
      <c r="AJ37" s="33"/>
      <c r="AK37" s="4"/>
      <c r="AL37" s="16"/>
      <c r="AM37" s="16"/>
      <c r="AN37" s="20">
        <f t="shared" si="7"/>
        <v>0</v>
      </c>
      <c r="AO37" s="33"/>
      <c r="AP37" s="4"/>
      <c r="AQ37" s="16"/>
      <c r="AR37" s="16"/>
      <c r="AS37" s="20">
        <f t="shared" si="8"/>
        <v>0</v>
      </c>
      <c r="AT37" s="16"/>
      <c r="AU37" s="84"/>
      <c r="AV37" s="16"/>
      <c r="AW37" s="16"/>
      <c r="AX37" s="16"/>
      <c r="AY37" s="16"/>
      <c r="AZ37" s="16"/>
      <c r="BA37" s="16"/>
      <c r="BB37" s="16"/>
      <c r="BC37" s="16"/>
      <c r="BD37" s="85"/>
      <c r="BE37" s="16"/>
      <c r="BI37" s="3" t="s">
        <v>63</v>
      </c>
      <c r="BN37" s="3" t="s">
        <v>63</v>
      </c>
      <c r="BR37" s="3" t="s">
        <v>63</v>
      </c>
      <c r="CD37" s="95" t="s">
        <v>55</v>
      </c>
    </row>
    <row r="38" spans="1:100">
      <c r="A38" s="1">
        <v>121</v>
      </c>
      <c r="B38" s="3">
        <v>1.5</v>
      </c>
      <c r="C38" s="3">
        <v>1.9</v>
      </c>
      <c r="D38" s="3">
        <v>50</v>
      </c>
      <c r="E38" s="3"/>
      <c r="F38" s="1">
        <f t="shared" si="1"/>
        <v>1</v>
      </c>
      <c r="G38" s="37" t="s">
        <v>57</v>
      </c>
      <c r="H38" s="41">
        <v>0.4</v>
      </c>
      <c r="I38" s="41">
        <v>6</v>
      </c>
      <c r="J38" s="43">
        <f t="shared" si="2"/>
        <v>120.00000000000001</v>
      </c>
      <c r="K38" s="42">
        <v>17</v>
      </c>
      <c r="L38" s="37" t="s">
        <v>56</v>
      </c>
      <c r="M38" s="41">
        <v>0.4</v>
      </c>
      <c r="N38" s="41">
        <v>6</v>
      </c>
      <c r="O38" s="43">
        <f t="shared" si="10"/>
        <v>120.00000000000001</v>
      </c>
      <c r="P38" s="42">
        <v>17</v>
      </c>
      <c r="Q38" s="37" t="s">
        <v>64</v>
      </c>
      <c r="R38" s="41">
        <v>0.2</v>
      </c>
      <c r="S38" s="43">
        <v>6</v>
      </c>
      <c r="T38" s="43">
        <f t="shared" si="3"/>
        <v>60.000000000000007</v>
      </c>
      <c r="U38" s="42">
        <v>17</v>
      </c>
      <c r="V38" s="41" t="s">
        <v>47</v>
      </c>
      <c r="W38" s="41">
        <v>1</v>
      </c>
      <c r="X38" s="41">
        <v>14</v>
      </c>
      <c r="Y38" s="43">
        <f t="shared" si="4"/>
        <v>700</v>
      </c>
      <c r="Z38" s="42">
        <v>17</v>
      </c>
      <c r="AB38" s="16"/>
      <c r="AC38" s="16"/>
      <c r="AD38" s="20">
        <f t="shared" si="5"/>
        <v>0</v>
      </c>
      <c r="AE38" s="33"/>
      <c r="AF38" s="4"/>
      <c r="AG38" s="16"/>
      <c r="AH38" s="16"/>
      <c r="AI38" s="20">
        <f t="shared" si="6"/>
        <v>0</v>
      </c>
      <c r="AJ38" s="33"/>
      <c r="AK38" s="4"/>
      <c r="AL38" s="16"/>
      <c r="AM38" s="16"/>
      <c r="AN38" s="20">
        <f t="shared" si="7"/>
        <v>0</v>
      </c>
      <c r="AO38" s="33"/>
      <c r="AP38" s="4"/>
      <c r="AQ38" s="16"/>
      <c r="AR38" s="16"/>
      <c r="AS38" s="20">
        <f t="shared" si="8"/>
        <v>0</v>
      </c>
      <c r="AT38" s="16"/>
      <c r="AU38" s="84"/>
      <c r="AV38" s="16"/>
      <c r="AW38" s="16"/>
      <c r="AX38" s="16"/>
      <c r="AY38" s="16"/>
      <c r="AZ38" s="16"/>
      <c r="BA38" s="16"/>
      <c r="BB38" s="16"/>
      <c r="BC38" s="16"/>
      <c r="BD38" s="85"/>
      <c r="BE38" s="16"/>
      <c r="BJ38" s="3"/>
      <c r="BK38" s="3"/>
      <c r="BL38" s="3" t="s">
        <v>65</v>
      </c>
      <c r="BM38" s="3" t="s">
        <v>65</v>
      </c>
      <c r="BN38" s="3" t="s">
        <v>65</v>
      </c>
      <c r="BO38" s="3" t="s">
        <v>65</v>
      </c>
      <c r="BP38" s="3" t="s">
        <v>65</v>
      </c>
      <c r="BQ38" s="3" t="s">
        <v>65</v>
      </c>
      <c r="BR38" s="3" t="s">
        <v>65</v>
      </c>
      <c r="BS38" s="3" t="s">
        <v>65</v>
      </c>
      <c r="BT38" s="3" t="s">
        <v>65</v>
      </c>
      <c r="BU38" s="3" t="s">
        <v>65</v>
      </c>
      <c r="BV38" s="3" t="s">
        <v>65</v>
      </c>
      <c r="BW38" s="3" t="s">
        <v>65</v>
      </c>
      <c r="BX38" s="3" t="s">
        <v>65</v>
      </c>
    </row>
    <row r="39" spans="1:100">
      <c r="A39" s="1">
        <v>122</v>
      </c>
      <c r="B39" s="3">
        <v>1.5</v>
      </c>
      <c r="C39" s="3">
        <v>1.9</v>
      </c>
      <c r="D39" s="3">
        <v>50</v>
      </c>
      <c r="E39" s="3"/>
      <c r="F39" s="1">
        <f t="shared" si="1"/>
        <v>1</v>
      </c>
      <c r="G39" s="37" t="s">
        <v>55</v>
      </c>
      <c r="H39" s="41">
        <v>1</v>
      </c>
      <c r="I39" s="41">
        <f>48*1.5</f>
        <v>72</v>
      </c>
      <c r="J39" s="43">
        <f t="shared" si="2"/>
        <v>3600</v>
      </c>
      <c r="K39" s="42">
        <v>10</v>
      </c>
      <c r="L39" s="37" t="s">
        <v>55</v>
      </c>
      <c r="M39" s="41">
        <v>0.5</v>
      </c>
      <c r="N39" s="41">
        <v>72</v>
      </c>
      <c r="O39" s="43">
        <f t="shared" si="10"/>
        <v>1800</v>
      </c>
      <c r="P39" s="42">
        <v>14</v>
      </c>
      <c r="Q39" s="37"/>
      <c r="R39" s="41"/>
      <c r="S39" s="41"/>
      <c r="T39" s="43">
        <f t="shared" si="3"/>
        <v>0</v>
      </c>
      <c r="U39" s="42"/>
      <c r="V39" s="37"/>
      <c r="W39" s="41"/>
      <c r="X39" s="41"/>
      <c r="Y39" s="43">
        <f t="shared" si="4"/>
        <v>0</v>
      </c>
      <c r="Z39" s="42"/>
      <c r="AA39" s="2" t="s">
        <v>66</v>
      </c>
      <c r="AB39" s="16">
        <v>0.25</v>
      </c>
      <c r="AC39" s="35">
        <v>20</v>
      </c>
      <c r="AD39" s="20">
        <f t="shared" si="5"/>
        <v>250</v>
      </c>
      <c r="AE39" s="33">
        <v>24</v>
      </c>
      <c r="AF39" s="2" t="s">
        <v>67</v>
      </c>
      <c r="AG39" s="16">
        <v>0.25</v>
      </c>
      <c r="AH39" s="38">
        <v>20</v>
      </c>
      <c r="AI39" s="20">
        <f t="shared" si="6"/>
        <v>250</v>
      </c>
      <c r="AJ39" s="33">
        <v>24</v>
      </c>
      <c r="AK39" s="2" t="s">
        <v>47</v>
      </c>
      <c r="AL39" s="16">
        <v>0.25</v>
      </c>
      <c r="AM39" s="38">
        <v>20</v>
      </c>
      <c r="AN39" s="20">
        <f t="shared" si="7"/>
        <v>250</v>
      </c>
      <c r="AO39" s="33">
        <v>24</v>
      </c>
      <c r="AP39" s="2" t="s">
        <v>48</v>
      </c>
      <c r="AQ39" s="16">
        <v>0.25</v>
      </c>
      <c r="AR39" s="38">
        <v>20</v>
      </c>
      <c r="AS39" s="20">
        <f t="shared" si="8"/>
        <v>250</v>
      </c>
      <c r="AT39" s="16">
        <v>24</v>
      </c>
      <c r="AU39" s="84"/>
      <c r="AV39" s="16"/>
      <c r="AW39" s="16"/>
      <c r="AX39" s="16"/>
      <c r="AY39" s="16"/>
      <c r="AZ39" s="16"/>
      <c r="BA39" s="16"/>
      <c r="BB39" s="16"/>
      <c r="BC39" s="16"/>
      <c r="BD39" s="85"/>
      <c r="BE39" s="35" t="s">
        <v>68</v>
      </c>
      <c r="BI39" s="3" t="s">
        <v>68</v>
      </c>
      <c r="BR39" s="3" t="s">
        <v>69</v>
      </c>
      <c r="BS39" s="3" t="s">
        <v>107</v>
      </c>
      <c r="BT39" s="3" t="s">
        <v>107</v>
      </c>
      <c r="BU39" s="3" t="s">
        <v>107</v>
      </c>
      <c r="BV39" s="3" t="s">
        <v>107</v>
      </c>
      <c r="BW39" s="3" t="s">
        <v>107</v>
      </c>
      <c r="BX39" s="3" t="s">
        <v>107</v>
      </c>
      <c r="BY39" s="3" t="s">
        <v>107</v>
      </c>
      <c r="BZ39" s="3" t="s">
        <v>107</v>
      </c>
      <c r="CA39" s="3" t="s">
        <v>107</v>
      </c>
      <c r="CB39" s="3" t="s">
        <v>107</v>
      </c>
      <c r="CC39" s="3" t="s">
        <v>107</v>
      </c>
      <c r="CD39" s="3" t="s">
        <v>107</v>
      </c>
      <c r="CE39" s="3" t="s">
        <v>107</v>
      </c>
      <c r="CF39" s="3" t="s">
        <v>107</v>
      </c>
      <c r="CG39" s="3" t="s">
        <v>107</v>
      </c>
      <c r="CH39" s="3" t="s">
        <v>107</v>
      </c>
    </row>
    <row r="40" spans="1:100">
      <c r="A40" s="1">
        <v>123</v>
      </c>
      <c r="B40" s="3">
        <v>1.5</v>
      </c>
      <c r="C40" s="3">
        <v>1.9</v>
      </c>
      <c r="D40" s="3">
        <v>50</v>
      </c>
      <c r="E40" s="3"/>
      <c r="F40" s="1">
        <f t="shared" si="1"/>
        <v>1</v>
      </c>
      <c r="G40" s="37" t="s">
        <v>66</v>
      </c>
      <c r="H40" s="41">
        <v>0.2</v>
      </c>
      <c r="I40" s="41">
        <v>20</v>
      </c>
      <c r="J40" s="43">
        <f t="shared" si="2"/>
        <v>200</v>
      </c>
      <c r="K40" s="42">
        <v>16</v>
      </c>
      <c r="L40" s="37" t="s">
        <v>45</v>
      </c>
      <c r="M40" s="41">
        <v>0.25</v>
      </c>
      <c r="N40" s="43">
        <v>20</v>
      </c>
      <c r="O40" s="43">
        <f t="shared" si="10"/>
        <v>250</v>
      </c>
      <c r="P40" s="42">
        <v>16</v>
      </c>
      <c r="Q40" s="37" t="s">
        <v>70</v>
      </c>
      <c r="R40" s="41">
        <v>0.25</v>
      </c>
      <c r="S40" s="43">
        <v>20</v>
      </c>
      <c r="T40" s="43">
        <f t="shared" si="3"/>
        <v>250</v>
      </c>
      <c r="U40" s="42">
        <v>20</v>
      </c>
      <c r="V40" s="37" t="s">
        <v>45</v>
      </c>
      <c r="W40" s="41">
        <v>0.25</v>
      </c>
      <c r="X40" s="43">
        <v>20</v>
      </c>
      <c r="Y40" s="43">
        <f t="shared" si="4"/>
        <v>250</v>
      </c>
      <c r="Z40" s="42">
        <v>20</v>
      </c>
      <c r="AA40" s="2" t="s">
        <v>71</v>
      </c>
      <c r="AB40" s="41">
        <v>1</v>
      </c>
      <c r="AC40" s="16"/>
      <c r="AD40" s="20">
        <f t="shared" si="5"/>
        <v>0</v>
      </c>
      <c r="AE40" s="33"/>
      <c r="AF40" s="4"/>
      <c r="AG40" s="16"/>
      <c r="AH40" s="16"/>
      <c r="AI40" s="20">
        <f t="shared" si="6"/>
        <v>0</v>
      </c>
      <c r="AJ40" s="33"/>
      <c r="AK40" s="4"/>
      <c r="AL40" s="16"/>
      <c r="AM40" s="16"/>
      <c r="AN40" s="20">
        <f t="shared" si="7"/>
        <v>0</v>
      </c>
      <c r="AO40" s="33"/>
      <c r="AP40" s="4"/>
      <c r="AQ40" s="16"/>
      <c r="AR40" s="16"/>
      <c r="AS40" s="20">
        <f t="shared" si="8"/>
        <v>0</v>
      </c>
      <c r="AT40" s="16"/>
      <c r="AU40" s="84"/>
      <c r="AV40" s="16"/>
      <c r="AW40" s="16"/>
      <c r="AX40" s="16"/>
      <c r="AY40" s="16"/>
      <c r="AZ40" s="16"/>
      <c r="BA40" s="16"/>
      <c r="BB40" s="16"/>
      <c r="BC40" s="16"/>
      <c r="BD40" s="85"/>
      <c r="BE40" s="16"/>
      <c r="BK40" s="3" t="s">
        <v>72</v>
      </c>
      <c r="BN40" s="3"/>
      <c r="BO40" s="3" t="s">
        <v>73</v>
      </c>
      <c r="BY40" s="3" t="s">
        <v>71</v>
      </c>
      <c r="BZ40" s="3" t="s">
        <v>71</v>
      </c>
      <c r="CA40" s="3" t="s">
        <v>71</v>
      </c>
      <c r="CB40" s="3" t="s">
        <v>71</v>
      </c>
      <c r="CC40" s="3" t="s">
        <v>71</v>
      </c>
      <c r="CD40" s="3" t="s">
        <v>71</v>
      </c>
      <c r="CE40" s="3" t="s">
        <v>71</v>
      </c>
      <c r="CF40" s="3" t="s">
        <v>71</v>
      </c>
      <c r="CG40" s="3" t="s">
        <v>71</v>
      </c>
      <c r="CH40" s="3" t="s">
        <v>71</v>
      </c>
      <c r="CI40" s="3" t="s">
        <v>71</v>
      </c>
      <c r="CJ40" s="3" t="s">
        <v>71</v>
      </c>
      <c r="CK40" s="3" t="s">
        <v>71</v>
      </c>
      <c r="CL40" s="3" t="s">
        <v>71</v>
      </c>
      <c r="CM40" s="3" t="s">
        <v>71</v>
      </c>
    </row>
    <row r="41" spans="1:100">
      <c r="A41" s="1">
        <v>124</v>
      </c>
      <c r="B41" s="3">
        <v>1.5</v>
      </c>
      <c r="C41" s="3">
        <v>1.9</v>
      </c>
      <c r="D41" s="3">
        <v>50</v>
      </c>
      <c r="E41" s="3"/>
      <c r="F41" s="1">
        <f t="shared" si="1"/>
        <v>1</v>
      </c>
      <c r="G41" s="37" t="s">
        <v>74</v>
      </c>
      <c r="H41" s="41">
        <v>1</v>
      </c>
      <c r="I41" s="41">
        <v>40</v>
      </c>
      <c r="J41" s="43">
        <f t="shared" si="2"/>
        <v>2000</v>
      </c>
      <c r="K41" s="42">
        <v>14</v>
      </c>
      <c r="L41" s="37"/>
      <c r="M41" s="41"/>
      <c r="N41" s="41"/>
      <c r="O41" s="43">
        <f t="shared" si="10"/>
        <v>0</v>
      </c>
      <c r="P41" s="42"/>
      <c r="Q41" s="37"/>
      <c r="R41" s="41"/>
      <c r="S41" s="41"/>
      <c r="T41" s="43">
        <f t="shared" si="3"/>
        <v>0</v>
      </c>
      <c r="U41" s="42"/>
      <c r="V41" s="37"/>
      <c r="W41" s="41"/>
      <c r="X41" s="41"/>
      <c r="Y41" s="43">
        <f t="shared" si="4"/>
        <v>0</v>
      </c>
      <c r="Z41" s="42"/>
      <c r="AB41" s="16"/>
      <c r="AC41" s="16"/>
      <c r="AD41" s="20">
        <f t="shared" si="5"/>
        <v>0</v>
      </c>
      <c r="AE41" s="33"/>
      <c r="AF41" s="4"/>
      <c r="AG41" s="16"/>
      <c r="AH41" s="16"/>
      <c r="AI41" s="20">
        <f t="shared" si="6"/>
        <v>0</v>
      </c>
      <c r="AJ41" s="33"/>
      <c r="AK41" s="4"/>
      <c r="AL41" s="16"/>
      <c r="AM41" s="16"/>
      <c r="AN41" s="20">
        <f t="shared" si="7"/>
        <v>0</v>
      </c>
      <c r="AO41" s="33"/>
      <c r="AP41" s="4"/>
      <c r="AQ41" s="16"/>
      <c r="AR41" s="16"/>
      <c r="AS41" s="20">
        <f t="shared" si="8"/>
        <v>0</v>
      </c>
      <c r="AT41" s="16"/>
      <c r="AU41" s="84"/>
      <c r="AV41" s="16"/>
      <c r="AW41" s="16"/>
      <c r="AX41" s="16"/>
      <c r="AY41" s="16"/>
      <c r="AZ41" s="16"/>
      <c r="BA41" s="16"/>
      <c r="BB41" s="16"/>
      <c r="BC41" s="16"/>
      <c r="BD41" s="85"/>
      <c r="BE41" s="16"/>
      <c r="BI41" s="3" t="s">
        <v>74</v>
      </c>
      <c r="BJ41" s="3" t="s">
        <v>74</v>
      </c>
      <c r="BK41" s="3" t="s">
        <v>74</v>
      </c>
      <c r="BL41" s="3" t="s">
        <v>74</v>
      </c>
      <c r="BM41" s="3" t="s">
        <v>74</v>
      </c>
      <c r="BN41" s="3" t="s">
        <v>74</v>
      </c>
      <c r="BO41" s="3" t="s">
        <v>74</v>
      </c>
      <c r="BP41" s="3" t="s">
        <v>74</v>
      </c>
      <c r="BQ41" s="3" t="s">
        <v>74</v>
      </c>
      <c r="BR41" s="3" t="s">
        <v>74</v>
      </c>
      <c r="BS41" s="3" t="s">
        <v>74</v>
      </c>
      <c r="BT41" s="3" t="s">
        <v>74</v>
      </c>
      <c r="BU41" s="3" t="s">
        <v>74</v>
      </c>
      <c r="BV41" s="3" t="s">
        <v>74</v>
      </c>
      <c r="BW41" s="3" t="s">
        <v>74</v>
      </c>
      <c r="BX41" s="3" t="s">
        <v>74</v>
      </c>
      <c r="BY41" s="3" t="s">
        <v>74</v>
      </c>
      <c r="BZ41" s="3" t="s">
        <v>74</v>
      </c>
      <c r="CA41" s="3" t="s">
        <v>74</v>
      </c>
      <c r="CB41" s="3" t="s">
        <v>74</v>
      </c>
      <c r="CC41" s="3" t="s">
        <v>74</v>
      </c>
      <c r="CD41" s="3" t="s">
        <v>74</v>
      </c>
    </row>
    <row r="42" spans="1:100">
      <c r="A42" s="1">
        <v>125</v>
      </c>
      <c r="B42" s="3">
        <v>1.5</v>
      </c>
      <c r="C42" s="3">
        <v>1.9</v>
      </c>
      <c r="D42" s="3">
        <v>50</v>
      </c>
      <c r="E42" s="3"/>
      <c r="F42" s="1">
        <f t="shared" si="1"/>
        <v>1</v>
      </c>
      <c r="G42" s="37" t="s">
        <v>74</v>
      </c>
      <c r="H42" s="41">
        <v>1</v>
      </c>
      <c r="I42" s="41">
        <v>40</v>
      </c>
      <c r="J42" s="43">
        <f t="shared" si="2"/>
        <v>2000</v>
      </c>
      <c r="K42" s="42">
        <v>14</v>
      </c>
      <c r="L42" s="37"/>
      <c r="M42" s="41"/>
      <c r="N42" s="41"/>
      <c r="O42" s="43">
        <f t="shared" si="10"/>
        <v>0</v>
      </c>
      <c r="P42" s="42"/>
      <c r="Q42" s="37"/>
      <c r="R42" s="41"/>
      <c r="S42" s="41"/>
      <c r="T42" s="43">
        <f t="shared" si="3"/>
        <v>0</v>
      </c>
      <c r="U42" s="42"/>
      <c r="V42" s="37"/>
      <c r="W42" s="41"/>
      <c r="X42" s="41"/>
      <c r="Y42" s="43">
        <f t="shared" si="4"/>
        <v>0</v>
      </c>
      <c r="Z42" s="42"/>
      <c r="AB42" s="16"/>
      <c r="AC42" s="16"/>
      <c r="AD42" s="20">
        <f t="shared" si="5"/>
        <v>0</v>
      </c>
      <c r="AE42" s="33"/>
      <c r="AF42" s="4"/>
      <c r="AG42" s="16"/>
      <c r="AH42" s="16"/>
      <c r="AI42" s="20">
        <f t="shared" si="6"/>
        <v>0</v>
      </c>
      <c r="AJ42" s="33"/>
      <c r="AK42" s="4"/>
      <c r="AL42" s="16"/>
      <c r="AM42" s="16"/>
      <c r="AN42" s="20">
        <f t="shared" si="7"/>
        <v>0</v>
      </c>
      <c r="AO42" s="33"/>
      <c r="AP42" s="4"/>
      <c r="AQ42" s="16"/>
      <c r="AR42" s="16"/>
      <c r="AS42" s="20">
        <f t="shared" si="8"/>
        <v>0</v>
      </c>
      <c r="AT42" s="16"/>
      <c r="AU42" s="84"/>
      <c r="AV42" s="16"/>
      <c r="AW42" s="16"/>
      <c r="AX42" s="16"/>
      <c r="AY42" s="16"/>
      <c r="AZ42" s="16"/>
      <c r="BA42" s="16"/>
      <c r="BB42" s="16"/>
      <c r="BC42" s="16"/>
      <c r="BD42" s="85"/>
      <c r="BE42" s="16"/>
      <c r="BI42" s="3" t="s">
        <v>74</v>
      </c>
      <c r="BJ42" s="3" t="s">
        <v>74</v>
      </c>
      <c r="BK42" s="3" t="s">
        <v>74</v>
      </c>
      <c r="BL42" s="3" t="s">
        <v>74</v>
      </c>
      <c r="BM42" s="3" t="s">
        <v>74</v>
      </c>
      <c r="BN42" s="3" t="s">
        <v>74</v>
      </c>
      <c r="BO42" s="3" t="s">
        <v>74</v>
      </c>
      <c r="BP42" s="3" t="s">
        <v>74</v>
      </c>
      <c r="BQ42" s="3" t="s">
        <v>74</v>
      </c>
      <c r="BR42" s="3" t="s">
        <v>74</v>
      </c>
      <c r="BS42" s="3" t="s">
        <v>74</v>
      </c>
      <c r="BT42" s="3" t="s">
        <v>74</v>
      </c>
      <c r="BU42" s="3" t="s">
        <v>74</v>
      </c>
      <c r="BV42" s="3" t="s">
        <v>74</v>
      </c>
      <c r="BW42" s="3" t="s">
        <v>74</v>
      </c>
      <c r="BX42" s="3" t="s">
        <v>74</v>
      </c>
      <c r="BY42" s="3" t="s">
        <v>74</v>
      </c>
      <c r="BZ42" s="3" t="s">
        <v>74</v>
      </c>
      <c r="CA42" s="3" t="s">
        <v>74</v>
      </c>
      <c r="CB42" s="3" t="s">
        <v>74</v>
      </c>
      <c r="CC42" s="3" t="s">
        <v>74</v>
      </c>
      <c r="CD42" s="3" t="s">
        <v>74</v>
      </c>
    </row>
    <row r="43" spans="1:100">
      <c r="A43" s="1">
        <v>126</v>
      </c>
      <c r="B43" s="3">
        <v>1.5</v>
      </c>
      <c r="C43" s="3">
        <v>1.9</v>
      </c>
      <c r="D43" s="3">
        <v>50</v>
      </c>
      <c r="E43" s="3"/>
      <c r="F43" s="1">
        <f t="shared" si="1"/>
        <v>1</v>
      </c>
      <c r="G43" s="37" t="s">
        <v>74</v>
      </c>
      <c r="H43" s="41">
        <v>1</v>
      </c>
      <c r="I43" s="41">
        <v>40</v>
      </c>
      <c r="J43" s="43">
        <f t="shared" si="2"/>
        <v>2000</v>
      </c>
      <c r="K43" s="42">
        <v>23</v>
      </c>
      <c r="L43" s="37"/>
      <c r="M43" s="41"/>
      <c r="N43" s="41"/>
      <c r="O43" s="43">
        <f t="shared" si="10"/>
        <v>0</v>
      </c>
      <c r="P43" s="42"/>
      <c r="Q43" s="37"/>
      <c r="R43" s="41"/>
      <c r="S43" s="41"/>
      <c r="T43" s="43">
        <f t="shared" si="3"/>
        <v>0</v>
      </c>
      <c r="U43" s="42"/>
      <c r="V43" s="37"/>
      <c r="W43" s="41"/>
      <c r="X43" s="41"/>
      <c r="Y43" s="43">
        <f t="shared" si="4"/>
        <v>0</v>
      </c>
      <c r="Z43" s="42"/>
      <c r="AB43" s="16"/>
      <c r="AC43" s="16"/>
      <c r="AD43" s="20">
        <f t="shared" si="5"/>
        <v>0</v>
      </c>
      <c r="AE43" s="33"/>
      <c r="AF43" s="4"/>
      <c r="AG43" s="16"/>
      <c r="AH43" s="16"/>
      <c r="AI43" s="20">
        <f t="shared" si="6"/>
        <v>0</v>
      </c>
      <c r="AJ43" s="33"/>
      <c r="AK43" s="4"/>
      <c r="AL43" s="16"/>
      <c r="AM43" s="16"/>
      <c r="AN43" s="20">
        <f t="shared" si="7"/>
        <v>0</v>
      </c>
      <c r="AO43" s="33"/>
      <c r="AP43" s="4"/>
      <c r="AQ43" s="16"/>
      <c r="AR43" s="16"/>
      <c r="AS43" s="20">
        <f t="shared" si="8"/>
        <v>0</v>
      </c>
      <c r="AT43" s="16"/>
      <c r="AU43" s="84"/>
      <c r="AV43" s="16"/>
      <c r="AW43" s="16"/>
      <c r="AX43" s="16"/>
      <c r="AY43" s="16"/>
      <c r="AZ43" s="16"/>
      <c r="BA43" s="16"/>
      <c r="BB43" s="16"/>
      <c r="BC43" s="16"/>
      <c r="BD43" s="85"/>
      <c r="BE43" s="16"/>
      <c r="BJ43" s="3"/>
      <c r="BK43" s="3"/>
      <c r="BL43" s="3"/>
      <c r="BM43" s="3"/>
      <c r="BN43" s="3"/>
      <c r="BO43" s="3"/>
      <c r="BP43" s="3"/>
      <c r="BQ43" s="3"/>
      <c r="BR43" s="3" t="s">
        <v>74</v>
      </c>
      <c r="BS43" s="3" t="s">
        <v>74</v>
      </c>
      <c r="BT43" s="3" t="s">
        <v>74</v>
      </c>
      <c r="BU43" s="3" t="s">
        <v>74</v>
      </c>
      <c r="BV43" s="3" t="s">
        <v>74</v>
      </c>
      <c r="BW43" s="3" t="s">
        <v>74</v>
      </c>
      <c r="BX43" s="3" t="s">
        <v>74</v>
      </c>
      <c r="BY43" s="3" t="s">
        <v>74</v>
      </c>
      <c r="BZ43" s="3" t="s">
        <v>74</v>
      </c>
      <c r="CA43" s="3" t="s">
        <v>74</v>
      </c>
      <c r="CB43" s="3" t="s">
        <v>74</v>
      </c>
      <c r="CC43" s="3" t="s">
        <v>74</v>
      </c>
      <c r="CD43" s="3" t="s">
        <v>74</v>
      </c>
      <c r="CE43" s="3" t="s">
        <v>74</v>
      </c>
      <c r="CF43" s="3" t="s">
        <v>74</v>
      </c>
      <c r="CG43" s="3" t="s">
        <v>74</v>
      </c>
      <c r="CH43" s="3" t="s">
        <v>74</v>
      </c>
      <c r="CI43" s="3" t="s">
        <v>74</v>
      </c>
      <c r="CJ43" s="3" t="s">
        <v>74</v>
      </c>
      <c r="CK43" s="3" t="s">
        <v>74</v>
      </c>
      <c r="CL43" s="3" t="s">
        <v>74</v>
      </c>
      <c r="CM43" s="3" t="s">
        <v>74</v>
      </c>
      <c r="CN43" s="3" t="s">
        <v>74</v>
      </c>
      <c r="CO43" s="3" t="s">
        <v>74</v>
      </c>
      <c r="CP43" s="3" t="s">
        <v>74</v>
      </c>
      <c r="CQ43" s="3" t="s">
        <v>74</v>
      </c>
      <c r="CR43" s="3" t="s">
        <v>74</v>
      </c>
    </row>
    <row r="44" spans="1:100">
      <c r="A44" s="1">
        <v>127</v>
      </c>
      <c r="B44" s="3">
        <v>1.5</v>
      </c>
      <c r="C44" s="3">
        <v>1.9</v>
      </c>
      <c r="D44" s="3">
        <v>50</v>
      </c>
      <c r="E44" s="3"/>
      <c r="F44" s="1">
        <f t="shared" si="1"/>
        <v>1</v>
      </c>
      <c r="G44" s="37" t="s">
        <v>74</v>
      </c>
      <c r="H44" s="41">
        <v>1</v>
      </c>
      <c r="I44" s="41">
        <v>40</v>
      </c>
      <c r="J44" s="43">
        <f t="shared" si="2"/>
        <v>2000</v>
      </c>
      <c r="K44" s="42">
        <v>23</v>
      </c>
      <c r="L44" s="37"/>
      <c r="M44" s="41"/>
      <c r="N44" s="41"/>
      <c r="O44" s="43">
        <f t="shared" si="10"/>
        <v>0</v>
      </c>
      <c r="P44" s="42"/>
      <c r="Q44" s="37"/>
      <c r="R44" s="41"/>
      <c r="S44" s="41"/>
      <c r="T44" s="43">
        <f t="shared" si="3"/>
        <v>0</v>
      </c>
      <c r="U44" s="42"/>
      <c r="V44" s="37"/>
      <c r="W44" s="41"/>
      <c r="X44" s="41"/>
      <c r="Y44" s="43">
        <f t="shared" si="4"/>
        <v>0</v>
      </c>
      <c r="Z44" s="42"/>
      <c r="AB44" s="16"/>
      <c r="AC44" s="16"/>
      <c r="AD44" s="20">
        <f t="shared" si="5"/>
        <v>0</v>
      </c>
      <c r="AE44" s="33"/>
      <c r="AF44" s="4"/>
      <c r="AG44" s="16"/>
      <c r="AH44" s="16"/>
      <c r="AI44" s="20">
        <f t="shared" si="6"/>
        <v>0</v>
      </c>
      <c r="AJ44" s="33"/>
      <c r="AK44" s="4"/>
      <c r="AL44" s="16"/>
      <c r="AM44" s="16"/>
      <c r="AN44" s="20">
        <f t="shared" si="7"/>
        <v>0</v>
      </c>
      <c r="AO44" s="33"/>
      <c r="AP44" s="4"/>
      <c r="AQ44" s="16"/>
      <c r="AR44" s="16"/>
      <c r="AS44" s="20">
        <f t="shared" si="8"/>
        <v>0</v>
      </c>
      <c r="AT44" s="16"/>
      <c r="AU44" s="84"/>
      <c r="AV44" s="16"/>
      <c r="AW44" s="16"/>
      <c r="AX44" s="16"/>
      <c r="AY44" s="16"/>
      <c r="AZ44" s="16"/>
      <c r="BA44" s="16"/>
      <c r="BB44" s="16"/>
      <c r="BC44" s="16"/>
      <c r="BD44" s="85"/>
      <c r="BE44" s="16"/>
      <c r="BI44" s="34"/>
      <c r="BR44" s="3" t="s">
        <v>74</v>
      </c>
      <c r="BS44" s="3" t="s">
        <v>74</v>
      </c>
      <c r="BT44" s="3" t="s">
        <v>74</v>
      </c>
      <c r="BU44" s="3" t="s">
        <v>74</v>
      </c>
      <c r="BV44" s="3" t="s">
        <v>74</v>
      </c>
      <c r="BW44" s="3" t="s">
        <v>74</v>
      </c>
      <c r="BX44" s="3" t="s">
        <v>74</v>
      </c>
      <c r="BY44" s="3" t="s">
        <v>74</v>
      </c>
      <c r="BZ44" s="3" t="s">
        <v>74</v>
      </c>
      <c r="CA44" s="3" t="s">
        <v>74</v>
      </c>
      <c r="CB44" s="3" t="s">
        <v>74</v>
      </c>
      <c r="CC44" s="3" t="s">
        <v>74</v>
      </c>
      <c r="CD44" s="3" t="s">
        <v>74</v>
      </c>
      <c r="CE44" s="3" t="s">
        <v>74</v>
      </c>
      <c r="CF44" s="3" t="s">
        <v>74</v>
      </c>
      <c r="CG44" s="3" t="s">
        <v>74</v>
      </c>
      <c r="CH44" s="3" t="s">
        <v>74</v>
      </c>
      <c r="CI44" s="3" t="s">
        <v>74</v>
      </c>
      <c r="CJ44" s="3" t="s">
        <v>74</v>
      </c>
      <c r="CK44" s="3" t="s">
        <v>74</v>
      </c>
      <c r="CL44" s="3" t="s">
        <v>74</v>
      </c>
      <c r="CM44" s="3" t="s">
        <v>74</v>
      </c>
      <c r="CN44" s="3" t="s">
        <v>74</v>
      </c>
      <c r="CO44" s="3" t="s">
        <v>74</v>
      </c>
      <c r="CP44" s="3" t="s">
        <v>74</v>
      </c>
      <c r="CQ44" s="3" t="s">
        <v>74</v>
      </c>
      <c r="CR44" s="3" t="s">
        <v>74</v>
      </c>
    </row>
    <row r="45" spans="1:100">
      <c r="A45" s="1">
        <v>128</v>
      </c>
      <c r="B45" s="3">
        <v>1.5</v>
      </c>
      <c r="C45" s="3">
        <v>1.9</v>
      </c>
      <c r="D45" s="3">
        <v>50</v>
      </c>
      <c r="E45" s="3"/>
      <c r="F45" s="1">
        <f t="shared" si="1"/>
        <v>1</v>
      </c>
      <c r="G45" s="37" t="s">
        <v>74</v>
      </c>
      <c r="H45" s="41">
        <v>1</v>
      </c>
      <c r="I45" s="41">
        <v>40</v>
      </c>
      <c r="J45" s="43">
        <f t="shared" si="2"/>
        <v>2000</v>
      </c>
      <c r="K45" s="42">
        <v>27</v>
      </c>
      <c r="L45" s="37"/>
      <c r="M45" s="41"/>
      <c r="N45" s="41"/>
      <c r="O45" s="43">
        <f t="shared" si="10"/>
        <v>0</v>
      </c>
      <c r="P45" s="42"/>
      <c r="Q45" s="37"/>
      <c r="R45" s="41"/>
      <c r="S45" s="41"/>
      <c r="T45" s="43">
        <f t="shared" si="3"/>
        <v>0</v>
      </c>
      <c r="U45" s="42"/>
      <c r="V45" s="37"/>
      <c r="W45" s="41"/>
      <c r="X45" s="41"/>
      <c r="Y45" s="43">
        <f t="shared" si="4"/>
        <v>0</v>
      </c>
      <c r="Z45" s="42"/>
      <c r="AB45" s="16"/>
      <c r="AC45" s="16"/>
      <c r="AD45" s="20">
        <f t="shared" si="5"/>
        <v>0</v>
      </c>
      <c r="AE45" s="33"/>
      <c r="AF45" s="4"/>
      <c r="AG45" s="16"/>
      <c r="AH45" s="16"/>
      <c r="AI45" s="20">
        <f t="shared" si="6"/>
        <v>0</v>
      </c>
      <c r="AJ45" s="33"/>
      <c r="AK45" s="4"/>
      <c r="AL45" s="16"/>
      <c r="AM45" s="16"/>
      <c r="AN45" s="20">
        <f t="shared" si="7"/>
        <v>0</v>
      </c>
      <c r="AO45" s="33"/>
      <c r="AP45" s="4"/>
      <c r="AQ45" s="16"/>
      <c r="AR45" s="16"/>
      <c r="AS45" s="20">
        <f t="shared" si="8"/>
        <v>0</v>
      </c>
      <c r="AT45" s="16"/>
      <c r="AU45" s="84"/>
      <c r="AV45" s="16"/>
      <c r="AW45" s="16"/>
      <c r="AX45" s="16"/>
      <c r="AY45" s="16"/>
      <c r="AZ45" s="16"/>
      <c r="BA45" s="16"/>
      <c r="BB45" s="16"/>
      <c r="BC45" s="16"/>
      <c r="BD45" s="85"/>
      <c r="BE45" s="16"/>
      <c r="BI45" s="34"/>
      <c r="BV45" s="3" t="s">
        <v>74</v>
      </c>
      <c r="BW45" s="3" t="s">
        <v>74</v>
      </c>
      <c r="BX45" s="3" t="s">
        <v>74</v>
      </c>
      <c r="BY45" s="3" t="s">
        <v>74</v>
      </c>
      <c r="BZ45" s="3" t="s">
        <v>74</v>
      </c>
      <c r="CA45" s="3" t="s">
        <v>74</v>
      </c>
      <c r="CB45" s="3" t="s">
        <v>74</v>
      </c>
      <c r="CC45" s="3" t="s">
        <v>74</v>
      </c>
      <c r="CD45" s="3" t="s">
        <v>74</v>
      </c>
      <c r="CE45" s="3" t="s">
        <v>74</v>
      </c>
      <c r="CF45" s="3" t="s">
        <v>74</v>
      </c>
      <c r="CG45" s="3" t="s">
        <v>74</v>
      </c>
      <c r="CH45" s="3" t="s">
        <v>74</v>
      </c>
      <c r="CI45" s="3" t="s">
        <v>74</v>
      </c>
      <c r="CJ45" s="3" t="s">
        <v>74</v>
      </c>
      <c r="CK45" s="3" t="s">
        <v>74</v>
      </c>
      <c r="CL45" s="3" t="s">
        <v>74</v>
      </c>
      <c r="CM45" s="3" t="s">
        <v>74</v>
      </c>
      <c r="CN45" s="3" t="s">
        <v>74</v>
      </c>
      <c r="CO45" s="3" t="s">
        <v>74</v>
      </c>
      <c r="CP45" s="3" t="s">
        <v>74</v>
      </c>
      <c r="CQ45" s="3" t="s">
        <v>74</v>
      </c>
      <c r="CR45" s="3" t="s">
        <v>74</v>
      </c>
    </row>
    <row r="46" spans="1:100">
      <c r="A46" s="1">
        <v>129</v>
      </c>
      <c r="B46" s="3">
        <v>1.5</v>
      </c>
      <c r="C46" s="3">
        <v>1.9</v>
      </c>
      <c r="D46" s="3">
        <v>50</v>
      </c>
      <c r="E46" s="3"/>
      <c r="F46" s="1">
        <f t="shared" si="1"/>
        <v>1</v>
      </c>
      <c r="G46" s="37" t="s">
        <v>74</v>
      </c>
      <c r="H46" s="43">
        <v>1</v>
      </c>
      <c r="I46" s="43">
        <v>40</v>
      </c>
      <c r="J46" s="43">
        <f t="shared" si="2"/>
        <v>2000</v>
      </c>
      <c r="K46" s="42">
        <v>27</v>
      </c>
      <c r="L46" s="37"/>
      <c r="M46" s="41"/>
      <c r="N46" s="41"/>
      <c r="O46" s="43">
        <f t="shared" si="10"/>
        <v>0</v>
      </c>
      <c r="P46" s="42"/>
      <c r="Q46" s="37"/>
      <c r="R46" s="41"/>
      <c r="S46" s="41"/>
      <c r="T46" s="43">
        <f t="shared" si="3"/>
        <v>0</v>
      </c>
      <c r="U46" s="42"/>
      <c r="V46" s="37"/>
      <c r="W46" s="41"/>
      <c r="X46" s="41"/>
      <c r="Y46" s="43">
        <f t="shared" si="4"/>
        <v>0</v>
      </c>
      <c r="Z46" s="42"/>
      <c r="AA46" s="37"/>
      <c r="AB46" s="41"/>
      <c r="AC46" s="16"/>
      <c r="AD46" s="20">
        <f t="shared" si="5"/>
        <v>0</v>
      </c>
      <c r="AE46" s="33"/>
      <c r="AF46" s="4"/>
      <c r="AG46" s="16"/>
      <c r="AH46" s="16"/>
      <c r="AI46" s="20">
        <f t="shared" si="6"/>
        <v>0</v>
      </c>
      <c r="AJ46" s="33"/>
      <c r="AK46" s="4"/>
      <c r="AL46" s="16"/>
      <c r="AM46" s="16"/>
      <c r="AN46" s="20">
        <f t="shared" si="7"/>
        <v>0</v>
      </c>
      <c r="AO46" s="33"/>
      <c r="AP46" s="4"/>
      <c r="AQ46" s="16"/>
      <c r="AR46" s="16"/>
      <c r="AS46" s="20">
        <f t="shared" si="8"/>
        <v>0</v>
      </c>
      <c r="AT46" s="16"/>
      <c r="AU46" s="84"/>
      <c r="AV46" s="16"/>
      <c r="AW46" s="16"/>
      <c r="AX46" s="16"/>
      <c r="AY46" s="16"/>
      <c r="AZ46" s="16"/>
      <c r="BA46" s="16"/>
      <c r="BB46" s="16"/>
      <c r="BC46" s="16"/>
      <c r="BD46" s="85"/>
      <c r="BE46" s="16"/>
      <c r="BI46" s="34"/>
      <c r="BM46" s="3"/>
      <c r="BN46" s="3"/>
      <c r="BV46" s="3" t="s">
        <v>74</v>
      </c>
      <c r="BW46" s="3" t="s">
        <v>74</v>
      </c>
      <c r="BX46" s="3" t="s">
        <v>74</v>
      </c>
      <c r="BY46" s="3" t="s">
        <v>74</v>
      </c>
      <c r="BZ46" s="3" t="s">
        <v>74</v>
      </c>
      <c r="CA46" s="3" t="s">
        <v>74</v>
      </c>
      <c r="CB46" s="3" t="s">
        <v>74</v>
      </c>
      <c r="CC46" s="3" t="s">
        <v>74</v>
      </c>
      <c r="CD46" s="3" t="s">
        <v>74</v>
      </c>
      <c r="CE46" s="3" t="s">
        <v>74</v>
      </c>
      <c r="CF46" s="3" t="s">
        <v>74</v>
      </c>
      <c r="CG46" s="3" t="s">
        <v>74</v>
      </c>
      <c r="CH46" s="3" t="s">
        <v>74</v>
      </c>
      <c r="CI46" s="3" t="s">
        <v>74</v>
      </c>
      <c r="CJ46" s="3" t="s">
        <v>74</v>
      </c>
      <c r="CK46" s="3" t="s">
        <v>74</v>
      </c>
      <c r="CL46" s="3" t="s">
        <v>74</v>
      </c>
      <c r="CM46" s="3" t="s">
        <v>74</v>
      </c>
      <c r="CN46" s="3" t="s">
        <v>74</v>
      </c>
      <c r="CO46" s="3" t="s">
        <v>74</v>
      </c>
      <c r="CP46" s="3" t="s">
        <v>74</v>
      </c>
      <c r="CQ46" s="3" t="s">
        <v>74</v>
      </c>
      <c r="CR46" s="3" t="s">
        <v>74</v>
      </c>
    </row>
    <row r="47" spans="1:100">
      <c r="A47" s="1">
        <v>130</v>
      </c>
      <c r="B47" s="3">
        <v>1.5</v>
      </c>
      <c r="C47" s="3">
        <v>1.9</v>
      </c>
      <c r="D47" s="3">
        <v>50</v>
      </c>
      <c r="E47" s="3"/>
      <c r="F47" s="1">
        <f t="shared" si="1"/>
        <v>1</v>
      </c>
      <c r="G47" s="37" t="s">
        <v>75</v>
      </c>
      <c r="H47" s="43">
        <v>0.4</v>
      </c>
      <c r="I47" s="41">
        <v>20</v>
      </c>
      <c r="J47" s="43">
        <f t="shared" si="2"/>
        <v>400</v>
      </c>
      <c r="K47" s="42">
        <v>12</v>
      </c>
      <c r="L47" s="37" t="s">
        <v>76</v>
      </c>
      <c r="M47" s="41">
        <v>0.3</v>
      </c>
      <c r="N47" s="41">
        <v>20</v>
      </c>
      <c r="O47" s="43">
        <f t="shared" si="10"/>
        <v>300</v>
      </c>
      <c r="P47" s="42">
        <v>12</v>
      </c>
      <c r="Q47" s="37" t="s">
        <v>77</v>
      </c>
      <c r="R47" s="41">
        <v>0.3</v>
      </c>
      <c r="S47" s="41">
        <v>20</v>
      </c>
      <c r="T47" s="43">
        <f t="shared" si="3"/>
        <v>300</v>
      </c>
      <c r="U47" s="42">
        <v>12</v>
      </c>
      <c r="V47" s="37"/>
      <c r="W47" s="41"/>
      <c r="X47" s="41"/>
      <c r="Y47" s="43">
        <f t="shared" si="4"/>
        <v>0</v>
      </c>
      <c r="Z47" s="42"/>
      <c r="AA47" s="37"/>
      <c r="AB47" s="41"/>
      <c r="AC47" s="41"/>
      <c r="AD47" s="20">
        <f t="shared" si="5"/>
        <v>0</v>
      </c>
      <c r="AE47" s="33"/>
      <c r="AF47" s="4"/>
      <c r="AG47" s="16"/>
      <c r="AH47" s="16"/>
      <c r="AI47" s="20">
        <f t="shared" si="6"/>
        <v>0</v>
      </c>
      <c r="AJ47" s="33"/>
      <c r="AK47" s="4"/>
      <c r="AL47" s="16"/>
      <c r="AM47" s="16"/>
      <c r="AN47" s="20">
        <f t="shared" si="7"/>
        <v>0</v>
      </c>
      <c r="AO47" s="33"/>
      <c r="AP47" s="4"/>
      <c r="AQ47" s="16"/>
      <c r="AR47" s="16"/>
      <c r="AS47" s="20">
        <f t="shared" si="8"/>
        <v>0</v>
      </c>
      <c r="AT47" s="16"/>
      <c r="AU47" s="84"/>
      <c r="AV47" s="16"/>
      <c r="AW47" s="16"/>
      <c r="AX47" s="16"/>
      <c r="AY47" s="16"/>
      <c r="AZ47" s="16"/>
      <c r="BA47" s="16"/>
      <c r="BB47" s="16"/>
      <c r="BC47" s="16"/>
      <c r="BD47" s="85"/>
      <c r="BE47" s="16"/>
      <c r="BG47" s="34" t="s">
        <v>78</v>
      </c>
      <c r="BH47" s="34" t="s">
        <v>78</v>
      </c>
      <c r="BI47" s="34" t="s">
        <v>78</v>
      </c>
      <c r="BJ47" s="34" t="s">
        <v>78</v>
      </c>
      <c r="BK47" s="34" t="s">
        <v>78</v>
      </c>
      <c r="BL47" s="34" t="s">
        <v>78</v>
      </c>
      <c r="BM47" s="34" t="s">
        <v>78</v>
      </c>
      <c r="BN47" s="34" t="s">
        <v>78</v>
      </c>
      <c r="BO47" s="34" t="s">
        <v>78</v>
      </c>
      <c r="BP47" s="34" t="s">
        <v>78</v>
      </c>
      <c r="BQ47" s="34" t="s">
        <v>78</v>
      </c>
      <c r="BR47" s="34" t="s">
        <v>78</v>
      </c>
      <c r="BS47" s="34" t="s">
        <v>78</v>
      </c>
      <c r="BT47" s="34" t="s">
        <v>78</v>
      </c>
      <c r="BU47" s="34" t="s">
        <v>78</v>
      </c>
      <c r="BV47" s="34" t="s">
        <v>78</v>
      </c>
      <c r="BW47" s="34" t="s">
        <v>78</v>
      </c>
      <c r="BX47" s="34" t="s">
        <v>78</v>
      </c>
      <c r="BY47" s="34" t="s">
        <v>78</v>
      </c>
      <c r="BZ47" s="34" t="s">
        <v>78</v>
      </c>
      <c r="CA47" s="34" t="s">
        <v>78</v>
      </c>
      <c r="CB47" s="34" t="s">
        <v>78</v>
      </c>
      <c r="CC47" s="95" t="s">
        <v>46</v>
      </c>
    </row>
    <row r="48" spans="1:100" s="44" customFormat="1">
      <c r="B48" s="45"/>
      <c r="C48" s="45"/>
      <c r="D48" s="45"/>
      <c r="E48" s="45"/>
      <c r="G48" s="46"/>
      <c r="H48" s="50"/>
      <c r="I48" s="50"/>
      <c r="J48" s="50">
        <f t="shared" si="2"/>
        <v>0</v>
      </c>
      <c r="K48" s="52"/>
      <c r="L48" s="46"/>
      <c r="M48" s="50"/>
      <c r="N48" s="50"/>
      <c r="O48" s="50">
        <f t="shared" si="10"/>
        <v>0</v>
      </c>
      <c r="P48" s="52"/>
      <c r="Q48" s="46"/>
      <c r="R48" s="50"/>
      <c r="S48" s="50"/>
      <c r="T48" s="50">
        <f t="shared" si="3"/>
        <v>0</v>
      </c>
      <c r="U48" s="52"/>
      <c r="V48" s="46"/>
      <c r="W48" s="50"/>
      <c r="X48" s="50"/>
      <c r="Y48" s="50">
        <f t="shared" si="4"/>
        <v>0</v>
      </c>
      <c r="Z48" s="52"/>
      <c r="AA48" s="46"/>
      <c r="AB48" s="50"/>
      <c r="AC48" s="50"/>
      <c r="AD48" s="48">
        <f t="shared" si="5"/>
        <v>0</v>
      </c>
      <c r="AE48" s="49"/>
      <c r="AF48" s="51"/>
      <c r="AG48" s="47"/>
      <c r="AH48" s="47"/>
      <c r="AI48" s="48">
        <f t="shared" si="6"/>
        <v>0</v>
      </c>
      <c r="AJ48" s="49"/>
      <c r="AK48" s="51"/>
      <c r="AL48" s="47"/>
      <c r="AM48" s="47"/>
      <c r="AN48" s="48">
        <f t="shared" si="7"/>
        <v>0</v>
      </c>
      <c r="AO48" s="49"/>
      <c r="AP48" s="51"/>
      <c r="AQ48" s="47"/>
      <c r="AR48" s="47"/>
      <c r="AS48" s="48">
        <f t="shared" si="8"/>
        <v>0</v>
      </c>
      <c r="AT48" s="47"/>
      <c r="AU48" s="88"/>
      <c r="AV48" s="47"/>
      <c r="AW48" s="47"/>
      <c r="AX48" s="47"/>
      <c r="AY48" s="47"/>
      <c r="AZ48" s="47"/>
      <c r="BA48" s="47"/>
      <c r="BB48" s="47"/>
      <c r="BC48" s="47"/>
      <c r="BD48" s="89"/>
      <c r="BE48" s="47"/>
      <c r="BL48" s="53"/>
    </row>
    <row r="49" spans="1:91">
      <c r="A49" s="1">
        <v>131</v>
      </c>
      <c r="B49" s="3">
        <v>1.5</v>
      </c>
      <c r="C49" s="3">
        <v>1.9</v>
      </c>
      <c r="D49" s="3">
        <v>48.5</v>
      </c>
      <c r="E49" s="3"/>
      <c r="F49" s="1">
        <f>D49/50</f>
        <v>0.97</v>
      </c>
      <c r="G49" s="37" t="s">
        <v>46</v>
      </c>
      <c r="H49" s="41">
        <v>1</v>
      </c>
      <c r="I49" s="41">
        <v>20</v>
      </c>
      <c r="J49" s="43">
        <f t="shared" si="2"/>
        <v>940.9</v>
      </c>
      <c r="K49" s="42">
        <v>10</v>
      </c>
      <c r="L49" s="37"/>
      <c r="M49" s="41"/>
      <c r="N49" s="41"/>
      <c r="O49" s="43">
        <f t="shared" si="10"/>
        <v>0</v>
      </c>
      <c r="P49" s="42"/>
      <c r="Q49" s="37"/>
      <c r="R49" s="41"/>
      <c r="S49" s="41"/>
      <c r="T49" s="43">
        <f t="shared" si="3"/>
        <v>0</v>
      </c>
      <c r="U49" s="42"/>
      <c r="V49" s="37"/>
      <c r="W49" s="41"/>
      <c r="X49" s="41"/>
      <c r="Y49" s="43">
        <f t="shared" si="4"/>
        <v>0</v>
      </c>
      <c r="Z49" s="42"/>
      <c r="AA49" s="2" t="s">
        <v>79</v>
      </c>
      <c r="AB49" s="41">
        <v>1</v>
      </c>
      <c r="AC49" s="41">
        <v>6</v>
      </c>
      <c r="AD49" s="54">
        <f t="shared" si="5"/>
        <v>282.27000000000004</v>
      </c>
      <c r="AE49" s="33">
        <v>18</v>
      </c>
      <c r="AF49" s="2" t="s">
        <v>67</v>
      </c>
      <c r="AG49" s="38">
        <v>1</v>
      </c>
      <c r="AH49" s="38">
        <v>14</v>
      </c>
      <c r="AI49" s="54">
        <f t="shared" si="6"/>
        <v>658.63</v>
      </c>
      <c r="AJ49" s="33">
        <v>18</v>
      </c>
      <c r="AK49" s="4"/>
      <c r="AL49" s="16"/>
      <c r="AM49" s="16"/>
      <c r="AN49" s="20">
        <f t="shared" si="7"/>
        <v>0</v>
      </c>
      <c r="AO49" s="33"/>
      <c r="AP49" s="4"/>
      <c r="AQ49" s="16"/>
      <c r="AR49" s="16"/>
      <c r="AS49" s="20">
        <f t="shared" si="8"/>
        <v>0</v>
      </c>
      <c r="AT49" s="16"/>
      <c r="AU49" s="84"/>
      <c r="AV49" s="16"/>
      <c r="AW49" s="16"/>
      <c r="AX49" s="16"/>
      <c r="AY49" s="16"/>
      <c r="AZ49" s="16"/>
      <c r="BA49" s="16"/>
      <c r="BB49" s="16"/>
      <c r="BC49" s="16"/>
      <c r="BD49" s="85"/>
      <c r="BE49" s="35" t="s">
        <v>46</v>
      </c>
      <c r="BF49" s="3" t="s">
        <v>46</v>
      </c>
      <c r="BG49" s="3" t="s">
        <v>46</v>
      </c>
      <c r="BH49" s="3" t="s">
        <v>46</v>
      </c>
      <c r="BI49" s="3" t="s">
        <v>46</v>
      </c>
      <c r="BJ49" s="3" t="s">
        <v>46</v>
      </c>
      <c r="BK49" s="3" t="s">
        <v>46</v>
      </c>
      <c r="BL49" s="3" t="s">
        <v>46</v>
      </c>
      <c r="BM49" s="3" t="s">
        <v>79</v>
      </c>
      <c r="BN49" s="3" t="s">
        <v>79</v>
      </c>
      <c r="BO49" s="3" t="s">
        <v>79</v>
      </c>
      <c r="BP49" s="3" t="s">
        <v>79</v>
      </c>
      <c r="BQ49" s="3" t="s">
        <v>79</v>
      </c>
      <c r="BR49" s="3" t="s">
        <v>79</v>
      </c>
      <c r="BS49" s="3" t="s">
        <v>79</v>
      </c>
      <c r="BT49" s="3" t="s">
        <v>79</v>
      </c>
      <c r="BU49" s="3" t="s">
        <v>79</v>
      </c>
      <c r="BV49" s="3" t="s">
        <v>79</v>
      </c>
      <c r="BW49" s="3" t="s">
        <v>79</v>
      </c>
      <c r="BX49" s="3" t="s">
        <v>79</v>
      </c>
      <c r="BY49" s="3" t="s">
        <v>79</v>
      </c>
      <c r="BZ49" s="3" t="s">
        <v>79</v>
      </c>
      <c r="CA49" s="3" t="s">
        <v>79</v>
      </c>
      <c r="CB49" s="3" t="s">
        <v>79</v>
      </c>
      <c r="CC49" s="3" t="s">
        <v>79</v>
      </c>
      <c r="CD49" s="3" t="s">
        <v>79</v>
      </c>
      <c r="CE49" s="3" t="s">
        <v>79</v>
      </c>
      <c r="CF49" s="3" t="s">
        <v>79</v>
      </c>
      <c r="CG49" s="3" t="s">
        <v>79</v>
      </c>
      <c r="CH49" s="3" t="s">
        <v>79</v>
      </c>
      <c r="CI49" s="3" t="s">
        <v>79</v>
      </c>
      <c r="CJ49" s="3" t="s">
        <v>79</v>
      </c>
      <c r="CK49" s="3" t="s">
        <v>79</v>
      </c>
      <c r="CL49" s="3" t="s">
        <v>79</v>
      </c>
      <c r="CM49" s="3" t="s">
        <v>79</v>
      </c>
    </row>
    <row r="50" spans="1:91">
      <c r="A50" s="1">
        <v>132</v>
      </c>
      <c r="B50" s="3">
        <v>1.5</v>
      </c>
      <c r="C50" s="3">
        <v>1.9</v>
      </c>
      <c r="D50" s="3">
        <v>47</v>
      </c>
      <c r="E50" s="3"/>
      <c r="F50" s="1">
        <f t="shared" ref="F50:F54" si="11">D50/50</f>
        <v>0.94</v>
      </c>
      <c r="G50" s="37" t="s">
        <v>80</v>
      </c>
      <c r="H50" s="41">
        <v>0.5</v>
      </c>
      <c r="I50" s="41">
        <v>72</v>
      </c>
      <c r="J50" s="99">
        <f>I50*H50*$F50*$D50</f>
        <v>1590.4799999999998</v>
      </c>
      <c r="K50" s="42">
        <v>12</v>
      </c>
      <c r="L50" s="37" t="s">
        <v>81</v>
      </c>
      <c r="M50" s="43">
        <v>0.2</v>
      </c>
      <c r="N50" s="41">
        <v>72</v>
      </c>
      <c r="O50" s="99">
        <f t="shared" si="10"/>
        <v>636.19200000000001</v>
      </c>
      <c r="P50" s="42">
        <v>12</v>
      </c>
      <c r="Q50" s="37" t="s">
        <v>82</v>
      </c>
      <c r="R50" s="34">
        <v>0.1</v>
      </c>
      <c r="S50" s="41">
        <v>72</v>
      </c>
      <c r="T50" s="99">
        <f t="shared" si="3"/>
        <v>318.096</v>
      </c>
      <c r="U50" s="42">
        <v>12</v>
      </c>
      <c r="V50" s="37" t="s">
        <v>83</v>
      </c>
      <c r="W50" s="34">
        <v>0.2</v>
      </c>
      <c r="X50" s="41">
        <v>72</v>
      </c>
      <c r="Y50" s="99">
        <f t="shared" si="4"/>
        <v>636.19200000000001</v>
      </c>
      <c r="Z50" s="42">
        <v>12</v>
      </c>
      <c r="AA50" s="2" t="s">
        <v>79</v>
      </c>
      <c r="AB50" s="41">
        <v>1</v>
      </c>
      <c r="AC50" s="41">
        <v>6</v>
      </c>
      <c r="AD50" s="54">
        <f t="shared" si="5"/>
        <v>265.08</v>
      </c>
      <c r="AE50" s="33">
        <v>21</v>
      </c>
      <c r="AF50" s="2" t="s">
        <v>67</v>
      </c>
      <c r="AG50" s="38">
        <v>1</v>
      </c>
      <c r="AH50" s="38">
        <v>14</v>
      </c>
      <c r="AI50" s="54">
        <f t="shared" si="6"/>
        <v>618.52</v>
      </c>
      <c r="AJ50" s="33">
        <v>21</v>
      </c>
      <c r="AK50" s="4"/>
      <c r="AL50" s="16"/>
      <c r="AM50" s="16"/>
      <c r="AN50" s="20">
        <f t="shared" si="7"/>
        <v>0</v>
      </c>
      <c r="AO50" s="33"/>
      <c r="AP50" s="4"/>
      <c r="AQ50" s="16"/>
      <c r="AR50" s="16"/>
      <c r="AS50" s="20">
        <f t="shared" si="8"/>
        <v>0</v>
      </c>
      <c r="AT50" s="16"/>
      <c r="AU50" s="84"/>
      <c r="AV50" s="16"/>
      <c r="AW50" s="16"/>
      <c r="AX50" s="16"/>
      <c r="AY50" s="16"/>
      <c r="AZ50" s="16"/>
      <c r="BA50" s="16"/>
      <c r="BB50" s="16"/>
      <c r="BC50" s="16"/>
      <c r="BD50" s="85"/>
      <c r="BE50" s="16"/>
      <c r="BG50" s="3" t="s">
        <v>80</v>
      </c>
      <c r="BH50" s="3" t="s">
        <v>80</v>
      </c>
      <c r="BI50" s="3" t="s">
        <v>80</v>
      </c>
      <c r="BJ50" s="3" t="s">
        <v>80</v>
      </c>
      <c r="BK50" s="3" t="s">
        <v>80</v>
      </c>
      <c r="BL50" s="3" t="s">
        <v>80</v>
      </c>
      <c r="BM50" s="3" t="s">
        <v>80</v>
      </c>
      <c r="BN50" s="3" t="s">
        <v>80</v>
      </c>
      <c r="BO50" s="3" t="s">
        <v>80</v>
      </c>
      <c r="BP50" s="3" t="s">
        <v>79</v>
      </c>
      <c r="BQ50" s="3" t="s">
        <v>79</v>
      </c>
      <c r="BR50" s="3" t="s">
        <v>79</v>
      </c>
      <c r="BS50" s="3" t="s">
        <v>79</v>
      </c>
      <c r="BT50" s="3" t="s">
        <v>79</v>
      </c>
      <c r="BU50" s="3" t="s">
        <v>79</v>
      </c>
      <c r="BV50" s="3" t="s">
        <v>79</v>
      </c>
      <c r="BW50" s="3" t="s">
        <v>79</v>
      </c>
      <c r="BX50" s="3" t="s">
        <v>79</v>
      </c>
      <c r="BY50" s="3" t="s">
        <v>79</v>
      </c>
      <c r="BZ50" s="3" t="s">
        <v>79</v>
      </c>
      <c r="CA50" s="3" t="s">
        <v>79</v>
      </c>
      <c r="CB50" s="3" t="s">
        <v>79</v>
      </c>
      <c r="CC50" s="3" t="s">
        <v>79</v>
      </c>
      <c r="CD50" s="3" t="s">
        <v>79</v>
      </c>
      <c r="CE50" s="3" t="s">
        <v>79</v>
      </c>
      <c r="CF50" s="3" t="s">
        <v>79</v>
      </c>
      <c r="CG50" s="3" t="s">
        <v>79</v>
      </c>
      <c r="CH50" s="3" t="s">
        <v>79</v>
      </c>
      <c r="CI50" s="3" t="s">
        <v>79</v>
      </c>
      <c r="CJ50" s="3" t="s">
        <v>79</v>
      </c>
      <c r="CK50" s="3" t="s">
        <v>79</v>
      </c>
      <c r="CL50" s="3" t="s">
        <v>79</v>
      </c>
      <c r="CM50" s="3" t="s">
        <v>79</v>
      </c>
    </row>
    <row r="51" spans="1:91">
      <c r="A51" s="1">
        <v>133</v>
      </c>
      <c r="B51" s="3">
        <v>1.5</v>
      </c>
      <c r="C51" s="3">
        <v>1.9</v>
      </c>
      <c r="D51" s="3">
        <v>45</v>
      </c>
      <c r="E51" s="3"/>
      <c r="F51" s="1">
        <f t="shared" si="11"/>
        <v>0.9</v>
      </c>
      <c r="G51" s="37" t="s">
        <v>84</v>
      </c>
      <c r="H51" s="41"/>
      <c r="I51" s="41"/>
      <c r="J51" s="43">
        <f t="shared" si="2"/>
        <v>0</v>
      </c>
      <c r="K51" s="42"/>
      <c r="L51" s="37"/>
      <c r="M51" s="41"/>
      <c r="N51" s="41"/>
      <c r="O51" s="43">
        <f t="shared" si="10"/>
        <v>0</v>
      </c>
      <c r="P51" s="42"/>
      <c r="Q51" s="37"/>
      <c r="R51" s="41"/>
      <c r="S51" s="41"/>
      <c r="T51" s="43">
        <f t="shared" si="3"/>
        <v>0</v>
      </c>
      <c r="U51" s="42"/>
      <c r="V51" s="37"/>
      <c r="W51" s="41"/>
      <c r="X51" s="41"/>
      <c r="Y51" s="43">
        <f t="shared" si="4"/>
        <v>0</v>
      </c>
      <c r="Z51" s="42"/>
      <c r="AA51" s="2" t="s">
        <v>79</v>
      </c>
      <c r="AB51" s="41">
        <v>1</v>
      </c>
      <c r="AC51" s="41">
        <v>6</v>
      </c>
      <c r="AD51" s="20">
        <f t="shared" si="5"/>
        <v>243.00000000000003</v>
      </c>
      <c r="AE51" s="33">
        <v>22</v>
      </c>
      <c r="AF51" s="2" t="s">
        <v>67</v>
      </c>
      <c r="AG51" s="38">
        <v>1</v>
      </c>
      <c r="AH51" s="38">
        <v>14</v>
      </c>
      <c r="AI51" s="20">
        <f t="shared" si="6"/>
        <v>567</v>
      </c>
      <c r="AJ51" s="33">
        <v>22</v>
      </c>
      <c r="AK51" s="4"/>
      <c r="AL51" s="16"/>
      <c r="AM51" s="16"/>
      <c r="AN51" s="20">
        <f t="shared" si="7"/>
        <v>0</v>
      </c>
      <c r="AO51" s="33"/>
      <c r="AP51" s="4"/>
      <c r="AQ51" s="16"/>
      <c r="AR51" s="16"/>
      <c r="AS51" s="20">
        <f t="shared" si="8"/>
        <v>0</v>
      </c>
      <c r="AT51" s="16"/>
      <c r="AU51" s="84"/>
      <c r="AV51" s="16"/>
      <c r="AW51" s="16"/>
      <c r="AX51" s="16"/>
      <c r="AY51" s="16"/>
      <c r="AZ51" s="16"/>
      <c r="BA51" s="16"/>
      <c r="BB51" s="16"/>
      <c r="BC51" s="16"/>
      <c r="BD51" s="85"/>
      <c r="BE51" s="35" t="s">
        <v>84</v>
      </c>
      <c r="BF51" s="3" t="s">
        <v>84</v>
      </c>
      <c r="BG51" s="3" t="s">
        <v>84</v>
      </c>
      <c r="BH51" s="3" t="s">
        <v>84</v>
      </c>
      <c r="BI51" s="3" t="s">
        <v>84</v>
      </c>
      <c r="BJ51" s="3" t="s">
        <v>84</v>
      </c>
      <c r="BK51" s="3" t="s">
        <v>84</v>
      </c>
      <c r="BL51" s="3" t="s">
        <v>84</v>
      </c>
      <c r="BM51" s="3" t="s">
        <v>84</v>
      </c>
      <c r="BN51" s="3" t="s">
        <v>84</v>
      </c>
      <c r="BO51" s="3" t="s">
        <v>84</v>
      </c>
      <c r="BQ51" s="3" t="s">
        <v>79</v>
      </c>
      <c r="BR51" s="3" t="s">
        <v>79</v>
      </c>
      <c r="BS51" s="3" t="s">
        <v>79</v>
      </c>
      <c r="BT51" s="3" t="s">
        <v>79</v>
      </c>
      <c r="BU51" s="3" t="s">
        <v>79</v>
      </c>
      <c r="BV51" s="3" t="s">
        <v>79</v>
      </c>
      <c r="BW51" s="3" t="s">
        <v>79</v>
      </c>
      <c r="BX51" s="3" t="s">
        <v>79</v>
      </c>
      <c r="BY51" s="3" t="s">
        <v>79</v>
      </c>
      <c r="BZ51" s="3" t="s">
        <v>79</v>
      </c>
      <c r="CA51" s="3" t="s">
        <v>79</v>
      </c>
      <c r="CB51" s="3" t="s">
        <v>79</v>
      </c>
      <c r="CC51" s="3" t="s">
        <v>79</v>
      </c>
      <c r="CD51" s="3" t="s">
        <v>79</v>
      </c>
      <c r="CE51" s="3" t="s">
        <v>79</v>
      </c>
      <c r="CF51" s="3" t="s">
        <v>79</v>
      </c>
      <c r="CG51" s="3" t="s">
        <v>79</v>
      </c>
      <c r="CH51" s="3" t="s">
        <v>79</v>
      </c>
      <c r="CI51" s="3" t="s">
        <v>79</v>
      </c>
      <c r="CJ51" s="3" t="s">
        <v>79</v>
      </c>
      <c r="CK51" s="3" t="s">
        <v>79</v>
      </c>
      <c r="CL51" s="3" t="s">
        <v>79</v>
      </c>
      <c r="CM51" s="3" t="s">
        <v>79</v>
      </c>
    </row>
    <row r="52" spans="1:91">
      <c r="A52" s="1">
        <v>134</v>
      </c>
      <c r="B52" s="3">
        <v>1.5</v>
      </c>
      <c r="C52" s="3">
        <v>1.9</v>
      </c>
      <c r="D52" s="3">
        <v>42.5</v>
      </c>
      <c r="E52" s="3"/>
      <c r="F52" s="1">
        <f t="shared" si="11"/>
        <v>0.85</v>
      </c>
      <c r="G52" s="37" t="s">
        <v>50</v>
      </c>
      <c r="H52" s="41">
        <v>0.4</v>
      </c>
      <c r="I52" s="41">
        <v>6</v>
      </c>
      <c r="J52" s="43">
        <f t="shared" si="2"/>
        <v>86.7</v>
      </c>
      <c r="K52" s="42">
        <v>17</v>
      </c>
      <c r="L52" s="37" t="s">
        <v>51</v>
      </c>
      <c r="M52" s="41">
        <v>0.4</v>
      </c>
      <c r="N52" s="41">
        <v>6</v>
      </c>
      <c r="O52" s="43">
        <f t="shared" si="10"/>
        <v>86.7</v>
      </c>
      <c r="P52" s="42">
        <v>17</v>
      </c>
      <c r="Q52" s="37" t="s">
        <v>52</v>
      </c>
      <c r="R52" s="41">
        <v>0.2</v>
      </c>
      <c r="S52" s="41">
        <v>6</v>
      </c>
      <c r="T52" s="43">
        <f t="shared" si="3"/>
        <v>43.35</v>
      </c>
      <c r="U52" s="42">
        <v>17</v>
      </c>
      <c r="V52" s="37" t="s">
        <v>45</v>
      </c>
      <c r="W52" s="41">
        <v>1</v>
      </c>
      <c r="X52" s="41">
        <v>20</v>
      </c>
      <c r="Y52" s="43">
        <f t="shared" si="4"/>
        <v>722.5</v>
      </c>
      <c r="Z52" s="42">
        <v>17</v>
      </c>
      <c r="AA52" s="2"/>
      <c r="AB52" s="41"/>
      <c r="AC52" s="41"/>
      <c r="AD52" s="20">
        <f t="shared" si="5"/>
        <v>0</v>
      </c>
      <c r="AE52" s="33"/>
      <c r="AF52" s="4"/>
      <c r="AG52" s="16"/>
      <c r="AH52" s="16"/>
      <c r="AI52" s="20">
        <f t="shared" si="6"/>
        <v>0</v>
      </c>
      <c r="AJ52" s="33"/>
      <c r="AK52" s="4"/>
      <c r="AL52" s="16"/>
      <c r="AM52" s="16"/>
      <c r="AN52" s="20">
        <f t="shared" si="7"/>
        <v>0</v>
      </c>
      <c r="AO52" s="33"/>
      <c r="AP52" s="4"/>
      <c r="AQ52" s="16"/>
      <c r="AR52" s="16"/>
      <c r="AS52" s="20">
        <f t="shared" si="8"/>
        <v>0</v>
      </c>
      <c r="AT52" s="16"/>
      <c r="AU52" s="84"/>
      <c r="AV52" s="16"/>
      <c r="AW52" s="16"/>
      <c r="AX52" s="16"/>
      <c r="AY52" s="16"/>
      <c r="AZ52" s="16"/>
      <c r="BA52" s="16"/>
      <c r="BB52" s="16"/>
      <c r="BC52" s="16"/>
      <c r="BD52" s="85"/>
      <c r="BE52" s="16"/>
      <c r="BL52" s="3" t="s">
        <v>61</v>
      </c>
      <c r="BM52" s="3" t="s">
        <v>61</v>
      </c>
      <c r="BN52" s="3" t="s">
        <v>61</v>
      </c>
      <c r="BO52" s="3" t="s">
        <v>61</v>
      </c>
      <c r="BP52" s="3" t="s">
        <v>61</v>
      </c>
      <c r="BQ52" s="3" t="s">
        <v>61</v>
      </c>
      <c r="BR52" s="3" t="s">
        <v>61</v>
      </c>
      <c r="BS52" s="3" t="s">
        <v>61</v>
      </c>
      <c r="BT52" s="3" t="s">
        <v>61</v>
      </c>
      <c r="BU52" s="3" t="s">
        <v>61</v>
      </c>
      <c r="BV52" s="3" t="s">
        <v>61</v>
      </c>
      <c r="BW52" s="3" t="s">
        <v>61</v>
      </c>
      <c r="BX52" s="3" t="s">
        <v>61</v>
      </c>
      <c r="BY52" s="3" t="s">
        <v>61</v>
      </c>
      <c r="BZ52" s="3" t="s">
        <v>61</v>
      </c>
      <c r="CA52" s="3" t="s">
        <v>61</v>
      </c>
      <c r="CB52" s="3" t="s">
        <v>61</v>
      </c>
      <c r="CC52" s="3" t="s">
        <v>61</v>
      </c>
    </row>
    <row r="53" spans="1:91">
      <c r="A53" s="1">
        <v>135</v>
      </c>
      <c r="B53" s="3">
        <v>1.5</v>
      </c>
      <c r="C53" s="3">
        <v>1.9</v>
      </c>
      <c r="D53" s="3">
        <v>40</v>
      </c>
      <c r="E53" s="3"/>
      <c r="F53" s="1">
        <f t="shared" si="11"/>
        <v>0.8</v>
      </c>
      <c r="G53" s="37" t="s">
        <v>85</v>
      </c>
      <c r="H53" s="41">
        <v>0.8</v>
      </c>
      <c r="I53" s="41"/>
      <c r="J53" s="43">
        <f t="shared" si="2"/>
        <v>0</v>
      </c>
      <c r="K53" s="42"/>
      <c r="L53" s="37" t="s">
        <v>86</v>
      </c>
      <c r="M53" s="41">
        <v>0.2</v>
      </c>
      <c r="N53" s="41"/>
      <c r="O53" s="43">
        <f t="shared" si="10"/>
        <v>0</v>
      </c>
      <c r="P53" s="42"/>
      <c r="Q53" s="37"/>
      <c r="R53" s="41"/>
      <c r="S53" s="41"/>
      <c r="T53" s="43">
        <f t="shared" si="3"/>
        <v>0</v>
      </c>
      <c r="U53" s="42"/>
      <c r="V53" s="37"/>
      <c r="W53" s="41"/>
      <c r="X53" s="41"/>
      <c r="Y53" s="43">
        <f t="shared" si="4"/>
        <v>0</v>
      </c>
      <c r="Z53" s="42"/>
      <c r="AA53" s="37"/>
      <c r="AB53" s="41"/>
      <c r="AC53" s="41"/>
      <c r="AD53" s="20">
        <f t="shared" si="5"/>
        <v>0</v>
      </c>
      <c r="AE53" s="33"/>
      <c r="AF53" s="4"/>
      <c r="AG53" s="16"/>
      <c r="AH53" s="16"/>
      <c r="AI53" s="20">
        <f t="shared" si="6"/>
        <v>0</v>
      </c>
      <c r="AJ53" s="33"/>
      <c r="AK53" s="4"/>
      <c r="AL53" s="16"/>
      <c r="AM53" s="16"/>
      <c r="AN53" s="20">
        <f t="shared" si="7"/>
        <v>0</v>
      </c>
      <c r="AO53" s="33"/>
      <c r="AP53" s="4"/>
      <c r="AQ53" s="16"/>
      <c r="AR53" s="16"/>
      <c r="AS53" s="20">
        <f t="shared" si="8"/>
        <v>0</v>
      </c>
      <c r="AT53" s="16"/>
      <c r="AU53" s="84"/>
      <c r="AV53" s="16"/>
      <c r="AW53" s="16"/>
      <c r="AX53" s="16"/>
      <c r="AY53" s="16"/>
      <c r="AZ53" s="16"/>
      <c r="BA53" s="16"/>
      <c r="BB53" s="16"/>
      <c r="BC53" s="16"/>
      <c r="BD53" s="85"/>
      <c r="BE53" s="16"/>
      <c r="BH53" s="3"/>
      <c r="BI53" s="3"/>
      <c r="BJ53" s="3"/>
      <c r="BK53" s="3"/>
      <c r="BL53" s="3" t="s">
        <v>87</v>
      </c>
      <c r="BM53" s="3" t="s">
        <v>87</v>
      </c>
      <c r="BN53" s="3" t="s">
        <v>87</v>
      </c>
      <c r="BO53" s="3" t="s">
        <v>87</v>
      </c>
      <c r="BP53" s="55" t="s">
        <v>86</v>
      </c>
      <c r="BQ53" s="3" t="s">
        <v>88</v>
      </c>
      <c r="BR53" s="3" t="s">
        <v>88</v>
      </c>
      <c r="BS53" s="3" t="s">
        <v>88</v>
      </c>
      <c r="BT53" s="3" t="s">
        <v>88</v>
      </c>
      <c r="BU53" s="3" t="s">
        <v>88</v>
      </c>
      <c r="BV53" s="3" t="s">
        <v>88</v>
      </c>
      <c r="BW53" s="3" t="s">
        <v>88</v>
      </c>
      <c r="BX53" s="3" t="s">
        <v>88</v>
      </c>
      <c r="BY53" s="3" t="s">
        <v>88</v>
      </c>
      <c r="BZ53" s="3" t="s">
        <v>88</v>
      </c>
      <c r="CA53" s="3" t="s">
        <v>88</v>
      </c>
      <c r="CB53" s="3" t="s">
        <v>88</v>
      </c>
      <c r="CC53" s="3" t="s">
        <v>88</v>
      </c>
      <c r="CD53" s="3" t="s">
        <v>88</v>
      </c>
      <c r="CE53" s="3" t="s">
        <v>88</v>
      </c>
    </row>
    <row r="54" spans="1:91">
      <c r="A54" s="1">
        <v>136</v>
      </c>
      <c r="B54" s="3">
        <v>1.5</v>
      </c>
      <c r="C54" s="3">
        <v>1.9</v>
      </c>
      <c r="D54" s="3">
        <v>38</v>
      </c>
      <c r="E54" s="3"/>
      <c r="F54" s="1">
        <f t="shared" si="11"/>
        <v>0.76</v>
      </c>
      <c r="G54" s="2" t="s">
        <v>89</v>
      </c>
      <c r="H54" s="41">
        <v>0.8</v>
      </c>
      <c r="I54" s="41"/>
      <c r="J54" s="20">
        <f t="shared" si="2"/>
        <v>0</v>
      </c>
      <c r="K54" s="42"/>
      <c r="L54" s="2" t="s">
        <v>86</v>
      </c>
      <c r="M54" s="41">
        <v>0.2</v>
      </c>
      <c r="N54" s="41"/>
      <c r="O54" s="20">
        <f t="shared" si="10"/>
        <v>0</v>
      </c>
      <c r="P54" s="33"/>
      <c r="Q54" s="4"/>
      <c r="R54" s="16"/>
      <c r="S54" s="16"/>
      <c r="T54" s="20">
        <f t="shared" si="3"/>
        <v>0</v>
      </c>
      <c r="U54" s="33"/>
      <c r="V54" s="4"/>
      <c r="W54" s="16"/>
      <c r="X54" s="16"/>
      <c r="Y54" s="20">
        <f t="shared" si="4"/>
        <v>0</v>
      </c>
      <c r="Z54" s="42"/>
      <c r="AA54" s="37"/>
      <c r="AB54" s="41"/>
      <c r="AC54" s="41"/>
      <c r="AD54" s="20">
        <f t="shared" si="5"/>
        <v>0</v>
      </c>
      <c r="AE54" s="33"/>
      <c r="AF54" s="4"/>
      <c r="AG54" s="16"/>
      <c r="AH54" s="16"/>
      <c r="AI54" s="20">
        <f t="shared" si="6"/>
        <v>0</v>
      </c>
      <c r="AJ54" s="33"/>
      <c r="AK54" s="4"/>
      <c r="AL54" s="16"/>
      <c r="AM54" s="16"/>
      <c r="AN54" s="20">
        <f t="shared" si="7"/>
        <v>0</v>
      </c>
      <c r="AO54" s="33"/>
      <c r="AP54" s="4"/>
      <c r="AQ54" s="16"/>
      <c r="AR54" s="16"/>
      <c r="AS54" s="20">
        <f t="shared" si="8"/>
        <v>0</v>
      </c>
      <c r="AT54" s="16"/>
      <c r="AU54" s="84"/>
      <c r="AV54" s="16"/>
      <c r="AW54" s="16"/>
      <c r="AX54" s="16"/>
      <c r="AY54" s="16"/>
      <c r="AZ54" s="16"/>
      <c r="BA54" s="16"/>
      <c r="BB54" s="16"/>
      <c r="BC54" s="16"/>
      <c r="BD54" s="85"/>
      <c r="BE54" s="16"/>
      <c r="BL54" s="3"/>
      <c r="BM54" s="3"/>
      <c r="BN54" s="3" t="s">
        <v>89</v>
      </c>
      <c r="BO54" s="3" t="s">
        <v>89</v>
      </c>
      <c r="BP54" s="3" t="s">
        <v>89</v>
      </c>
      <c r="BQ54" s="3" t="s">
        <v>89</v>
      </c>
      <c r="BR54" s="3" t="s">
        <v>89</v>
      </c>
      <c r="BS54" s="55" t="s">
        <v>86</v>
      </c>
      <c r="BT54" s="3" t="s">
        <v>90</v>
      </c>
      <c r="BU54" s="3" t="s">
        <v>90</v>
      </c>
      <c r="BV54" s="3" t="s">
        <v>90</v>
      </c>
      <c r="BW54" s="3" t="s">
        <v>90</v>
      </c>
      <c r="BX54" s="3" t="s">
        <v>90</v>
      </c>
      <c r="BY54" s="3" t="s">
        <v>90</v>
      </c>
      <c r="BZ54" s="3" t="s">
        <v>90</v>
      </c>
      <c r="CA54" s="3" t="s">
        <v>90</v>
      </c>
      <c r="CB54" s="3" t="s">
        <v>90</v>
      </c>
      <c r="CC54" s="3" t="s">
        <v>90</v>
      </c>
      <c r="CD54" s="3" t="s">
        <v>90</v>
      </c>
      <c r="CE54" s="3" t="s">
        <v>90</v>
      </c>
      <c r="CF54" s="3" t="s">
        <v>90</v>
      </c>
    </row>
    <row r="55" spans="1:91">
      <c r="A55" s="1">
        <v>137</v>
      </c>
      <c r="B55" s="3">
        <v>1.5</v>
      </c>
      <c r="C55" s="3">
        <v>1.9</v>
      </c>
      <c r="D55" s="3"/>
      <c r="E55" s="3"/>
      <c r="G55" s="2" t="s">
        <v>89</v>
      </c>
      <c r="H55" s="41">
        <v>0.8</v>
      </c>
      <c r="I55" s="41"/>
      <c r="J55" s="20">
        <f t="shared" si="2"/>
        <v>0</v>
      </c>
      <c r="K55" s="42"/>
      <c r="L55" s="2" t="s">
        <v>86</v>
      </c>
      <c r="M55" s="41">
        <v>0.2</v>
      </c>
      <c r="N55" s="41"/>
      <c r="O55" s="20">
        <f t="shared" si="10"/>
        <v>0</v>
      </c>
      <c r="P55" s="33"/>
      <c r="Q55" s="4"/>
      <c r="R55" s="16"/>
      <c r="S55" s="16"/>
      <c r="T55" s="20">
        <f t="shared" si="3"/>
        <v>0</v>
      </c>
      <c r="U55" s="33"/>
      <c r="V55" s="4"/>
      <c r="W55" s="16"/>
      <c r="X55" s="16"/>
      <c r="Y55" s="20">
        <f t="shared" si="4"/>
        <v>0</v>
      </c>
      <c r="Z55" s="42"/>
      <c r="AA55" s="2"/>
      <c r="AB55" s="41"/>
      <c r="AC55" s="41"/>
      <c r="AD55" s="20">
        <f t="shared" si="5"/>
        <v>0</v>
      </c>
      <c r="AE55" s="33"/>
      <c r="AF55" s="4"/>
      <c r="AG55" s="16"/>
      <c r="AH55" s="16"/>
      <c r="AI55" s="20">
        <f t="shared" si="6"/>
        <v>0</v>
      </c>
      <c r="AJ55" s="33"/>
      <c r="AK55" s="4"/>
      <c r="AL55" s="16"/>
      <c r="AM55" s="16"/>
      <c r="AN55" s="20">
        <f t="shared" si="7"/>
        <v>0</v>
      </c>
      <c r="AO55" s="33"/>
      <c r="AP55" s="4"/>
      <c r="AQ55" s="16"/>
      <c r="AR55" s="16"/>
      <c r="AS55" s="20">
        <f t="shared" si="8"/>
        <v>0</v>
      </c>
      <c r="AT55" s="16"/>
      <c r="AU55" s="84"/>
      <c r="AV55" s="16"/>
      <c r="AW55" s="16"/>
      <c r="AX55" s="16"/>
      <c r="AY55" s="16"/>
      <c r="AZ55" s="16"/>
      <c r="BA55" s="16"/>
      <c r="BB55" s="16"/>
      <c r="BC55" s="16"/>
      <c r="BD55" s="85"/>
      <c r="BE55" s="16"/>
      <c r="BP55" s="3" t="s">
        <v>89</v>
      </c>
      <c r="BQ55" s="3" t="s">
        <v>89</v>
      </c>
      <c r="BR55" s="3" t="s">
        <v>89</v>
      </c>
      <c r="BS55" s="3" t="s">
        <v>89</v>
      </c>
      <c r="BT55" s="3" t="s">
        <v>89</v>
      </c>
      <c r="BU55" s="3" t="s">
        <v>89</v>
      </c>
      <c r="BV55" s="55" t="s">
        <v>86</v>
      </c>
      <c r="BW55" s="3" t="s">
        <v>90</v>
      </c>
      <c r="BX55" s="3" t="s">
        <v>90</v>
      </c>
      <c r="BY55" s="3" t="s">
        <v>90</v>
      </c>
      <c r="BZ55" s="3" t="s">
        <v>90</v>
      </c>
      <c r="CA55" s="3" t="s">
        <v>90</v>
      </c>
      <c r="CB55" s="3" t="s">
        <v>90</v>
      </c>
      <c r="CC55" s="3" t="s">
        <v>90</v>
      </c>
      <c r="CD55" s="3" t="s">
        <v>90</v>
      </c>
      <c r="CE55" s="3" t="s">
        <v>90</v>
      </c>
      <c r="CF55" s="3" t="s">
        <v>90</v>
      </c>
      <c r="CG55" s="3" t="s">
        <v>90</v>
      </c>
    </row>
    <row r="56" spans="1:91" s="44" customFormat="1">
      <c r="D56" s="45"/>
      <c r="E56" s="45"/>
      <c r="G56" s="56"/>
      <c r="H56" s="48"/>
      <c r="I56" s="48"/>
      <c r="J56" s="48">
        <f t="shared" si="2"/>
        <v>0</v>
      </c>
      <c r="K56" s="57"/>
      <c r="L56" s="56"/>
      <c r="M56" s="58"/>
      <c r="N56" s="58"/>
      <c r="O56" s="48">
        <f t="shared" si="10"/>
        <v>0</v>
      </c>
      <c r="P56" s="49"/>
      <c r="Q56" s="51"/>
      <c r="R56" s="47"/>
      <c r="S56" s="47"/>
      <c r="T56" s="48">
        <f t="shared" si="3"/>
        <v>0</v>
      </c>
      <c r="U56" s="49"/>
      <c r="V56" s="51"/>
      <c r="W56" s="47"/>
      <c r="X56" s="47"/>
      <c r="Y56" s="48">
        <f t="shared" si="4"/>
        <v>0</v>
      </c>
      <c r="Z56" s="59"/>
      <c r="AA56" s="56"/>
      <c r="AB56" s="58"/>
      <c r="AC56" s="58"/>
      <c r="AD56" s="48">
        <f t="shared" si="5"/>
        <v>0</v>
      </c>
      <c r="AE56" s="49"/>
      <c r="AF56" s="51"/>
      <c r="AG56" s="47"/>
      <c r="AH56" s="47"/>
      <c r="AI56" s="48">
        <f t="shared" si="6"/>
        <v>0</v>
      </c>
      <c r="AJ56" s="49"/>
      <c r="AK56" s="51"/>
      <c r="AL56" s="47"/>
      <c r="AM56" s="47"/>
      <c r="AN56" s="48">
        <f t="shared" si="7"/>
        <v>0</v>
      </c>
      <c r="AO56" s="49"/>
      <c r="AP56" s="51"/>
      <c r="AQ56" s="47"/>
      <c r="AR56" s="47"/>
      <c r="AS56" s="48">
        <f t="shared" si="8"/>
        <v>0</v>
      </c>
      <c r="AT56" s="47"/>
      <c r="AU56" s="88"/>
      <c r="AV56" s="47"/>
      <c r="AW56" s="47"/>
      <c r="AX56" s="47"/>
      <c r="AY56" s="47"/>
      <c r="AZ56" s="47"/>
      <c r="BA56" s="47"/>
      <c r="BB56" s="47"/>
      <c r="BC56" s="47"/>
      <c r="BD56" s="89"/>
      <c r="BE56" s="47"/>
    </row>
    <row r="57" spans="1:91">
      <c r="A57" s="1">
        <v>200</v>
      </c>
      <c r="B57" s="3">
        <v>1.5</v>
      </c>
      <c r="C57" s="3">
        <v>1.9</v>
      </c>
      <c r="D57" s="3">
        <v>50</v>
      </c>
      <c r="E57" s="3"/>
      <c r="F57" s="1">
        <f t="shared" ref="F57:F61" si="12">D57/50</f>
        <v>1</v>
      </c>
      <c r="G57" s="37" t="s">
        <v>75</v>
      </c>
      <c r="H57" s="41">
        <v>0.5</v>
      </c>
      <c r="I57" s="41">
        <v>20</v>
      </c>
      <c r="J57" s="20">
        <f t="shared" si="2"/>
        <v>500</v>
      </c>
      <c r="K57" s="42">
        <v>16</v>
      </c>
      <c r="L57" s="37" t="s">
        <v>76</v>
      </c>
      <c r="M57" s="41">
        <v>0.25</v>
      </c>
      <c r="N57" s="41">
        <v>20</v>
      </c>
      <c r="O57" s="20">
        <f t="shared" si="10"/>
        <v>250</v>
      </c>
      <c r="P57" s="42">
        <v>16</v>
      </c>
      <c r="Q57" s="2" t="s">
        <v>77</v>
      </c>
      <c r="R57" s="16">
        <v>0.25</v>
      </c>
      <c r="S57" s="38">
        <v>20</v>
      </c>
      <c r="T57" s="20">
        <f t="shared" si="3"/>
        <v>250</v>
      </c>
      <c r="U57" s="42">
        <v>16</v>
      </c>
      <c r="V57" s="4"/>
      <c r="W57" s="16"/>
      <c r="X57" s="16"/>
      <c r="Y57" s="20">
        <f t="shared" si="4"/>
        <v>0</v>
      </c>
      <c r="Z57" s="42"/>
      <c r="AA57" s="37"/>
      <c r="AB57" s="41"/>
      <c r="AC57" s="41"/>
      <c r="AD57" s="20">
        <f t="shared" si="5"/>
        <v>0</v>
      </c>
      <c r="AE57" s="33"/>
      <c r="AF57" s="4"/>
      <c r="AG57" s="16"/>
      <c r="AH57" s="16"/>
      <c r="AI57" s="20">
        <f t="shared" si="6"/>
        <v>0</v>
      </c>
      <c r="AJ57" s="33"/>
      <c r="AK57" s="4"/>
      <c r="AL57" s="16"/>
      <c r="AM57" s="16"/>
      <c r="AN57" s="20">
        <f t="shared" si="7"/>
        <v>0</v>
      </c>
      <c r="AO57" s="33"/>
      <c r="AP57" s="4"/>
      <c r="AQ57" s="16"/>
      <c r="AR57" s="16"/>
      <c r="AS57" s="20">
        <f t="shared" si="8"/>
        <v>0</v>
      </c>
      <c r="AT57" s="16"/>
      <c r="AU57" s="84"/>
      <c r="AV57" s="16"/>
      <c r="AW57" s="16"/>
      <c r="AX57" s="16"/>
      <c r="AY57" s="16"/>
      <c r="AZ57" s="16"/>
      <c r="BA57" s="16"/>
      <c r="BB57" s="16"/>
      <c r="BC57" s="16"/>
      <c r="BD57" s="85"/>
      <c r="BE57" s="16"/>
      <c r="BK57" s="34" t="s">
        <v>78</v>
      </c>
      <c r="BL57" s="34" t="s">
        <v>78</v>
      </c>
      <c r="BM57" s="34" t="s">
        <v>78</v>
      </c>
      <c r="BN57" s="34" t="s">
        <v>78</v>
      </c>
      <c r="BO57" s="34" t="s">
        <v>78</v>
      </c>
      <c r="BP57" s="34" t="s">
        <v>78</v>
      </c>
      <c r="BQ57" s="34" t="s">
        <v>78</v>
      </c>
      <c r="BR57" s="34" t="s">
        <v>78</v>
      </c>
      <c r="BS57" s="34" t="s">
        <v>78</v>
      </c>
      <c r="BT57" s="34" t="s">
        <v>78</v>
      </c>
      <c r="BU57" s="34" t="s">
        <v>78</v>
      </c>
      <c r="BV57" s="34" t="s">
        <v>78</v>
      </c>
      <c r="BW57" s="34" t="s">
        <v>78</v>
      </c>
      <c r="BX57" s="34" t="s">
        <v>78</v>
      </c>
      <c r="BY57" s="34" t="s">
        <v>78</v>
      </c>
      <c r="BZ57" s="34" t="s">
        <v>78</v>
      </c>
      <c r="CA57" s="34" t="s">
        <v>78</v>
      </c>
      <c r="CB57" s="34" t="s">
        <v>78</v>
      </c>
      <c r="CC57" s="34" t="s">
        <v>78</v>
      </c>
      <c r="CD57" s="34" t="s">
        <v>78</v>
      </c>
      <c r="CE57" s="34" t="s">
        <v>78</v>
      </c>
      <c r="CF57" s="34" t="s">
        <v>78</v>
      </c>
    </row>
    <row r="58" spans="1:91">
      <c r="A58" s="1">
        <v>201</v>
      </c>
      <c r="B58" s="3">
        <v>1.5</v>
      </c>
      <c r="C58" s="3">
        <v>1.9</v>
      </c>
      <c r="D58" s="3">
        <v>50</v>
      </c>
      <c r="E58" s="3"/>
      <c r="F58" s="1">
        <f t="shared" si="12"/>
        <v>1</v>
      </c>
      <c r="G58" s="37" t="s">
        <v>75</v>
      </c>
      <c r="H58" s="41">
        <v>0.5</v>
      </c>
      <c r="I58" s="41">
        <v>20</v>
      </c>
      <c r="J58" s="20">
        <f t="shared" si="2"/>
        <v>500</v>
      </c>
      <c r="K58" s="42">
        <v>19</v>
      </c>
      <c r="L58" s="37" t="s">
        <v>76</v>
      </c>
      <c r="M58" s="41">
        <v>0.25</v>
      </c>
      <c r="N58" s="41">
        <v>20</v>
      </c>
      <c r="O58" s="20">
        <f t="shared" si="10"/>
        <v>250</v>
      </c>
      <c r="P58" s="42">
        <v>19</v>
      </c>
      <c r="Q58" s="2" t="s">
        <v>77</v>
      </c>
      <c r="R58" s="16">
        <v>0.25</v>
      </c>
      <c r="S58" s="38">
        <v>20</v>
      </c>
      <c r="T58" s="20">
        <f t="shared" si="3"/>
        <v>250</v>
      </c>
      <c r="U58" s="42">
        <v>19</v>
      </c>
      <c r="V58" s="4"/>
      <c r="W58" s="16"/>
      <c r="X58" s="16"/>
      <c r="Y58" s="20">
        <f t="shared" si="4"/>
        <v>0</v>
      </c>
      <c r="Z58" s="42"/>
      <c r="AA58" s="37"/>
      <c r="AB58" s="41"/>
      <c r="AC58" s="41"/>
      <c r="AD58" s="20">
        <f t="shared" si="5"/>
        <v>0</v>
      </c>
      <c r="AE58" s="33"/>
      <c r="AF58" s="4"/>
      <c r="AG58" s="16"/>
      <c r="AH58" s="16"/>
      <c r="AI58" s="20">
        <f t="shared" si="6"/>
        <v>0</v>
      </c>
      <c r="AJ58" s="33"/>
      <c r="AK58" s="4"/>
      <c r="AL58" s="16"/>
      <c r="AM58" s="16"/>
      <c r="AN58" s="20">
        <f t="shared" si="7"/>
        <v>0</v>
      </c>
      <c r="AO58" s="33"/>
      <c r="AP58" s="4"/>
      <c r="AQ58" s="16"/>
      <c r="AR58" s="16"/>
      <c r="AS58" s="20">
        <f t="shared" si="8"/>
        <v>0</v>
      </c>
      <c r="AT58" s="16"/>
      <c r="AU58" s="84"/>
      <c r="AV58" s="16"/>
      <c r="AW58" s="16"/>
      <c r="AX58" s="16"/>
      <c r="AY58" s="16"/>
      <c r="AZ58" s="16"/>
      <c r="BA58" s="16"/>
      <c r="BB58" s="16"/>
      <c r="BC58" s="16"/>
      <c r="BD58" s="85"/>
      <c r="BE58" s="16"/>
      <c r="BN58" s="34" t="s">
        <v>78</v>
      </c>
      <c r="BO58" s="34" t="s">
        <v>78</v>
      </c>
      <c r="BP58" s="34" t="s">
        <v>78</v>
      </c>
      <c r="BQ58" s="34" t="s">
        <v>78</v>
      </c>
      <c r="BR58" s="34" t="s">
        <v>78</v>
      </c>
      <c r="BS58" s="34" t="s">
        <v>78</v>
      </c>
      <c r="BT58" s="34" t="s">
        <v>78</v>
      </c>
      <c r="BU58" s="34" t="s">
        <v>78</v>
      </c>
      <c r="BV58" s="34" t="s">
        <v>78</v>
      </c>
      <c r="BW58" s="34" t="s">
        <v>78</v>
      </c>
      <c r="BX58" s="34" t="s">
        <v>78</v>
      </c>
      <c r="BY58" s="34" t="s">
        <v>78</v>
      </c>
      <c r="BZ58" s="34" t="s">
        <v>78</v>
      </c>
      <c r="CA58" s="34" t="s">
        <v>78</v>
      </c>
      <c r="CB58" s="34" t="s">
        <v>78</v>
      </c>
      <c r="CC58" s="34" t="s">
        <v>78</v>
      </c>
      <c r="CD58" s="34" t="s">
        <v>78</v>
      </c>
      <c r="CE58" s="34" t="s">
        <v>78</v>
      </c>
      <c r="CF58" s="34" t="s">
        <v>78</v>
      </c>
    </row>
    <row r="59" spans="1:91">
      <c r="A59" s="1">
        <v>202</v>
      </c>
      <c r="B59" s="3">
        <v>1.5</v>
      </c>
      <c r="C59" s="3">
        <v>1.9</v>
      </c>
      <c r="D59" s="3">
        <v>50</v>
      </c>
      <c r="E59" s="3"/>
      <c r="F59" s="1">
        <f t="shared" si="12"/>
        <v>1</v>
      </c>
      <c r="G59" s="37" t="s">
        <v>75</v>
      </c>
      <c r="H59" s="41">
        <v>0.5</v>
      </c>
      <c r="I59" s="41">
        <v>20</v>
      </c>
      <c r="J59" s="20">
        <f t="shared" si="2"/>
        <v>500</v>
      </c>
      <c r="K59" s="42">
        <v>19</v>
      </c>
      <c r="L59" s="37" t="s">
        <v>76</v>
      </c>
      <c r="M59" s="41">
        <v>0.25</v>
      </c>
      <c r="N59" s="41">
        <v>20</v>
      </c>
      <c r="O59" s="20">
        <f t="shared" si="10"/>
        <v>250</v>
      </c>
      <c r="P59" s="42">
        <v>19</v>
      </c>
      <c r="Q59" s="2" t="s">
        <v>77</v>
      </c>
      <c r="R59" s="16">
        <v>0.25</v>
      </c>
      <c r="S59" s="38">
        <v>20</v>
      </c>
      <c r="T59" s="20">
        <f t="shared" si="3"/>
        <v>250</v>
      </c>
      <c r="U59" s="42">
        <v>19</v>
      </c>
      <c r="V59" s="4"/>
      <c r="W59" s="16"/>
      <c r="X59" s="16"/>
      <c r="Y59" s="20">
        <f t="shared" si="4"/>
        <v>0</v>
      </c>
      <c r="Z59" s="42"/>
      <c r="AA59" s="37"/>
      <c r="AB59" s="41"/>
      <c r="AC59" s="41"/>
      <c r="AD59" s="20">
        <f t="shared" si="5"/>
        <v>0</v>
      </c>
      <c r="AE59" s="33"/>
      <c r="AF59" s="4"/>
      <c r="AG59" s="16"/>
      <c r="AH59" s="16"/>
      <c r="AI59" s="20">
        <f t="shared" si="6"/>
        <v>0</v>
      </c>
      <c r="AJ59" s="33"/>
      <c r="AK59" s="4"/>
      <c r="AL59" s="16"/>
      <c r="AM59" s="16"/>
      <c r="AN59" s="20">
        <f t="shared" si="7"/>
        <v>0</v>
      </c>
      <c r="AO59" s="33"/>
      <c r="AP59" s="4"/>
      <c r="AQ59" s="16"/>
      <c r="AR59" s="16"/>
      <c r="AS59" s="20">
        <f t="shared" si="8"/>
        <v>0</v>
      </c>
      <c r="AT59" s="16"/>
      <c r="AU59" s="84"/>
      <c r="AV59" s="16"/>
      <c r="AW59" s="16"/>
      <c r="AX59" s="16"/>
      <c r="AY59" s="16"/>
      <c r="AZ59" s="16"/>
      <c r="BA59" s="16"/>
      <c r="BB59" s="16"/>
      <c r="BC59" s="16"/>
      <c r="BD59" s="85"/>
      <c r="BE59" s="16"/>
      <c r="BN59" s="34" t="s">
        <v>78</v>
      </c>
      <c r="BO59" s="34" t="s">
        <v>78</v>
      </c>
      <c r="BP59" s="34" t="s">
        <v>78</v>
      </c>
      <c r="BQ59" s="34" t="s">
        <v>78</v>
      </c>
      <c r="BR59" s="34" t="s">
        <v>78</v>
      </c>
      <c r="BS59" s="34" t="s">
        <v>78</v>
      </c>
      <c r="BT59" s="34" t="s">
        <v>78</v>
      </c>
      <c r="BU59" s="34" t="s">
        <v>78</v>
      </c>
      <c r="BV59" s="34" t="s">
        <v>78</v>
      </c>
      <c r="BW59" s="34" t="s">
        <v>78</v>
      </c>
      <c r="BX59" s="34" t="s">
        <v>78</v>
      </c>
      <c r="BY59" s="34" t="s">
        <v>78</v>
      </c>
      <c r="BZ59" s="34" t="s">
        <v>78</v>
      </c>
      <c r="CA59" s="34" t="s">
        <v>78</v>
      </c>
      <c r="CB59" s="34" t="s">
        <v>78</v>
      </c>
      <c r="CC59" s="34" t="s">
        <v>78</v>
      </c>
      <c r="CD59" s="34" t="s">
        <v>78</v>
      </c>
      <c r="CE59" s="34" t="s">
        <v>78</v>
      </c>
      <c r="CF59" s="34" t="s">
        <v>78</v>
      </c>
    </row>
    <row r="60" spans="1:91">
      <c r="A60" s="1">
        <v>203</v>
      </c>
      <c r="B60" s="3">
        <v>1.5</v>
      </c>
      <c r="C60" s="3">
        <v>1.9</v>
      </c>
      <c r="D60" s="3">
        <v>50</v>
      </c>
      <c r="E60" s="3"/>
      <c r="F60" s="1">
        <f t="shared" si="12"/>
        <v>1</v>
      </c>
      <c r="G60" s="37" t="s">
        <v>55</v>
      </c>
      <c r="H60" s="41">
        <v>1</v>
      </c>
      <c r="I60" s="41">
        <v>72</v>
      </c>
      <c r="J60" s="20">
        <f t="shared" si="2"/>
        <v>3600</v>
      </c>
      <c r="K60" s="42">
        <v>12</v>
      </c>
      <c r="L60" s="37"/>
      <c r="M60" s="41"/>
      <c r="N60" s="41"/>
      <c r="O60" s="20">
        <f t="shared" si="10"/>
        <v>0</v>
      </c>
      <c r="P60" s="33"/>
      <c r="Q60" s="2"/>
      <c r="R60" s="16"/>
      <c r="S60" s="16"/>
      <c r="T60" s="20">
        <f t="shared" si="3"/>
        <v>0</v>
      </c>
      <c r="U60" s="33"/>
      <c r="V60" s="4"/>
      <c r="W60" s="16"/>
      <c r="X60" s="16"/>
      <c r="Y60" s="20">
        <f t="shared" si="4"/>
        <v>0</v>
      </c>
      <c r="Z60" s="60"/>
      <c r="AA60" s="37" t="s">
        <v>50</v>
      </c>
      <c r="AB60" s="41">
        <v>0.4</v>
      </c>
      <c r="AC60" s="41">
        <v>6</v>
      </c>
      <c r="AD60" s="20">
        <f t="shared" si="5"/>
        <v>120.00000000000001</v>
      </c>
      <c r="AE60" s="33">
        <v>21</v>
      </c>
      <c r="AF60" s="37" t="s">
        <v>51</v>
      </c>
      <c r="AG60" s="41">
        <v>0.4</v>
      </c>
      <c r="AH60" s="41">
        <v>6</v>
      </c>
      <c r="AI60" s="20">
        <f t="shared" si="6"/>
        <v>120.00000000000001</v>
      </c>
      <c r="AJ60" s="33">
        <v>21</v>
      </c>
      <c r="AK60" s="2" t="s">
        <v>52</v>
      </c>
      <c r="AL60" s="16">
        <v>0.2</v>
      </c>
      <c r="AM60" s="16">
        <v>6</v>
      </c>
      <c r="AN60" s="20">
        <f t="shared" si="7"/>
        <v>60.000000000000007</v>
      </c>
      <c r="AO60" s="33">
        <v>21</v>
      </c>
      <c r="AP60" s="4"/>
      <c r="AQ60" s="16"/>
      <c r="AR60" s="16"/>
      <c r="AS60" s="20">
        <f t="shared" si="8"/>
        <v>0</v>
      </c>
      <c r="AT60" s="16"/>
      <c r="AU60" s="84"/>
      <c r="AV60" s="16"/>
      <c r="AW60" s="16"/>
      <c r="AX60" s="16"/>
      <c r="AY60" s="16"/>
      <c r="AZ60" s="16"/>
      <c r="BA60" s="16"/>
      <c r="BB60" s="16"/>
      <c r="BC60" s="16"/>
      <c r="BD60" s="85"/>
      <c r="BE60" s="16"/>
      <c r="BG60" s="3" t="s">
        <v>55</v>
      </c>
      <c r="BH60" s="3" t="s">
        <v>55</v>
      </c>
      <c r="BI60" s="3" t="s">
        <v>55</v>
      </c>
      <c r="BJ60" s="3" t="s">
        <v>55</v>
      </c>
      <c r="BK60" s="3" t="s">
        <v>55</v>
      </c>
      <c r="BL60" s="3" t="s">
        <v>55</v>
      </c>
      <c r="BM60" s="3" t="s">
        <v>55</v>
      </c>
      <c r="BO60" s="3"/>
      <c r="BP60" s="3" t="s">
        <v>54</v>
      </c>
      <c r="BQ60" s="3" t="s">
        <v>54</v>
      </c>
      <c r="BR60" s="3" t="s">
        <v>54</v>
      </c>
      <c r="BS60" s="3" t="s">
        <v>54</v>
      </c>
      <c r="BT60" s="3" t="s">
        <v>54</v>
      </c>
      <c r="BU60" s="3" t="s">
        <v>54</v>
      </c>
      <c r="BV60" s="3" t="s">
        <v>54</v>
      </c>
      <c r="BW60" s="3" t="s">
        <v>54</v>
      </c>
      <c r="BX60" s="3" t="s">
        <v>54</v>
      </c>
      <c r="BY60" s="3" t="s">
        <v>54</v>
      </c>
      <c r="BZ60" s="3" t="s">
        <v>54</v>
      </c>
      <c r="CA60" s="3" t="s">
        <v>54</v>
      </c>
      <c r="CB60" s="3" t="s">
        <v>54</v>
      </c>
      <c r="CC60" s="3" t="s">
        <v>54</v>
      </c>
      <c r="CD60" s="3" t="s">
        <v>54</v>
      </c>
    </row>
    <row r="61" spans="1:91">
      <c r="A61" s="1">
        <v>204</v>
      </c>
      <c r="B61" s="3">
        <v>1.5</v>
      </c>
      <c r="C61" s="3">
        <v>1.9</v>
      </c>
      <c r="D61" s="3">
        <v>50</v>
      </c>
      <c r="E61" s="3"/>
      <c r="F61" s="1">
        <f t="shared" si="12"/>
        <v>1</v>
      </c>
      <c r="G61" s="2" t="s">
        <v>66</v>
      </c>
      <c r="H61" s="41">
        <v>0.25</v>
      </c>
      <c r="I61" s="41">
        <v>20</v>
      </c>
      <c r="J61" s="20">
        <f t="shared" si="2"/>
        <v>250</v>
      </c>
      <c r="K61" s="42">
        <v>14</v>
      </c>
      <c r="L61" s="2" t="s">
        <v>45</v>
      </c>
      <c r="M61" s="41">
        <v>0.25</v>
      </c>
      <c r="N61" s="41">
        <v>20</v>
      </c>
      <c r="O61" s="20">
        <f t="shared" si="10"/>
        <v>250</v>
      </c>
      <c r="P61" s="33">
        <v>14</v>
      </c>
      <c r="Q61" s="2" t="s">
        <v>66</v>
      </c>
      <c r="R61" s="41">
        <v>0.25</v>
      </c>
      <c r="S61" s="41">
        <v>20</v>
      </c>
      <c r="T61" s="20">
        <f t="shared" si="3"/>
        <v>250</v>
      </c>
      <c r="U61" s="42">
        <v>19</v>
      </c>
      <c r="V61" s="2" t="s">
        <v>45</v>
      </c>
      <c r="W61" s="41">
        <v>0.25</v>
      </c>
      <c r="X61" s="41">
        <v>20</v>
      </c>
      <c r="Y61" s="20">
        <f t="shared" si="4"/>
        <v>250</v>
      </c>
      <c r="Z61" s="33">
        <v>19</v>
      </c>
      <c r="AA61" s="2" t="s">
        <v>42</v>
      </c>
      <c r="AB61" s="41">
        <v>0.25</v>
      </c>
      <c r="AC61" s="20">
        <v>20</v>
      </c>
      <c r="AD61" s="20">
        <f t="shared" si="5"/>
        <v>250</v>
      </c>
      <c r="AE61" s="33">
        <v>26</v>
      </c>
      <c r="AF61" s="2" t="s">
        <v>41</v>
      </c>
      <c r="AG61" s="16">
        <v>0.25</v>
      </c>
      <c r="AH61" s="38">
        <v>20</v>
      </c>
      <c r="AI61" s="20">
        <f t="shared" si="6"/>
        <v>250</v>
      </c>
      <c r="AJ61" s="33">
        <v>26</v>
      </c>
      <c r="AK61" s="2" t="s">
        <v>47</v>
      </c>
      <c r="AL61" s="16">
        <v>0.25</v>
      </c>
      <c r="AM61" s="16">
        <v>20</v>
      </c>
      <c r="AN61" s="20">
        <f t="shared" si="7"/>
        <v>250</v>
      </c>
      <c r="AO61" s="33">
        <v>26</v>
      </c>
      <c r="AP61" s="4" t="s">
        <v>48</v>
      </c>
      <c r="AQ61" s="16">
        <v>0.25</v>
      </c>
      <c r="AR61" s="16">
        <v>20</v>
      </c>
      <c r="AS61" s="20">
        <f t="shared" si="8"/>
        <v>250</v>
      </c>
      <c r="AT61" s="16">
        <v>26</v>
      </c>
      <c r="AU61" s="84"/>
      <c r="AV61" s="16"/>
      <c r="AW61" s="16"/>
      <c r="AX61" s="16"/>
      <c r="AY61" s="16"/>
      <c r="AZ61" s="16"/>
      <c r="BA61" s="16"/>
      <c r="BB61" s="16"/>
      <c r="BC61" s="16"/>
      <c r="BD61" s="85"/>
      <c r="BE61" s="16"/>
      <c r="BI61" s="3" t="s">
        <v>91</v>
      </c>
      <c r="BL61" s="3" t="s">
        <v>91</v>
      </c>
      <c r="BT61" s="3"/>
      <c r="BU61" s="3" t="s">
        <v>49</v>
      </c>
      <c r="BV61" s="3" t="s">
        <v>49</v>
      </c>
      <c r="BW61" s="3" t="s">
        <v>49</v>
      </c>
      <c r="BX61" s="3" t="s">
        <v>49</v>
      </c>
      <c r="BY61" s="3" t="s">
        <v>49</v>
      </c>
      <c r="BZ61" s="3" t="s">
        <v>49</v>
      </c>
      <c r="CA61" s="3" t="s">
        <v>49</v>
      </c>
      <c r="CB61" s="3" t="s">
        <v>49</v>
      </c>
      <c r="CC61" s="3" t="s">
        <v>49</v>
      </c>
      <c r="CD61" s="3" t="s">
        <v>49</v>
      </c>
      <c r="CE61" s="3" t="s">
        <v>49</v>
      </c>
      <c r="CF61" s="3" t="s">
        <v>49</v>
      </c>
      <c r="CG61" s="3" t="s">
        <v>49</v>
      </c>
    </row>
    <row r="62" spans="1:91" s="44" customFormat="1">
      <c r="B62" s="45"/>
      <c r="C62" s="45"/>
      <c r="D62" s="45"/>
      <c r="E62" s="45"/>
      <c r="G62" s="61"/>
      <c r="H62" s="50"/>
      <c r="I62" s="50"/>
      <c r="J62" s="48">
        <f t="shared" si="2"/>
        <v>0</v>
      </c>
      <c r="K62" s="52"/>
      <c r="L62" s="61"/>
      <c r="M62" s="50"/>
      <c r="N62" s="50"/>
      <c r="O62" s="48">
        <f t="shared" si="10"/>
        <v>0</v>
      </c>
      <c r="P62" s="49"/>
      <c r="Q62" s="51"/>
      <c r="R62" s="47"/>
      <c r="S62" s="47"/>
      <c r="T62" s="48">
        <f t="shared" si="3"/>
        <v>0</v>
      </c>
      <c r="U62" s="49"/>
      <c r="V62" s="51"/>
      <c r="W62" s="47"/>
      <c r="X62" s="47"/>
      <c r="Y62" s="48">
        <f t="shared" si="4"/>
        <v>0</v>
      </c>
      <c r="Z62" s="52"/>
      <c r="AA62" s="61"/>
      <c r="AB62" s="50"/>
      <c r="AC62" s="48"/>
      <c r="AD62" s="48">
        <f t="shared" si="5"/>
        <v>0</v>
      </c>
      <c r="AE62" s="49"/>
      <c r="AF62" s="51"/>
      <c r="AG62" s="47"/>
      <c r="AH62" s="47"/>
      <c r="AI62" s="48">
        <f t="shared" si="6"/>
        <v>0</v>
      </c>
      <c r="AJ62" s="49"/>
      <c r="AK62" s="51"/>
      <c r="AL62" s="47"/>
      <c r="AM62" s="47"/>
      <c r="AN62" s="48">
        <f t="shared" si="7"/>
        <v>0</v>
      </c>
      <c r="AO62" s="49"/>
      <c r="AQ62" s="47"/>
      <c r="AR62" s="47"/>
      <c r="AS62" s="48">
        <f t="shared" si="8"/>
        <v>0</v>
      </c>
      <c r="AT62" s="47"/>
      <c r="AU62" s="88"/>
      <c r="AV62" s="47"/>
      <c r="AW62" s="47"/>
      <c r="AX62" s="47"/>
      <c r="AY62" s="47"/>
      <c r="AZ62" s="47"/>
      <c r="BA62" s="47"/>
      <c r="BB62" s="47"/>
      <c r="BC62" s="47"/>
      <c r="BD62" s="89"/>
      <c r="BE62" s="47"/>
      <c r="BI62" s="45"/>
      <c r="BM62" s="45"/>
      <c r="BT62" s="45"/>
      <c r="BU62" s="45"/>
    </row>
    <row r="63" spans="1:91">
      <c r="A63" s="1">
        <v>205</v>
      </c>
      <c r="B63" s="3">
        <v>1.5</v>
      </c>
      <c r="C63" s="3">
        <v>1.9</v>
      </c>
      <c r="D63" s="3">
        <v>47</v>
      </c>
      <c r="E63" s="3"/>
      <c r="F63" s="1">
        <f t="shared" ref="F63:F76" si="13">D63/50</f>
        <v>0.94</v>
      </c>
      <c r="G63" s="2" t="s">
        <v>42</v>
      </c>
      <c r="H63" s="20">
        <v>0.25</v>
      </c>
      <c r="I63" s="43">
        <v>20</v>
      </c>
      <c r="J63" s="20">
        <f t="shared" si="2"/>
        <v>220.89999999999998</v>
      </c>
      <c r="K63" s="31">
        <v>12</v>
      </c>
      <c r="L63" s="2" t="s">
        <v>41</v>
      </c>
      <c r="M63" s="20">
        <v>0.25</v>
      </c>
      <c r="N63" s="20">
        <v>2</v>
      </c>
      <c r="O63" s="20">
        <f t="shared" si="10"/>
        <v>22.09</v>
      </c>
      <c r="P63" s="33">
        <v>12</v>
      </c>
      <c r="Q63" s="2" t="s">
        <v>47</v>
      </c>
      <c r="R63" s="16">
        <v>0.25</v>
      </c>
      <c r="S63" s="35">
        <v>20</v>
      </c>
      <c r="T63" s="20">
        <f t="shared" si="3"/>
        <v>220.89999999999998</v>
      </c>
      <c r="U63" s="36">
        <v>12</v>
      </c>
      <c r="V63" s="2"/>
      <c r="W63" s="35"/>
      <c r="X63" s="35"/>
      <c r="Y63" s="20">
        <f t="shared" si="4"/>
        <v>0</v>
      </c>
      <c r="Z63" s="31">
        <v>0.25</v>
      </c>
      <c r="AA63" s="2" t="s">
        <v>92</v>
      </c>
      <c r="AB63" s="35">
        <v>0.5</v>
      </c>
      <c r="AC63" s="41">
        <v>14</v>
      </c>
      <c r="AD63" s="20">
        <f t="shared" si="5"/>
        <v>309.26</v>
      </c>
      <c r="AE63" s="33">
        <v>26</v>
      </c>
      <c r="AF63" s="2" t="s">
        <v>93</v>
      </c>
      <c r="AG63" s="16">
        <v>0.5</v>
      </c>
      <c r="AH63" s="16">
        <v>14</v>
      </c>
      <c r="AI63" s="20">
        <f t="shared" si="6"/>
        <v>309.26</v>
      </c>
      <c r="AJ63" s="33">
        <v>26</v>
      </c>
      <c r="AK63" s="4"/>
      <c r="AL63" s="16"/>
      <c r="AM63" s="16"/>
      <c r="AN63" s="20">
        <f t="shared" si="7"/>
        <v>0</v>
      </c>
      <c r="AO63" s="33"/>
      <c r="AP63" s="4"/>
      <c r="AQ63" s="16"/>
      <c r="AR63" s="16"/>
      <c r="AS63" s="20">
        <f t="shared" si="8"/>
        <v>0</v>
      </c>
      <c r="AT63" s="16"/>
      <c r="AU63" s="84"/>
      <c r="AV63" s="16"/>
      <c r="AW63" s="16"/>
      <c r="AX63" s="16"/>
      <c r="AY63" s="16"/>
      <c r="AZ63" s="16"/>
      <c r="BA63" s="16"/>
      <c r="BB63" s="16"/>
      <c r="BC63" s="16"/>
      <c r="BD63" s="85"/>
      <c r="BE63" s="16"/>
      <c r="BG63" s="3" t="s">
        <v>49</v>
      </c>
      <c r="BH63" s="3" t="s">
        <v>49</v>
      </c>
      <c r="BI63" s="3" t="s">
        <v>49</v>
      </c>
      <c r="BJ63" s="3" t="s">
        <v>49</v>
      </c>
      <c r="BK63" s="3" t="s">
        <v>49</v>
      </c>
      <c r="BL63" s="3" t="s">
        <v>49</v>
      </c>
      <c r="BM63" s="3" t="s">
        <v>49</v>
      </c>
      <c r="BN63" s="3" t="s">
        <v>49</v>
      </c>
      <c r="BO63" s="3" t="s">
        <v>49</v>
      </c>
      <c r="BP63" s="3" t="s">
        <v>49</v>
      </c>
      <c r="BQ63" s="3" t="s">
        <v>49</v>
      </c>
      <c r="BU63" s="3" t="s">
        <v>94</v>
      </c>
      <c r="BV63" s="3" t="s">
        <v>94</v>
      </c>
      <c r="BW63" s="3" t="s">
        <v>94</v>
      </c>
      <c r="BX63" s="3" t="s">
        <v>94</v>
      </c>
      <c r="BY63" s="3" t="s">
        <v>94</v>
      </c>
      <c r="BZ63" s="3" t="s">
        <v>94</v>
      </c>
      <c r="CA63" s="3" t="s">
        <v>94</v>
      </c>
      <c r="CB63" s="3" t="s">
        <v>94</v>
      </c>
      <c r="CC63" s="3" t="s">
        <v>94</v>
      </c>
      <c r="CD63" s="3" t="s">
        <v>94</v>
      </c>
      <c r="CE63" s="3" t="s">
        <v>94</v>
      </c>
      <c r="CF63" s="3" t="s">
        <v>94</v>
      </c>
      <c r="CG63" s="3" t="s">
        <v>94</v>
      </c>
      <c r="CH63" s="3" t="s">
        <v>94</v>
      </c>
      <c r="CI63" s="3" t="s">
        <v>94</v>
      </c>
    </row>
    <row r="64" spans="1:91">
      <c r="A64" s="1">
        <v>206</v>
      </c>
      <c r="B64" s="3">
        <v>1.5</v>
      </c>
      <c r="C64" s="3">
        <v>1.9</v>
      </c>
      <c r="D64" s="3">
        <v>45</v>
      </c>
      <c r="E64" s="3"/>
      <c r="F64" s="1">
        <f t="shared" si="13"/>
        <v>0.9</v>
      </c>
      <c r="G64" s="2" t="s">
        <v>92</v>
      </c>
      <c r="H64" s="35">
        <v>0.5</v>
      </c>
      <c r="I64" s="41">
        <v>14</v>
      </c>
      <c r="J64" s="20">
        <f t="shared" si="2"/>
        <v>283.5</v>
      </c>
      <c r="K64" s="42">
        <v>18</v>
      </c>
      <c r="L64" s="2" t="s">
        <v>93</v>
      </c>
      <c r="M64" s="35">
        <v>0.5</v>
      </c>
      <c r="N64" s="41">
        <v>14</v>
      </c>
      <c r="O64" s="20">
        <f t="shared" si="10"/>
        <v>283.5</v>
      </c>
      <c r="P64" s="33">
        <v>18</v>
      </c>
      <c r="Q64" s="4"/>
      <c r="R64" s="16"/>
      <c r="S64" s="16"/>
      <c r="T64" s="20">
        <f t="shared" si="3"/>
        <v>0</v>
      </c>
      <c r="U64" s="33"/>
      <c r="V64" s="4"/>
      <c r="W64" s="16"/>
      <c r="X64" s="16"/>
      <c r="Y64" s="20">
        <f t="shared" si="4"/>
        <v>0</v>
      </c>
      <c r="Z64" s="42"/>
      <c r="AA64" s="37" t="s">
        <v>46</v>
      </c>
      <c r="AB64" s="41">
        <v>1</v>
      </c>
      <c r="AC64" s="41">
        <v>20</v>
      </c>
      <c r="AD64" s="20">
        <f t="shared" si="5"/>
        <v>810</v>
      </c>
      <c r="AE64" s="33">
        <v>31</v>
      </c>
      <c r="AF64" s="4"/>
      <c r="AG64" s="16"/>
      <c r="AH64" s="16"/>
      <c r="AI64" s="20">
        <f t="shared" si="6"/>
        <v>0</v>
      </c>
      <c r="AJ64" s="33"/>
      <c r="AK64" s="4"/>
      <c r="AL64" s="16"/>
      <c r="AM64" s="16"/>
      <c r="AN64" s="20">
        <f t="shared" si="7"/>
        <v>0</v>
      </c>
      <c r="AO64" s="33"/>
      <c r="AP64" s="4"/>
      <c r="AQ64" s="16"/>
      <c r="AR64" s="16"/>
      <c r="AS64" s="20">
        <f t="shared" si="8"/>
        <v>0</v>
      </c>
      <c r="AT64" s="16"/>
      <c r="AU64" s="84"/>
      <c r="AV64" s="16"/>
      <c r="AW64" s="16"/>
      <c r="AX64" s="16"/>
      <c r="AY64" s="16"/>
      <c r="AZ64" s="16"/>
      <c r="BA64" s="16"/>
      <c r="BB64" s="16"/>
      <c r="BC64" s="16"/>
      <c r="BD64" s="85"/>
      <c r="BE64" s="16"/>
      <c r="BM64" s="3" t="s">
        <v>94</v>
      </c>
      <c r="BN64" s="3" t="s">
        <v>94</v>
      </c>
      <c r="BO64" s="3" t="s">
        <v>94</v>
      </c>
      <c r="BP64" s="3" t="s">
        <v>94</v>
      </c>
      <c r="BQ64" s="3" t="s">
        <v>94</v>
      </c>
      <c r="BR64" s="3" t="s">
        <v>94</v>
      </c>
      <c r="BS64" s="3" t="s">
        <v>94</v>
      </c>
      <c r="BT64" s="3" t="s">
        <v>94</v>
      </c>
      <c r="BU64" s="3" t="s">
        <v>94</v>
      </c>
      <c r="BV64" s="3" t="s">
        <v>94</v>
      </c>
      <c r="BW64" s="3" t="s">
        <v>94</v>
      </c>
      <c r="BX64" s="3" t="s">
        <v>94</v>
      </c>
      <c r="BZ64" s="3" t="s">
        <v>46</v>
      </c>
      <c r="CA64" s="3" t="s">
        <v>46</v>
      </c>
      <c r="CB64" s="3" t="s">
        <v>46</v>
      </c>
      <c r="CC64" s="3" t="s">
        <v>46</v>
      </c>
      <c r="CD64" s="3" t="s">
        <v>46</v>
      </c>
      <c r="CE64" s="3" t="s">
        <v>46</v>
      </c>
      <c r="CF64" s="3" t="s">
        <v>46</v>
      </c>
      <c r="CG64" s="3" t="s">
        <v>46</v>
      </c>
      <c r="CH64" s="3" t="s">
        <v>46</v>
      </c>
    </row>
    <row r="65" spans="1:95">
      <c r="A65" s="1">
        <v>207</v>
      </c>
      <c r="B65" s="3">
        <v>1.5</v>
      </c>
      <c r="C65" s="3">
        <v>1.9</v>
      </c>
      <c r="D65" s="3">
        <v>43</v>
      </c>
      <c r="E65" s="3"/>
      <c r="F65" s="1">
        <f t="shared" si="13"/>
        <v>0.86</v>
      </c>
      <c r="G65" s="37" t="s">
        <v>80</v>
      </c>
      <c r="H65" s="41">
        <v>0.5</v>
      </c>
      <c r="I65" s="41">
        <v>72</v>
      </c>
      <c r="J65" s="20">
        <f t="shared" si="2"/>
        <v>1331.28</v>
      </c>
      <c r="K65" s="42">
        <v>16</v>
      </c>
      <c r="L65" s="37" t="s">
        <v>81</v>
      </c>
      <c r="M65" s="43">
        <v>0.2</v>
      </c>
      <c r="N65" s="41">
        <v>72</v>
      </c>
      <c r="O65" s="20">
        <f t="shared" si="10"/>
        <v>532.51200000000006</v>
      </c>
      <c r="P65" s="33">
        <v>16</v>
      </c>
      <c r="Q65" s="2" t="s">
        <v>82</v>
      </c>
      <c r="R65" s="1">
        <v>0.1</v>
      </c>
      <c r="S65" s="16">
        <v>72</v>
      </c>
      <c r="T65" s="20">
        <f t="shared" si="3"/>
        <v>266.25600000000003</v>
      </c>
      <c r="U65" s="33">
        <v>16</v>
      </c>
      <c r="V65" s="2" t="s">
        <v>83</v>
      </c>
      <c r="W65" s="1">
        <v>0.2</v>
      </c>
      <c r="X65" s="16">
        <v>72</v>
      </c>
      <c r="Y65" s="20">
        <f t="shared" si="4"/>
        <v>532.51200000000006</v>
      </c>
      <c r="Z65" s="42">
        <v>16</v>
      </c>
      <c r="AA65" s="37" t="s">
        <v>50</v>
      </c>
      <c r="AB65" s="41">
        <v>0.4</v>
      </c>
      <c r="AC65" s="41">
        <v>6</v>
      </c>
      <c r="AD65" s="20">
        <f t="shared" si="5"/>
        <v>88.75200000000001</v>
      </c>
      <c r="AE65" s="33">
        <v>24</v>
      </c>
      <c r="AF65" s="37" t="s">
        <v>51</v>
      </c>
      <c r="AG65" s="41">
        <v>0.4</v>
      </c>
      <c r="AH65" s="41">
        <v>6</v>
      </c>
      <c r="AI65" s="20">
        <f t="shared" si="6"/>
        <v>88.75200000000001</v>
      </c>
      <c r="AJ65" s="33">
        <v>24</v>
      </c>
      <c r="AK65" s="2" t="s">
        <v>52</v>
      </c>
      <c r="AL65" s="16">
        <v>0.2</v>
      </c>
      <c r="AM65" s="16">
        <v>6</v>
      </c>
      <c r="AN65" s="20">
        <f t="shared" si="7"/>
        <v>44.376000000000005</v>
      </c>
      <c r="AO65" s="33">
        <v>24</v>
      </c>
      <c r="AP65" s="4"/>
      <c r="AQ65" s="16"/>
      <c r="AR65" s="16"/>
      <c r="AS65" s="20">
        <f t="shared" si="8"/>
        <v>0</v>
      </c>
      <c r="AT65" s="16"/>
      <c r="AU65" s="84"/>
      <c r="AV65" s="16"/>
      <c r="AW65" s="16"/>
      <c r="AX65" s="16"/>
      <c r="AY65" s="16"/>
      <c r="AZ65" s="16"/>
      <c r="BA65" s="16"/>
      <c r="BB65" s="16"/>
      <c r="BC65" s="16"/>
      <c r="BD65" s="85"/>
      <c r="BE65" s="16"/>
      <c r="BK65" s="3" t="s">
        <v>80</v>
      </c>
      <c r="BL65" s="3" t="s">
        <v>80</v>
      </c>
      <c r="BM65" s="3" t="s">
        <v>80</v>
      </c>
      <c r="BN65" s="3" t="s">
        <v>80</v>
      </c>
      <c r="BO65" s="3" t="s">
        <v>80</v>
      </c>
      <c r="BP65" s="3" t="s">
        <v>80</v>
      </c>
      <c r="BQ65" s="3" t="s">
        <v>80</v>
      </c>
      <c r="BR65" s="3" t="s">
        <v>80</v>
      </c>
      <c r="BS65" s="3" t="s">
        <v>80</v>
      </c>
      <c r="BT65" s="3" t="s">
        <v>108</v>
      </c>
      <c r="BU65" s="3" t="s">
        <v>108</v>
      </c>
      <c r="BV65" s="3" t="s">
        <v>108</v>
      </c>
      <c r="BW65" s="3" t="s">
        <v>108</v>
      </c>
      <c r="BX65" s="3" t="s">
        <v>108</v>
      </c>
      <c r="BY65" s="3" t="s">
        <v>108</v>
      </c>
      <c r="BZ65" s="3" t="s">
        <v>108</v>
      </c>
      <c r="CA65" s="3" t="s">
        <v>108</v>
      </c>
      <c r="CB65" s="3" t="s">
        <v>108</v>
      </c>
      <c r="CC65" s="3" t="s">
        <v>108</v>
      </c>
      <c r="CD65" s="3" t="s">
        <v>108</v>
      </c>
      <c r="CE65" s="3" t="s">
        <v>108</v>
      </c>
      <c r="CF65" s="3" t="s">
        <v>108</v>
      </c>
      <c r="CG65" s="3" t="s">
        <v>108</v>
      </c>
      <c r="CH65" s="3" t="s">
        <v>108</v>
      </c>
      <c r="CI65" s="3" t="s">
        <v>108</v>
      </c>
      <c r="CJ65" s="3" t="s">
        <v>108</v>
      </c>
    </row>
    <row r="66" spans="1:95">
      <c r="A66" s="1">
        <v>208</v>
      </c>
      <c r="B66" s="3">
        <v>1.5</v>
      </c>
      <c r="C66" s="3">
        <v>1.9</v>
      </c>
      <c r="D66" s="3">
        <v>41</v>
      </c>
      <c r="E66" s="3"/>
      <c r="F66" s="1">
        <f t="shared" si="13"/>
        <v>0.82</v>
      </c>
      <c r="G66" s="37" t="s">
        <v>50</v>
      </c>
      <c r="H66" s="41">
        <v>0.4</v>
      </c>
      <c r="I66" s="41">
        <v>6</v>
      </c>
      <c r="J66" s="20">
        <f t="shared" si="2"/>
        <v>80.688000000000002</v>
      </c>
      <c r="K66" s="42">
        <v>19</v>
      </c>
      <c r="L66" s="37" t="s">
        <v>51</v>
      </c>
      <c r="M66" s="41">
        <v>0.4</v>
      </c>
      <c r="N66" s="41">
        <v>6</v>
      </c>
      <c r="O66" s="20">
        <f t="shared" si="10"/>
        <v>80.688000000000002</v>
      </c>
      <c r="P66" s="33">
        <v>19</v>
      </c>
      <c r="Q66" s="2" t="s">
        <v>52</v>
      </c>
      <c r="R66" s="16">
        <v>0.2</v>
      </c>
      <c r="S66" s="16">
        <v>6</v>
      </c>
      <c r="T66" s="20">
        <f t="shared" si="3"/>
        <v>40.344000000000001</v>
      </c>
      <c r="U66" s="33">
        <v>19</v>
      </c>
      <c r="V66" s="4"/>
      <c r="W66" s="16"/>
      <c r="X66" s="16"/>
      <c r="Y66" s="20">
        <f t="shared" si="4"/>
        <v>0</v>
      </c>
      <c r="Z66" s="42"/>
      <c r="AA66" s="37"/>
      <c r="AB66" s="41"/>
      <c r="AC66" s="41"/>
      <c r="AD66" s="20">
        <f t="shared" si="5"/>
        <v>0</v>
      </c>
      <c r="AE66" s="33"/>
      <c r="AF66" s="4"/>
      <c r="AG66" s="16"/>
      <c r="AH66" s="16"/>
      <c r="AI66" s="20">
        <f t="shared" si="6"/>
        <v>0</v>
      </c>
      <c r="AJ66" s="33"/>
      <c r="AK66" s="4"/>
      <c r="AL66" s="16"/>
      <c r="AM66" s="16"/>
      <c r="AN66" s="20">
        <f t="shared" si="7"/>
        <v>0</v>
      </c>
      <c r="AO66" s="33"/>
      <c r="AP66" s="4"/>
      <c r="AQ66" s="16"/>
      <c r="AR66" s="16"/>
      <c r="AS66" s="20">
        <f t="shared" si="8"/>
        <v>0</v>
      </c>
      <c r="AT66" s="16"/>
      <c r="AU66" s="84"/>
      <c r="AV66" s="16"/>
      <c r="AW66" s="16"/>
      <c r="AX66" s="16"/>
      <c r="AY66" s="16"/>
      <c r="AZ66" s="16"/>
      <c r="BA66" s="16"/>
      <c r="BB66" s="16"/>
      <c r="BC66" s="16"/>
      <c r="BD66" s="85"/>
      <c r="BE66" s="16"/>
      <c r="BM66" s="3"/>
      <c r="BN66" s="3" t="s">
        <v>108</v>
      </c>
      <c r="BO66" s="3" t="s">
        <v>108</v>
      </c>
      <c r="BP66" s="3" t="s">
        <v>108</v>
      </c>
      <c r="BQ66" s="3" t="s">
        <v>108</v>
      </c>
      <c r="BR66" s="3" t="s">
        <v>108</v>
      </c>
      <c r="BS66" s="3" t="s">
        <v>108</v>
      </c>
      <c r="BT66" s="3" t="s">
        <v>108</v>
      </c>
      <c r="BU66" s="3" t="s">
        <v>108</v>
      </c>
      <c r="BV66" s="3" t="s">
        <v>108</v>
      </c>
      <c r="BW66" s="3" t="s">
        <v>108</v>
      </c>
      <c r="BX66" s="3" t="s">
        <v>108</v>
      </c>
      <c r="BY66" s="3" t="s">
        <v>108</v>
      </c>
      <c r="BZ66" s="3" t="s">
        <v>108</v>
      </c>
      <c r="CA66" s="3" t="s">
        <v>108</v>
      </c>
      <c r="CB66" s="3" t="s">
        <v>108</v>
      </c>
    </row>
    <row r="67" spans="1:95">
      <c r="A67" s="1">
        <v>209</v>
      </c>
      <c r="B67" s="3">
        <v>1.5</v>
      </c>
      <c r="C67" s="3">
        <v>1.9</v>
      </c>
      <c r="D67" s="3">
        <v>39</v>
      </c>
      <c r="E67" s="3"/>
      <c r="F67" s="1">
        <f t="shared" si="13"/>
        <v>0.78</v>
      </c>
      <c r="G67" s="2" t="s">
        <v>46</v>
      </c>
      <c r="H67" s="41"/>
      <c r="I67" s="41"/>
      <c r="J67" s="20">
        <f t="shared" si="2"/>
        <v>0</v>
      </c>
      <c r="K67" s="42"/>
      <c r="L67" s="37"/>
      <c r="M67" s="41"/>
      <c r="N67" s="41"/>
      <c r="O67" s="20">
        <f t="shared" si="10"/>
        <v>0</v>
      </c>
      <c r="P67" s="33"/>
      <c r="Q67" s="4"/>
      <c r="R67" s="16"/>
      <c r="S67" s="16"/>
      <c r="T67" s="20">
        <f t="shared" si="3"/>
        <v>0</v>
      </c>
      <c r="U67" s="33"/>
      <c r="V67" s="4"/>
      <c r="W67" s="16"/>
      <c r="X67" s="16"/>
      <c r="Y67" s="20">
        <f t="shared" si="4"/>
        <v>0</v>
      </c>
      <c r="Z67" s="42"/>
      <c r="AA67" s="37" t="s">
        <v>56</v>
      </c>
      <c r="AB67" s="41">
        <v>0.5</v>
      </c>
      <c r="AC67" s="41">
        <v>6</v>
      </c>
      <c r="AD67" s="20">
        <f t="shared" si="5"/>
        <v>91.259999999999991</v>
      </c>
      <c r="AE67" s="33">
        <v>22</v>
      </c>
      <c r="AF67" s="2" t="s">
        <v>57</v>
      </c>
      <c r="AG67" s="16">
        <v>0.5</v>
      </c>
      <c r="AH67" s="38">
        <v>6</v>
      </c>
      <c r="AI67" s="20">
        <f t="shared" si="6"/>
        <v>91.259999999999991</v>
      </c>
      <c r="AJ67" s="33">
        <v>22</v>
      </c>
      <c r="AK67" s="2" t="s">
        <v>53</v>
      </c>
      <c r="AL67" s="16"/>
      <c r="AM67" s="16"/>
      <c r="AN67" s="20">
        <f t="shared" si="7"/>
        <v>0</v>
      </c>
      <c r="AO67" s="33"/>
      <c r="AP67" s="4"/>
      <c r="AQ67" s="16"/>
      <c r="AR67" s="16"/>
      <c r="AS67" s="20">
        <f t="shared" si="8"/>
        <v>0</v>
      </c>
      <c r="AT67" s="16"/>
      <c r="AU67" s="84"/>
      <c r="AV67" s="16"/>
      <c r="AW67" s="16"/>
      <c r="AX67" s="16"/>
      <c r="AY67" s="16"/>
      <c r="AZ67" s="16"/>
      <c r="BA67" s="16"/>
      <c r="BB67" s="16"/>
      <c r="BC67" s="16"/>
      <c r="BD67" s="85"/>
      <c r="BE67" s="16"/>
      <c r="BH67" s="3" t="s">
        <v>46</v>
      </c>
      <c r="BI67" s="3" t="s">
        <v>46</v>
      </c>
      <c r="BJ67" s="3" t="s">
        <v>46</v>
      </c>
      <c r="BK67" s="3" t="s">
        <v>46</v>
      </c>
      <c r="BL67" s="3" t="s">
        <v>46</v>
      </c>
      <c r="BM67" s="3" t="s">
        <v>46</v>
      </c>
      <c r="BN67" s="3" t="s">
        <v>46</v>
      </c>
      <c r="BO67" s="3" t="s">
        <v>46</v>
      </c>
      <c r="BP67" s="3" t="s">
        <v>46</v>
      </c>
      <c r="BQ67" s="3" t="s">
        <v>58</v>
      </c>
      <c r="BR67" s="3" t="s">
        <v>58</v>
      </c>
      <c r="BS67" s="3" t="s">
        <v>58</v>
      </c>
      <c r="BT67" s="3" t="s">
        <v>58</v>
      </c>
      <c r="BU67" s="3" t="s">
        <v>58</v>
      </c>
      <c r="BV67" s="3" t="s">
        <v>58</v>
      </c>
      <c r="BW67" s="3" t="s">
        <v>58</v>
      </c>
      <c r="BX67" s="3" t="s">
        <v>58</v>
      </c>
      <c r="BY67" s="3" t="s">
        <v>58</v>
      </c>
      <c r="BZ67" s="3" t="s">
        <v>58</v>
      </c>
      <c r="CA67" s="3" t="s">
        <v>58</v>
      </c>
      <c r="CB67" s="3" t="s">
        <v>58</v>
      </c>
      <c r="CC67" s="3" t="s">
        <v>58</v>
      </c>
      <c r="CD67" s="3" t="s">
        <v>58</v>
      </c>
      <c r="CE67" s="3" t="s">
        <v>58</v>
      </c>
      <c r="CF67" s="3" t="s">
        <v>58</v>
      </c>
      <c r="CG67" s="3" t="s">
        <v>58</v>
      </c>
      <c r="CH67" s="3" t="s">
        <v>58</v>
      </c>
    </row>
    <row r="68" spans="1:95">
      <c r="A68" s="1">
        <v>210</v>
      </c>
      <c r="B68" s="3">
        <v>1.5</v>
      </c>
      <c r="C68" s="3">
        <v>1.9</v>
      </c>
      <c r="D68" s="3">
        <v>37</v>
      </c>
      <c r="E68" s="3"/>
      <c r="F68" s="1">
        <f t="shared" si="13"/>
        <v>0.74</v>
      </c>
      <c r="G68" s="37" t="s">
        <v>57</v>
      </c>
      <c r="H68" s="41">
        <v>0.5</v>
      </c>
      <c r="I68" s="41">
        <v>6</v>
      </c>
      <c r="J68" s="20">
        <f t="shared" si="2"/>
        <v>82.139999999999986</v>
      </c>
      <c r="K68" s="42">
        <v>20</v>
      </c>
      <c r="L68" s="37" t="s">
        <v>56</v>
      </c>
      <c r="M68" s="41">
        <v>0.5</v>
      </c>
      <c r="N68" s="41">
        <v>6</v>
      </c>
      <c r="O68" s="20">
        <f t="shared" si="10"/>
        <v>82.139999999999986</v>
      </c>
      <c r="P68" s="33">
        <v>20</v>
      </c>
      <c r="Q68" s="37" t="s">
        <v>41</v>
      </c>
      <c r="R68" s="41">
        <v>1</v>
      </c>
      <c r="S68" s="43">
        <v>14</v>
      </c>
      <c r="T68" s="20">
        <f t="shared" si="3"/>
        <v>383.32</v>
      </c>
      <c r="U68" s="33">
        <v>20</v>
      </c>
      <c r="V68" s="4"/>
      <c r="W68" s="16"/>
      <c r="X68" s="16"/>
      <c r="Y68" s="20">
        <f t="shared" si="4"/>
        <v>0</v>
      </c>
      <c r="Z68" s="42"/>
      <c r="AA68" s="37"/>
      <c r="AB68" s="41"/>
      <c r="AC68" s="41"/>
      <c r="AD68" s="20">
        <f t="shared" si="5"/>
        <v>0</v>
      </c>
      <c r="AE68" s="33"/>
      <c r="AF68" s="4"/>
      <c r="AG68" s="16"/>
      <c r="AH68" s="16"/>
      <c r="AI68" s="20">
        <f t="shared" si="6"/>
        <v>0</v>
      </c>
      <c r="AJ68" s="33"/>
      <c r="AK68" s="4"/>
      <c r="AL68" s="16"/>
      <c r="AM68" s="16"/>
      <c r="AN68" s="20">
        <f t="shared" si="7"/>
        <v>0</v>
      </c>
      <c r="AO68" s="33"/>
      <c r="AP68" s="4"/>
      <c r="AQ68" s="16"/>
      <c r="AR68" s="16"/>
      <c r="AS68" s="20">
        <f t="shared" si="8"/>
        <v>0</v>
      </c>
      <c r="AT68" s="16"/>
      <c r="AU68" s="84"/>
      <c r="AV68" s="16"/>
      <c r="AW68" s="16"/>
      <c r="AX68" s="16"/>
      <c r="AY68" s="16"/>
      <c r="AZ68" s="16"/>
      <c r="BA68" s="16"/>
      <c r="BB68" s="16"/>
      <c r="BC68" s="16"/>
      <c r="BD68" s="85"/>
      <c r="BE68" s="16"/>
      <c r="BK68" s="3"/>
      <c r="BO68" s="3" t="s">
        <v>95</v>
      </c>
      <c r="BP68" s="3" t="s">
        <v>95</v>
      </c>
      <c r="BQ68" s="3" t="s">
        <v>95</v>
      </c>
      <c r="BR68" s="3" t="s">
        <v>95</v>
      </c>
      <c r="BS68" s="3" t="s">
        <v>95</v>
      </c>
      <c r="BT68" s="3" t="s">
        <v>95</v>
      </c>
      <c r="BU68" s="3" t="s">
        <v>95</v>
      </c>
      <c r="BV68" s="3" t="s">
        <v>95</v>
      </c>
      <c r="BW68" s="3" t="s">
        <v>95</v>
      </c>
      <c r="BX68" s="3" t="s">
        <v>95</v>
      </c>
      <c r="BY68" s="3" t="s">
        <v>95</v>
      </c>
      <c r="BZ68" s="3" t="s">
        <v>95</v>
      </c>
      <c r="CA68" s="3" t="s">
        <v>95</v>
      </c>
      <c r="CB68" s="3" t="s">
        <v>95</v>
      </c>
      <c r="CC68" s="3" t="s">
        <v>95</v>
      </c>
      <c r="CD68" s="3" t="s">
        <v>95</v>
      </c>
      <c r="CE68" s="3" t="s">
        <v>95</v>
      </c>
      <c r="CF68" s="3" t="s">
        <v>95</v>
      </c>
      <c r="CG68" s="3" t="s">
        <v>95</v>
      </c>
      <c r="CH68" s="3" t="s">
        <v>95</v>
      </c>
      <c r="CI68" s="3" t="s">
        <v>95</v>
      </c>
      <c r="CJ68" s="3" t="s">
        <v>95</v>
      </c>
      <c r="CK68" s="3" t="s">
        <v>95</v>
      </c>
    </row>
    <row r="69" spans="1:95">
      <c r="A69" s="1">
        <v>211</v>
      </c>
      <c r="B69" s="3">
        <v>1.5</v>
      </c>
      <c r="C69" s="3">
        <v>1.9</v>
      </c>
      <c r="D69" s="3">
        <v>35</v>
      </c>
      <c r="E69" s="3"/>
      <c r="F69" s="1">
        <f t="shared" si="13"/>
        <v>0.7</v>
      </c>
      <c r="G69" s="37"/>
      <c r="H69" s="16"/>
      <c r="I69" s="16"/>
      <c r="J69" s="43">
        <f t="shared" si="2"/>
        <v>0</v>
      </c>
      <c r="K69" s="60"/>
      <c r="L69" s="100"/>
      <c r="M69" s="43"/>
      <c r="N69" s="43"/>
      <c r="O69" s="43">
        <f t="shared" si="10"/>
        <v>0</v>
      </c>
      <c r="P69" s="60"/>
      <c r="Q69" s="100"/>
      <c r="R69" s="43"/>
      <c r="S69" s="43"/>
      <c r="T69" s="43">
        <f t="shared" si="3"/>
        <v>0</v>
      </c>
      <c r="U69" s="60"/>
      <c r="V69" s="100"/>
      <c r="W69" s="43"/>
      <c r="X69" s="43"/>
      <c r="Y69" s="43">
        <f t="shared" si="4"/>
        <v>0</v>
      </c>
      <c r="Z69" s="60"/>
      <c r="AA69" s="2" t="s">
        <v>71</v>
      </c>
      <c r="AB69" s="41">
        <v>1</v>
      </c>
      <c r="AC69" s="41">
        <v>6</v>
      </c>
      <c r="AD69" s="20">
        <f t="shared" si="5"/>
        <v>146.99999999999997</v>
      </c>
      <c r="AE69" s="33">
        <v>25</v>
      </c>
      <c r="AF69" s="4"/>
      <c r="AG69" s="16"/>
      <c r="AH69" s="16"/>
      <c r="AI69" s="20">
        <f t="shared" si="6"/>
        <v>0</v>
      </c>
      <c r="AJ69" s="33"/>
      <c r="AK69" s="4"/>
      <c r="AL69" s="16"/>
      <c r="AM69" s="16"/>
      <c r="AN69" s="20">
        <f t="shared" si="7"/>
        <v>0</v>
      </c>
      <c r="AO69" s="33"/>
      <c r="AP69" s="4"/>
      <c r="AQ69" s="16"/>
      <c r="AR69" s="16"/>
      <c r="AS69" s="20">
        <f t="shared" si="8"/>
        <v>0</v>
      </c>
      <c r="AT69" s="16"/>
      <c r="AU69" s="84"/>
      <c r="AV69" s="16"/>
      <c r="AW69" s="16"/>
      <c r="AX69" s="16"/>
      <c r="AY69" s="16"/>
      <c r="AZ69" s="16"/>
      <c r="BA69" s="16"/>
      <c r="BB69" s="16"/>
      <c r="BC69" s="16"/>
      <c r="BD69" s="85"/>
      <c r="BE69" s="16"/>
      <c r="BH69" s="62"/>
      <c r="BI69" s="62"/>
      <c r="BJ69" s="63"/>
      <c r="BK69" s="63"/>
      <c r="BL69" s="63"/>
      <c r="BM69" s="63"/>
      <c r="BN69" s="63"/>
      <c r="BO69" s="63"/>
      <c r="BP69" s="63"/>
      <c r="BQ69" s="63"/>
      <c r="BR69" s="63"/>
      <c r="BS69" s="63"/>
      <c r="BT69" s="3" t="s">
        <v>71</v>
      </c>
      <c r="BU69" s="3" t="s">
        <v>71</v>
      </c>
      <c r="BV69" s="3" t="s">
        <v>71</v>
      </c>
      <c r="BW69" s="3" t="s">
        <v>71</v>
      </c>
      <c r="BX69" s="3" t="s">
        <v>71</v>
      </c>
      <c r="BY69" s="3" t="s">
        <v>71</v>
      </c>
      <c r="BZ69" s="3" t="s">
        <v>71</v>
      </c>
      <c r="CA69" s="3" t="s">
        <v>71</v>
      </c>
      <c r="CB69" s="3" t="s">
        <v>71</v>
      </c>
      <c r="CC69" s="3" t="s">
        <v>71</v>
      </c>
      <c r="CD69" s="3" t="s">
        <v>71</v>
      </c>
      <c r="CE69" s="3" t="s">
        <v>71</v>
      </c>
      <c r="CF69" s="3" t="s">
        <v>71</v>
      </c>
      <c r="CG69" s="3" t="s">
        <v>71</v>
      </c>
      <c r="CH69" s="3" t="s">
        <v>71</v>
      </c>
      <c r="CI69" s="3" t="s">
        <v>71</v>
      </c>
      <c r="CJ69" s="3" t="s">
        <v>71</v>
      </c>
    </row>
    <row r="70" spans="1:95">
      <c r="A70" s="1">
        <v>212</v>
      </c>
      <c r="B70" s="3">
        <v>1.5</v>
      </c>
      <c r="C70" s="3">
        <v>1.9</v>
      </c>
      <c r="D70" s="3">
        <v>33</v>
      </c>
      <c r="E70" s="3"/>
      <c r="F70" s="1">
        <f t="shared" si="13"/>
        <v>0.66</v>
      </c>
      <c r="G70" s="2"/>
      <c r="H70" s="64"/>
      <c r="I70" s="64"/>
      <c r="J70" s="43">
        <f t="shared" si="2"/>
        <v>0</v>
      </c>
      <c r="K70" s="60"/>
      <c r="L70" s="100"/>
      <c r="M70" s="43"/>
      <c r="N70" s="43"/>
      <c r="O70" s="43">
        <f t="shared" si="10"/>
        <v>0</v>
      </c>
      <c r="P70" s="60"/>
      <c r="Q70" s="100"/>
      <c r="R70" s="43"/>
      <c r="S70" s="43"/>
      <c r="T70" s="43">
        <f t="shared" si="3"/>
        <v>0</v>
      </c>
      <c r="U70" s="60"/>
      <c r="V70" s="100"/>
      <c r="W70" s="43"/>
      <c r="X70" s="43"/>
      <c r="Y70" s="43">
        <f t="shared" si="4"/>
        <v>0</v>
      </c>
      <c r="Z70" s="60"/>
      <c r="AA70" s="2" t="s">
        <v>71</v>
      </c>
      <c r="AB70" s="43">
        <v>1</v>
      </c>
      <c r="AC70" s="43">
        <v>6</v>
      </c>
      <c r="AD70" s="43">
        <f t="shared" si="5"/>
        <v>130.68</v>
      </c>
      <c r="AE70" s="42">
        <v>25</v>
      </c>
      <c r="AF70" s="37"/>
      <c r="AG70" s="41"/>
      <c r="AH70" s="41"/>
      <c r="AI70" s="43">
        <f t="shared" si="6"/>
        <v>0</v>
      </c>
      <c r="AJ70" s="42"/>
      <c r="AK70" s="4"/>
      <c r="AL70" s="16"/>
      <c r="AM70" s="16"/>
      <c r="AN70" s="20">
        <f t="shared" si="7"/>
        <v>0</v>
      </c>
      <c r="AO70" s="33"/>
      <c r="AP70" s="4"/>
      <c r="AQ70" s="16"/>
      <c r="AR70" s="16"/>
      <c r="AS70" s="20">
        <f t="shared" si="8"/>
        <v>0</v>
      </c>
      <c r="AT70" s="16"/>
      <c r="AU70" s="84"/>
      <c r="AV70" s="16"/>
      <c r="AW70" s="16"/>
      <c r="AX70" s="16"/>
      <c r="AY70" s="16"/>
      <c r="AZ70" s="16"/>
      <c r="BA70" s="16"/>
      <c r="BB70" s="16"/>
      <c r="BC70" s="16"/>
      <c r="BD70" s="85"/>
      <c r="BE70" s="16"/>
      <c r="BG70" s="3"/>
      <c r="BH70" s="63"/>
      <c r="BI70" s="63"/>
      <c r="BJ70" s="63"/>
      <c r="BK70" s="63"/>
      <c r="BL70" s="63"/>
      <c r="BM70" s="63"/>
      <c r="BN70" s="63"/>
      <c r="BO70" s="63"/>
      <c r="BP70" s="63"/>
      <c r="BQ70" s="63"/>
      <c r="BR70" s="63"/>
      <c r="BS70" s="63"/>
      <c r="BT70" s="3" t="s">
        <v>71</v>
      </c>
      <c r="BU70" s="3" t="s">
        <v>71</v>
      </c>
      <c r="BV70" s="3" t="s">
        <v>71</v>
      </c>
      <c r="BW70" s="3" t="s">
        <v>71</v>
      </c>
      <c r="BX70" s="3" t="s">
        <v>71</v>
      </c>
      <c r="BY70" s="3" t="s">
        <v>71</v>
      </c>
      <c r="BZ70" s="3" t="s">
        <v>71</v>
      </c>
      <c r="CA70" s="3" t="s">
        <v>71</v>
      </c>
      <c r="CB70" s="3" t="s">
        <v>71</v>
      </c>
      <c r="CC70" s="3" t="s">
        <v>71</v>
      </c>
      <c r="CD70" s="3" t="s">
        <v>71</v>
      </c>
      <c r="CE70" s="3" t="s">
        <v>71</v>
      </c>
      <c r="CF70" s="3" t="s">
        <v>71</v>
      </c>
      <c r="CG70" s="3" t="s">
        <v>71</v>
      </c>
      <c r="CH70" s="3" t="s">
        <v>71</v>
      </c>
      <c r="CI70" s="3" t="s">
        <v>71</v>
      </c>
      <c r="CJ70" s="3" t="s">
        <v>71</v>
      </c>
    </row>
    <row r="71" spans="1:95">
      <c r="A71" s="1">
        <v>213</v>
      </c>
      <c r="B71" s="3">
        <v>1.5</v>
      </c>
      <c r="C71" s="3">
        <v>1.9</v>
      </c>
      <c r="D71" s="3">
        <v>31</v>
      </c>
      <c r="E71" s="3"/>
      <c r="F71" s="1">
        <f t="shared" si="13"/>
        <v>0.62</v>
      </c>
      <c r="G71" s="37" t="s">
        <v>55</v>
      </c>
      <c r="H71" s="41">
        <v>1</v>
      </c>
      <c r="I71" s="41">
        <v>72</v>
      </c>
      <c r="J71" s="43">
        <f t="shared" si="2"/>
        <v>1383.84</v>
      </c>
      <c r="K71" s="60"/>
      <c r="L71" s="100"/>
      <c r="M71" s="43"/>
      <c r="N71" s="43"/>
      <c r="O71" s="43">
        <f t="shared" si="10"/>
        <v>0</v>
      </c>
      <c r="P71" s="60"/>
      <c r="Q71" s="100"/>
      <c r="R71" s="43"/>
      <c r="S71" s="43"/>
      <c r="T71" s="43">
        <f t="shared" si="3"/>
        <v>0</v>
      </c>
      <c r="U71" s="60"/>
      <c r="V71" s="100"/>
      <c r="W71" s="43"/>
      <c r="X71" s="43"/>
      <c r="Y71" s="43">
        <f t="shared" si="4"/>
        <v>0</v>
      </c>
      <c r="Z71" s="60"/>
      <c r="AA71" s="2" t="s">
        <v>59</v>
      </c>
      <c r="AB71" s="43">
        <v>1</v>
      </c>
      <c r="AC71" s="43">
        <v>12</v>
      </c>
      <c r="AD71" s="43">
        <f t="shared" si="5"/>
        <v>230.64</v>
      </c>
      <c r="AE71" s="60">
        <v>24</v>
      </c>
      <c r="AF71" s="43" t="s">
        <v>45</v>
      </c>
      <c r="AG71" s="43">
        <v>1</v>
      </c>
      <c r="AH71" s="43">
        <v>8</v>
      </c>
      <c r="AI71" s="43">
        <f t="shared" si="6"/>
        <v>153.76</v>
      </c>
      <c r="AJ71" s="60">
        <v>24</v>
      </c>
      <c r="AK71" s="66"/>
      <c r="AL71" s="64"/>
      <c r="AM71" s="64"/>
      <c r="AN71" s="20">
        <f t="shared" si="7"/>
        <v>0</v>
      </c>
      <c r="AO71" s="65"/>
      <c r="AP71" s="66"/>
      <c r="AQ71" s="64"/>
      <c r="AR71" s="64"/>
      <c r="AS71" s="20">
        <f t="shared" si="8"/>
        <v>0</v>
      </c>
      <c r="AT71" s="64"/>
      <c r="AU71" s="90"/>
      <c r="AV71" s="64"/>
      <c r="AW71" s="64"/>
      <c r="AX71" s="64"/>
      <c r="AY71" s="64"/>
      <c r="AZ71" s="64"/>
      <c r="BA71" s="64"/>
      <c r="BB71" s="64"/>
      <c r="BC71" s="64"/>
      <c r="BD71" s="91"/>
      <c r="BE71" s="16"/>
      <c r="BJ71" s="3" t="s">
        <v>55</v>
      </c>
      <c r="BK71" s="3" t="s">
        <v>55</v>
      </c>
      <c r="BL71" s="3" t="s">
        <v>55</v>
      </c>
      <c r="BM71" s="3" t="s">
        <v>55</v>
      </c>
      <c r="BN71" s="3" t="s">
        <v>55</v>
      </c>
      <c r="BO71" s="3" t="s">
        <v>55</v>
      </c>
      <c r="BP71" s="3" t="s">
        <v>55</v>
      </c>
      <c r="BQ71" s="3" t="s">
        <v>55</v>
      </c>
      <c r="BR71" s="3" t="s">
        <v>96</v>
      </c>
      <c r="BS71" s="3" t="s">
        <v>96</v>
      </c>
      <c r="BT71" s="3" t="s">
        <v>96</v>
      </c>
      <c r="BU71" s="3" t="s">
        <v>96</v>
      </c>
      <c r="BV71" s="3" t="s">
        <v>96</v>
      </c>
      <c r="BW71" s="3" t="s">
        <v>96</v>
      </c>
      <c r="BX71" s="3" t="s">
        <v>96</v>
      </c>
      <c r="BY71" s="3" t="s">
        <v>96</v>
      </c>
      <c r="BZ71" s="3" t="s">
        <v>96</v>
      </c>
      <c r="CA71" s="3" t="s">
        <v>96</v>
      </c>
      <c r="CB71" s="3" t="s">
        <v>96</v>
      </c>
      <c r="CC71" s="3" t="s">
        <v>96</v>
      </c>
      <c r="CD71" s="3" t="s">
        <v>96</v>
      </c>
      <c r="CE71" s="3" t="s">
        <v>96</v>
      </c>
      <c r="CF71" s="3" t="s">
        <v>96</v>
      </c>
      <c r="CG71" s="3" t="s">
        <v>96</v>
      </c>
      <c r="CH71" s="3" t="s">
        <v>96</v>
      </c>
      <c r="CI71" s="3" t="s">
        <v>96</v>
      </c>
      <c r="CJ71" s="3" t="s">
        <v>96</v>
      </c>
    </row>
    <row r="72" spans="1:95">
      <c r="A72" s="1">
        <v>214</v>
      </c>
      <c r="B72" s="3">
        <v>1.5</v>
      </c>
      <c r="C72" s="3">
        <v>1.9</v>
      </c>
      <c r="D72" s="3">
        <v>29</v>
      </c>
      <c r="E72" s="3"/>
      <c r="F72" s="1">
        <f t="shared" si="13"/>
        <v>0.57999999999999996</v>
      </c>
      <c r="G72" s="3" t="s">
        <v>45</v>
      </c>
      <c r="H72" s="43">
        <v>0.3</v>
      </c>
      <c r="I72" s="43">
        <v>20</v>
      </c>
      <c r="J72" s="43">
        <f t="shared" si="2"/>
        <v>100.91999999999999</v>
      </c>
      <c r="K72" s="60">
        <v>14</v>
      </c>
      <c r="L72" s="101" t="s">
        <v>41</v>
      </c>
      <c r="M72" s="43">
        <v>0.3</v>
      </c>
      <c r="N72" s="43">
        <v>20</v>
      </c>
      <c r="O72" s="43">
        <f t="shared" si="10"/>
        <v>100.91999999999999</v>
      </c>
      <c r="P72" s="60">
        <v>14</v>
      </c>
      <c r="Q72" s="101" t="s">
        <v>47</v>
      </c>
      <c r="R72" s="43">
        <v>0.2</v>
      </c>
      <c r="S72" s="43">
        <v>20</v>
      </c>
      <c r="T72" s="43">
        <f t="shared" si="3"/>
        <v>67.28</v>
      </c>
      <c r="U72" s="60">
        <v>14</v>
      </c>
      <c r="V72" s="101" t="s">
        <v>48</v>
      </c>
      <c r="W72" s="43">
        <v>0.2</v>
      </c>
      <c r="X72" s="43">
        <v>20</v>
      </c>
      <c r="Y72" s="43">
        <f t="shared" si="4"/>
        <v>67.28</v>
      </c>
      <c r="Z72" s="60">
        <v>14</v>
      </c>
      <c r="AA72" s="66"/>
      <c r="AB72" s="43"/>
      <c r="AC72" s="43"/>
      <c r="AD72" s="43">
        <f t="shared" si="5"/>
        <v>0</v>
      </c>
      <c r="AE72" s="42"/>
      <c r="AF72" s="37"/>
      <c r="AG72" s="41"/>
      <c r="AH72" s="41"/>
      <c r="AI72" s="43">
        <f t="shared" si="6"/>
        <v>0</v>
      </c>
      <c r="AJ72" s="42"/>
      <c r="AK72" s="4"/>
      <c r="AL72" s="16"/>
      <c r="AM72" s="16"/>
      <c r="AN72" s="20">
        <f t="shared" si="7"/>
        <v>0</v>
      </c>
      <c r="AO72" s="33"/>
      <c r="AP72" s="4"/>
      <c r="AQ72" s="16"/>
      <c r="AR72" s="16"/>
      <c r="AS72" s="20">
        <f t="shared" si="8"/>
        <v>0</v>
      </c>
      <c r="AT72" s="16"/>
      <c r="AU72" s="84"/>
      <c r="AV72" s="16"/>
      <c r="AW72" s="16"/>
      <c r="AX72" s="16"/>
      <c r="AY72" s="16"/>
      <c r="AZ72" s="16"/>
      <c r="BA72" s="16"/>
      <c r="BB72" s="16"/>
      <c r="BC72" s="16"/>
      <c r="BD72" s="85"/>
      <c r="BE72" s="16"/>
      <c r="BI72" s="3" t="s">
        <v>97</v>
      </c>
      <c r="BJ72" s="3" t="s">
        <v>97</v>
      </c>
      <c r="BK72" s="3" t="s">
        <v>97</v>
      </c>
      <c r="BL72" s="3" t="s">
        <v>97</v>
      </c>
      <c r="BM72" s="3" t="s">
        <v>97</v>
      </c>
      <c r="BN72" s="3" t="s">
        <v>97</v>
      </c>
      <c r="BO72" s="3" t="s">
        <v>97</v>
      </c>
      <c r="BP72" s="3" t="s">
        <v>97</v>
      </c>
      <c r="BQ72" s="3" t="s">
        <v>97</v>
      </c>
      <c r="BR72" s="3" t="s">
        <v>97</v>
      </c>
      <c r="BS72" s="3" t="s">
        <v>97</v>
      </c>
      <c r="BT72" s="3" t="s">
        <v>97</v>
      </c>
      <c r="BU72" s="3" t="s">
        <v>97</v>
      </c>
      <c r="BV72" s="3" t="s">
        <v>97</v>
      </c>
      <c r="BW72" s="3" t="s">
        <v>98</v>
      </c>
    </row>
    <row r="73" spans="1:95">
      <c r="A73" s="1">
        <v>215</v>
      </c>
      <c r="B73" s="3">
        <v>1.5</v>
      </c>
      <c r="C73" s="3">
        <v>1.9</v>
      </c>
      <c r="D73" s="3">
        <v>27</v>
      </c>
      <c r="E73" s="3"/>
      <c r="F73" s="1">
        <f t="shared" si="13"/>
        <v>0.54</v>
      </c>
      <c r="G73" s="37" t="s">
        <v>50</v>
      </c>
      <c r="H73" s="41">
        <v>0.4</v>
      </c>
      <c r="I73" s="41">
        <v>6</v>
      </c>
      <c r="J73" s="43">
        <f t="shared" si="2"/>
        <v>34.992000000000004</v>
      </c>
      <c r="K73" s="60">
        <v>24</v>
      </c>
      <c r="L73" s="100" t="s">
        <v>51</v>
      </c>
      <c r="M73" s="43">
        <v>0.4</v>
      </c>
      <c r="N73" s="43">
        <v>6</v>
      </c>
      <c r="O73" s="43">
        <f t="shared" si="10"/>
        <v>34.992000000000004</v>
      </c>
      <c r="P73" s="60">
        <v>24</v>
      </c>
      <c r="Q73" s="100" t="s">
        <v>52</v>
      </c>
      <c r="R73" s="43">
        <v>0.2</v>
      </c>
      <c r="S73" s="43">
        <v>6</v>
      </c>
      <c r="T73" s="43">
        <f t="shared" si="3"/>
        <v>17.496000000000002</v>
      </c>
      <c r="U73" s="60">
        <v>24</v>
      </c>
      <c r="V73" s="100"/>
      <c r="W73" s="43"/>
      <c r="X73" s="43"/>
      <c r="Y73" s="43">
        <f t="shared" si="4"/>
        <v>0</v>
      </c>
      <c r="Z73" s="60"/>
      <c r="AA73" s="66"/>
      <c r="AB73" s="64"/>
      <c r="AC73" s="64"/>
      <c r="AD73" s="20">
        <f t="shared" si="5"/>
        <v>0</v>
      </c>
      <c r="AE73" s="33"/>
      <c r="AF73" s="4"/>
      <c r="AG73" s="16"/>
      <c r="AH73" s="16"/>
      <c r="AI73" s="20">
        <f t="shared" si="6"/>
        <v>0</v>
      </c>
      <c r="AJ73" s="33"/>
      <c r="AK73" s="4"/>
      <c r="AL73" s="16"/>
      <c r="AM73" s="16"/>
      <c r="AN73" s="20">
        <f t="shared" si="7"/>
        <v>0</v>
      </c>
      <c r="AO73" s="33"/>
      <c r="AP73" s="4"/>
      <c r="AQ73" s="16"/>
      <c r="AR73" s="16"/>
      <c r="AS73" s="20">
        <f t="shared" si="8"/>
        <v>0</v>
      </c>
      <c r="AT73" s="16"/>
      <c r="AU73" s="84"/>
      <c r="AV73" s="16"/>
      <c r="AW73" s="16"/>
      <c r="AX73" s="16"/>
      <c r="AY73" s="16"/>
      <c r="AZ73" s="16"/>
      <c r="BA73" s="16"/>
      <c r="BB73" s="16"/>
      <c r="BC73" s="16"/>
      <c r="BD73" s="85"/>
      <c r="BE73" s="16"/>
      <c r="BL73" s="3"/>
      <c r="BM73" s="3"/>
      <c r="BN73" s="3"/>
      <c r="BO73" s="3"/>
      <c r="BP73" s="3"/>
      <c r="BQ73" s="3"/>
      <c r="BR73" s="3"/>
      <c r="BS73" s="3" t="s">
        <v>108</v>
      </c>
      <c r="BT73" s="3" t="s">
        <v>108</v>
      </c>
      <c r="BU73" s="3" t="s">
        <v>108</v>
      </c>
      <c r="BV73" s="3" t="s">
        <v>108</v>
      </c>
      <c r="BW73" s="3" t="s">
        <v>108</v>
      </c>
      <c r="BX73" s="3" t="s">
        <v>108</v>
      </c>
      <c r="BY73" s="3" t="s">
        <v>108</v>
      </c>
      <c r="BZ73" s="3" t="s">
        <v>108</v>
      </c>
      <c r="CA73" s="3" t="s">
        <v>108</v>
      </c>
      <c r="CB73" s="3" t="s">
        <v>108</v>
      </c>
      <c r="CC73" s="3" t="s">
        <v>108</v>
      </c>
      <c r="CD73" s="3" t="s">
        <v>108</v>
      </c>
      <c r="CE73" s="3" t="s">
        <v>108</v>
      </c>
      <c r="CF73" s="3" t="s">
        <v>108</v>
      </c>
      <c r="CG73" s="3" t="s">
        <v>108</v>
      </c>
    </row>
    <row r="74" spans="1:95">
      <c r="A74" s="1">
        <v>216</v>
      </c>
      <c r="B74" s="3">
        <v>1.5</v>
      </c>
      <c r="C74" s="3">
        <v>1.9</v>
      </c>
      <c r="D74" s="3">
        <v>25</v>
      </c>
      <c r="E74" s="3"/>
      <c r="F74" s="1">
        <f t="shared" si="13"/>
        <v>0.5</v>
      </c>
      <c r="G74" s="37" t="s">
        <v>50</v>
      </c>
      <c r="H74" s="41">
        <v>0.4</v>
      </c>
      <c r="I74" s="41">
        <v>6</v>
      </c>
      <c r="J74" s="43">
        <f t="shared" si="2"/>
        <v>30.000000000000004</v>
      </c>
      <c r="K74" s="60">
        <v>28</v>
      </c>
      <c r="L74" s="100" t="s">
        <v>51</v>
      </c>
      <c r="M74" s="43">
        <v>0.4</v>
      </c>
      <c r="N74" s="43">
        <v>6</v>
      </c>
      <c r="O74" s="43">
        <f t="shared" si="10"/>
        <v>30.000000000000004</v>
      </c>
      <c r="P74" s="60">
        <v>28</v>
      </c>
      <c r="Q74" s="100" t="s">
        <v>52</v>
      </c>
      <c r="R74" s="43">
        <v>0.2</v>
      </c>
      <c r="S74" s="43">
        <v>6</v>
      </c>
      <c r="T74" s="43">
        <f t="shared" si="3"/>
        <v>15.000000000000002</v>
      </c>
      <c r="U74" s="60">
        <v>28</v>
      </c>
      <c r="V74" s="100"/>
      <c r="W74" s="43"/>
      <c r="X74" s="43"/>
      <c r="Y74" s="43">
        <f t="shared" si="4"/>
        <v>0</v>
      </c>
      <c r="Z74" s="60"/>
      <c r="AA74" s="30"/>
      <c r="AB74" s="67"/>
      <c r="AC74" s="67"/>
      <c r="AD74" s="20">
        <f t="shared" si="5"/>
        <v>0</v>
      </c>
      <c r="AE74" s="33"/>
      <c r="AF74" s="4"/>
      <c r="AG74" s="16"/>
      <c r="AH74" s="16"/>
      <c r="AI74" s="20">
        <f t="shared" si="6"/>
        <v>0</v>
      </c>
      <c r="AJ74" s="33"/>
      <c r="AK74" s="4"/>
      <c r="AL74" s="16"/>
      <c r="AM74" s="16"/>
      <c r="AN74" s="20">
        <f t="shared" si="7"/>
        <v>0</v>
      </c>
      <c r="AO74" s="33"/>
      <c r="AP74" s="4"/>
      <c r="AQ74" s="16"/>
      <c r="AR74" s="16"/>
      <c r="AS74" s="20">
        <f t="shared" si="8"/>
        <v>0</v>
      </c>
      <c r="AT74" s="16"/>
      <c r="AU74" s="84"/>
      <c r="AV74" s="16"/>
      <c r="AW74" s="16"/>
      <c r="AX74" s="16"/>
      <c r="AY74" s="16"/>
      <c r="AZ74" s="16"/>
      <c r="BA74" s="16"/>
      <c r="BB74" s="16"/>
      <c r="BC74" s="16"/>
      <c r="BD74" s="85"/>
      <c r="BE74" s="16"/>
      <c r="BN74" s="3"/>
      <c r="BO74" s="3"/>
      <c r="BW74" s="3" t="s">
        <v>108</v>
      </c>
      <c r="BX74" s="3" t="s">
        <v>108</v>
      </c>
      <c r="BY74" s="3" t="s">
        <v>108</v>
      </c>
      <c r="BZ74" s="3" t="s">
        <v>108</v>
      </c>
      <c r="CA74" s="3" t="s">
        <v>108</v>
      </c>
      <c r="CB74" s="3" t="s">
        <v>108</v>
      </c>
      <c r="CC74" s="3" t="s">
        <v>108</v>
      </c>
      <c r="CD74" s="3" t="s">
        <v>108</v>
      </c>
      <c r="CE74" s="3" t="s">
        <v>108</v>
      </c>
      <c r="CF74" s="3" t="s">
        <v>108</v>
      </c>
      <c r="CG74" s="3" t="s">
        <v>108</v>
      </c>
      <c r="CH74" s="3" t="s">
        <v>108</v>
      </c>
      <c r="CI74" s="3" t="s">
        <v>108</v>
      </c>
      <c r="CJ74" s="3" t="s">
        <v>108</v>
      </c>
    </row>
    <row r="75" spans="1:95">
      <c r="A75" s="1">
        <v>217</v>
      </c>
      <c r="B75" s="3">
        <v>1.5</v>
      </c>
      <c r="C75" s="3">
        <v>1.9</v>
      </c>
      <c r="D75" s="3">
        <v>23</v>
      </c>
      <c r="E75" s="3"/>
      <c r="F75" s="1">
        <f t="shared" si="13"/>
        <v>0.46</v>
      </c>
      <c r="G75" s="2" t="s">
        <v>16</v>
      </c>
      <c r="H75" s="67"/>
      <c r="I75" s="67"/>
      <c r="J75" s="43">
        <f t="shared" si="2"/>
        <v>0</v>
      </c>
      <c r="K75" s="60">
        <v>20</v>
      </c>
      <c r="L75" s="100"/>
      <c r="M75" s="43"/>
      <c r="N75" s="43"/>
      <c r="O75" s="43">
        <f t="shared" si="10"/>
        <v>0</v>
      </c>
      <c r="P75" s="60"/>
      <c r="Q75" s="100"/>
      <c r="R75" s="43"/>
      <c r="S75" s="43"/>
      <c r="T75" s="43">
        <f t="shared" si="3"/>
        <v>0</v>
      </c>
      <c r="U75" s="60"/>
      <c r="V75" s="100"/>
      <c r="W75" s="43"/>
      <c r="X75" s="43"/>
      <c r="Y75" s="43">
        <f t="shared" si="4"/>
        <v>0</v>
      </c>
      <c r="Z75" s="60"/>
      <c r="AA75" s="30"/>
      <c r="AB75" s="67"/>
      <c r="AC75" s="67"/>
      <c r="AD75" s="20">
        <f t="shared" si="5"/>
        <v>0</v>
      </c>
      <c r="AE75" s="33"/>
      <c r="AF75" s="4"/>
      <c r="AG75" s="16"/>
      <c r="AH75" s="16"/>
      <c r="AI75" s="20">
        <f t="shared" si="6"/>
        <v>0</v>
      </c>
      <c r="AJ75" s="33"/>
      <c r="AK75" s="4"/>
      <c r="AL75" s="16"/>
      <c r="AM75" s="16"/>
      <c r="AN75" s="20">
        <f t="shared" si="7"/>
        <v>0</v>
      </c>
      <c r="AO75" s="33"/>
      <c r="AP75" s="4"/>
      <c r="AQ75" s="16"/>
      <c r="AR75" s="16"/>
      <c r="AS75" s="20">
        <f t="shared" si="8"/>
        <v>0</v>
      </c>
      <c r="AT75" s="16"/>
      <c r="AU75" s="84"/>
      <c r="AV75" s="16"/>
      <c r="AW75" s="16"/>
      <c r="AX75" s="16"/>
      <c r="AY75" s="16"/>
      <c r="AZ75" s="16"/>
      <c r="BA75" s="16"/>
      <c r="BB75" s="16"/>
      <c r="BC75" s="16"/>
      <c r="BD75" s="85"/>
      <c r="BE75" s="16"/>
      <c r="BO75" s="77" t="s">
        <v>16</v>
      </c>
      <c r="BS75" s="3"/>
      <c r="BY75" s="3"/>
      <c r="BZ75" s="3"/>
    </row>
    <row r="76" spans="1:95">
      <c r="A76" s="1">
        <v>218</v>
      </c>
      <c r="B76" s="3">
        <v>1.5</v>
      </c>
      <c r="C76" s="3">
        <v>1.9</v>
      </c>
      <c r="D76" s="3">
        <v>21</v>
      </c>
      <c r="E76" s="3"/>
      <c r="F76" s="1">
        <f t="shared" si="13"/>
        <v>0.42</v>
      </c>
      <c r="G76" s="2" t="s">
        <v>16</v>
      </c>
      <c r="H76" s="67"/>
      <c r="I76" s="67"/>
      <c r="J76" s="43">
        <f t="shared" si="2"/>
        <v>0</v>
      </c>
      <c r="K76" s="60">
        <v>20</v>
      </c>
      <c r="L76" s="100"/>
      <c r="M76" s="43"/>
      <c r="N76" s="43"/>
      <c r="O76" s="43">
        <f t="shared" si="10"/>
        <v>0</v>
      </c>
      <c r="P76" s="60"/>
      <c r="Q76" s="100"/>
      <c r="R76" s="43"/>
      <c r="S76" s="43"/>
      <c r="T76" s="43">
        <f t="shared" si="3"/>
        <v>0</v>
      </c>
      <c r="U76" s="60"/>
      <c r="V76" s="100"/>
      <c r="W76" s="43"/>
      <c r="X76" s="43"/>
      <c r="Y76" s="43">
        <f t="shared" si="4"/>
        <v>0</v>
      </c>
      <c r="Z76" s="60"/>
      <c r="AA76" s="30"/>
      <c r="AB76" s="67"/>
      <c r="AC76" s="67"/>
      <c r="AD76" s="20">
        <f t="shared" si="5"/>
        <v>0</v>
      </c>
      <c r="AE76" s="33"/>
      <c r="AF76" s="4"/>
      <c r="AG76" s="16"/>
      <c r="AH76" s="16"/>
      <c r="AI76" s="20">
        <f t="shared" si="6"/>
        <v>0</v>
      </c>
      <c r="AJ76" s="33"/>
      <c r="AK76" s="4"/>
      <c r="AL76" s="16"/>
      <c r="AM76" s="16"/>
      <c r="AN76" s="20">
        <f t="shared" si="7"/>
        <v>0</v>
      </c>
      <c r="AO76" s="33"/>
      <c r="AP76" s="4"/>
      <c r="AQ76" s="16"/>
      <c r="AR76" s="16"/>
      <c r="AS76" s="20">
        <f t="shared" si="8"/>
        <v>0</v>
      </c>
      <c r="AT76" s="16"/>
      <c r="AU76" s="84"/>
      <c r="AV76" s="16"/>
      <c r="AW76" s="16"/>
      <c r="AX76" s="16"/>
      <c r="AY76" s="16"/>
      <c r="AZ76" s="16"/>
      <c r="BA76" s="16"/>
      <c r="BB76" s="16"/>
      <c r="BC76" s="16"/>
      <c r="BD76" s="85"/>
      <c r="BE76" s="16"/>
      <c r="BO76" s="77" t="s">
        <v>16</v>
      </c>
      <c r="BS76" s="3"/>
    </row>
    <row r="77" spans="1:95">
      <c r="A77" s="3" t="s">
        <v>99</v>
      </c>
      <c r="B77" s="3">
        <v>11</v>
      </c>
      <c r="C77" s="3">
        <v>11</v>
      </c>
      <c r="D77" s="3">
        <v>16</v>
      </c>
      <c r="E77" s="3"/>
      <c r="G77" s="69"/>
      <c r="H77" s="70"/>
      <c r="I77" s="70"/>
      <c r="J77" s="71">
        <f t="shared" si="2"/>
        <v>0</v>
      </c>
      <c r="K77" s="72"/>
      <c r="L77" s="69"/>
      <c r="M77" s="70"/>
      <c r="N77" s="70"/>
      <c r="O77" s="71">
        <f t="shared" si="10"/>
        <v>0</v>
      </c>
      <c r="P77" s="73"/>
      <c r="Q77" s="74"/>
      <c r="R77" s="75"/>
      <c r="S77" s="75"/>
      <c r="T77" s="71">
        <f t="shared" si="3"/>
        <v>0</v>
      </c>
      <c r="U77" s="73"/>
      <c r="V77" s="74"/>
      <c r="W77" s="75"/>
      <c r="X77" s="75"/>
      <c r="Y77" s="71">
        <f t="shared" si="4"/>
        <v>0</v>
      </c>
      <c r="Z77" s="72"/>
      <c r="AA77" s="69"/>
      <c r="AB77" s="70"/>
      <c r="AC77" s="70"/>
      <c r="AD77" s="71">
        <f t="shared" si="5"/>
        <v>0</v>
      </c>
      <c r="AE77" s="73"/>
      <c r="AF77" s="74"/>
      <c r="AG77" s="75"/>
      <c r="AH77" s="75"/>
      <c r="AI77" s="20">
        <f t="shared" si="6"/>
        <v>0</v>
      </c>
      <c r="AJ77" s="73"/>
      <c r="AK77" s="74"/>
      <c r="AL77" s="75"/>
      <c r="AM77" s="75"/>
      <c r="AN77" s="20">
        <f t="shared" si="7"/>
        <v>0</v>
      </c>
      <c r="AO77" s="73"/>
      <c r="AP77" s="74"/>
      <c r="AQ77" s="75"/>
      <c r="AR77" s="75"/>
      <c r="AS77" s="20">
        <f t="shared" si="8"/>
        <v>0</v>
      </c>
      <c r="AT77" s="75"/>
      <c r="AU77" s="84"/>
      <c r="AV77" s="16"/>
      <c r="AW77" s="16"/>
      <c r="AX77" s="16"/>
      <c r="AY77" s="16"/>
      <c r="AZ77" s="16"/>
      <c r="BA77" s="16"/>
      <c r="BB77" s="16"/>
      <c r="BC77" s="16"/>
      <c r="BD77" s="85"/>
      <c r="BE77" s="16"/>
      <c r="BL77" s="3" t="s">
        <v>100</v>
      </c>
      <c r="BM77" s="3" t="s">
        <v>100</v>
      </c>
      <c r="BN77" s="3" t="s">
        <v>100</v>
      </c>
      <c r="BO77" s="3" t="s">
        <v>100</v>
      </c>
      <c r="BP77" s="3" t="s">
        <v>100</v>
      </c>
      <c r="BQ77" s="3" t="s">
        <v>100</v>
      </c>
      <c r="BR77" s="3" t="s">
        <v>100</v>
      </c>
      <c r="BS77" s="3" t="s">
        <v>100</v>
      </c>
      <c r="BT77" s="3" t="s">
        <v>100</v>
      </c>
      <c r="BU77" s="3" t="s">
        <v>100</v>
      </c>
      <c r="BV77" s="3" t="s">
        <v>100</v>
      </c>
      <c r="BW77" s="3" t="s">
        <v>100</v>
      </c>
      <c r="BX77" s="3" t="s">
        <v>100</v>
      </c>
      <c r="BY77" s="3" t="s">
        <v>100</v>
      </c>
      <c r="BZ77" s="3" t="s">
        <v>100</v>
      </c>
      <c r="CA77" s="3" t="s">
        <v>100</v>
      </c>
      <c r="CB77" s="3" t="s">
        <v>100</v>
      </c>
      <c r="CC77" s="3" t="s">
        <v>100</v>
      </c>
      <c r="CD77" s="3" t="s">
        <v>100</v>
      </c>
      <c r="CE77" s="3" t="s">
        <v>100</v>
      </c>
      <c r="CF77" s="3" t="s">
        <v>100</v>
      </c>
      <c r="CG77" s="3" t="s">
        <v>100</v>
      </c>
      <c r="CH77" s="3" t="s">
        <v>100</v>
      </c>
      <c r="CI77" s="3" t="s">
        <v>100</v>
      </c>
      <c r="CJ77" s="3" t="s">
        <v>100</v>
      </c>
      <c r="CK77" s="3" t="s">
        <v>100</v>
      </c>
      <c r="CL77" s="3" t="s">
        <v>100</v>
      </c>
      <c r="CM77" s="3" t="s">
        <v>100</v>
      </c>
      <c r="CN77" s="3" t="s">
        <v>100</v>
      </c>
      <c r="CO77" s="3" t="s">
        <v>100</v>
      </c>
      <c r="CP77" s="3" t="s">
        <v>100</v>
      </c>
      <c r="CQ77" s="3" t="s">
        <v>100</v>
      </c>
    </row>
    <row r="78" spans="1:95" s="44" customFormat="1">
      <c r="D78" s="45"/>
      <c r="E78" s="45"/>
      <c r="G78" s="76"/>
      <c r="H78" s="76"/>
      <c r="I78" s="76"/>
      <c r="J78" s="45">
        <f t="shared" si="2"/>
        <v>0</v>
      </c>
      <c r="K78" s="76"/>
      <c r="L78" s="76"/>
      <c r="M78" s="76"/>
      <c r="N78" s="76"/>
      <c r="O78" s="45">
        <f t="shared" si="10"/>
        <v>0</v>
      </c>
      <c r="T78" s="45">
        <f t="shared" si="3"/>
        <v>0</v>
      </c>
      <c r="Y78" s="45">
        <f t="shared" si="4"/>
        <v>0</v>
      </c>
      <c r="Z78" s="76"/>
      <c r="AA78" s="56"/>
      <c r="AB78" s="76"/>
      <c r="AC78" s="76"/>
      <c r="AD78" s="45">
        <f t="shared" si="5"/>
        <v>0</v>
      </c>
      <c r="AU78" s="88"/>
      <c r="AV78" s="47"/>
      <c r="AW78" s="47"/>
      <c r="AX78" s="47"/>
      <c r="AY78" s="47"/>
      <c r="AZ78" s="47"/>
      <c r="BA78" s="47"/>
      <c r="BB78" s="47"/>
      <c r="BC78" s="47"/>
      <c r="BD78" s="89"/>
      <c r="BE78" s="47"/>
    </row>
    <row r="79" spans="1:95">
      <c r="A79" s="1">
        <v>300</v>
      </c>
      <c r="B79" s="1">
        <v>22</v>
      </c>
      <c r="C79" s="1">
        <v>22</v>
      </c>
      <c r="D79" s="1">
        <f>124-35</f>
        <v>89</v>
      </c>
      <c r="E79" s="8" t="s">
        <v>101</v>
      </c>
      <c r="F79" s="1">
        <f>D79*C79</f>
        <v>1958</v>
      </c>
      <c r="G79" s="29" t="s">
        <v>102</v>
      </c>
      <c r="H79" s="29"/>
      <c r="I79" s="29"/>
      <c r="J79" s="29">
        <v>2000</v>
      </c>
      <c r="K79" s="29">
        <v>20</v>
      </c>
      <c r="L79" s="29" t="s">
        <v>102</v>
      </c>
      <c r="M79" s="29"/>
      <c r="N79" s="29"/>
      <c r="Q79" s="29" t="s">
        <v>102</v>
      </c>
      <c r="V79" s="29" t="s">
        <v>102</v>
      </c>
      <c r="Y79" s="77">
        <f t="shared" si="4"/>
        <v>0</v>
      </c>
      <c r="Z79" s="29"/>
      <c r="AA79" s="30" t="s">
        <v>102</v>
      </c>
      <c r="AB79" s="29"/>
      <c r="AC79" s="29"/>
      <c r="AF79" s="29" t="s">
        <v>102</v>
      </c>
      <c r="AK79" s="29" t="s">
        <v>102</v>
      </c>
      <c r="AP79" s="29" t="s">
        <v>102</v>
      </c>
      <c r="AU79" s="84"/>
      <c r="AV79" s="16"/>
      <c r="AW79" s="16"/>
      <c r="AX79" s="16"/>
      <c r="AY79" s="16"/>
      <c r="AZ79" s="16"/>
      <c r="BA79" s="16"/>
      <c r="BB79" s="16"/>
      <c r="BC79" s="16"/>
      <c r="BD79" s="85"/>
      <c r="BE79" s="16"/>
      <c r="BO79" s="29" t="s">
        <v>102</v>
      </c>
    </row>
    <row r="80" spans="1:95" ht="13.5" thickBot="1">
      <c r="A80" s="1">
        <v>350</v>
      </c>
      <c r="B80" s="1">
        <v>21</v>
      </c>
      <c r="C80" s="1">
        <v>21</v>
      </c>
      <c r="D80" s="1">
        <v>24</v>
      </c>
      <c r="E80" s="8" t="s">
        <v>103</v>
      </c>
      <c r="AA80" s="2" t="s">
        <v>104</v>
      </c>
      <c r="AB80" s="3"/>
      <c r="AU80" s="92"/>
      <c r="AV80" s="93"/>
      <c r="AW80" s="93"/>
      <c r="AX80" s="93"/>
      <c r="AY80" s="93"/>
      <c r="AZ80" s="93"/>
      <c r="BA80" s="93"/>
      <c r="BB80" s="93"/>
      <c r="BC80" s="93"/>
      <c r="BD80" s="94"/>
      <c r="BE80" s="16"/>
      <c r="BO80" s="3" t="s">
        <v>105</v>
      </c>
    </row>
    <row r="83" spans="1:4">
      <c r="D83" s="1">
        <f>1.6+0.4+1.6+0.4+1.6+0.4+1.6+0.4+1.6+0.4+1.6+0.4+1.6+0.4+1.6+0.4+1.6+0.4+1.6</f>
        <v>19.600000000000001</v>
      </c>
    </row>
    <row r="86" spans="1:4">
      <c r="A86" s="8"/>
      <c r="B86" s="8"/>
      <c r="C86" s="8"/>
    </row>
    <row r="87" spans="1:4">
      <c r="A87" s="8"/>
      <c r="B87" s="8"/>
      <c r="C87" s="8"/>
    </row>
    <row r="88" spans="1:4">
      <c r="A88" s="8"/>
      <c r="B88" s="8"/>
      <c r="C88" s="8"/>
    </row>
    <row r="89" spans="1:4">
      <c r="A89" s="8"/>
      <c r="B89" s="8"/>
      <c r="C89" s="8"/>
    </row>
    <row r="90" spans="1:4">
      <c r="A90" s="8"/>
      <c r="B90" s="8"/>
      <c r="C90" s="8"/>
    </row>
    <row r="91" spans="1:4">
      <c r="A91" s="8"/>
      <c r="B91" s="8"/>
      <c r="C91" s="8"/>
    </row>
    <row r="92" spans="1:4">
      <c r="A92" s="8"/>
      <c r="B92" s="8"/>
      <c r="C92" s="8"/>
    </row>
    <row r="93" spans="1:4">
      <c r="A93" s="8"/>
      <c r="B93" s="8"/>
      <c r="C93" s="8"/>
    </row>
    <row r="94" spans="1:4">
      <c r="A94" s="8"/>
      <c r="B94" s="8"/>
      <c r="C94" s="8"/>
    </row>
    <row r="95" spans="1:4">
      <c r="A95" s="8"/>
      <c r="B95" s="8"/>
      <c r="C95" s="8"/>
    </row>
    <row r="96" spans="1:4">
      <c r="A96" s="8"/>
      <c r="B96" s="8"/>
      <c r="C96" s="8"/>
    </row>
    <row r="97" spans="1:5">
      <c r="A97" s="8"/>
      <c r="B97" s="8"/>
      <c r="C97" s="8"/>
    </row>
    <row r="98" spans="1:5">
      <c r="A98" s="8"/>
      <c r="B98" s="8"/>
      <c r="C98" s="8"/>
    </row>
    <row r="99" spans="1:5">
      <c r="A99" s="8"/>
      <c r="B99" s="8"/>
      <c r="C99" s="8"/>
    </row>
    <row r="100" spans="1:5">
      <c r="A100" s="8"/>
      <c r="B100" s="8"/>
      <c r="C100" s="8"/>
    </row>
    <row r="101" spans="1:5">
      <c r="D101" s="3"/>
      <c r="E101" s="3"/>
    </row>
    <row r="102" spans="1:5">
      <c r="D102" s="3"/>
      <c r="E102" s="3"/>
    </row>
    <row r="103" spans="1:5">
      <c r="D103" s="3"/>
      <c r="E103" s="3"/>
    </row>
    <row r="104" spans="1:5">
      <c r="D104" s="3"/>
      <c r="E104" s="3"/>
    </row>
    <row r="105" spans="1:5">
      <c r="D105" s="3"/>
      <c r="E105" s="3"/>
    </row>
    <row r="106" spans="1:5">
      <c r="D106" s="3"/>
      <c r="E106" s="3"/>
    </row>
    <row r="107" spans="1:5">
      <c r="D107" s="3"/>
      <c r="E107" s="3"/>
    </row>
    <row r="108" spans="1:5">
      <c r="D108" s="3"/>
      <c r="E108" s="3"/>
    </row>
    <row r="109" spans="1:5">
      <c r="D109" s="3"/>
      <c r="E109" s="3"/>
    </row>
    <row r="110" spans="1:5">
      <c r="D110" s="3"/>
      <c r="E110" s="3"/>
    </row>
    <row r="111" spans="1:5">
      <c r="D111" s="3"/>
      <c r="E111" s="3"/>
    </row>
    <row r="112" spans="1:5">
      <c r="D112" s="3"/>
      <c r="E112" s="3"/>
    </row>
    <row r="114" spans="4:5">
      <c r="D114" s="3"/>
      <c r="E114" s="3"/>
    </row>
    <row r="115" spans="4:5">
      <c r="D115" s="3"/>
      <c r="E115" s="3"/>
    </row>
    <row r="117" spans="4:5">
      <c r="D117" s="3"/>
      <c r="E117" s="3"/>
    </row>
    <row r="118" spans="4:5">
      <c r="D118" s="3"/>
      <c r="E118" s="3"/>
    </row>
    <row r="119" spans="4:5">
      <c r="D119" s="3"/>
      <c r="E119" s="3"/>
    </row>
    <row r="120" spans="4:5">
      <c r="D120" s="3"/>
      <c r="E120" s="3"/>
    </row>
    <row r="121" spans="4:5">
      <c r="D121" s="3"/>
      <c r="E121" s="3"/>
    </row>
    <row r="122" spans="4:5">
      <c r="D122" s="3"/>
      <c r="E122" s="3"/>
    </row>
    <row r="123" spans="4:5">
      <c r="D123" s="3"/>
      <c r="E123" s="3"/>
    </row>
    <row r="125" spans="4:5">
      <c r="D125" s="3"/>
      <c r="E125" s="3"/>
    </row>
    <row r="127" spans="4:5">
      <c r="D127" s="3"/>
      <c r="E127" s="3"/>
    </row>
    <row r="128" spans="4:5">
      <c r="D128" s="3"/>
      <c r="E128" s="3"/>
    </row>
    <row r="129" spans="4:5">
      <c r="D129" s="3"/>
      <c r="E129" s="3"/>
    </row>
    <row r="130" spans="4:5">
      <c r="D130" s="3"/>
      <c r="E130" s="3"/>
    </row>
  </sheetData>
  <mergeCells count="5">
    <mergeCell ref="G15:AT15"/>
    <mergeCell ref="G16:Z16"/>
    <mergeCell ref="AA16:AT16"/>
    <mergeCell ref="AU16:AY16"/>
    <mergeCell ref="AZ16:BD1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2023 planification cultures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2022-10-01T12:05:53Z</dcterms:created>
  <dcterms:modified xsi:type="dcterms:W3CDTF">2022-10-01T12:15:05Z</dcterms:modified>
</cp:coreProperties>
</file>