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BRUNO &amp; FLORA\JOB\2021 CONSULTANT\Outils PAT\Docs Tendances Conseil\Outils d'évaluation de la prestation\"/>
    </mc:Choice>
  </mc:AlternateContent>
  <xr:revisionPtr revIDLastSave="0" documentId="8_{810E49E7-6F84-4443-A06A-EBA645DFC2F6}" xr6:coauthVersionLast="47" xr6:coauthVersionMax="47" xr10:uidLastSave="{00000000-0000-0000-0000-000000000000}"/>
  <bookViews>
    <workbookView xWindow="-108" yWindow="-108" windowWidth="23256" windowHeight="12456" xr2:uid="{81685B80-7198-476F-88FA-223E99A0F26E}"/>
  </bookViews>
  <sheets>
    <sheet name="Data CONCERTATION" sheetId="1" r:id="rId1"/>
    <sheet name="TdB CONCERTATION" sheetId="3" r:id="rId2"/>
    <sheet name="Tableau des critères" sheetId="2" r:id="rId3"/>
  </sheets>
  <definedNames>
    <definedName name="_xlnm.Print_Area" localSheetId="0">'Data CONCERTATION'!$B$1:$K$45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21" i="1" l="1"/>
  <c r="C15" i="1"/>
  <c r="B17" i="2" s="1"/>
  <c r="G15" i="1"/>
  <c r="C39" i="1"/>
  <c r="C33" i="1"/>
  <c r="C27" i="1"/>
  <c r="B19" i="2"/>
  <c r="B21" i="2"/>
  <c r="B20" i="2"/>
  <c r="I38" i="1"/>
  <c r="G38" i="1"/>
  <c r="D45" i="1"/>
  <c r="F45" i="1"/>
  <c r="C46" i="1" s="1"/>
  <c r="G26" i="1"/>
  <c r="I26" i="1"/>
  <c r="G45" i="1"/>
  <c r="E45" i="1"/>
  <c r="J38" i="1"/>
  <c r="H38" i="1"/>
  <c r="J26" i="1"/>
  <c r="H26" i="1"/>
  <c r="C1" i="1"/>
  <c r="M6" i="3" s="1"/>
  <c r="F9" i="1"/>
  <c r="D13" i="3" s="1"/>
  <c r="D9" i="1"/>
  <c r="F27" i="1" l="1"/>
  <c r="F39" i="1"/>
  <c r="E9" i="1"/>
  <c r="C48" i="1" l="1"/>
  <c r="B24" i="2" s="1"/>
  <c r="B26" i="2" s="1"/>
</calcChain>
</file>

<file path=xl/sharedStrings.xml><?xml version="1.0" encoding="utf-8"?>
<sst xmlns="http://schemas.openxmlformats.org/spreadsheetml/2006/main" count="75" uniqueCount="45">
  <si>
    <t>CONCERTATION</t>
  </si>
  <si>
    <t>Démarrage de la concertation</t>
  </si>
  <si>
    <t>Rouge</t>
  </si>
  <si>
    <t>Orange</t>
  </si>
  <si>
    <t>Vert</t>
  </si>
  <si>
    <t>La concertation a-t-elle démarré ?</t>
  </si>
  <si>
    <t>Démarrage concertation</t>
  </si>
  <si>
    <t>Concertation non encore démarrée</t>
  </si>
  <si>
    <t>Concertation opérationnelle</t>
  </si>
  <si>
    <t>Concertation en cours de lancement</t>
  </si>
  <si>
    <t>Nombre de COPIL organisés</t>
  </si>
  <si>
    <t>Objectif chiffré :</t>
  </si>
  <si>
    <t>Nombre de COPIL réalisés :</t>
  </si>
  <si>
    <t>Date de màj.:</t>
  </si>
  <si>
    <t>Personne ayant fait la màj.:</t>
  </si>
  <si>
    <t>Impression PDF</t>
  </si>
  <si>
    <t>bouton</t>
  </si>
  <si>
    <t>Taux d'atteinte des objectifs :</t>
  </si>
  <si>
    <t>Nombre de personnes (morales ou physiques) impliquées dans les COPIL</t>
  </si>
  <si>
    <t>Nombre de personnes impliquées :</t>
  </si>
  <si>
    <t>Nombre de CR de COPIL livrés</t>
  </si>
  <si>
    <t>Satisfaction des membres du COPIL</t>
  </si>
  <si>
    <t>Taux de satisfaction mesuré :</t>
  </si>
  <si>
    <t>Pertinence des initiatives recensées</t>
  </si>
  <si>
    <t>Nombre d'acteurs rencontrés</t>
  </si>
  <si>
    <t>Nombre d'initiatives recensées</t>
  </si>
  <si>
    <t>Taux de pertinence évalué  :</t>
  </si>
  <si>
    <t>Lancement effectif des initiatives</t>
  </si>
  <si>
    <t>Atteinte des objectifs du PNA concernant la concertation</t>
  </si>
  <si>
    <t>BLOC 1 :</t>
  </si>
  <si>
    <t>Atteinte des objectifs du PNA des initiatives lancées</t>
  </si>
  <si>
    <t>Oui</t>
  </si>
  <si>
    <t>En partie</t>
  </si>
  <si>
    <t>Non évaluée</t>
  </si>
  <si>
    <t>Non</t>
  </si>
  <si>
    <t>Gris</t>
  </si>
  <si>
    <t>Elaboration de la stratégie alimentaire</t>
  </si>
  <si>
    <t>La stratégie alimentaire a-t-elle été élaborée de manière concertée ?</t>
  </si>
  <si>
    <t>Bloc 1 Concertation</t>
  </si>
  <si>
    <t>Nombre de copil</t>
  </si>
  <si>
    <t>Note globale CONCERTATION</t>
  </si>
  <si>
    <t>Objectifs du PNA / concertation / initiatives / stratégie alim</t>
  </si>
  <si>
    <t>Jauge</t>
  </si>
  <si>
    <t>Nombre d'initiatives lancées</t>
  </si>
  <si>
    <t>moi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</si>
</sst>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3" formatCode="_-* #,##0.00_-;\-* #,##0.00_-;_-* &quot;-&quot;??_-;_-@_-"/>
    <numFmt numFmtId="164" formatCode="0&quot; COPIL&quot;"/>
    <numFmt numFmtId="165" formatCode="0&quot; personnes&quot;"/>
    <numFmt numFmtId="166" formatCode="0&quot; CR&quot;"/>
    <numFmt numFmtId="167" formatCode="0&quot; acteurs&quot;"/>
    <numFmt numFmtId="168" formatCode="0&quot; initiatives&quot;"/>
    <numFmt numFmtId="169" formatCode="#,##0_ ;\-#,##0\ "/>
    <numFmt numFmtId="170" formatCode="#,##0.00_ ;\-#,##0.00\ 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Wingdings"/>
      <charset val="2"/>
    </font>
    <font>
      <b/>
      <sz val="18"/>
      <color rgb="FF0070C0"/>
      <name val="Calibri"/>
      <family val="2"/>
      <scheme val="minor"/>
    </font>
    <font>
      <b/>
      <sz val="14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41">
    <xf numFmtId="0" fontId="0" fillId="0" borderId="0" xfId="0"/>
    <xf numFmtId="0" fontId="2" fillId="0" borderId="0" xfId="0" applyFont="1"/>
    <xf numFmtId="0" fontId="0" fillId="0" borderId="1" xfId="0" applyBorder="1"/>
    <xf numFmtId="9" fontId="0" fillId="0" borderId="1" xfId="1" applyFont="1" applyBorder="1"/>
    <xf numFmtId="0" fontId="3" fillId="0" borderId="0" xfId="0" applyFont="1" applyAlignment="1">
      <alignment horizontal="center"/>
    </xf>
    <xf numFmtId="0" fontId="2" fillId="0" borderId="0" xfId="0" applyFont="1" applyAlignment="1">
      <alignment horizontal="right"/>
    </xf>
    <xf numFmtId="14" fontId="2" fillId="0" borderId="0" xfId="0" applyNumberFormat="1" applyFont="1" applyAlignment="1">
      <alignment horizontal="left"/>
    </xf>
    <xf numFmtId="0" fontId="0" fillId="2" borderId="0" xfId="0" applyFill="1"/>
    <xf numFmtId="0" fontId="4" fillId="2" borderId="0" xfId="0" applyFont="1" applyFill="1"/>
    <xf numFmtId="164" fontId="0" fillId="0" borderId="1" xfId="0" applyNumberFormat="1" applyBorder="1"/>
    <xf numFmtId="165" fontId="0" fillId="0" borderId="1" xfId="0" applyNumberFormat="1" applyBorder="1"/>
    <xf numFmtId="167" fontId="0" fillId="0" borderId="1" xfId="0" applyNumberFormat="1" applyBorder="1"/>
    <xf numFmtId="166" fontId="0" fillId="0" borderId="1" xfId="0" applyNumberFormat="1" applyBorder="1"/>
    <xf numFmtId="168" fontId="0" fillId="0" borderId="1" xfId="0" applyNumberFormat="1" applyBorder="1"/>
    <xf numFmtId="0" fontId="3" fillId="0" borderId="1" xfId="0" applyFont="1" applyBorder="1" applyAlignment="1">
      <alignment horizontal="center"/>
    </xf>
    <xf numFmtId="164" fontId="0" fillId="2" borderId="1" xfId="0" applyNumberFormat="1" applyFill="1" applyBorder="1"/>
    <xf numFmtId="166" fontId="0" fillId="2" borderId="1" xfId="0" applyNumberFormat="1" applyFill="1" applyBorder="1"/>
    <xf numFmtId="9" fontId="0" fillId="2" borderId="1" xfId="1" applyFont="1" applyFill="1" applyBorder="1"/>
    <xf numFmtId="165" fontId="0" fillId="2" borderId="1" xfId="0" applyNumberFormat="1" applyFill="1" applyBorder="1"/>
    <xf numFmtId="167" fontId="0" fillId="2" borderId="1" xfId="0" applyNumberFormat="1" applyFill="1" applyBorder="1"/>
    <xf numFmtId="168" fontId="0" fillId="2" borderId="1" xfId="0" applyNumberFormat="1" applyFill="1" applyBorder="1"/>
    <xf numFmtId="0" fontId="0" fillId="2" borderId="1" xfId="0" applyFill="1" applyBorder="1"/>
    <xf numFmtId="14" fontId="2" fillId="2" borderId="0" xfId="0" applyNumberFormat="1" applyFont="1" applyFill="1" applyAlignment="1">
      <alignment horizontal="left"/>
    </xf>
    <xf numFmtId="0" fontId="5" fillId="0" borderId="0" xfId="0" applyFont="1"/>
    <xf numFmtId="9" fontId="0" fillId="0" borderId="0" xfId="0" applyNumberFormat="1"/>
    <xf numFmtId="9" fontId="0" fillId="0" borderId="0" xfId="1" applyFont="1"/>
    <xf numFmtId="9" fontId="2" fillId="0" borderId="0" xfId="1" applyFont="1"/>
    <xf numFmtId="0" fontId="2" fillId="0" borderId="5" xfId="0" applyFont="1" applyBorder="1"/>
    <xf numFmtId="170" fontId="0" fillId="0" borderId="6" xfId="2" applyNumberFormat="1" applyFont="1" applyBorder="1"/>
    <xf numFmtId="0" fontId="0" fillId="0" borderId="7" xfId="0" applyBorder="1"/>
    <xf numFmtId="170" fontId="0" fillId="0" borderId="4" xfId="2" applyNumberFormat="1" applyFont="1" applyBorder="1"/>
    <xf numFmtId="170" fontId="0" fillId="0" borderId="4" xfId="0" applyNumberFormat="1" applyBorder="1"/>
    <xf numFmtId="0" fontId="0" fillId="0" borderId="8" xfId="0" applyBorder="1"/>
    <xf numFmtId="169" fontId="0" fillId="0" borderId="9" xfId="0" applyNumberFormat="1" applyBorder="1" applyAlignment="1">
      <alignment horizontal="right"/>
    </xf>
    <xf numFmtId="14" fontId="0" fillId="0" borderId="0" xfId="0" applyNumberFormat="1"/>
    <xf numFmtId="0" fontId="0" fillId="0" borderId="2" xfId="0" applyBorder="1" applyAlignment="1"/>
    <xf numFmtId="0" fontId="0" fillId="0" borderId="3" xfId="0" applyBorder="1" applyAlignment="1"/>
    <xf numFmtId="9" fontId="0" fillId="2" borderId="2" xfId="1" applyFont="1" applyFill="1" applyBorder="1" applyAlignment="1"/>
    <xf numFmtId="0" fontId="0" fillId="2" borderId="3" xfId="0" applyFill="1" applyBorder="1" applyAlignment="1"/>
    <xf numFmtId="0" fontId="0" fillId="2" borderId="0" xfId="0" applyFill="1" applyAlignment="1"/>
    <xf numFmtId="0" fontId="0" fillId="2" borderId="4" xfId="0" applyFill="1" applyBorder="1" applyAlignment="1"/>
  </cellXfs>
  <cellStyles count="3">
    <cellStyle name="Milliers" xfId="2" builtinId="3"/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F3300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8.4456036745406818E-2"/>
          <c:y val="5.0925925925925923E-2"/>
          <c:w val="8.4988407699037621E-2"/>
          <c:h val="0.89814814814814814"/>
        </c:manualLayout>
      </c:layout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  <a:scene3d>
                <a:camera prst="orthographicFront"/>
                <a:lightRig rig="threePt" dir="t"/>
              </a:scene3d>
              <a:sp3d>
                <a:bevelT w="152400" h="127000" prst="riblet"/>
              </a:sp3d>
            </c:spPr>
          </c:marker>
          <c:dLbls>
            <c:dLbl>
              <c:idx val="0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26432591409750428"/>
                      <c:h val="0.12770958863948104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1-06BC-4678-BB4E-AA253679F0C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yVal>
            <c:numRef>
              <c:f>'Data CONCERTATION'!$C$21</c:f>
              <c:numCache>
                <c:formatCode>0%</c:formatCode>
                <c:ptCount val="1"/>
                <c:pt idx="0">
                  <c:v>0.88571428571428568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06BC-4678-BB4E-AA253679F0C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87506560"/>
        <c:axId val="687505728"/>
      </c:scatterChart>
      <c:valAx>
        <c:axId val="687506560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687505728"/>
        <c:crosses val="autoZero"/>
        <c:crossBetween val="midCat"/>
      </c:valAx>
      <c:valAx>
        <c:axId val="687505728"/>
        <c:scaling>
          <c:orientation val="minMax"/>
          <c:max val="1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crossAx val="68750656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8.4456036745406818E-2"/>
          <c:y val="5.0925925925925923E-2"/>
          <c:w val="8.4988407699037621E-2"/>
          <c:h val="0.89814814814814814"/>
        </c:manualLayout>
      </c:layout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  <a:scene3d>
                <a:camera prst="orthographicFront"/>
                <a:lightRig rig="threePt" dir="t"/>
              </a:scene3d>
              <a:sp3d>
                <a:bevelT w="152400" h="127000" prst="riblet"/>
              </a:sp3d>
            </c:spPr>
          </c:marker>
          <c:dLbls>
            <c:dLbl>
              <c:idx val="0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29468493945326657"/>
                      <c:h val="0.12770958863948104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1-2068-4FB1-ACA3-BF4F295C4788}"/>
                </c:ext>
              </c:extLst>
            </c:dLbl>
            <c:numFmt formatCode="0%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yVal>
            <c:numRef>
              <c:f>'Data CONCERTATION'!$C$27</c:f>
              <c:numCache>
                <c:formatCode>0%</c:formatCode>
                <c:ptCount val="1"/>
                <c:pt idx="0">
                  <c:v>0.86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2068-4FB1-ACA3-BF4F295C478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87506560"/>
        <c:axId val="687505728"/>
      </c:scatterChart>
      <c:valAx>
        <c:axId val="687506560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687505728"/>
        <c:crosses val="autoZero"/>
        <c:crossBetween val="midCat"/>
      </c:valAx>
      <c:valAx>
        <c:axId val="687505728"/>
        <c:scaling>
          <c:orientation val="minMax"/>
          <c:max val="1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crossAx val="687506560"/>
        <c:crosses val="autoZero"/>
        <c:crossBetween val="midCat"/>
      </c:valAx>
      <c:spPr>
        <a:noFill/>
        <a:ln>
          <a:solidFill>
            <a:schemeClr val="accent1">
              <a:alpha val="91000"/>
            </a:schemeClr>
          </a:solidFill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8.4456036745406818E-2"/>
          <c:y val="5.0925925925925923E-2"/>
          <c:w val="8.4988407699037621E-2"/>
          <c:h val="0.89814814814814814"/>
        </c:manualLayout>
      </c:layout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  <a:scene3d>
                <a:camera prst="orthographicFront"/>
                <a:lightRig rig="threePt" dir="t"/>
              </a:scene3d>
              <a:sp3d>
                <a:bevelT w="152400" h="127000" prst="riblet"/>
              </a:sp3d>
            </c:spPr>
          </c:marker>
          <c:dLbls>
            <c:dLbl>
              <c:idx val="0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27444558921609175"/>
                      <c:h val="0.12770958863948104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1-70C6-4235-9AC3-ECA1ACABF996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yVal>
            <c:numRef>
              <c:f>'Data CONCERTATION'!$C$33</c:f>
              <c:numCache>
                <c:formatCode>0%</c:formatCode>
                <c:ptCount val="1"/>
                <c:pt idx="0">
                  <c:v>0.7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70C6-4235-9AC3-ECA1ACABF99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87506560"/>
        <c:axId val="687505728"/>
      </c:scatterChart>
      <c:valAx>
        <c:axId val="687506560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687505728"/>
        <c:crosses val="autoZero"/>
        <c:crossBetween val="midCat"/>
      </c:valAx>
      <c:valAx>
        <c:axId val="687505728"/>
        <c:scaling>
          <c:orientation val="minMax"/>
          <c:max val="1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crossAx val="68750656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doughnutChart>
        <c:varyColors val="1"/>
        <c:ser>
          <c:idx val="0"/>
          <c:order val="0"/>
          <c:tx>
            <c:v>Tranches</c:v>
          </c:tx>
          <c:dPt>
            <c:idx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5EAC-4584-8FBC-861EBF92EE6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5EAC-4584-8FBC-861EBF92EE68}"/>
              </c:ext>
            </c:extLst>
          </c:dPt>
          <c:dPt>
            <c:idx val="2"/>
            <c:bubble3D val="0"/>
            <c:spPr>
              <a:solidFill>
                <a:srgbClr val="92D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5EAC-4584-8FBC-861EBF92EE68}"/>
              </c:ext>
            </c:extLst>
          </c:dPt>
          <c:dPt>
            <c:idx val="3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5EAC-4584-8FBC-861EBF92EE68}"/>
              </c:ext>
            </c:extLst>
          </c:dPt>
          <c:val>
            <c:numRef>
              <c:f>'Tableau des critères'!$B$19:$B$22</c:f>
              <c:numCache>
                <c:formatCode>#\ ##0.00_ ;\-#\ ##0.00\ </c:formatCode>
                <c:ptCount val="4"/>
                <c:pt idx="0">
                  <c:v>0.33333333333333331</c:v>
                </c:pt>
                <c:pt idx="1">
                  <c:v>0.33333333333333331</c:v>
                </c:pt>
                <c:pt idx="2">
                  <c:v>0.33333333333333331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5EAC-4584-8FBC-861EBF92EE6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pieChart>
        <c:varyColors val="1"/>
        <c:ser>
          <c:idx val="1"/>
          <c:order val="1"/>
          <c:tx>
            <c:v>Indicateur</c:v>
          </c:tx>
          <c:spPr>
            <a:noFill/>
            <a:ln>
              <a:noFill/>
            </a:ln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5EAC-4584-8FBC-861EBF92EE68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C-5EAC-4584-8FBC-861EBF92EE68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5EAC-4584-8FBC-861EBF92EE68}"/>
              </c:ext>
            </c:extLst>
          </c:dPt>
          <c:val>
            <c:numRef>
              <c:f>'Tableau des critères'!$B$24:$B$26</c:f>
              <c:numCache>
                <c:formatCode>#\ ##0.00_ ;\-#\ ##0.00\ </c:formatCode>
                <c:ptCount val="3"/>
                <c:pt idx="0">
                  <c:v>0.70923809523809522</c:v>
                </c:pt>
                <c:pt idx="1">
                  <c:v>0.01</c:v>
                </c:pt>
                <c:pt idx="2" formatCode="#\ ##0_ ;\-#\ ##0\ ">
                  <c:v>1.2807619047619048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5EAC-4584-8FBC-861EBF92EE6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8.4456036745406818E-2"/>
          <c:y val="5.0925925925925923E-2"/>
          <c:w val="8.4988407699037621E-2"/>
          <c:h val="0.89814814814814814"/>
        </c:manualLayout>
      </c:layout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0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34641666345280703"/>
                      <c:h val="0.12770958863948104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5784-44B1-B4AC-8F3B374A4F22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yVal>
            <c:numRef>
              <c:f>'Data CONCERTATION'!$C$15</c:f>
              <c:numCache>
                <c:formatCode>0%</c:formatCode>
                <c:ptCount val="1"/>
                <c:pt idx="0">
                  <c:v>0.63333333333333308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5784-44B1-B4AC-8F3B374A4F2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87506560"/>
        <c:axId val="687505728"/>
      </c:scatterChart>
      <c:valAx>
        <c:axId val="687506560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687505728"/>
        <c:crosses val="autoZero"/>
        <c:crossBetween val="midCat"/>
      </c:valAx>
      <c:valAx>
        <c:axId val="687505728"/>
        <c:scaling>
          <c:orientation val="minMax"/>
          <c:max val="1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crossAx val="68750656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299167</xdr:colOff>
      <xdr:row>15</xdr:row>
      <xdr:rowOff>59634</xdr:rowOff>
    </xdr:from>
    <xdr:to>
      <xdr:col>1</xdr:col>
      <xdr:colOff>311427</xdr:colOff>
      <xdr:row>19</xdr:row>
      <xdr:rowOff>106018</xdr:rowOff>
    </xdr:to>
    <xdr:cxnSp macro="">
      <xdr:nvCxnSpPr>
        <xdr:cNvPr id="44" name="Connecteur droit 43">
          <a:extLst>
            <a:ext uri="{FF2B5EF4-FFF2-40B4-BE49-F238E27FC236}">
              <a16:creationId xmlns:a16="http://schemas.microsoft.com/office/drawing/2014/main" id="{9CACEEA6-8B93-8936-78B7-F5E9FBEA798C}"/>
            </a:ext>
          </a:extLst>
        </xdr:cNvPr>
        <xdr:cNvCxnSpPr/>
      </xdr:nvCxnSpPr>
      <xdr:spPr>
        <a:xfrm>
          <a:off x="1094297" y="2842591"/>
          <a:ext cx="12260" cy="788505"/>
        </a:xfrm>
        <a:prstGeom prst="line">
          <a:avLst/>
        </a:prstGeom>
        <a:ln w="63500">
          <a:solidFill>
            <a:schemeClr val="bg2">
              <a:lumMod val="2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496956</xdr:colOff>
      <xdr:row>19</xdr:row>
      <xdr:rowOff>152400</xdr:rowOff>
    </xdr:from>
    <xdr:to>
      <xdr:col>2</xdr:col>
      <xdr:colOff>101378</xdr:colOff>
      <xdr:row>22</xdr:row>
      <xdr:rowOff>118605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EEF93732-951A-33B0-8509-FA8765D081D5}"/>
            </a:ext>
          </a:extLst>
        </xdr:cNvPr>
        <xdr:cNvSpPr/>
      </xdr:nvSpPr>
      <xdr:spPr>
        <a:xfrm>
          <a:off x="496956" y="3677478"/>
          <a:ext cx="1194683" cy="522797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2">
                  <a:lumMod val="10000"/>
                </a:schemeClr>
              </a:solidFill>
              <a:latin typeface="Candara Light" panose="020E0502030303020204" pitchFamily="34" charset="0"/>
            </a:rPr>
            <a:t>Statut de la concertation</a:t>
          </a:r>
        </a:p>
      </xdr:txBody>
    </xdr:sp>
    <xdr:clientData/>
  </xdr:twoCellAnchor>
  <xdr:twoCellAnchor>
    <xdr:from>
      <xdr:col>0</xdr:col>
      <xdr:colOff>723900</xdr:colOff>
      <xdr:row>5</xdr:row>
      <xdr:rowOff>106680</xdr:rowOff>
    </xdr:from>
    <xdr:to>
      <xdr:col>1</xdr:col>
      <xdr:colOff>670354</xdr:colOff>
      <xdr:row>15</xdr:row>
      <xdr:rowOff>152982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D863E116-99FF-490E-8498-56CC5160086E}"/>
            </a:ext>
          </a:extLst>
        </xdr:cNvPr>
        <xdr:cNvGrpSpPr/>
      </xdr:nvGrpSpPr>
      <xdr:grpSpPr>
        <a:xfrm>
          <a:off x="723900" y="1034332"/>
          <a:ext cx="741584" cy="1901607"/>
          <a:chOff x="9090660" y="1188720"/>
          <a:chExt cx="746555" cy="1875100"/>
        </a:xfrm>
      </xdr:grpSpPr>
      <xdr:grpSp>
        <xdr:nvGrpSpPr>
          <xdr:cNvPr id="13" name="Groupe 12">
            <a:extLst>
              <a:ext uri="{FF2B5EF4-FFF2-40B4-BE49-F238E27FC236}">
                <a16:creationId xmlns:a16="http://schemas.microsoft.com/office/drawing/2014/main" id="{D0353B63-9439-B2B3-1C03-5E2D2C28BDA4}"/>
              </a:ext>
            </a:extLst>
          </xdr:cNvPr>
          <xdr:cNvGrpSpPr/>
        </xdr:nvGrpSpPr>
        <xdr:grpSpPr>
          <a:xfrm>
            <a:off x="9103121" y="1312030"/>
            <a:ext cx="734094" cy="1712644"/>
            <a:chOff x="5800725" y="415290"/>
            <a:chExt cx="729615" cy="1666875"/>
          </a:xfrm>
        </xdr:grpSpPr>
        <xdr:sp macro="" textlink="">
          <xdr:nvSpPr>
            <xdr:cNvPr id="18" name="Rectangle : coins arrondis 17">
              <a:extLst>
                <a:ext uri="{FF2B5EF4-FFF2-40B4-BE49-F238E27FC236}">
                  <a16:creationId xmlns:a16="http://schemas.microsoft.com/office/drawing/2014/main" id="{56AF6015-9AB2-941A-86A5-FF5EC0E58A1D}"/>
                </a:ext>
              </a:extLst>
            </xdr:cNvPr>
            <xdr:cNvSpPr/>
          </xdr:nvSpPr>
          <xdr:spPr>
            <a:xfrm>
              <a:off x="5800725" y="415290"/>
              <a:ext cx="729615" cy="1666875"/>
            </a:xfrm>
            <a:prstGeom prst="roundRect">
              <a:avLst/>
            </a:prstGeom>
            <a:solidFill>
              <a:schemeClr val="bg2">
                <a:lumMod val="50000"/>
              </a:schemeClr>
            </a:solidFill>
            <a:ln>
              <a:solidFill>
                <a:schemeClr val="bg2">
                  <a:lumMod val="50000"/>
                </a:schemeClr>
              </a:solidFill>
            </a:ln>
            <a:effectLst>
              <a:outerShdw blurRad="50800" dist="38100" dir="5400000" algn="t" rotWithShape="0">
                <a:prstClr val="black">
                  <a:alpha val="40000"/>
                </a:prstClr>
              </a:outerShdw>
            </a:effectLst>
            <a:scene3d>
              <a:camera prst="orthographicFront"/>
              <a:lightRig rig="threePt" dir="t"/>
            </a:scene3d>
            <a:sp3d>
              <a:bevelT/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19" name="Ellipse 18">
              <a:extLst>
                <a:ext uri="{FF2B5EF4-FFF2-40B4-BE49-F238E27FC236}">
                  <a16:creationId xmlns:a16="http://schemas.microsoft.com/office/drawing/2014/main" id="{F97168AB-6EDE-9A92-C01B-1B692303DD91}"/>
                </a:ext>
              </a:extLst>
            </xdr:cNvPr>
            <xdr:cNvSpPr/>
          </xdr:nvSpPr>
          <xdr:spPr>
            <a:xfrm>
              <a:off x="5945505" y="565785"/>
              <a:ext cx="447675" cy="445770"/>
            </a:xfrm>
            <a:prstGeom prst="ellipse">
              <a:avLst/>
            </a:prstGeom>
            <a:solidFill>
              <a:srgbClr val="FF0000">
                <a:alpha val="20000"/>
              </a:srgbClr>
            </a:soli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20" name="Ellipse 19">
              <a:extLst>
                <a:ext uri="{FF2B5EF4-FFF2-40B4-BE49-F238E27FC236}">
                  <a16:creationId xmlns:a16="http://schemas.microsoft.com/office/drawing/2014/main" id="{BE09D3E6-59F8-BAAA-98FB-D2609C3D8152}"/>
                </a:ext>
              </a:extLst>
            </xdr:cNvPr>
            <xdr:cNvSpPr/>
          </xdr:nvSpPr>
          <xdr:spPr>
            <a:xfrm>
              <a:off x="5945504" y="1049655"/>
              <a:ext cx="447675" cy="443865"/>
            </a:xfrm>
            <a:prstGeom prst="ellipse">
              <a:avLst/>
            </a:prstGeom>
            <a:solidFill>
              <a:schemeClr val="accent2">
                <a:lumMod val="75000"/>
                <a:alpha val="20000"/>
              </a:schemeClr>
            </a:soli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21" name="Ellipse 20">
              <a:extLst>
                <a:ext uri="{FF2B5EF4-FFF2-40B4-BE49-F238E27FC236}">
                  <a16:creationId xmlns:a16="http://schemas.microsoft.com/office/drawing/2014/main" id="{22AAAB45-C7F7-4A3A-3734-C688FA2AF0D9}"/>
                </a:ext>
              </a:extLst>
            </xdr:cNvPr>
            <xdr:cNvSpPr/>
          </xdr:nvSpPr>
          <xdr:spPr>
            <a:xfrm>
              <a:off x="5945505" y="1531620"/>
              <a:ext cx="447675" cy="445770"/>
            </a:xfrm>
            <a:prstGeom prst="ellipse">
              <a:avLst/>
            </a:prstGeom>
            <a:solidFill>
              <a:srgbClr val="00B050">
                <a:alpha val="20000"/>
              </a:srgbClr>
            </a:soli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14" name="Groupe 13">
            <a:extLst>
              <a:ext uri="{FF2B5EF4-FFF2-40B4-BE49-F238E27FC236}">
                <a16:creationId xmlns:a16="http://schemas.microsoft.com/office/drawing/2014/main" id="{A8001C19-91C0-2E4D-665A-ADD8508A64B7}"/>
              </a:ext>
            </a:extLst>
          </xdr:cNvPr>
          <xdr:cNvGrpSpPr/>
        </xdr:nvGrpSpPr>
        <xdr:grpSpPr>
          <a:xfrm>
            <a:off x="9098281" y="1203960"/>
            <a:ext cx="649759" cy="1875102"/>
            <a:chOff x="5511533" y="332355"/>
            <a:chExt cx="1105250" cy="1824991"/>
          </a:xfrm>
        </xdr:grpSpPr>
        <xdr:sp macro="" textlink="'Data CONCERTATION'!D9">
          <xdr:nvSpPr>
            <xdr:cNvPr id="15" name="ZoneTexte 14">
              <a:extLst>
                <a:ext uri="{FF2B5EF4-FFF2-40B4-BE49-F238E27FC236}">
                  <a16:creationId xmlns:a16="http://schemas.microsoft.com/office/drawing/2014/main" id="{B979F28B-EBA7-8464-B252-633B1FD31D79}"/>
                </a:ext>
              </a:extLst>
            </xdr:cNvPr>
            <xdr:cNvSpPr txBox="1"/>
          </xdr:nvSpPr>
          <xdr:spPr>
            <a:xfrm>
              <a:off x="5511610" y="332355"/>
              <a:ext cx="1051455" cy="859155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fld id="{6AB1D20D-FFE2-4375-BFFA-BCFBAB8132EE}" type="TxLink">
                <a:rPr lang="en-US" sz="6000" b="0" i="0" u="none" strike="noStrike">
                  <a:solidFill>
                    <a:srgbClr val="FF0000"/>
                  </a:solidFill>
                  <a:latin typeface="Wingdings"/>
                  <a:cs typeface="Calibri"/>
                </a:rPr>
                <a:pPr/>
                <a:t> </a:t>
              </a:fld>
              <a:endParaRPr lang="fr-FR" sz="6000">
                <a:solidFill>
                  <a:srgbClr val="FF0000"/>
                </a:solidFill>
              </a:endParaRPr>
            </a:p>
          </xdr:txBody>
        </xdr:sp>
        <xdr:sp macro="" textlink="'Data CONCERTATION'!E9">
          <xdr:nvSpPr>
            <xdr:cNvPr id="16" name="ZoneTexte 15">
              <a:extLst>
                <a:ext uri="{FF2B5EF4-FFF2-40B4-BE49-F238E27FC236}">
                  <a16:creationId xmlns:a16="http://schemas.microsoft.com/office/drawing/2014/main" id="{F7F034B6-918E-8557-CA2A-BE36B1D426A3}"/>
                </a:ext>
              </a:extLst>
            </xdr:cNvPr>
            <xdr:cNvSpPr txBox="1"/>
          </xdr:nvSpPr>
          <xdr:spPr>
            <a:xfrm>
              <a:off x="5511538" y="806905"/>
              <a:ext cx="1048196" cy="859155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fld id="{43D6CB33-DA15-461B-A005-720854526DFD}" type="TxLink">
                <a:rPr lang="en-US" sz="6000" b="0" i="0" u="none" strike="noStrike">
                  <a:solidFill>
                    <a:schemeClr val="accent4"/>
                  </a:solidFill>
                  <a:latin typeface="Wingdings"/>
                  <a:cs typeface="Calibri"/>
                </a:rPr>
                <a:pPr/>
                <a:t> </a:t>
              </a:fld>
              <a:endParaRPr lang="fr-FR" sz="6000" u="sng">
                <a:solidFill>
                  <a:schemeClr val="accent4"/>
                </a:solidFill>
              </a:endParaRPr>
            </a:p>
          </xdr:txBody>
        </xdr:sp>
        <xdr:sp macro="" textlink="'Data CONCERTATION'!F9">
          <xdr:nvSpPr>
            <xdr:cNvPr id="17" name="ZoneTexte 16">
              <a:extLst>
                <a:ext uri="{FF2B5EF4-FFF2-40B4-BE49-F238E27FC236}">
                  <a16:creationId xmlns:a16="http://schemas.microsoft.com/office/drawing/2014/main" id="{A3A7D0CF-251D-2DB9-9A03-AAEBAE081017}"/>
                </a:ext>
              </a:extLst>
            </xdr:cNvPr>
            <xdr:cNvSpPr txBox="1"/>
          </xdr:nvSpPr>
          <xdr:spPr>
            <a:xfrm>
              <a:off x="5511533" y="1298192"/>
              <a:ext cx="1105250" cy="859154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fld id="{804C2575-384C-4153-B345-CE7D91A4B616}" type="TxLink">
                <a:rPr lang="en-US" sz="6000" b="0" i="0" u="none" strike="noStrike">
                  <a:solidFill>
                    <a:srgbClr val="92D050"/>
                  </a:solidFill>
                  <a:latin typeface="Wingdings"/>
                  <a:cs typeface="Calibri"/>
                </a:rPr>
                <a:pPr/>
                <a:t>l</a:t>
              </a:fld>
              <a:endParaRPr lang="fr-FR" sz="6000">
                <a:solidFill>
                  <a:srgbClr val="92D050"/>
                </a:solidFill>
              </a:endParaRPr>
            </a:p>
          </xdr:txBody>
        </xdr:sp>
      </xdr:grpSp>
    </xdr:grpSp>
    <xdr:clientData/>
  </xdr:twoCellAnchor>
  <xdr:twoCellAnchor>
    <xdr:from>
      <xdr:col>1</xdr:col>
      <xdr:colOff>38100</xdr:colOff>
      <xdr:row>1</xdr:row>
      <xdr:rowOff>30480</xdr:rowOff>
    </xdr:from>
    <xdr:to>
      <xdr:col>13</xdr:col>
      <xdr:colOff>190500</xdr:colOff>
      <xdr:row>4</xdr:row>
      <xdr:rowOff>83820</xdr:rowOff>
    </xdr:to>
    <xdr:sp macro="" textlink="">
      <xdr:nvSpPr>
        <xdr:cNvPr id="23" name="ZoneTexte 22">
          <a:extLst>
            <a:ext uri="{FF2B5EF4-FFF2-40B4-BE49-F238E27FC236}">
              <a16:creationId xmlns:a16="http://schemas.microsoft.com/office/drawing/2014/main" id="{C29D9896-764D-36DB-2173-3DBFB55D12A6}"/>
            </a:ext>
          </a:extLst>
        </xdr:cNvPr>
        <xdr:cNvSpPr txBox="1"/>
      </xdr:nvSpPr>
      <xdr:spPr>
        <a:xfrm>
          <a:off x="1623060" y="213360"/>
          <a:ext cx="9662160" cy="601980"/>
        </a:xfrm>
        <a:prstGeom prst="rect">
          <a:avLst/>
        </a:prstGeom>
        <a:ln/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3200">
              <a:solidFill>
                <a:srgbClr val="0070C0"/>
              </a:solidFill>
            </a:rPr>
            <a:t>Tableau de bord de la concertation</a:t>
          </a:r>
        </a:p>
      </xdr:txBody>
    </xdr:sp>
    <xdr:clientData/>
  </xdr:twoCellAnchor>
  <xdr:twoCellAnchor>
    <xdr:from>
      <xdr:col>2</xdr:col>
      <xdr:colOff>786848</xdr:colOff>
      <xdr:row>7</xdr:row>
      <xdr:rowOff>45720</xdr:rowOff>
    </xdr:from>
    <xdr:to>
      <xdr:col>3</xdr:col>
      <xdr:colOff>166977</xdr:colOff>
      <xdr:row>19</xdr:row>
      <xdr:rowOff>114300</xdr:rowOff>
    </xdr:to>
    <xdr:sp macro="" textlink="">
      <xdr:nvSpPr>
        <xdr:cNvPr id="24" name="Rectangle 23">
          <a:extLst>
            <a:ext uri="{FF2B5EF4-FFF2-40B4-BE49-F238E27FC236}">
              <a16:creationId xmlns:a16="http://schemas.microsoft.com/office/drawing/2014/main" id="{B092806B-E173-118F-D58E-7DC0DE22E2E7}"/>
            </a:ext>
          </a:extLst>
        </xdr:cNvPr>
        <xdr:cNvSpPr/>
      </xdr:nvSpPr>
      <xdr:spPr>
        <a:xfrm>
          <a:off x="3172239" y="1344433"/>
          <a:ext cx="175260" cy="2294945"/>
        </a:xfrm>
        <a:prstGeom prst="rect">
          <a:avLst/>
        </a:prstGeom>
        <a:gradFill>
          <a:gsLst>
            <a:gs pos="0">
              <a:srgbClr val="92D050"/>
            </a:gs>
            <a:gs pos="50000">
              <a:schemeClr val="accent4">
                <a:lumMod val="60000"/>
                <a:lumOff val="40000"/>
              </a:schemeClr>
            </a:gs>
            <a:gs pos="100000">
              <a:srgbClr val="FF0000"/>
            </a:gs>
          </a:gsLst>
          <a:lin ang="5400000" scaled="1"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31475</xdr:colOff>
      <xdr:row>7</xdr:row>
      <xdr:rowOff>45720</xdr:rowOff>
    </xdr:from>
    <xdr:to>
      <xdr:col>4</xdr:col>
      <xdr:colOff>206735</xdr:colOff>
      <xdr:row>19</xdr:row>
      <xdr:rowOff>114300</xdr:rowOff>
    </xdr:to>
    <xdr:sp macro="" textlink="">
      <xdr:nvSpPr>
        <xdr:cNvPr id="26" name="Rectangle 25">
          <a:extLst>
            <a:ext uri="{FF2B5EF4-FFF2-40B4-BE49-F238E27FC236}">
              <a16:creationId xmlns:a16="http://schemas.microsoft.com/office/drawing/2014/main" id="{D5445841-3747-42C1-BCC6-16C2AC4B0B44}"/>
            </a:ext>
          </a:extLst>
        </xdr:cNvPr>
        <xdr:cNvSpPr/>
      </xdr:nvSpPr>
      <xdr:spPr>
        <a:xfrm>
          <a:off x="4007127" y="1344433"/>
          <a:ext cx="175260" cy="2294945"/>
        </a:xfrm>
        <a:prstGeom prst="rect">
          <a:avLst/>
        </a:prstGeom>
        <a:gradFill>
          <a:gsLst>
            <a:gs pos="0">
              <a:srgbClr val="92D050"/>
            </a:gs>
            <a:gs pos="50000">
              <a:schemeClr val="accent4">
                <a:lumMod val="60000"/>
                <a:lumOff val="40000"/>
              </a:schemeClr>
            </a:gs>
            <a:gs pos="100000">
              <a:srgbClr val="FF0000"/>
            </a:gs>
          </a:gsLst>
          <a:lin ang="5400000" scaled="1"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77857</xdr:colOff>
      <xdr:row>7</xdr:row>
      <xdr:rowOff>45720</xdr:rowOff>
    </xdr:from>
    <xdr:to>
      <xdr:col>5</xdr:col>
      <xdr:colOff>253117</xdr:colOff>
      <xdr:row>19</xdr:row>
      <xdr:rowOff>114300</xdr:rowOff>
    </xdr:to>
    <xdr:sp macro="" textlink="">
      <xdr:nvSpPr>
        <xdr:cNvPr id="27" name="Rectangle 26">
          <a:extLst>
            <a:ext uri="{FF2B5EF4-FFF2-40B4-BE49-F238E27FC236}">
              <a16:creationId xmlns:a16="http://schemas.microsoft.com/office/drawing/2014/main" id="{8F1F0947-D4DD-4828-A193-FBBED50BB23D}"/>
            </a:ext>
          </a:extLst>
        </xdr:cNvPr>
        <xdr:cNvSpPr/>
      </xdr:nvSpPr>
      <xdr:spPr>
        <a:xfrm>
          <a:off x="4848640" y="1344433"/>
          <a:ext cx="175260" cy="2294945"/>
        </a:xfrm>
        <a:prstGeom prst="rect">
          <a:avLst/>
        </a:prstGeom>
        <a:gradFill>
          <a:gsLst>
            <a:gs pos="0">
              <a:srgbClr val="92D050"/>
            </a:gs>
            <a:gs pos="50000">
              <a:schemeClr val="accent4">
                <a:lumMod val="60000"/>
                <a:lumOff val="40000"/>
              </a:schemeClr>
            </a:gs>
            <a:gs pos="100000">
              <a:srgbClr val="FF0000"/>
            </a:gs>
          </a:gsLst>
          <a:lin ang="5400000" scaled="1"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124241</xdr:colOff>
      <xdr:row>7</xdr:row>
      <xdr:rowOff>45720</xdr:rowOff>
    </xdr:from>
    <xdr:to>
      <xdr:col>6</xdr:col>
      <xdr:colOff>299501</xdr:colOff>
      <xdr:row>19</xdr:row>
      <xdr:rowOff>114300</xdr:rowOff>
    </xdr:to>
    <xdr:sp macro="" textlink="">
      <xdr:nvSpPr>
        <xdr:cNvPr id="28" name="Rectangle 27">
          <a:extLst>
            <a:ext uri="{FF2B5EF4-FFF2-40B4-BE49-F238E27FC236}">
              <a16:creationId xmlns:a16="http://schemas.microsoft.com/office/drawing/2014/main" id="{A7036A64-F43F-4844-B42E-00565A73814C}"/>
            </a:ext>
          </a:extLst>
        </xdr:cNvPr>
        <xdr:cNvSpPr/>
      </xdr:nvSpPr>
      <xdr:spPr>
        <a:xfrm>
          <a:off x="5690154" y="1344433"/>
          <a:ext cx="175260" cy="2294945"/>
        </a:xfrm>
        <a:prstGeom prst="rect">
          <a:avLst/>
        </a:prstGeom>
        <a:gradFill>
          <a:gsLst>
            <a:gs pos="0">
              <a:srgbClr val="92D050"/>
            </a:gs>
            <a:gs pos="50000">
              <a:schemeClr val="accent4">
                <a:lumMod val="60000"/>
                <a:lumOff val="40000"/>
              </a:schemeClr>
            </a:gs>
            <a:gs pos="100000">
              <a:srgbClr val="FF0000"/>
            </a:gs>
          </a:gsLst>
          <a:lin ang="5400000" scaled="1"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530087</xdr:colOff>
      <xdr:row>19</xdr:row>
      <xdr:rowOff>106018</xdr:rowOff>
    </xdr:from>
    <xdr:to>
      <xdr:col>6</xdr:col>
      <xdr:colOff>569844</xdr:colOff>
      <xdr:row>19</xdr:row>
      <xdr:rowOff>106018</xdr:rowOff>
    </xdr:to>
    <xdr:cxnSp macro="">
      <xdr:nvCxnSpPr>
        <xdr:cNvPr id="30" name="Connecteur droit 29">
          <a:extLst>
            <a:ext uri="{FF2B5EF4-FFF2-40B4-BE49-F238E27FC236}">
              <a16:creationId xmlns:a16="http://schemas.microsoft.com/office/drawing/2014/main" id="{2F13F91E-DE14-EA0D-C0D5-97B0735E33C5}"/>
            </a:ext>
          </a:extLst>
        </xdr:cNvPr>
        <xdr:cNvCxnSpPr/>
      </xdr:nvCxnSpPr>
      <xdr:spPr>
        <a:xfrm>
          <a:off x="2915478" y="3631096"/>
          <a:ext cx="3220279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569842</xdr:colOff>
      <xdr:row>19</xdr:row>
      <xdr:rowOff>145774</xdr:rowOff>
    </xdr:from>
    <xdr:to>
      <xdr:col>4</xdr:col>
      <xdr:colOff>483705</xdr:colOff>
      <xdr:row>21</xdr:row>
      <xdr:rowOff>185530</xdr:rowOff>
    </xdr:to>
    <xdr:sp macro="" textlink="">
      <xdr:nvSpPr>
        <xdr:cNvPr id="31" name="ZoneTexte 30">
          <a:extLst>
            <a:ext uri="{FF2B5EF4-FFF2-40B4-BE49-F238E27FC236}">
              <a16:creationId xmlns:a16="http://schemas.microsoft.com/office/drawing/2014/main" id="{600E20E3-120E-C109-6E82-6F6A4CBCFA2D}"/>
            </a:ext>
          </a:extLst>
        </xdr:cNvPr>
        <xdr:cNvSpPr txBox="1"/>
      </xdr:nvSpPr>
      <xdr:spPr>
        <a:xfrm>
          <a:off x="3750364" y="3670852"/>
          <a:ext cx="708993" cy="410817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900">
              <a:latin typeface="Candara Light" panose="020E0502030303020204" pitchFamily="34" charset="0"/>
            </a:rPr>
            <a:t>Objectifs</a:t>
          </a:r>
          <a:r>
            <a:rPr lang="fr-FR" sz="900" baseline="0">
              <a:latin typeface="Candara Light" panose="020E0502030303020204" pitchFamily="34" charset="0"/>
            </a:rPr>
            <a:t> </a:t>
          </a:r>
          <a:r>
            <a:rPr lang="fr-FR" sz="900">
              <a:latin typeface="Candara Light" panose="020E0502030303020204" pitchFamily="34" charset="0"/>
            </a:rPr>
            <a:t>membres</a:t>
          </a:r>
        </a:p>
      </xdr:txBody>
    </xdr:sp>
    <xdr:clientData/>
  </xdr:twoCellAnchor>
  <xdr:twoCellAnchor>
    <xdr:from>
      <xdr:col>2</xdr:col>
      <xdr:colOff>523462</xdr:colOff>
      <xdr:row>19</xdr:row>
      <xdr:rowOff>145774</xdr:rowOff>
    </xdr:from>
    <xdr:to>
      <xdr:col>3</xdr:col>
      <xdr:colOff>437324</xdr:colOff>
      <xdr:row>21</xdr:row>
      <xdr:rowOff>185530</xdr:rowOff>
    </xdr:to>
    <xdr:sp macro="" textlink="">
      <xdr:nvSpPr>
        <xdr:cNvPr id="35" name="ZoneTexte 34">
          <a:extLst>
            <a:ext uri="{FF2B5EF4-FFF2-40B4-BE49-F238E27FC236}">
              <a16:creationId xmlns:a16="http://schemas.microsoft.com/office/drawing/2014/main" id="{93615376-10EE-4B7B-A27A-0CA003C620CD}"/>
            </a:ext>
          </a:extLst>
        </xdr:cNvPr>
        <xdr:cNvSpPr txBox="1"/>
      </xdr:nvSpPr>
      <xdr:spPr>
        <a:xfrm>
          <a:off x="2908853" y="3670852"/>
          <a:ext cx="708993" cy="410817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900">
              <a:latin typeface="Candara Light" panose="020E0502030303020204" pitchFamily="34" charset="0"/>
            </a:rPr>
            <a:t>Objectifs</a:t>
          </a:r>
          <a:r>
            <a:rPr lang="fr-FR" sz="900" baseline="0">
              <a:latin typeface="Candara Light" panose="020E0502030303020204" pitchFamily="34" charset="0"/>
            </a:rPr>
            <a:t> </a:t>
          </a:r>
          <a:r>
            <a:rPr lang="fr-FR" sz="900">
              <a:latin typeface="Candara Light" panose="020E0502030303020204" pitchFamily="34" charset="0"/>
            </a:rPr>
            <a:t>comités</a:t>
          </a:r>
        </a:p>
      </xdr:txBody>
    </xdr:sp>
    <xdr:clientData/>
  </xdr:twoCellAnchor>
  <xdr:twoCellAnchor>
    <xdr:from>
      <xdr:col>4</xdr:col>
      <xdr:colOff>609601</xdr:colOff>
      <xdr:row>19</xdr:row>
      <xdr:rowOff>145774</xdr:rowOff>
    </xdr:from>
    <xdr:to>
      <xdr:col>5</xdr:col>
      <xdr:colOff>523463</xdr:colOff>
      <xdr:row>21</xdr:row>
      <xdr:rowOff>185530</xdr:rowOff>
    </xdr:to>
    <xdr:sp macro="" textlink="">
      <xdr:nvSpPr>
        <xdr:cNvPr id="36" name="ZoneTexte 35">
          <a:extLst>
            <a:ext uri="{FF2B5EF4-FFF2-40B4-BE49-F238E27FC236}">
              <a16:creationId xmlns:a16="http://schemas.microsoft.com/office/drawing/2014/main" id="{6784FA66-6AAB-4EC8-AA95-F4567133F5DD}"/>
            </a:ext>
          </a:extLst>
        </xdr:cNvPr>
        <xdr:cNvSpPr txBox="1"/>
      </xdr:nvSpPr>
      <xdr:spPr>
        <a:xfrm>
          <a:off x="4585253" y="3670852"/>
          <a:ext cx="708993" cy="410817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900">
              <a:latin typeface="Candara Light" panose="020E0502030303020204" pitchFamily="34" charset="0"/>
            </a:rPr>
            <a:t>Objectif rencontres</a:t>
          </a:r>
        </a:p>
      </xdr:txBody>
    </xdr:sp>
    <xdr:clientData/>
  </xdr:twoCellAnchor>
  <xdr:twoCellAnchor>
    <xdr:from>
      <xdr:col>5</xdr:col>
      <xdr:colOff>649355</xdr:colOff>
      <xdr:row>19</xdr:row>
      <xdr:rowOff>152400</xdr:rowOff>
    </xdr:from>
    <xdr:to>
      <xdr:col>6</xdr:col>
      <xdr:colOff>563218</xdr:colOff>
      <xdr:row>22</xdr:row>
      <xdr:rowOff>6625</xdr:rowOff>
    </xdr:to>
    <xdr:sp macro="" textlink="">
      <xdr:nvSpPr>
        <xdr:cNvPr id="37" name="ZoneTexte 36">
          <a:extLst>
            <a:ext uri="{FF2B5EF4-FFF2-40B4-BE49-F238E27FC236}">
              <a16:creationId xmlns:a16="http://schemas.microsoft.com/office/drawing/2014/main" id="{2B00FD24-3B30-42DE-BE37-92F3C2D78350}"/>
            </a:ext>
          </a:extLst>
        </xdr:cNvPr>
        <xdr:cNvSpPr txBox="1"/>
      </xdr:nvSpPr>
      <xdr:spPr>
        <a:xfrm>
          <a:off x="5420138" y="3677478"/>
          <a:ext cx="708993" cy="410817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900">
              <a:latin typeface="Candara Light" panose="020E0502030303020204" pitchFamily="34" charset="0"/>
            </a:rPr>
            <a:t>Objectif initiatives</a:t>
          </a:r>
        </a:p>
      </xdr:txBody>
    </xdr:sp>
    <xdr:clientData/>
  </xdr:twoCellAnchor>
  <xdr:twoCellAnchor>
    <xdr:from>
      <xdr:col>3</xdr:col>
      <xdr:colOff>761999</xdr:colOff>
      <xdr:row>6</xdr:row>
      <xdr:rowOff>119270</xdr:rowOff>
    </xdr:from>
    <xdr:to>
      <xdr:col>5</xdr:col>
      <xdr:colOff>426719</xdr:colOff>
      <xdr:row>20</xdr:row>
      <xdr:rowOff>4970</xdr:rowOff>
    </xdr:to>
    <xdr:graphicFrame macro="">
      <xdr:nvGraphicFramePr>
        <xdr:cNvPr id="38" name="Graphique 37">
          <a:extLst>
            <a:ext uri="{FF2B5EF4-FFF2-40B4-BE49-F238E27FC236}">
              <a16:creationId xmlns:a16="http://schemas.microsoft.com/office/drawing/2014/main" id="{A90F0D72-F16F-4F35-B5C2-5B2D796626D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13252</xdr:colOff>
      <xdr:row>6</xdr:row>
      <xdr:rowOff>119270</xdr:rowOff>
    </xdr:from>
    <xdr:to>
      <xdr:col>6</xdr:col>
      <xdr:colOff>473103</xdr:colOff>
      <xdr:row>20</xdr:row>
      <xdr:rowOff>4970</xdr:rowOff>
    </xdr:to>
    <xdr:graphicFrame macro="">
      <xdr:nvGraphicFramePr>
        <xdr:cNvPr id="39" name="Graphique 38">
          <a:extLst>
            <a:ext uri="{FF2B5EF4-FFF2-40B4-BE49-F238E27FC236}">
              <a16:creationId xmlns:a16="http://schemas.microsoft.com/office/drawing/2014/main" id="{ADA45E01-86D0-4F64-9A0D-E63690FBDC1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53007</xdr:colOff>
      <xdr:row>6</xdr:row>
      <xdr:rowOff>119269</xdr:rowOff>
    </xdr:from>
    <xdr:to>
      <xdr:col>7</xdr:col>
      <xdr:colOff>512858</xdr:colOff>
      <xdr:row>20</xdr:row>
      <xdr:rowOff>4969</xdr:rowOff>
    </xdr:to>
    <xdr:graphicFrame macro="">
      <xdr:nvGraphicFramePr>
        <xdr:cNvPr id="40" name="Graphique 39">
          <a:extLst>
            <a:ext uri="{FF2B5EF4-FFF2-40B4-BE49-F238E27FC236}">
              <a16:creationId xmlns:a16="http://schemas.microsoft.com/office/drawing/2014/main" id="{294130F7-D20A-4500-8F52-B885835E8BE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</xdr:col>
      <xdr:colOff>178904</xdr:colOff>
      <xdr:row>12</xdr:row>
      <xdr:rowOff>0</xdr:rowOff>
    </xdr:from>
    <xdr:to>
      <xdr:col>11</xdr:col>
      <xdr:colOff>153062</xdr:colOff>
      <xdr:row>26</xdr:row>
      <xdr:rowOff>134344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FF893BD3-52CF-4A65-A0DE-B4EB8935E5D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7</xdr:col>
      <xdr:colOff>165652</xdr:colOff>
      <xdr:row>19</xdr:row>
      <xdr:rowOff>106018</xdr:rowOff>
    </xdr:from>
    <xdr:to>
      <xdr:col>11</xdr:col>
      <xdr:colOff>205409</xdr:colOff>
      <xdr:row>19</xdr:row>
      <xdr:rowOff>106018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CE58744E-B640-496A-BDB0-1593C4774235}"/>
            </a:ext>
          </a:extLst>
        </xdr:cNvPr>
        <xdr:cNvCxnSpPr/>
      </xdr:nvCxnSpPr>
      <xdr:spPr>
        <a:xfrm>
          <a:off x="5731565" y="3631096"/>
          <a:ext cx="3220279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781878</xdr:colOff>
      <xdr:row>19</xdr:row>
      <xdr:rowOff>152400</xdr:rowOff>
    </xdr:from>
    <xdr:to>
      <xdr:col>11</xdr:col>
      <xdr:colOff>198783</xdr:colOff>
      <xdr:row>22</xdr:row>
      <xdr:rowOff>6625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A38BB8AF-75A1-479C-ADA5-F4011A5D95EC}"/>
            </a:ext>
          </a:extLst>
        </xdr:cNvPr>
        <xdr:cNvSpPr txBox="1"/>
      </xdr:nvSpPr>
      <xdr:spPr>
        <a:xfrm>
          <a:off x="7938052" y="3677478"/>
          <a:ext cx="1007166" cy="410817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900">
              <a:latin typeface="Candara Light" panose="020E0502030303020204" pitchFamily="34" charset="0"/>
            </a:rPr>
            <a:t>Avancement</a:t>
          </a:r>
          <a:r>
            <a:rPr lang="fr-FR" sz="900" baseline="0">
              <a:latin typeface="Candara Light" panose="020E0502030303020204" pitchFamily="34" charset="0"/>
            </a:rPr>
            <a:t> concertation</a:t>
          </a:r>
          <a:endParaRPr lang="fr-FR" sz="900">
            <a:latin typeface="Candara Light" panose="020E0502030303020204" pitchFamily="34" charset="0"/>
          </a:endParaRPr>
        </a:p>
      </xdr:txBody>
    </xdr:sp>
    <xdr:clientData/>
  </xdr:twoCellAnchor>
  <xdr:twoCellAnchor>
    <xdr:from>
      <xdr:col>2</xdr:col>
      <xdr:colOff>726278</xdr:colOff>
      <xdr:row>6</xdr:row>
      <xdr:rowOff>119269</xdr:rowOff>
    </xdr:from>
    <xdr:to>
      <xdr:col>4</xdr:col>
      <xdr:colOff>276909</xdr:colOff>
      <xdr:row>20</xdr:row>
      <xdr:rowOff>4969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685C228B-6B3D-4362-9293-1C8CDD02C0F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365942</xdr:colOff>
      <xdr:row>19</xdr:row>
      <xdr:rowOff>107343</xdr:rowOff>
    </xdr:from>
    <xdr:to>
      <xdr:col>2</xdr:col>
      <xdr:colOff>291548</xdr:colOff>
      <xdr:row>19</xdr:row>
      <xdr:rowOff>107343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id="{191DCDF1-03F3-4B2B-8CB1-FE6BAEE3ECB2}"/>
            </a:ext>
          </a:extLst>
        </xdr:cNvPr>
        <xdr:cNvCxnSpPr/>
      </xdr:nvCxnSpPr>
      <xdr:spPr>
        <a:xfrm>
          <a:off x="365942" y="3632421"/>
          <a:ext cx="1515867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1F4DFC-3D3F-4993-B54A-3D6EF35B4044}">
  <sheetPr>
    <pageSetUpPr fitToPage="1"/>
  </sheetPr>
  <dimension ref="B1:J48"/>
  <sheetViews>
    <sheetView tabSelected="1" topLeftCell="A13" workbookViewId="0">
      <selection activeCell="D6" sqref="D6"/>
    </sheetView>
  </sheetViews>
  <sheetFormatPr baseColWidth="10" defaultRowHeight="14.4" x14ac:dyDescent="0.3"/>
  <cols>
    <col min="2" max="2" width="27" customWidth="1"/>
    <col min="3" max="3" width="20.21875" customWidth="1"/>
    <col min="6" max="6" width="26.21875" customWidth="1"/>
  </cols>
  <sheetData>
    <row r="1" spans="2:7" x14ac:dyDescent="0.3">
      <c r="B1" s="5" t="s">
        <v>13</v>
      </c>
      <c r="C1" s="22">
        <f ca="1">TODAY()</f>
        <v>44834</v>
      </c>
    </row>
    <row r="2" spans="2:7" ht="23.4" x14ac:dyDescent="0.45">
      <c r="B2" s="5" t="s">
        <v>14</v>
      </c>
      <c r="C2" s="22" t="s">
        <v>44</v>
      </c>
      <c r="E2" s="7"/>
      <c r="F2" s="8" t="s">
        <v>29</v>
      </c>
      <c r="G2" s="7"/>
    </row>
    <row r="3" spans="2:7" ht="23.4" x14ac:dyDescent="0.45">
      <c r="B3" s="5" t="s">
        <v>15</v>
      </c>
      <c r="C3" s="6" t="s">
        <v>16</v>
      </c>
      <c r="E3" s="7"/>
      <c r="F3" s="8" t="s">
        <v>0</v>
      </c>
      <c r="G3" s="7"/>
    </row>
    <row r="4" spans="2:7" x14ac:dyDescent="0.3">
      <c r="B4" s="5"/>
      <c r="C4" s="6"/>
    </row>
    <row r="6" spans="2:7" x14ac:dyDescent="0.3">
      <c r="B6" s="1" t="s">
        <v>1</v>
      </c>
    </row>
    <row r="8" spans="2:7" x14ac:dyDescent="0.3">
      <c r="B8" s="35" t="s">
        <v>5</v>
      </c>
      <c r="C8" s="36"/>
      <c r="D8" t="s">
        <v>2</v>
      </c>
      <c r="E8" t="s">
        <v>3</v>
      </c>
      <c r="F8" t="s">
        <v>4</v>
      </c>
    </row>
    <row r="9" spans="2:7" x14ac:dyDescent="0.3">
      <c r="B9" s="37" t="s">
        <v>8</v>
      </c>
      <c r="C9" s="38"/>
      <c r="D9" s="4" t="str">
        <f>IF(B9="Concertation non encore démarrée","l","")</f>
        <v/>
      </c>
      <c r="E9" s="4" t="str">
        <f>IF(AND(D9="",F9=""),"l","")</f>
        <v/>
      </c>
      <c r="F9" s="4" t="str">
        <f>IF(B9="Concertation opérationnelle","l","")</f>
        <v>l</v>
      </c>
    </row>
    <row r="11" spans="2:7" x14ac:dyDescent="0.3">
      <c r="B11" s="1" t="s">
        <v>10</v>
      </c>
      <c r="F11" s="1" t="s">
        <v>20</v>
      </c>
    </row>
    <row r="13" spans="2:7" x14ac:dyDescent="0.3">
      <c r="B13" s="2" t="s">
        <v>11</v>
      </c>
      <c r="C13" s="9">
        <v>10</v>
      </c>
      <c r="F13" s="2" t="s">
        <v>11</v>
      </c>
      <c r="G13" s="12">
        <v>10</v>
      </c>
    </row>
    <row r="14" spans="2:7" x14ac:dyDescent="0.3">
      <c r="B14" s="2" t="s">
        <v>12</v>
      </c>
      <c r="C14" s="15">
        <v>6.3333333333333304</v>
      </c>
      <c r="F14" s="2" t="s">
        <v>12</v>
      </c>
      <c r="G14" s="16">
        <v>5</v>
      </c>
    </row>
    <row r="15" spans="2:7" x14ac:dyDescent="0.3">
      <c r="B15" s="2" t="s">
        <v>17</v>
      </c>
      <c r="C15" s="3">
        <f>IF(C14/C13&gt;1,1,C14/C13)</f>
        <v>0.63333333333333308</v>
      </c>
      <c r="F15" s="2" t="s">
        <v>17</v>
      </c>
      <c r="G15" s="3">
        <f>IF(G14/G13&gt;1,1,G14/G13)</f>
        <v>0.5</v>
      </c>
    </row>
    <row r="17" spans="2:10" x14ac:dyDescent="0.3">
      <c r="B17" s="1" t="s">
        <v>18</v>
      </c>
      <c r="F17" s="1" t="s">
        <v>21</v>
      </c>
    </row>
    <row r="19" spans="2:10" x14ac:dyDescent="0.3">
      <c r="B19" s="2" t="s">
        <v>11</v>
      </c>
      <c r="C19" s="10">
        <v>35</v>
      </c>
      <c r="F19" s="2" t="s">
        <v>11</v>
      </c>
      <c r="G19" s="3">
        <v>0.8</v>
      </c>
    </row>
    <row r="20" spans="2:10" x14ac:dyDescent="0.3">
      <c r="B20" s="2" t="s">
        <v>19</v>
      </c>
      <c r="C20" s="18">
        <v>31</v>
      </c>
      <c r="F20" s="2" t="s">
        <v>22</v>
      </c>
      <c r="G20" s="17">
        <v>0.81</v>
      </c>
    </row>
    <row r="21" spans="2:10" x14ac:dyDescent="0.3">
      <c r="B21" s="2" t="s">
        <v>17</v>
      </c>
      <c r="C21" s="3">
        <f>IF(C20/C19&gt;1,1,C20/C19)</f>
        <v>0.88571428571428568</v>
      </c>
    </row>
    <row r="23" spans="2:10" x14ac:dyDescent="0.3">
      <c r="B23" s="1" t="s">
        <v>24</v>
      </c>
      <c r="F23" s="1" t="s">
        <v>28</v>
      </c>
    </row>
    <row r="25" spans="2:10" x14ac:dyDescent="0.3">
      <c r="B25" s="2" t="s">
        <v>11</v>
      </c>
      <c r="C25" s="11">
        <v>100</v>
      </c>
      <c r="G25" s="2" t="s">
        <v>2</v>
      </c>
      <c r="H25" s="2" t="s">
        <v>3</v>
      </c>
      <c r="I25" s="2" t="s">
        <v>4</v>
      </c>
      <c r="J25" s="2" t="s">
        <v>35</v>
      </c>
    </row>
    <row r="26" spans="2:10" x14ac:dyDescent="0.3">
      <c r="B26" s="2" t="s">
        <v>24</v>
      </c>
      <c r="C26" s="19">
        <v>86</v>
      </c>
      <c r="F26" s="21" t="s">
        <v>31</v>
      </c>
      <c r="G26" s="14" t="str">
        <f>IF(F26="Non","l","")</f>
        <v/>
      </c>
      <c r="H26" s="14" t="str">
        <f>IF(F26="En partie","l","")</f>
        <v/>
      </c>
      <c r="I26" s="14" t="str">
        <f>IF(F26="Oui","l","")</f>
        <v>l</v>
      </c>
      <c r="J26" s="14" t="str">
        <f>IF(F26="Non évaluée","l","")</f>
        <v/>
      </c>
    </row>
    <row r="27" spans="2:10" x14ac:dyDescent="0.3">
      <c r="B27" s="2" t="s">
        <v>17</v>
      </c>
      <c r="C27" s="3">
        <f>IF(C26/C25&gt;1,1,C26/C25)</f>
        <v>0.86</v>
      </c>
      <c r="F27" s="25">
        <f>IF(I26="l",1,IF(H26="l",0.5,0))</f>
        <v>1</v>
      </c>
    </row>
    <row r="29" spans="2:10" x14ac:dyDescent="0.3">
      <c r="B29" s="1" t="s">
        <v>25</v>
      </c>
      <c r="F29" s="1" t="s">
        <v>23</v>
      </c>
    </row>
    <row r="31" spans="2:10" x14ac:dyDescent="0.3">
      <c r="B31" s="2" t="s">
        <v>11</v>
      </c>
      <c r="C31" s="13">
        <v>10</v>
      </c>
      <c r="F31" s="2" t="s">
        <v>11</v>
      </c>
      <c r="G31" s="3">
        <v>0.8</v>
      </c>
    </row>
    <row r="32" spans="2:10" x14ac:dyDescent="0.3">
      <c r="B32" s="2" t="s">
        <v>25</v>
      </c>
      <c r="C32" s="20">
        <v>7</v>
      </c>
      <c r="F32" s="2" t="s">
        <v>26</v>
      </c>
      <c r="G32" s="17">
        <v>0.87</v>
      </c>
    </row>
    <row r="33" spans="2:10" x14ac:dyDescent="0.3">
      <c r="B33" s="2" t="s">
        <v>17</v>
      </c>
      <c r="C33" s="3">
        <f>IF(C32/C31&gt;1,1,C32/C31)</f>
        <v>0.7</v>
      </c>
    </row>
    <row r="35" spans="2:10" x14ac:dyDescent="0.3">
      <c r="B35" s="1" t="s">
        <v>27</v>
      </c>
      <c r="F35" s="1" t="s">
        <v>30</v>
      </c>
    </row>
    <row r="37" spans="2:10" x14ac:dyDescent="0.3">
      <c r="B37" s="2" t="s">
        <v>11</v>
      </c>
      <c r="C37" s="13">
        <v>6</v>
      </c>
      <c r="G37" s="2" t="s">
        <v>2</v>
      </c>
      <c r="H37" s="2" t="s">
        <v>3</v>
      </c>
      <c r="I37" s="2" t="s">
        <v>4</v>
      </c>
      <c r="J37" s="2" t="s">
        <v>35</v>
      </c>
    </row>
    <row r="38" spans="2:10" x14ac:dyDescent="0.3">
      <c r="B38" s="2" t="s">
        <v>43</v>
      </c>
      <c r="C38" s="20">
        <v>2</v>
      </c>
      <c r="F38" s="21" t="s">
        <v>32</v>
      </c>
      <c r="G38" s="14" t="str">
        <f>IF(F38="Non","l","")</f>
        <v/>
      </c>
      <c r="H38" s="14" t="str">
        <f>IF(F38="En partie","l","")</f>
        <v>l</v>
      </c>
      <c r="I38" s="14" t="str">
        <f>IF(F38="Oui","l","")</f>
        <v/>
      </c>
      <c r="J38" s="14" t="str">
        <f>IF(F38="Non évaluée","l","")</f>
        <v/>
      </c>
    </row>
    <row r="39" spans="2:10" x14ac:dyDescent="0.3">
      <c r="B39" s="2" t="s">
        <v>17</v>
      </c>
      <c r="C39" s="3">
        <f>IF(C38/C37&gt;1,1,C38/C37)</f>
        <v>0.33333333333333331</v>
      </c>
      <c r="F39" s="25">
        <f>IF(I38="l",1,IF(H38="l",0.5,0))</f>
        <v>0.5</v>
      </c>
    </row>
    <row r="41" spans="2:10" x14ac:dyDescent="0.3">
      <c r="B41" s="1" t="s">
        <v>36</v>
      </c>
    </row>
    <row r="43" spans="2:10" x14ac:dyDescent="0.3">
      <c r="B43" t="s">
        <v>37</v>
      </c>
    </row>
    <row r="44" spans="2:10" x14ac:dyDescent="0.3">
      <c r="D44" s="2" t="s">
        <v>2</v>
      </c>
      <c r="E44" s="2" t="s">
        <v>3</v>
      </c>
      <c r="F44" s="2" t="s">
        <v>4</v>
      </c>
      <c r="G44" s="2" t="s">
        <v>35</v>
      </c>
    </row>
    <row r="45" spans="2:10" x14ac:dyDescent="0.3">
      <c r="B45" s="39" t="s">
        <v>33</v>
      </c>
      <c r="C45" s="40"/>
      <c r="D45" s="14" t="str">
        <f>IF(B45="Non","l","")</f>
        <v/>
      </c>
      <c r="E45" s="14" t="str">
        <f>IF(B45="En partie","l","")</f>
        <v/>
      </c>
      <c r="F45" s="14" t="str">
        <f>IF(B45="Oui","l","")</f>
        <v/>
      </c>
      <c r="G45" s="14" t="str">
        <f>IF(B45="","l","")</f>
        <v/>
      </c>
    </row>
    <row r="46" spans="2:10" x14ac:dyDescent="0.3">
      <c r="C46" s="25">
        <f>IF(F45="l",1,IF(E45="l",0.5,0))</f>
        <v>0</v>
      </c>
    </row>
    <row r="47" spans="2:10" x14ac:dyDescent="0.3">
      <c r="C47" s="25"/>
    </row>
    <row r="48" spans="2:10" x14ac:dyDescent="0.3">
      <c r="B48" s="1" t="s">
        <v>40</v>
      </c>
      <c r="C48" s="26">
        <f>(C15+G15+C21+G20+C27+F27+C33+G32+C39+F39)/10</f>
        <v>0.70923809523809522</v>
      </c>
    </row>
  </sheetData>
  <mergeCells count="3">
    <mergeCell ref="B8:C8"/>
    <mergeCell ref="B9:C9"/>
    <mergeCell ref="B45:C45"/>
  </mergeCells>
  <pageMargins left="0.70866141732283472" right="0.70866141732283472" top="0.74803149606299213" bottom="0.74803149606299213" header="0.31496062992125984" footer="0.31496062992125984"/>
  <pageSetup paperSize="9" scale="72" orientation="landscape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31355D4C-F6B5-418C-BF67-63B7FD559D0F}">
          <x14:formula1>
            <xm:f>'Tableau des critères'!$B$5:$B$7</xm:f>
          </x14:formula1>
          <xm:sqref>B9:C9</xm:sqref>
        </x14:dataValidation>
        <x14:dataValidation type="list" allowBlank="1" showInputMessage="1" showErrorMessage="1" xr:uid="{675EE243-5735-41EE-9B65-8259D0E50800}">
          <x14:formula1>
            <xm:f>'Tableau des critères'!$B$10:$B$13</xm:f>
          </x14:formula1>
          <xm:sqref>F26 F38 B45:C45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6215F1-B90A-4A2F-8655-CA6F15334A52}">
  <dimension ref="D6:M13"/>
  <sheetViews>
    <sheetView showGridLines="0" zoomScale="115" zoomScaleNormal="115" workbookViewId="0">
      <selection activeCell="B31" sqref="B31"/>
    </sheetView>
  </sheetViews>
  <sheetFormatPr baseColWidth="10" defaultRowHeight="14.4" x14ac:dyDescent="0.3"/>
  <cols>
    <col min="5" max="5" width="11.5546875" customWidth="1"/>
  </cols>
  <sheetData>
    <row r="6" spans="4:13" x14ac:dyDescent="0.3">
      <c r="M6" s="34">
        <f ca="1">'Data CONCERTATION'!C1</f>
        <v>44834</v>
      </c>
    </row>
    <row r="13" spans="4:13" x14ac:dyDescent="0.3">
      <c r="D13" t="str">
        <f>'Data CONCERTATION'!F9</f>
        <v>l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64C714-BBCB-440C-8C0A-B70499F71A6A}">
  <dimension ref="A2:B26"/>
  <sheetViews>
    <sheetView workbookViewId="0">
      <selection activeCell="E10" sqref="E10"/>
    </sheetView>
  </sheetViews>
  <sheetFormatPr baseColWidth="10" defaultRowHeight="14.4" x14ac:dyDescent="0.3"/>
  <sheetData>
    <row r="2" spans="2:2" ht="18" x14ac:dyDescent="0.35">
      <c r="B2" s="23" t="s">
        <v>38</v>
      </c>
    </row>
    <row r="4" spans="2:2" x14ac:dyDescent="0.3">
      <c r="B4" s="1" t="s">
        <v>6</v>
      </c>
    </row>
    <row r="5" spans="2:2" x14ac:dyDescent="0.3">
      <c r="B5" t="s">
        <v>7</v>
      </c>
    </row>
    <row r="6" spans="2:2" x14ac:dyDescent="0.3">
      <c r="B6" t="s">
        <v>9</v>
      </c>
    </row>
    <row r="7" spans="2:2" x14ac:dyDescent="0.3">
      <c r="B7" t="s">
        <v>8</v>
      </c>
    </row>
    <row r="9" spans="2:2" x14ac:dyDescent="0.3">
      <c r="B9" s="1" t="s">
        <v>41</v>
      </c>
    </row>
    <row r="10" spans="2:2" x14ac:dyDescent="0.3">
      <c r="B10" t="s">
        <v>31</v>
      </c>
    </row>
    <row r="11" spans="2:2" x14ac:dyDescent="0.3">
      <c r="B11" t="s">
        <v>32</v>
      </c>
    </row>
    <row r="12" spans="2:2" x14ac:dyDescent="0.3">
      <c r="B12" t="s">
        <v>34</v>
      </c>
    </row>
    <row r="13" spans="2:2" x14ac:dyDescent="0.3">
      <c r="B13" t="s">
        <v>33</v>
      </c>
    </row>
    <row r="16" spans="2:2" x14ac:dyDescent="0.3">
      <c r="B16" t="s">
        <v>39</v>
      </c>
    </row>
    <row r="17" spans="1:2" x14ac:dyDescent="0.3">
      <c r="B17" s="24">
        <f>'Data CONCERTATION'!C15</f>
        <v>0.63333333333333308</v>
      </c>
    </row>
    <row r="19" spans="1:2" x14ac:dyDescent="0.3">
      <c r="A19" s="27" t="s">
        <v>42</v>
      </c>
      <c r="B19" s="28">
        <f>1/3</f>
        <v>0.33333333333333331</v>
      </c>
    </row>
    <row r="20" spans="1:2" x14ac:dyDescent="0.3">
      <c r="A20" s="29"/>
      <c r="B20" s="30">
        <f>1/3</f>
        <v>0.33333333333333331</v>
      </c>
    </row>
    <row r="21" spans="1:2" x14ac:dyDescent="0.3">
      <c r="A21" s="29"/>
      <c r="B21" s="30">
        <f>1/3</f>
        <v>0.33333333333333331</v>
      </c>
    </row>
    <row r="22" spans="1:2" x14ac:dyDescent="0.3">
      <c r="A22" s="29"/>
      <c r="B22" s="30">
        <v>1</v>
      </c>
    </row>
    <row r="23" spans="1:2" x14ac:dyDescent="0.3">
      <c r="A23" s="29"/>
      <c r="B23" s="31"/>
    </row>
    <row r="24" spans="1:2" x14ac:dyDescent="0.3">
      <c r="A24" s="29"/>
      <c r="B24" s="30">
        <f>'Data CONCERTATION'!$C$48</f>
        <v>0.70923809523809522</v>
      </c>
    </row>
    <row r="25" spans="1:2" x14ac:dyDescent="0.3">
      <c r="A25" s="29"/>
      <c r="B25" s="31">
        <v>0.01</v>
      </c>
    </row>
    <row r="26" spans="1:2" x14ac:dyDescent="0.3">
      <c r="A26" s="32"/>
      <c r="B26" s="33">
        <f>2-B24-B25</f>
        <v>1.2807619047619048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Data CONCERTATION</vt:lpstr>
      <vt:lpstr>TdB CONCERTATION</vt:lpstr>
      <vt:lpstr>Tableau des critères</vt:lpstr>
      <vt:lpstr>'Data CONCERTATION'!Zone_d_impression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2022-09-28T15:38:22Z</cp:lastPrinted>
  <dcterms:created xsi:type="dcterms:W3CDTF">2022-09-28T15:01:29Z</dcterms:created>
  <dcterms:modified xsi:type="dcterms:W3CDTF">2022-09-30T11:56:09Z</dcterms:modified>
</cp:coreProperties>
</file>