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line.renaud\Downloads\"/>
    </mc:Choice>
  </mc:AlternateContent>
  <xr:revisionPtr revIDLastSave="0" documentId="8_{EB8BB4CC-048B-4E9C-834C-5FAE9F1E44ED}" xr6:coauthVersionLast="47" xr6:coauthVersionMax="47" xr10:uidLastSave="{00000000-0000-0000-0000-000000000000}"/>
  <bookViews>
    <workbookView xWindow="-108" yWindow="-108" windowWidth="23256" windowHeight="12456" xr2:uid="{5B205D31-460C-49EF-B14F-C381BD3D6954}"/>
  </bookViews>
  <sheets>
    <sheet name="Feuil1" sheetId="1" r:id="rId1"/>
  </sheets>
  <definedNames>
    <definedName name="nb_jours">_xlfn.LAMBDA(_xlpm.deb,_xlpm.fin,ROW(INDIRECT(_xlpm.deb&amp;":"&amp;_xlpm.fin)))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" i="1" l="1"/>
  <c r="G30" i="1" s="1"/>
  <c r="I30" i="1" s="1"/>
  <c r="F29" i="1"/>
  <c r="G29" i="1" s="1"/>
  <c r="I29" i="1" s="1"/>
  <c r="F28" i="1"/>
  <c r="G28" i="1" s="1"/>
  <c r="I28" i="1" s="1"/>
  <c r="G27" i="1"/>
  <c r="I27" i="1" s="1"/>
  <c r="F27" i="1"/>
  <c r="G26" i="1"/>
  <c r="F26" i="1"/>
  <c r="G24" i="1"/>
  <c r="I24" i="1" s="1"/>
  <c r="F24" i="1"/>
  <c r="I23" i="1"/>
  <c r="G23" i="1"/>
  <c r="F23" i="1"/>
  <c r="I22" i="1"/>
  <c r="G22" i="1"/>
  <c r="F22" i="1"/>
  <c r="F21" i="1"/>
  <c r="G21" i="1" s="1"/>
  <c r="I21" i="1" s="1"/>
  <c r="F20" i="1"/>
  <c r="G20" i="1" s="1"/>
  <c r="I20" i="1" s="1"/>
  <c r="I19" i="1" s="1"/>
  <c r="F19" i="1"/>
  <c r="G19" i="1" s="1"/>
  <c r="G17" i="1"/>
  <c r="I17" i="1" s="1"/>
  <c r="F17" i="1"/>
  <c r="G16" i="1"/>
  <c r="I16" i="1" s="1"/>
  <c r="F16" i="1"/>
  <c r="G15" i="1"/>
  <c r="I15" i="1" s="1"/>
  <c r="I14" i="1" s="1"/>
  <c r="F15" i="1"/>
  <c r="G14" i="1"/>
  <c r="F14" i="1"/>
  <c r="I12" i="1"/>
  <c r="G12" i="1"/>
  <c r="F12" i="1"/>
  <c r="F11" i="1"/>
  <c r="G11" i="1" s="1"/>
  <c r="I11" i="1" s="1"/>
  <c r="I10" i="1" s="1"/>
  <c r="F10" i="1"/>
  <c r="G10" i="1" s="1"/>
  <c r="I26" i="1" l="1"/>
  <c r="L3" i="1" l="1"/>
  <c r="L5" i="1"/>
  <c r="J4" i="1"/>
  <c r="J5" i="1"/>
  <c r="J3" i="1"/>
  <c r="S6" i="1" a="1"/>
  <c r="S6" i="1" s="1"/>
  <c r="K5" i="1" l="1"/>
  <c r="K3" i="1"/>
  <c r="K4" i="1"/>
  <c r="L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<sst xmlns="http://schemas.openxmlformats.org/spreadsheetml/2006/main" count="32" uniqueCount="13">
  <si>
    <t>Bob</t>
  </si>
  <si>
    <t>Soleil</t>
  </si>
  <si>
    <t>Tonnerre</t>
  </si>
  <si>
    <t>Nuage</t>
  </si>
  <si>
    <t>nom</t>
  </si>
  <si>
    <t>debut</t>
  </si>
  <si>
    <t>fin</t>
  </si>
  <si>
    <t>client</t>
  </si>
  <si>
    <t>par client</t>
  </si>
  <si>
    <t>nb de jours communs</t>
  </si>
  <si>
    <t>total jours</t>
  </si>
  <si>
    <t>Non automatisé par Celye0808</t>
  </si>
  <si>
    <t>Pluie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</si>
</sst>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385D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0">
    <xf numFmtId="0" fontId="0" fillId="0" borderId="0" xfId="0"/>
    <xf numFmtId="14" fontId="0" fillId="0" borderId="0" xfId="0" applyNumberFormat="1"/>
    <xf numFmtId="0" fontId="0" fillId="0" borderId="0" xfId="0" quotePrefix="1"/>
    <xf numFmtId="0" fontId="0" fillId="0" borderId="0" xfId="0" applyAlignment="1">
      <alignment wrapText="1"/>
    </xf>
    <xf numFmtId="2" fontId="0" fillId="0" borderId="0" xfId="0" quotePrefix="1" applyNumberFormat="1"/>
    <xf numFmtId="2" fontId="0" fillId="0" borderId="0" xfId="0" applyNumberFormat="1"/>
    <xf numFmtId="1" fontId="0" fillId="0" borderId="0" xfId="0" applyNumberFormat="1"/>
    <xf numFmtId="9" fontId="0" fillId="2" borderId="0" xfId="1" applyFont="1" applyFill="1"/>
    <xf numFmtId="0" fontId="0" fillId="3" borderId="0" xfId="0" applyFill="1"/>
    <xf numFmtId="14" fontId="0" fillId="2" borderId="0" xfId="0" applyNumberFormat="1" applyFill="1"/>
    <xf numFmtId="14" fontId="0" fillId="4" borderId="0" xfId="0" applyNumberFormat="1" applyFill="1"/>
    <xf numFmtId="14" fontId="0" fillId="5" borderId="0" xfId="0" applyNumberFormat="1" applyFill="1"/>
    <xf numFmtId="14" fontId="0" fillId="6" borderId="0" xfId="0" applyNumberFormat="1" applyFill="1"/>
    <xf numFmtId="14" fontId="0" fillId="7" borderId="0" xfId="0" applyNumberFormat="1" applyFill="1"/>
    <xf numFmtId="14" fontId="0" fillId="8" borderId="0" xfId="0" applyNumberFormat="1" applyFill="1"/>
    <xf numFmtId="14" fontId="0" fillId="9" borderId="0" xfId="0" applyNumberFormat="1" applyFill="1"/>
    <xf numFmtId="14" fontId="0" fillId="10" borderId="0" xfId="0" applyNumberFormat="1" applyFill="1"/>
    <xf numFmtId="14" fontId="0" fillId="11" borderId="0" xfId="0" applyNumberFormat="1" applyFill="1"/>
    <xf numFmtId="14" fontId="0" fillId="3" borderId="0" xfId="0" applyNumberFormat="1" applyFill="1"/>
    <xf numFmtId="14" fontId="0" fillId="12" borderId="0" xfId="0" applyNumberFormat="1" applyFill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B6E59-1F16-45C9-8ACF-C9D00DEAD242}">
  <dimension ref="F2:S30"/>
  <sheetViews>
    <sheetView tabSelected="1" workbookViewId="0">
      <selection activeCell="H12" sqref="H12"/>
    </sheetView>
  </sheetViews>
  <sheetFormatPr defaultColWidth="11.5546875" defaultRowHeight="14.4" x14ac:dyDescent="0.3"/>
  <sheetData>
    <row r="2" spans="6:19" ht="29.25" customHeight="1" x14ac:dyDescent="0.3">
      <c r="F2" s="3" t="s">
        <v>4</v>
      </c>
      <c r="G2" s="3" t="s">
        <v>5</v>
      </c>
      <c r="H2" s="3" t="s">
        <v>6</v>
      </c>
      <c r="I2" s="3" t="s">
        <v>7</v>
      </c>
      <c r="J2" s="3" t="s">
        <v>9</v>
      </c>
      <c r="K2" s="3" t="s">
        <v>8</v>
      </c>
      <c r="L2" s="3" t="s">
        <v>10</v>
      </c>
    </row>
    <row r="3" spans="6:19" x14ac:dyDescent="0.3">
      <c r="F3" t="s">
        <v>0</v>
      </c>
      <c r="G3" s="1">
        <v>44562</v>
      </c>
      <c r="H3" s="1">
        <v>44742</v>
      </c>
      <c r="I3" t="s">
        <v>1</v>
      </c>
      <c r="J3">
        <f>NETWORKDAYS.INTL(MAX($G$3,$G3),MIN($H$3,$H3),1)</f>
        <v>129</v>
      </c>
      <c r="K3" s="2">
        <f>J3/COUNTA($J$3:$J$5)</f>
        <v>43</v>
      </c>
      <c r="L3">
        <f>SUM(J2:J4)/COUNTA(J2:J4)</f>
        <v>86</v>
      </c>
    </row>
    <row r="4" spans="6:19" x14ac:dyDescent="0.3">
      <c r="F4" t="s">
        <v>0</v>
      </c>
      <c r="G4" s="1">
        <v>44562</v>
      </c>
      <c r="H4" s="1">
        <v>44804</v>
      </c>
      <c r="I4" t="s">
        <v>2</v>
      </c>
      <c r="J4">
        <f t="shared" ref="J4:J5" si="0">NETWORKDAYS.INTL(MAX($G$3,$G4),MIN($H$3,$H4),1)</f>
        <v>129</v>
      </c>
      <c r="K4" s="2">
        <f t="shared" ref="K4:K5" si="1">J4/COUNTA($J$3:$J$5)</f>
        <v>43</v>
      </c>
      <c r="L4" s="5">
        <f>SUM(J3:J5)/COUNTA(J3:J5)</f>
        <v>100.66666666666667</v>
      </c>
    </row>
    <row r="5" spans="6:19" x14ac:dyDescent="0.3">
      <c r="F5" t="s">
        <v>0</v>
      </c>
      <c r="G5" s="1">
        <v>44621</v>
      </c>
      <c r="H5" s="1">
        <v>44681</v>
      </c>
      <c r="I5" t="s">
        <v>3</v>
      </c>
      <c r="J5">
        <f t="shared" si="0"/>
        <v>44</v>
      </c>
      <c r="K5" s="4">
        <f t="shared" si="1"/>
        <v>14.666666666666666</v>
      </c>
      <c r="L5">
        <f>SUM(J4:J6)/COUNTA(J4:J6)</f>
        <v>86.5</v>
      </c>
    </row>
    <row r="6" spans="6:19" x14ac:dyDescent="0.3">
      <c r="S6" cm="1">
        <f t="array" ref="S6">SUM(COUNTIF(O6:O9,Q6:Q7))</f>
        <v>0</v>
      </c>
    </row>
    <row r="9" spans="6:19" x14ac:dyDescent="0.3">
      <c r="F9" t="s">
        <v>11</v>
      </c>
      <c r="J9" s="2"/>
    </row>
    <row r="10" spans="6:19" x14ac:dyDescent="0.3">
      <c r="F10" s="5">
        <f>YEARFRAC(L10,M10)*12</f>
        <v>4.9666666666666668</v>
      </c>
      <c r="G10" s="6">
        <f t="shared" ref="G10:G30" si="2">ROUND(F10,0)*18</f>
        <v>90</v>
      </c>
      <c r="H10" s="7"/>
      <c r="I10" s="5">
        <f>SUM(I11:I12)</f>
        <v>10.440000000000001</v>
      </c>
      <c r="J10">
        <v>11</v>
      </c>
      <c r="K10" s="8" t="s">
        <v>1</v>
      </c>
      <c r="L10" s="9">
        <v>44166</v>
      </c>
      <c r="M10" s="9">
        <v>44316</v>
      </c>
    </row>
    <row r="11" spans="6:19" x14ac:dyDescent="0.3">
      <c r="F11" s="5">
        <f>YEARFRAC(L11,M11)*12</f>
        <v>2</v>
      </c>
      <c r="G11" s="6">
        <f t="shared" si="2"/>
        <v>36</v>
      </c>
      <c r="H11" s="7">
        <v>0.125</v>
      </c>
      <c r="I11" s="5">
        <f>G11*H11</f>
        <v>4.5</v>
      </c>
      <c r="J11">
        <v>11</v>
      </c>
      <c r="K11" t="s">
        <v>1</v>
      </c>
      <c r="L11" s="10">
        <v>44166</v>
      </c>
      <c r="M11" s="10">
        <v>44227</v>
      </c>
    </row>
    <row r="12" spans="6:19" x14ac:dyDescent="0.3">
      <c r="F12" s="5">
        <f>YEARFRAC(L12,M12)*12</f>
        <v>2.9666666666666668</v>
      </c>
      <c r="G12" s="6">
        <f t="shared" si="2"/>
        <v>54</v>
      </c>
      <c r="H12" s="7">
        <v>0.11</v>
      </c>
      <c r="I12" s="5">
        <f>G12*H12</f>
        <v>5.94</v>
      </c>
      <c r="J12">
        <v>11</v>
      </c>
      <c r="K12" t="s">
        <v>1</v>
      </c>
      <c r="L12" s="11">
        <v>44228</v>
      </c>
      <c r="M12" s="11">
        <v>44316</v>
      </c>
    </row>
    <row r="13" spans="6:19" x14ac:dyDescent="0.3">
      <c r="F13" s="5"/>
      <c r="G13" s="6"/>
      <c r="H13" s="7"/>
      <c r="I13" s="5"/>
      <c r="L13" s="9"/>
      <c r="M13" s="9"/>
    </row>
    <row r="14" spans="6:19" x14ac:dyDescent="0.3">
      <c r="F14" s="5">
        <f>YEARFRAC(L14,M14)*12</f>
        <v>10</v>
      </c>
      <c r="G14" s="6">
        <f t="shared" si="2"/>
        <v>180</v>
      </c>
      <c r="H14" s="7"/>
      <c r="I14" s="5">
        <f>SUM(I15:I17)</f>
        <v>25.470000000000002</v>
      </c>
      <c r="J14">
        <v>12</v>
      </c>
      <c r="K14" s="8" t="s">
        <v>2</v>
      </c>
      <c r="L14" s="9">
        <v>43525</v>
      </c>
      <c r="M14" s="9">
        <v>43830</v>
      </c>
    </row>
    <row r="15" spans="6:19" x14ac:dyDescent="0.3">
      <c r="F15" s="5">
        <f>YEARFRAC(L15,M15)*12</f>
        <v>1</v>
      </c>
      <c r="G15" s="6">
        <f t="shared" si="2"/>
        <v>18</v>
      </c>
      <c r="H15" s="7">
        <v>0.17</v>
      </c>
      <c r="I15" s="5">
        <f>G15*H15</f>
        <v>3.06</v>
      </c>
      <c r="J15">
        <v>12</v>
      </c>
      <c r="K15" t="s">
        <v>2</v>
      </c>
      <c r="L15" s="12">
        <v>43525</v>
      </c>
      <c r="M15" s="12">
        <v>43555</v>
      </c>
    </row>
    <row r="16" spans="6:19" x14ac:dyDescent="0.3">
      <c r="F16" s="5">
        <f>YEARFRAC(L16,M16)*12</f>
        <v>7.9666666666666668</v>
      </c>
      <c r="G16" s="6">
        <f t="shared" si="2"/>
        <v>144</v>
      </c>
      <c r="H16" s="7">
        <v>0.14000000000000001</v>
      </c>
      <c r="I16" s="5">
        <f>G16*H16</f>
        <v>20.160000000000004</v>
      </c>
      <c r="J16">
        <v>12</v>
      </c>
      <c r="K16" t="s">
        <v>2</v>
      </c>
      <c r="L16" s="13">
        <v>43556</v>
      </c>
      <c r="M16" s="13">
        <v>43799</v>
      </c>
    </row>
    <row r="17" spans="6:13" x14ac:dyDescent="0.3">
      <c r="F17" s="5">
        <f>YEARFRAC(L17,M17)*12</f>
        <v>1</v>
      </c>
      <c r="G17" s="6">
        <f t="shared" si="2"/>
        <v>18</v>
      </c>
      <c r="H17" s="7">
        <v>0.125</v>
      </c>
      <c r="I17" s="5">
        <f>G17*H17</f>
        <v>2.25</v>
      </c>
      <c r="J17">
        <v>12</v>
      </c>
      <c r="K17" t="s">
        <v>2</v>
      </c>
      <c r="L17" s="14">
        <v>43800</v>
      </c>
      <c r="M17" s="14">
        <v>43830</v>
      </c>
    </row>
    <row r="18" spans="6:13" x14ac:dyDescent="0.3">
      <c r="F18" s="5"/>
      <c r="G18" s="6"/>
      <c r="H18" s="7"/>
      <c r="I18" s="5"/>
      <c r="L18" s="9"/>
      <c r="M18" s="9"/>
    </row>
    <row r="19" spans="6:13" x14ac:dyDescent="0.3">
      <c r="F19" s="5">
        <f t="shared" ref="F19:F24" si="3">YEARFRAC(L19,M19)*12</f>
        <v>14.966666666666667</v>
      </c>
      <c r="G19" s="6">
        <f t="shared" si="2"/>
        <v>270</v>
      </c>
      <c r="H19" s="7"/>
      <c r="I19" s="5">
        <f>SUM(I20:I24)</f>
        <v>39.150000000000006</v>
      </c>
      <c r="J19">
        <v>13</v>
      </c>
      <c r="K19" s="8" t="s">
        <v>3</v>
      </c>
      <c r="L19" s="9">
        <v>43497</v>
      </c>
      <c r="M19" s="9">
        <v>43951</v>
      </c>
    </row>
    <row r="20" spans="6:13" x14ac:dyDescent="0.3">
      <c r="F20" s="5">
        <f t="shared" si="3"/>
        <v>0.89999999999999991</v>
      </c>
      <c r="G20" s="6">
        <f t="shared" si="2"/>
        <v>18</v>
      </c>
      <c r="H20" s="7">
        <v>0.2</v>
      </c>
      <c r="I20" s="5">
        <f>G20*H20</f>
        <v>3.6</v>
      </c>
      <c r="J20">
        <v>13</v>
      </c>
      <c r="K20" t="s">
        <v>3</v>
      </c>
      <c r="L20" s="15">
        <v>43497</v>
      </c>
      <c r="M20" s="15">
        <v>43524</v>
      </c>
    </row>
    <row r="21" spans="6:13" x14ac:dyDescent="0.3">
      <c r="F21" s="5">
        <f t="shared" si="3"/>
        <v>1</v>
      </c>
      <c r="G21" s="6">
        <f t="shared" si="2"/>
        <v>18</v>
      </c>
      <c r="H21" s="7">
        <v>0.17</v>
      </c>
      <c r="I21" s="5">
        <f>G21*H21</f>
        <v>3.06</v>
      </c>
      <c r="J21">
        <v>13</v>
      </c>
      <c r="K21" t="s">
        <v>3</v>
      </c>
      <c r="L21" s="12">
        <v>43525</v>
      </c>
      <c r="M21" s="12">
        <v>43555</v>
      </c>
    </row>
    <row r="22" spans="6:13" x14ac:dyDescent="0.3">
      <c r="F22" s="5">
        <f t="shared" si="3"/>
        <v>7.9666666666666668</v>
      </c>
      <c r="G22" s="6">
        <f t="shared" si="2"/>
        <v>144</v>
      </c>
      <c r="H22" s="7">
        <v>0.14000000000000001</v>
      </c>
      <c r="I22" s="5">
        <f>G22*H22</f>
        <v>20.160000000000004</v>
      </c>
      <c r="J22">
        <v>13</v>
      </c>
      <c r="K22" t="s">
        <v>3</v>
      </c>
      <c r="L22" s="13">
        <v>43556</v>
      </c>
      <c r="M22" s="13">
        <v>43799</v>
      </c>
    </row>
    <row r="23" spans="6:13" x14ac:dyDescent="0.3">
      <c r="F23" s="5">
        <f t="shared" si="3"/>
        <v>1</v>
      </c>
      <c r="G23" s="6">
        <f t="shared" si="2"/>
        <v>18</v>
      </c>
      <c r="H23" s="7">
        <v>0.125</v>
      </c>
      <c r="I23" s="5">
        <f>G23*H23</f>
        <v>2.25</v>
      </c>
      <c r="J23">
        <v>13</v>
      </c>
      <c r="K23" t="s">
        <v>3</v>
      </c>
      <c r="L23" s="14">
        <v>43800</v>
      </c>
      <c r="M23" s="14">
        <v>43830</v>
      </c>
    </row>
    <row r="24" spans="6:13" x14ac:dyDescent="0.3">
      <c r="F24" s="5">
        <f t="shared" si="3"/>
        <v>3.9666666666666668</v>
      </c>
      <c r="G24" s="6">
        <f t="shared" si="2"/>
        <v>72</v>
      </c>
      <c r="H24" s="7">
        <v>0.14000000000000001</v>
      </c>
      <c r="I24" s="5">
        <f>G24*H24</f>
        <v>10.080000000000002</v>
      </c>
      <c r="J24">
        <v>13</v>
      </c>
      <c r="K24" t="s">
        <v>3</v>
      </c>
      <c r="L24" s="16">
        <v>43831</v>
      </c>
      <c r="M24" s="16">
        <v>43951</v>
      </c>
    </row>
    <row r="25" spans="6:13" x14ac:dyDescent="0.3">
      <c r="F25" s="5"/>
      <c r="G25" s="6"/>
      <c r="H25" s="7"/>
      <c r="I25" s="5"/>
      <c r="L25" s="9"/>
      <c r="M25" s="9"/>
    </row>
    <row r="26" spans="6:13" x14ac:dyDescent="0.3">
      <c r="F26" s="5">
        <f>YEARFRAC(L26,M26)*12</f>
        <v>46.9</v>
      </c>
      <c r="G26" s="6">
        <f t="shared" si="2"/>
        <v>846</v>
      </c>
      <c r="H26" s="7"/>
      <c r="I26" s="5">
        <f>SUM(I27:I41)</f>
        <v>23.040000000000003</v>
      </c>
      <c r="J26">
        <v>14</v>
      </c>
      <c r="K26" t="s">
        <v>12</v>
      </c>
      <c r="L26" s="9">
        <v>43405</v>
      </c>
      <c r="M26" s="9">
        <v>44832</v>
      </c>
    </row>
    <row r="27" spans="6:13" x14ac:dyDescent="0.3">
      <c r="F27" s="5">
        <f>YEARFRAC(L27,M27)*12</f>
        <v>1</v>
      </c>
      <c r="G27" s="6">
        <f t="shared" si="2"/>
        <v>18</v>
      </c>
      <c r="H27" s="7">
        <v>0.33</v>
      </c>
      <c r="I27" s="5">
        <f t="shared" ref="I27:I30" si="4">G27*H27</f>
        <v>5.94</v>
      </c>
      <c r="J27">
        <v>14</v>
      </c>
      <c r="K27" t="s">
        <v>12</v>
      </c>
      <c r="L27" s="17">
        <v>43435</v>
      </c>
      <c r="M27" s="17">
        <v>43465</v>
      </c>
    </row>
    <row r="28" spans="6:13" x14ac:dyDescent="0.3">
      <c r="F28" s="5">
        <f t="shared" ref="F28:F30" si="5">YEARFRAC(L28,M28)*12</f>
        <v>0.96666666666666679</v>
      </c>
      <c r="G28" s="6">
        <f t="shared" si="2"/>
        <v>18</v>
      </c>
      <c r="H28" s="7">
        <v>0.5</v>
      </c>
      <c r="I28" s="5">
        <f t="shared" si="4"/>
        <v>9</v>
      </c>
      <c r="J28">
        <v>14</v>
      </c>
      <c r="K28" t="s">
        <v>12</v>
      </c>
      <c r="L28" s="18">
        <v>43405</v>
      </c>
      <c r="M28" s="18">
        <v>43434</v>
      </c>
    </row>
    <row r="29" spans="6:13" x14ac:dyDescent="0.3">
      <c r="F29" s="5">
        <f t="shared" si="5"/>
        <v>1</v>
      </c>
      <c r="G29" s="6">
        <f t="shared" si="2"/>
        <v>18</v>
      </c>
      <c r="H29" s="7">
        <v>0.25</v>
      </c>
      <c r="I29" s="5">
        <f t="shared" si="4"/>
        <v>4.5</v>
      </c>
      <c r="J29">
        <v>14</v>
      </c>
      <c r="K29" t="s">
        <v>12</v>
      </c>
      <c r="L29" s="19">
        <v>43466</v>
      </c>
      <c r="M29" s="19">
        <v>43496</v>
      </c>
    </row>
    <row r="30" spans="6:13" x14ac:dyDescent="0.3">
      <c r="F30" s="5">
        <f t="shared" si="5"/>
        <v>0.89999999999999991</v>
      </c>
      <c r="G30" s="6">
        <f t="shared" si="2"/>
        <v>18</v>
      </c>
      <c r="H30" s="7">
        <v>0.2</v>
      </c>
      <c r="I30" s="5">
        <f t="shared" si="4"/>
        <v>3.6</v>
      </c>
      <c r="J30">
        <v>14</v>
      </c>
      <c r="K30" t="s">
        <v>12</v>
      </c>
      <c r="L30" s="15">
        <v>43497</v>
      </c>
      <c r="M30" s="15">
        <v>43524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Céline Renaud</cp:lastModifiedBy>
  <dcterms:created xsi:type="dcterms:W3CDTF">2022-09-29T08:24:16Z</dcterms:created>
  <dcterms:modified xsi:type="dcterms:W3CDTF">2022-09-29T15:41:44Z</dcterms:modified>
</cp:coreProperties>
</file>