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\\FRLTPVFS02\Services$\60_Qualite\606_Metro\6603_Moyens_de_mesure\Etalonnage_GMM\LAURENT\SOLEX\"/>
    </mc:Choice>
  </mc:AlternateContent>
  <xr:revisionPtr revIDLastSave="0" documentId="13_ncr:1_{FE5A0229-64B2-4271-A8DF-CF8BC7E898F8}" xr6:coauthVersionLast="47" xr6:coauthVersionMax="47" xr10:uidLastSave="{00000000-0000-0000-0000-000000000000}"/>
  <bookViews>
    <workbookView xWindow="28384" yWindow="1678" windowWidth="28741" windowHeight="15676" xr2:uid="{00000000-000D-0000-FFFF-FFFF00000000}"/>
  </bookViews>
  <sheets>
    <sheet name="Générateur" sheetId="1" r:id="rId1"/>
    <sheet name="Gicleur X3.08" sheetId="3" r:id="rId2"/>
    <sheet name="Gicleur X5.65" sheetId="4" r:id="rId3"/>
    <sheet name="Gicleur A.30" sheetId="5" r:id="rId4"/>
    <sheet name="Gicleur B.02" sheetId="6" r:id="rId5"/>
    <sheet name="Gicleur I.26" sheetId="7" r:id="rId6"/>
    <sheet name="Données" sheetId="2" r:id="rId7"/>
  </sheets>
  <externalReferences>
    <externalReference r:id="rId8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7" i="1" l="1"/>
  <c r="D7" i="1" s="1"/>
  <c r="E8" i="1"/>
  <c r="D8" i="1" s="1"/>
  <c r="E9" i="1"/>
  <c r="D9" i="1" s="1"/>
  <c r="E10" i="1"/>
  <c r="D10" i="1" s="1"/>
  <c r="E11" i="1"/>
  <c r="D11" i="1" s="1"/>
  <c r="E12" i="1"/>
  <c r="D12" i="1" s="1"/>
  <c r="E13" i="1"/>
  <c r="D13" i="1" s="1"/>
  <c r="E14" i="1"/>
  <c r="D14" i="1" s="1"/>
  <c r="E15" i="1"/>
  <c r="D15" i="1" s="1"/>
  <c r="E16" i="1"/>
  <c r="D16" i="1" s="1"/>
  <c r="E17" i="1"/>
  <c r="D17" i="1" s="1"/>
  <c r="E18" i="1"/>
  <c r="D18" i="1" s="1"/>
  <c r="E19" i="1"/>
  <c r="D19" i="1" s="1"/>
  <c r="E20" i="1"/>
  <c r="D20" i="1" s="1"/>
  <c r="E21" i="1"/>
  <c r="D21" i="1" s="1"/>
  <c r="E22" i="1"/>
  <c r="D22" i="1" s="1"/>
  <c r="E23" i="1"/>
  <c r="D23" i="1" s="1"/>
  <c r="E24" i="1"/>
  <c r="D24" i="1" s="1"/>
  <c r="E25" i="1"/>
  <c r="D25" i="1" s="1"/>
  <c r="E26" i="1"/>
  <c r="D26" i="1" s="1"/>
  <c r="E27" i="1"/>
  <c r="D27" i="1" s="1"/>
  <c r="E28" i="1"/>
  <c r="D28" i="1" s="1"/>
  <c r="E29" i="1"/>
  <c r="D29" i="1" s="1"/>
  <c r="E30" i="1"/>
  <c r="D30" i="1" s="1"/>
  <c r="E31" i="1"/>
  <c r="D31" i="1" s="1"/>
  <c r="E32" i="1"/>
  <c r="D32" i="1" s="1"/>
  <c r="E33" i="1"/>
  <c r="D33" i="1" s="1"/>
  <c r="E34" i="1"/>
  <c r="D34" i="1" s="1"/>
  <c r="E35" i="1"/>
  <c r="D35" i="1" s="1"/>
  <c r="E36" i="1"/>
  <c r="D36" i="1" s="1"/>
  <c r="E37" i="1"/>
  <c r="D37" i="1" s="1"/>
  <c r="E38" i="1"/>
  <c r="D38" i="1" s="1"/>
  <c r="E39" i="1"/>
  <c r="D39" i="1" s="1"/>
  <c r="E40" i="1"/>
  <c r="D40" i="1" s="1"/>
  <c r="E41" i="1"/>
  <c r="D41" i="1" s="1"/>
  <c r="E42" i="1"/>
  <c r="D42" i="1" s="1"/>
  <c r="E43" i="1"/>
  <c r="D43" i="1" s="1"/>
  <c r="E44" i="1"/>
  <c r="D44" i="1" s="1"/>
  <c r="E45" i="1"/>
  <c r="D45" i="1" s="1"/>
  <c r="E46" i="1"/>
  <c r="D46" i="1" s="1"/>
  <c r="E47" i="1"/>
  <c r="D47" i="1" s="1"/>
  <c r="E48" i="1"/>
  <c r="D48" i="1" s="1"/>
  <c r="E49" i="1"/>
  <c r="D49" i="1" s="1"/>
  <c r="E50" i="1"/>
  <c r="D50" i="1" s="1"/>
  <c r="E51" i="1"/>
  <c r="D51" i="1" s="1"/>
  <c r="E52" i="1"/>
  <c r="D52" i="1" s="1"/>
  <c r="E53" i="1"/>
  <c r="D53" i="1" s="1"/>
  <c r="E54" i="1"/>
  <c r="D54" i="1" s="1"/>
  <c r="E55" i="1"/>
  <c r="D55" i="1" s="1"/>
  <c r="E56" i="1"/>
  <c r="D56" i="1" s="1"/>
  <c r="E57" i="1"/>
  <c r="D57" i="1" s="1"/>
  <c r="E58" i="1"/>
  <c r="D58" i="1" s="1"/>
  <c r="E59" i="1"/>
  <c r="D59" i="1" s="1"/>
  <c r="E60" i="1"/>
  <c r="D60" i="1" s="1"/>
  <c r="E61" i="1"/>
  <c r="D61" i="1" s="1"/>
  <c r="E62" i="1"/>
  <c r="D62" i="1" s="1"/>
  <c r="E63" i="1"/>
  <c r="D63" i="1" s="1"/>
  <c r="E64" i="1"/>
  <c r="D64" i="1" s="1"/>
  <c r="E65" i="1"/>
  <c r="D65" i="1" s="1"/>
  <c r="E66" i="1"/>
  <c r="D66" i="1" s="1"/>
  <c r="E67" i="1"/>
  <c r="D67" i="1" s="1"/>
  <c r="E68" i="1"/>
  <c r="D68" i="1" s="1"/>
  <c r="E69" i="1"/>
  <c r="D69" i="1" s="1"/>
  <c r="E70" i="1"/>
  <c r="D70" i="1" s="1"/>
  <c r="E71" i="1"/>
  <c r="D71" i="1" s="1"/>
  <c r="E72" i="1"/>
  <c r="D72" i="1" s="1"/>
  <c r="E73" i="1"/>
  <c r="D73" i="1" s="1"/>
  <c r="E74" i="1"/>
  <c r="D74" i="1" s="1"/>
  <c r="E75" i="1"/>
  <c r="D75" i="1" s="1"/>
  <c r="E76" i="1"/>
  <c r="D76" i="1" s="1"/>
  <c r="E77" i="1"/>
  <c r="D77" i="1" s="1"/>
  <c r="E78" i="1"/>
  <c r="D78" i="1" s="1"/>
  <c r="E79" i="1"/>
  <c r="D79" i="1" s="1"/>
  <c r="E80" i="1"/>
  <c r="D80" i="1" s="1"/>
  <c r="E81" i="1"/>
  <c r="D81" i="1" s="1"/>
  <c r="E82" i="1"/>
  <c r="D82" i="1" s="1"/>
  <c r="E83" i="1"/>
  <c r="D83" i="1" s="1"/>
  <c r="E84" i="1"/>
  <c r="D84" i="1" s="1"/>
  <c r="E85" i="1"/>
  <c r="D85" i="1" s="1"/>
  <c r="E86" i="1"/>
  <c r="D86" i="1" s="1"/>
  <c r="E87" i="1"/>
  <c r="D87" i="1" s="1"/>
  <c r="E88" i="1"/>
  <c r="D88" i="1" s="1"/>
  <c r="E89" i="1"/>
  <c r="D89" i="1" s="1"/>
  <c r="E90" i="1"/>
  <c r="D90" i="1" s="1"/>
  <c r="E91" i="1"/>
  <c r="D91" i="1" s="1"/>
  <c r="E92" i="1"/>
  <c r="D92" i="1" s="1"/>
  <c r="E93" i="1"/>
  <c r="D93" i="1" s="1"/>
  <c r="E94" i="1"/>
  <c r="D94" i="1" s="1"/>
  <c r="E95" i="1"/>
  <c r="D95" i="1" s="1"/>
  <c r="E96" i="1"/>
  <c r="D96" i="1" s="1"/>
  <c r="E97" i="1"/>
  <c r="D97" i="1" s="1"/>
  <c r="E98" i="1"/>
  <c r="D98" i="1" s="1"/>
  <c r="E99" i="1"/>
  <c r="D99" i="1" s="1"/>
  <c r="E100" i="1"/>
  <c r="D100" i="1" s="1"/>
  <c r="E101" i="1"/>
  <c r="D101" i="1" s="1"/>
  <c r="E102" i="1"/>
  <c r="D102" i="1" s="1"/>
  <c r="E103" i="1"/>
  <c r="D103" i="1" s="1"/>
  <c r="E104" i="1"/>
  <c r="D104" i="1" s="1"/>
  <c r="E105" i="1"/>
  <c r="D105" i="1" s="1"/>
  <c r="E6" i="1"/>
  <c r="H6" i="1"/>
  <c r="I6" i="1"/>
  <c r="J6" i="1"/>
  <c r="K6" i="1"/>
  <c r="K8" i="1"/>
  <c r="J8" i="1"/>
  <c r="I8" i="1"/>
  <c r="H8" i="1"/>
  <c r="K7" i="1"/>
  <c r="J7" i="1"/>
  <c r="I7" i="1"/>
  <c r="H7" i="1"/>
  <c r="H5" i="2"/>
  <c r="G5" i="2"/>
  <c r="F5" i="2"/>
  <c r="E5" i="2"/>
  <c r="H4" i="2"/>
  <c r="G4" i="2"/>
  <c r="F4" i="2"/>
  <c r="E4" i="2"/>
  <c r="H3" i="2"/>
  <c r="G3" i="2"/>
  <c r="F3" i="2"/>
  <c r="E3" i="2"/>
  <c r="D6" i="1" l="1"/>
  <c r="G75" i="7"/>
  <c r="C74" i="7"/>
  <c r="G67" i="7"/>
  <c r="C64" i="7"/>
  <c r="C65" i="7" s="1"/>
  <c r="C66" i="7" s="1"/>
  <c r="C67" i="7" s="1"/>
  <c r="C68" i="7" s="1"/>
  <c r="C69" i="7" s="1"/>
  <c r="C70" i="7" s="1"/>
  <c r="C71" i="7" s="1"/>
  <c r="C72" i="7" s="1"/>
  <c r="G61" i="7"/>
  <c r="G60" i="7"/>
  <c r="C60" i="7"/>
  <c r="C61" i="7" s="1"/>
  <c r="C59" i="7"/>
  <c r="G55" i="7"/>
  <c r="C54" i="7"/>
  <c r="C55" i="7" s="1"/>
  <c r="C56" i="7" s="1"/>
  <c r="C57" i="7" s="1"/>
  <c r="G50" i="7"/>
  <c r="C50" i="7"/>
  <c r="C49" i="7"/>
  <c r="G45" i="7"/>
  <c r="C44" i="7"/>
  <c r="C45" i="7" s="1"/>
  <c r="C46" i="7" s="1"/>
  <c r="C47" i="7" s="1"/>
  <c r="G41" i="7"/>
  <c r="G40" i="7"/>
  <c r="C40" i="7"/>
  <c r="C41" i="7" s="1"/>
  <c r="C39" i="7"/>
  <c r="G35" i="7"/>
  <c r="G36" i="7" s="1"/>
  <c r="C34" i="7"/>
  <c r="D34" i="7" s="1"/>
  <c r="G30" i="7"/>
  <c r="C30" i="7"/>
  <c r="C29" i="7"/>
  <c r="G17" i="7"/>
  <c r="C10" i="7"/>
  <c r="C11" i="7" s="1"/>
  <c r="C12" i="7" s="1"/>
  <c r="C13" i="7" s="1"/>
  <c r="C14" i="7" s="1"/>
  <c r="C15" i="7" s="1"/>
  <c r="C16" i="7" s="1"/>
  <c r="C17" i="7" s="1"/>
  <c r="C18" i="7" s="1"/>
  <c r="C19" i="7" s="1"/>
  <c r="C20" i="7" s="1"/>
  <c r="C21" i="7" s="1"/>
  <c r="C22" i="7" s="1"/>
  <c r="C23" i="7" s="1"/>
  <c r="C24" i="7" s="1"/>
  <c r="C25" i="7" s="1"/>
  <c r="C26" i="7" s="1"/>
  <c r="C27" i="7" s="1"/>
  <c r="C9" i="7"/>
  <c r="G40" i="6"/>
  <c r="C39" i="6"/>
  <c r="C40" i="6" s="1"/>
  <c r="C41" i="6" s="1"/>
  <c r="C42" i="6" s="1"/>
  <c r="G32" i="6"/>
  <c r="C29" i="6"/>
  <c r="C30" i="6" s="1"/>
  <c r="C31" i="6" s="1"/>
  <c r="C32" i="6" s="1"/>
  <c r="C33" i="6" s="1"/>
  <c r="C34" i="6" s="1"/>
  <c r="C35" i="6" s="1"/>
  <c r="C36" i="6" s="1"/>
  <c r="C37" i="6" s="1"/>
  <c r="G20" i="6"/>
  <c r="G19" i="6"/>
  <c r="C15" i="6"/>
  <c r="D15" i="6" s="1"/>
  <c r="C14" i="6"/>
  <c r="G9" i="6"/>
  <c r="C9" i="6"/>
  <c r="G30" i="5"/>
  <c r="G29" i="5"/>
  <c r="C25" i="5"/>
  <c r="D25" i="5" s="1"/>
  <c r="C24" i="5"/>
  <c r="G20" i="5"/>
  <c r="G21" i="5" s="1"/>
  <c r="C19" i="5"/>
  <c r="G15" i="5"/>
  <c r="C15" i="5"/>
  <c r="C14" i="5"/>
  <c r="G10" i="5"/>
  <c r="C9" i="5"/>
  <c r="C10" i="5" s="1"/>
  <c r="C11" i="5" s="1"/>
  <c r="C12" i="5" s="1"/>
  <c r="G26" i="4"/>
  <c r="G25" i="4"/>
  <c r="C25" i="4"/>
  <c r="C26" i="4" s="1"/>
  <c r="C24" i="4"/>
  <c r="G20" i="4"/>
  <c r="G21" i="4" s="1"/>
  <c r="C19" i="4"/>
  <c r="D19" i="4" s="1"/>
  <c r="G15" i="4"/>
  <c r="C15" i="4"/>
  <c r="C14" i="4"/>
  <c r="G10" i="4"/>
  <c r="C9" i="4"/>
  <c r="C10" i="4" s="1"/>
  <c r="C11" i="4" s="1"/>
  <c r="C12" i="4" s="1"/>
  <c r="G17" i="3"/>
  <c r="G16" i="3"/>
  <c r="C15" i="3"/>
  <c r="C16" i="3" s="1"/>
  <c r="C17" i="3" s="1"/>
  <c r="G10" i="3"/>
  <c r="G11" i="3" s="1"/>
  <c r="D9" i="3" s="1"/>
  <c r="C10" i="3"/>
  <c r="C11" i="3" s="1"/>
  <c r="C12" i="3" s="1"/>
  <c r="C9" i="3"/>
  <c r="D17" i="4" l="1"/>
  <c r="D10" i="5"/>
  <c r="D61" i="7"/>
  <c r="C62" i="7"/>
  <c r="D62" i="7" s="1"/>
  <c r="D50" i="7"/>
  <c r="D26" i="4"/>
  <c r="C27" i="4"/>
  <c r="D27" i="4" s="1"/>
  <c r="D19" i="5"/>
  <c r="D36" i="6"/>
  <c r="D10" i="4"/>
  <c r="D41" i="7"/>
  <c r="C42" i="7"/>
  <c r="D42" i="7" s="1"/>
  <c r="D11" i="4"/>
  <c r="C20" i="4"/>
  <c r="C21" i="4" s="1"/>
  <c r="C22" i="4" s="1"/>
  <c r="D22" i="4" s="1"/>
  <c r="C20" i="5"/>
  <c r="C21" i="5" s="1"/>
  <c r="C22" i="5" s="1"/>
  <c r="D22" i="5" s="1"/>
  <c r="C35" i="7"/>
  <c r="C36" i="7" s="1"/>
  <c r="C37" i="7" s="1"/>
  <c r="D37" i="7" s="1"/>
  <c r="D46" i="7"/>
  <c r="C75" i="7"/>
  <c r="C76" i="7" s="1"/>
  <c r="C77" i="7" s="1"/>
  <c r="D77" i="7" s="1"/>
  <c r="G11" i="4"/>
  <c r="C16" i="4"/>
  <c r="C17" i="4" s="1"/>
  <c r="D24" i="4"/>
  <c r="G11" i="5"/>
  <c r="D11" i="5" s="1"/>
  <c r="C16" i="5"/>
  <c r="D20" i="5"/>
  <c r="D24" i="5"/>
  <c r="C10" i="6"/>
  <c r="D14" i="6"/>
  <c r="G33" i="6"/>
  <c r="D30" i="6" s="1"/>
  <c r="G41" i="6"/>
  <c r="D41" i="6" s="1"/>
  <c r="G18" i="7"/>
  <c r="D26" i="7" s="1"/>
  <c r="D22" i="7"/>
  <c r="C31" i="7"/>
  <c r="D35" i="7"/>
  <c r="D39" i="7"/>
  <c r="G46" i="7"/>
  <c r="D45" i="7" s="1"/>
  <c r="C51" i="7"/>
  <c r="D55" i="7"/>
  <c r="D59" i="7"/>
  <c r="D16" i="4"/>
  <c r="G16" i="4"/>
  <c r="D15" i="4" s="1"/>
  <c r="D34" i="6"/>
  <c r="D12" i="4"/>
  <c r="D25" i="4"/>
  <c r="G10" i="6"/>
  <c r="D9" i="6" s="1"/>
  <c r="D31" i="6"/>
  <c r="D47" i="7"/>
  <c r="D71" i="7"/>
  <c r="D21" i="5"/>
  <c r="C26" i="5"/>
  <c r="C27" i="5" s="1"/>
  <c r="C16" i="6"/>
  <c r="C17" i="6" s="1"/>
  <c r="D36" i="7"/>
  <c r="D76" i="7"/>
  <c r="D9" i="4"/>
  <c r="D9" i="5"/>
  <c r="G16" i="5"/>
  <c r="D15" i="5" s="1"/>
  <c r="D39" i="6"/>
  <c r="D23" i="7"/>
  <c r="G31" i="7"/>
  <c r="D30" i="7" s="1"/>
  <c r="D40" i="7"/>
  <c r="D44" i="7"/>
  <c r="G51" i="7"/>
  <c r="D60" i="7"/>
  <c r="D14" i="4"/>
  <c r="D14" i="5"/>
  <c r="D26" i="5"/>
  <c r="D32" i="6"/>
  <c r="D35" i="6"/>
  <c r="D13" i="7"/>
  <c r="D17" i="7"/>
  <c r="D49" i="7"/>
  <c r="G56" i="7"/>
  <c r="D57" i="7" s="1"/>
  <c r="G68" i="7"/>
  <c r="D67" i="7" s="1"/>
  <c r="D72" i="7"/>
  <c r="G76" i="7"/>
  <c r="D74" i="7" s="1"/>
  <c r="D29" i="6"/>
  <c r="D14" i="7"/>
  <c r="D66" i="7"/>
  <c r="C18" i="3"/>
  <c r="D18" i="3" s="1"/>
  <c r="D17" i="3"/>
  <c r="D16" i="3"/>
  <c r="D12" i="3"/>
  <c r="C13" i="3"/>
  <c r="D13" i="3" s="1"/>
  <c r="D10" i="3"/>
  <c r="D15" i="3"/>
  <c r="D11" i="3"/>
  <c r="D69" i="7" l="1"/>
  <c r="D40" i="6"/>
  <c r="D54" i="7"/>
  <c r="D65" i="7"/>
  <c r="D9" i="7"/>
  <c r="D16" i="7"/>
  <c r="D56" i="7"/>
  <c r="D27" i="7"/>
  <c r="C52" i="7"/>
  <c r="D52" i="7" s="1"/>
  <c r="D51" i="7"/>
  <c r="D15" i="7"/>
  <c r="D16" i="5"/>
  <c r="C17" i="5"/>
  <c r="D17" i="5" s="1"/>
  <c r="D68" i="7"/>
  <c r="D21" i="7"/>
  <c r="D64" i="7"/>
  <c r="D42" i="6"/>
  <c r="D19" i="7"/>
  <c r="D11" i="7"/>
  <c r="D18" i="7"/>
  <c r="D17" i="6"/>
  <c r="C18" i="6"/>
  <c r="D10" i="7"/>
  <c r="D29" i="7"/>
  <c r="D27" i="5"/>
  <c r="C28" i="5"/>
  <c r="D75" i="7"/>
  <c r="D37" i="6"/>
  <c r="D20" i="4"/>
  <c r="D33" i="6"/>
  <c r="C11" i="6"/>
  <c r="D10" i="6"/>
  <c r="D24" i="7"/>
  <c r="D70" i="7"/>
  <c r="D31" i="7"/>
  <c r="C32" i="7"/>
  <c r="D32" i="7" s="1"/>
  <c r="D12" i="7"/>
  <c r="D25" i="7"/>
  <c r="D16" i="6"/>
  <c r="D20" i="7"/>
  <c r="D21" i="4"/>
  <c r="D12" i="5"/>
  <c r="C12" i="6" l="1"/>
  <c r="D12" i="6" s="1"/>
  <c r="D11" i="6"/>
  <c r="C19" i="6"/>
  <c r="D18" i="6"/>
  <c r="C29" i="5"/>
  <c r="D28" i="5"/>
  <c r="C20" i="6" l="1"/>
  <c r="D19" i="6"/>
  <c r="C30" i="5"/>
  <c r="D29" i="5"/>
  <c r="D30" i="5" l="1"/>
  <c r="C31" i="5"/>
  <c r="D20" i="6"/>
  <c r="C21" i="6"/>
  <c r="C22" i="6" l="1"/>
  <c r="D21" i="6"/>
  <c r="C32" i="5"/>
  <c r="D31" i="5"/>
  <c r="C33" i="5" l="1"/>
  <c r="D32" i="5"/>
  <c r="C23" i="6"/>
  <c r="D22" i="6"/>
  <c r="C24" i="6" l="1"/>
  <c r="D23" i="6"/>
  <c r="C34" i="5"/>
  <c r="D33" i="5"/>
  <c r="D24" i="6" l="1"/>
  <c r="C25" i="6"/>
  <c r="D34" i="5"/>
  <c r="C35" i="5"/>
  <c r="C36" i="5" l="1"/>
  <c r="D35" i="5"/>
  <c r="C26" i="6"/>
  <c r="D25" i="6"/>
  <c r="D26" i="6" l="1"/>
  <c r="C27" i="6"/>
  <c r="D27" i="6" s="1"/>
  <c r="D36" i="5"/>
  <c r="C37" i="5"/>
  <c r="D37" i="5" s="1"/>
</calcChain>
</file>

<file path=xl/sharedStrings.xml><?xml version="1.0" encoding="utf-8"?>
<sst xmlns="http://schemas.openxmlformats.org/spreadsheetml/2006/main" count="255" uniqueCount="145">
  <si>
    <t>Choix de la tête</t>
  </si>
  <si>
    <t>Gicleur X3</t>
  </si>
  <si>
    <t>Identification</t>
  </si>
  <si>
    <r>
      <t>SOLEX :</t>
    </r>
    <r>
      <rPr>
        <b/>
        <sz val="18"/>
        <color rgb="FFEB6011"/>
        <rFont val="Calibri"/>
        <family val="2"/>
        <scheme val="minor"/>
      </rPr>
      <t xml:space="preserve"> CT05</t>
    </r>
  </si>
  <si>
    <r>
      <t>Gicleur de tête :</t>
    </r>
    <r>
      <rPr>
        <b/>
        <sz val="18"/>
        <color rgb="FFEB6011"/>
        <rFont val="Calibri"/>
        <family val="2"/>
        <scheme val="minor"/>
      </rPr>
      <t xml:space="preserve"> X3.08</t>
    </r>
  </si>
  <si>
    <t>Lieu géographique :</t>
  </si>
  <si>
    <t>Métrologie projet</t>
  </si>
  <si>
    <r>
      <rPr>
        <b/>
        <sz val="11"/>
        <rFont val="Calibri"/>
        <family val="2"/>
        <scheme val="minor"/>
      </rPr>
      <t>Ø orifice des calibres étalons</t>
    </r>
    <r>
      <rPr>
        <sz val="11"/>
        <rFont val="Calibri"/>
        <family val="2"/>
        <scheme val="minor"/>
      </rPr>
      <t xml:space="preserve">
(mm)</t>
    </r>
  </si>
  <si>
    <r>
      <rPr>
        <b/>
        <sz val="11"/>
        <rFont val="Calibri"/>
        <family val="2"/>
        <scheme val="minor"/>
      </rPr>
      <t>Hauteur Colonne Solex</t>
    </r>
    <r>
      <rPr>
        <sz val="11"/>
        <rFont val="Calibri"/>
        <family val="2"/>
        <scheme val="minor"/>
      </rPr>
      <t xml:space="preserve">
(mm)</t>
    </r>
  </si>
  <si>
    <t>Gamme (mm)
du gicleur X3</t>
  </si>
  <si>
    <t>a = (y1-y2)/(x1-x2)</t>
  </si>
  <si>
    <t>a =</t>
  </si>
  <si>
    <t xml:space="preserve">b = </t>
  </si>
  <si>
    <t>b = y1-a*x1</t>
  </si>
  <si>
    <t>b =</t>
  </si>
  <si>
    <r>
      <t xml:space="preserve">Etalonnage réalisé par : </t>
    </r>
    <r>
      <rPr>
        <b/>
        <sz val="11"/>
        <rFont val="Calibri"/>
        <family val="2"/>
        <scheme val="minor"/>
      </rPr>
      <t>Laurent SOBO</t>
    </r>
  </si>
  <si>
    <r>
      <t xml:space="preserve">Vérifié par : </t>
    </r>
    <r>
      <rPr>
        <b/>
        <sz val="11"/>
        <rFont val="Calibri"/>
        <family val="2"/>
        <scheme val="minor"/>
      </rPr>
      <t>David ALBA</t>
    </r>
  </si>
  <si>
    <r>
      <t xml:space="preserve">Date : </t>
    </r>
    <r>
      <rPr>
        <b/>
        <sz val="11"/>
        <rFont val="Calibri"/>
        <family val="2"/>
        <scheme val="minor"/>
      </rPr>
      <t>14/12/2022</t>
    </r>
  </si>
  <si>
    <t>Visa :</t>
  </si>
  <si>
    <t>Gicleur X5</t>
  </si>
  <si>
    <r>
      <t>Gicleur de tête :</t>
    </r>
    <r>
      <rPr>
        <b/>
        <sz val="18"/>
        <color rgb="FFEB6011"/>
        <rFont val="Calibri"/>
        <family val="2"/>
        <scheme val="minor"/>
      </rPr>
      <t xml:space="preserve"> X5.65</t>
    </r>
  </si>
  <si>
    <t>Gamme (mm)
du gicleur X5</t>
  </si>
  <si>
    <t>Gicleur A</t>
  </si>
  <si>
    <r>
      <t>Gicleur de tête :</t>
    </r>
    <r>
      <rPr>
        <b/>
        <sz val="18"/>
        <color rgb="FFEB6011"/>
        <rFont val="Calibri"/>
        <family val="2"/>
        <scheme val="minor"/>
      </rPr>
      <t xml:space="preserve"> A.30</t>
    </r>
  </si>
  <si>
    <t>Gamme (mm)
du gicleur A</t>
  </si>
  <si>
    <t>Gicleur B</t>
  </si>
  <si>
    <r>
      <t>Gicleur de tête :</t>
    </r>
    <r>
      <rPr>
        <b/>
        <sz val="18"/>
        <color rgb="FFEB6011"/>
        <rFont val="Calibri"/>
        <family val="2"/>
        <scheme val="minor"/>
      </rPr>
      <t xml:space="preserve"> B.02</t>
    </r>
  </si>
  <si>
    <t>Gamme (mm)
du gicleur B</t>
  </si>
  <si>
    <t>Gicleur I</t>
  </si>
  <si>
    <r>
      <t>Gicleur de tête :</t>
    </r>
    <r>
      <rPr>
        <b/>
        <sz val="18"/>
        <color rgb="FFEB6011"/>
        <rFont val="Calibri"/>
        <family val="2"/>
        <scheme val="minor"/>
      </rPr>
      <t xml:space="preserve"> I.26</t>
    </r>
  </si>
  <si>
    <t>Gamme (mm)
du gicleur I</t>
  </si>
  <si>
    <t>Gicleur X3.08</t>
  </si>
  <si>
    <t>Gicleur X5.65</t>
  </si>
  <si>
    <t>Gicleur A.30</t>
  </si>
  <si>
    <t>Gicleur B.02</t>
  </si>
  <si>
    <t>Gicleur I.26</t>
  </si>
  <si>
    <t>Données</t>
  </si>
  <si>
    <t>Pièce</t>
  </si>
  <si>
    <t>Ø correspondant
en mm</t>
  </si>
  <si>
    <t>pièce 1</t>
  </si>
  <si>
    <t>pièce 2</t>
  </si>
  <si>
    <t>pièce 3</t>
  </si>
  <si>
    <t>pièce 4</t>
  </si>
  <si>
    <t>pièce 5</t>
  </si>
  <si>
    <t>pièce 6</t>
  </si>
  <si>
    <t>pièce 7</t>
  </si>
  <si>
    <t>pièce 8</t>
  </si>
  <si>
    <t>pièce 9</t>
  </si>
  <si>
    <t>pièce 10</t>
  </si>
  <si>
    <t>pièce 11</t>
  </si>
  <si>
    <t>pièce 12</t>
  </si>
  <si>
    <t>pièce 13</t>
  </si>
  <si>
    <t>pièce 14</t>
  </si>
  <si>
    <t>pièce 15</t>
  </si>
  <si>
    <t>pièce 16</t>
  </si>
  <si>
    <t>pièce 17</t>
  </si>
  <si>
    <t>pièce 18</t>
  </si>
  <si>
    <t>pièce 19</t>
  </si>
  <si>
    <t>pièce 20</t>
  </si>
  <si>
    <t>pièce 21</t>
  </si>
  <si>
    <t>pièce 22</t>
  </si>
  <si>
    <t>pièce 23</t>
  </si>
  <si>
    <t>pièce 24</t>
  </si>
  <si>
    <t>pièce 25</t>
  </si>
  <si>
    <t>pièce 26</t>
  </si>
  <si>
    <t>pièce 27</t>
  </si>
  <si>
    <t>pièce 28</t>
  </si>
  <si>
    <t>pièce 29</t>
  </si>
  <si>
    <t>pièce 30</t>
  </si>
  <si>
    <t>pièce 31</t>
  </si>
  <si>
    <t>pièce 32</t>
  </si>
  <si>
    <t>pièce 33</t>
  </si>
  <si>
    <t>pièce 34</t>
  </si>
  <si>
    <t>pièce 35</t>
  </si>
  <si>
    <t>pièce 36</t>
  </si>
  <si>
    <t>pièce 37</t>
  </si>
  <si>
    <t>pièce 38</t>
  </si>
  <si>
    <t>pièce 39</t>
  </si>
  <si>
    <t>pièce 40</t>
  </si>
  <si>
    <t>pièce 41</t>
  </si>
  <si>
    <t>pièce 42</t>
  </si>
  <si>
    <t>pièce 43</t>
  </si>
  <si>
    <t>pièce 44</t>
  </si>
  <si>
    <t>pièce 45</t>
  </si>
  <si>
    <t>pièce 46</t>
  </si>
  <si>
    <t>pièce 47</t>
  </si>
  <si>
    <t>pièce 48</t>
  </si>
  <si>
    <t>pièce 49</t>
  </si>
  <si>
    <t>pièce 50</t>
  </si>
  <si>
    <t>pièce 51</t>
  </si>
  <si>
    <t>pièce 52</t>
  </si>
  <si>
    <t>pièce 53</t>
  </si>
  <si>
    <t>pièce 54</t>
  </si>
  <si>
    <t>pièce 55</t>
  </si>
  <si>
    <t>pièce 56</t>
  </si>
  <si>
    <t>pièce 57</t>
  </si>
  <si>
    <t>pièce 58</t>
  </si>
  <si>
    <t>pièce 59</t>
  </si>
  <si>
    <t>pièce 60</t>
  </si>
  <si>
    <t>pièce 61</t>
  </si>
  <si>
    <t>pièce 62</t>
  </si>
  <si>
    <t>pièce 63</t>
  </si>
  <si>
    <t>pièce 64</t>
  </si>
  <si>
    <t>pièce 65</t>
  </si>
  <si>
    <t>pièce 66</t>
  </si>
  <si>
    <t>pièce 67</t>
  </si>
  <si>
    <t>pièce 68</t>
  </si>
  <si>
    <t>pièce 69</t>
  </si>
  <si>
    <t>pièce 70</t>
  </si>
  <si>
    <t>pièce 71</t>
  </si>
  <si>
    <t>pièce 72</t>
  </si>
  <si>
    <t>pièce 73</t>
  </si>
  <si>
    <t>pièce 74</t>
  </si>
  <si>
    <t>pièce 75</t>
  </si>
  <si>
    <t>pièce 76</t>
  </si>
  <si>
    <t>pièce 77</t>
  </si>
  <si>
    <t>pièce 78</t>
  </si>
  <si>
    <t>pièce 79</t>
  </si>
  <si>
    <t>pièce 80</t>
  </si>
  <si>
    <t>pièce 81</t>
  </si>
  <si>
    <t>pièce 82</t>
  </si>
  <si>
    <t>pièce 83</t>
  </si>
  <si>
    <t>pièce 84</t>
  </si>
  <si>
    <t>pièce 85</t>
  </si>
  <si>
    <t>pièce 86</t>
  </si>
  <si>
    <t>pièce 87</t>
  </si>
  <si>
    <t>pièce 88</t>
  </si>
  <si>
    <t>pièce 89</t>
  </si>
  <si>
    <t>pièce 90</t>
  </si>
  <si>
    <t>pièce 91</t>
  </si>
  <si>
    <t>pièce 92</t>
  </si>
  <si>
    <t>pièce 93</t>
  </si>
  <si>
    <t>pièce 94</t>
  </si>
  <si>
    <t>pièce 95</t>
  </si>
  <si>
    <t>pièce 96</t>
  </si>
  <si>
    <t>pièce 97</t>
  </si>
  <si>
    <t>pièce 98</t>
  </si>
  <si>
    <t>pièce 99</t>
  </si>
  <si>
    <t>pièce 100</t>
  </si>
  <si>
    <t>Ø</t>
  </si>
  <si>
    <t>Hauteur</t>
  </si>
  <si>
    <t>a</t>
  </si>
  <si>
    <t>b</t>
  </si>
  <si>
    <t>Hauteur &gt; la
plus proche</t>
  </si>
  <si>
    <t>Hauteur
en 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</si>
</sst>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u/>
      <sz val="18"/>
      <name val="Calibri"/>
      <family val="2"/>
      <scheme val="minor"/>
    </font>
    <font>
      <sz val="11"/>
      <name val="Calibri"/>
      <family val="2"/>
      <scheme val="minor"/>
    </font>
    <font>
      <b/>
      <sz val="18"/>
      <name val="Calibri"/>
      <family val="2"/>
      <scheme val="minor"/>
    </font>
    <font>
      <b/>
      <sz val="18"/>
      <color rgb="FFEB6011"/>
      <name val="Calibri"/>
      <family val="2"/>
      <scheme val="minor"/>
    </font>
    <font>
      <b/>
      <sz val="16"/>
      <name val="Calibri"/>
      <family val="2"/>
      <scheme val="minor"/>
    </font>
    <font>
      <sz val="16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EB601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EB601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/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5" fillId="0" borderId="0" xfId="0" applyFont="1"/>
    <xf numFmtId="0" fontId="6" fillId="0" borderId="0" xfId="0" applyFont="1"/>
    <xf numFmtId="0" fontId="2" fillId="0" borderId="3" xfId="0" applyFont="1" applyBorder="1" applyAlignment="1">
      <alignment horizontal="center" vertical="center" wrapText="1"/>
    </xf>
    <xf numFmtId="0" fontId="2" fillId="0" borderId="0" xfId="0" applyFont="1" applyProtection="1"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8" fillId="0" borderId="0" xfId="0" applyFont="1" applyAlignment="1">
      <alignment horizontal="right" vertical="top" wrapText="1"/>
    </xf>
    <xf numFmtId="0" fontId="0" fillId="2" borderId="0" xfId="0" applyFill="1"/>
    <xf numFmtId="0" fontId="8" fillId="0" borderId="4" xfId="0" applyFont="1" applyBorder="1" applyAlignment="1">
      <alignment horizontal="center" vertical="center"/>
    </xf>
    <xf numFmtId="1" fontId="8" fillId="0" borderId="4" xfId="0" applyNumberFormat="1" applyFont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1" fontId="2" fillId="3" borderId="4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1" fontId="2" fillId="0" borderId="0" xfId="0" applyNumberFormat="1" applyFont="1"/>
    <xf numFmtId="2" fontId="8" fillId="0" borderId="5" xfId="0" applyNumberFormat="1" applyFont="1" applyBorder="1" applyAlignment="1">
      <alignment horizontal="center" vertical="center"/>
    </xf>
    <xf numFmtId="1" fontId="8" fillId="0" borderId="5" xfId="0" applyNumberFormat="1" applyFont="1" applyBorder="1" applyAlignment="1">
      <alignment horizontal="center" vertical="center"/>
    </xf>
    <xf numFmtId="2" fontId="2" fillId="3" borderId="5" xfId="0" applyNumberFormat="1" applyFont="1" applyFill="1" applyBorder="1" applyAlignment="1">
      <alignment horizontal="center" vertical="center"/>
    </xf>
    <xf numFmtId="1" fontId="2" fillId="3" borderId="5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2" fontId="8" fillId="4" borderId="5" xfId="0" applyNumberFormat="1" applyFont="1" applyFill="1" applyBorder="1" applyAlignment="1">
      <alignment horizontal="center" vertical="center"/>
    </xf>
    <xf numFmtId="1" fontId="8" fillId="4" borderId="5" xfId="0" applyNumberFormat="1" applyFont="1" applyFill="1" applyBorder="1" applyAlignment="1">
      <alignment horizontal="center" vertical="center"/>
    </xf>
    <xf numFmtId="2" fontId="8" fillId="0" borderId="6" xfId="0" applyNumberFormat="1" applyFont="1" applyBorder="1" applyAlignment="1">
      <alignment horizontal="center" vertical="center"/>
    </xf>
    <xf numFmtId="1" fontId="8" fillId="0" borderId="6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0" applyNumberFormat="1"/>
    <xf numFmtId="1" fontId="0" fillId="0" borderId="0" xfId="0" applyNumberFormat="1"/>
    <xf numFmtId="1" fontId="0" fillId="0" borderId="7" xfId="0" applyNumberFormat="1" applyBorder="1"/>
    <xf numFmtId="2" fontId="0" fillId="0" borderId="7" xfId="0" applyNumberFormat="1" applyBorder="1"/>
    <xf numFmtId="1" fontId="0" fillId="0" borderId="8" xfId="0" applyNumberFormat="1" applyBorder="1"/>
    <xf numFmtId="2" fontId="0" fillId="0" borderId="8" xfId="0" applyNumberFormat="1" applyBorder="1"/>
    <xf numFmtId="0" fontId="0" fillId="0" borderId="8" xfId="0" applyBorder="1" applyAlignment="1">
      <alignment horizontal="center" vertical="center"/>
    </xf>
    <xf numFmtId="0" fontId="0" fillId="0" borderId="8" xfId="0" applyBorder="1"/>
    <xf numFmtId="0" fontId="0" fillId="0" borderId="7" xfId="0" applyBorder="1" applyAlignment="1">
      <alignment horizontal="center" vertical="center"/>
    </xf>
    <xf numFmtId="0" fontId="0" fillId="0" borderId="7" xfId="0" applyBorder="1"/>
    <xf numFmtId="0" fontId="0" fillId="0" borderId="10" xfId="0" applyBorder="1" applyAlignment="1">
      <alignment horizontal="center" vertical="center"/>
    </xf>
    <xf numFmtId="1" fontId="0" fillId="0" borderId="10" xfId="0" applyNumberFormat="1" applyBorder="1"/>
    <xf numFmtId="2" fontId="0" fillId="0" borderId="10" xfId="0" applyNumberFormat="1" applyBorder="1"/>
    <xf numFmtId="0" fontId="0" fillId="0" borderId="10" xfId="0" applyBorder="1"/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 wrapText="1"/>
    </xf>
    <xf numFmtId="0" fontId="0" fillId="5" borderId="11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</cellXfs>
  <cellStyles count="1">
    <cellStyle name="Normal" xfId="0" builtinId="0"/>
  </cellStyles>
  <dxfs count="25"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ont>
        <color theme="0"/>
      </font>
    </dxf>
    <dxf>
      <font>
        <color theme="0"/>
      </font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ont>
        <color theme="0"/>
      </font>
    </dxf>
    <dxf>
      <font>
        <color theme="0"/>
      </font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7999816888943144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500" b="1" i="0" u="none" strike="noStrike" kern="1200" cap="all" spc="100" normalizeH="0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Général</a:t>
            </a:r>
          </a:p>
        </c:rich>
      </c:tx>
      <c:layout>
        <c:manualLayout>
          <c:xMode val="edge"/>
          <c:yMode val="edge"/>
          <c:x val="0.45277315921760786"/>
          <c:y val="2.321502104483921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500" b="1" i="0" u="none" strike="noStrike" kern="1200" cap="all" spc="100" normalizeH="0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7794185233647159E-2"/>
          <c:y val="0.15357613120968552"/>
          <c:w val="0.88961415049444903"/>
          <c:h val="0.73752258360000156"/>
        </c:manualLayout>
      </c:layout>
      <c:lineChart>
        <c:grouping val="standard"/>
        <c:varyColors val="0"/>
        <c:ser>
          <c:idx val="0"/>
          <c:order val="0"/>
          <c:tx>
            <c:strRef>
              <c:f>'Gicleur X3.08'!$D$7</c:f>
              <c:strCache>
                <c:ptCount val="1"/>
                <c:pt idx="0">
                  <c:v>Hauteur Colonne Solex
(mm)</c:v>
                </c:pt>
              </c:strCache>
            </c:strRef>
          </c:tx>
          <c:spPr>
            <a:ln w="34925" cap="rnd">
              <a:solidFill>
                <a:srgbClr val="EB6011"/>
              </a:solidFill>
              <a:round/>
            </a:ln>
            <a:effectLst>
              <a:outerShdw dist="25400" dir="2700000" algn="tl" rotWithShape="0">
                <a:schemeClr val="accent3"/>
              </a:outerShdw>
            </a:effectLst>
          </c:spPr>
          <c:marker>
            <c:symbol val="none"/>
          </c:marker>
          <c:cat>
            <c:numRef>
              <c:f>'Gicleur X3.08'!$C$8:$C$19</c:f>
              <c:numCache>
                <c:formatCode>General</c:formatCode>
                <c:ptCount val="12"/>
                <c:pt idx="0">
                  <c:v>0.14000000000000001</c:v>
                </c:pt>
                <c:pt idx="1">
                  <c:v>0.15000000000000002</c:v>
                </c:pt>
                <c:pt idx="2">
                  <c:v>0.16000000000000003</c:v>
                </c:pt>
                <c:pt idx="3">
                  <c:v>0.17000000000000004</c:v>
                </c:pt>
                <c:pt idx="4">
                  <c:v>0.18000000000000005</c:v>
                </c:pt>
                <c:pt idx="5">
                  <c:v>0.19000000000000006</c:v>
                </c:pt>
                <c:pt idx="6" formatCode="0.00">
                  <c:v>0.2</c:v>
                </c:pt>
                <c:pt idx="7" formatCode="0.00">
                  <c:v>0.21000000000000002</c:v>
                </c:pt>
                <c:pt idx="8" formatCode="0.00">
                  <c:v>0.22000000000000003</c:v>
                </c:pt>
                <c:pt idx="9" formatCode="0.00">
                  <c:v>0.23000000000000004</c:v>
                </c:pt>
                <c:pt idx="10" formatCode="0.00">
                  <c:v>0.24000000000000005</c:v>
                </c:pt>
                <c:pt idx="11" formatCode="0.00">
                  <c:v>0.25</c:v>
                </c:pt>
              </c:numCache>
            </c:numRef>
          </c:cat>
          <c:val>
            <c:numRef>
              <c:f>'Gicleur X3.08'!$D$8:$D$19</c:f>
              <c:numCache>
                <c:formatCode>0</c:formatCode>
                <c:ptCount val="12"/>
                <c:pt idx="0">
                  <c:v>374</c:v>
                </c:pt>
                <c:pt idx="1">
                  <c:v>350.66666666666669</c:v>
                </c:pt>
                <c:pt idx="2">
                  <c:v>327.33333333333331</c:v>
                </c:pt>
                <c:pt idx="3">
                  <c:v>303.99999999999994</c:v>
                </c:pt>
                <c:pt idx="4">
                  <c:v>280.66666666666663</c:v>
                </c:pt>
                <c:pt idx="5">
                  <c:v>257.33333333333326</c:v>
                </c:pt>
                <c:pt idx="6">
                  <c:v>234</c:v>
                </c:pt>
                <c:pt idx="7">
                  <c:v>214.79999999999995</c:v>
                </c:pt>
                <c:pt idx="8">
                  <c:v>195.59999999999997</c:v>
                </c:pt>
                <c:pt idx="9">
                  <c:v>176.39999999999992</c:v>
                </c:pt>
                <c:pt idx="10">
                  <c:v>157.19999999999993</c:v>
                </c:pt>
                <c:pt idx="11">
                  <c:v>138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633-4160-9E8B-A9C67EB3CD2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dropLines>
          <c:spPr>
            <a:ln w="9525" cap="flat" cmpd="sng" algn="ctr">
              <a:gradFill>
                <a:gsLst>
                  <a:gs pos="0">
                    <a:schemeClr val="lt1"/>
                  </a:gs>
                  <a:gs pos="100000">
                    <a:schemeClr val="lt1">
                      <a:alpha val="0"/>
                    </a:schemeClr>
                  </a:gs>
                </a:gsLst>
                <a:lin ang="5400000" scaled="0"/>
              </a:gradFill>
              <a:round/>
            </a:ln>
            <a:effectLst/>
          </c:spPr>
        </c:dropLines>
        <c:smooth val="0"/>
        <c:axId val="71906095"/>
        <c:axId val="1"/>
      </c:lineChart>
      <c:catAx>
        <c:axId val="71906095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t" anchorCtr="0"/>
              <a:lstStyle/>
              <a:p>
                <a:pPr>
                  <a:defRPr sz="900" b="1" i="0" u="none" strike="noStrike" kern="1200" baseline="0">
                    <a:solidFill>
                      <a:srgbClr val="7D726E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900">
                    <a:solidFill>
                      <a:srgbClr val="7D726E"/>
                    </a:solidFill>
                  </a:rPr>
                  <a:t>Ø ORIFICE DES CALIBRES ETALONS (mm)</a:t>
                </a:r>
              </a:p>
            </c:rich>
          </c:tx>
          <c:layout>
            <c:manualLayout>
              <c:xMode val="edge"/>
              <c:yMode val="edge"/>
              <c:x val="0.40439057981849008"/>
              <c:y val="0.95861719726728167"/>
            </c:manualLayout>
          </c:layout>
          <c:overlay val="0"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anchor="t" anchorCtr="0"/>
            <a:lstStyle/>
            <a:p>
              <a:pPr>
                <a:defRPr sz="900" b="1" i="0" u="none" strike="noStrike" kern="1200" baseline="0">
                  <a:solidFill>
                    <a:srgbClr val="7D726E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/>
            </a:solidFill>
            <a:round/>
          </a:ln>
          <a:effectLst/>
        </c:spPr>
        <c:txPr>
          <a:bodyPr rot="-1800000" spcFirstLastPara="1" vertOverflow="ellipsis" wrap="square" anchor="ctr" anchorCtr="1"/>
          <a:lstStyle/>
          <a:p>
            <a:pPr>
              <a:defRPr sz="900" b="0" i="0" u="none" strike="noStrike" kern="1200" spc="100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"/>
        <c:crosses val="autoZero"/>
        <c:auto val="1"/>
        <c:lblAlgn val="ctr"/>
        <c:lblOffset val="100"/>
        <c:tickLblSkip val="3"/>
        <c:tickMarkSkip val="1"/>
        <c:noMultiLvlLbl val="0"/>
      </c:catAx>
      <c:valAx>
        <c:axId val="1"/>
        <c:scaling>
          <c:orientation val="minMax"/>
        </c:scaling>
        <c:delete val="0"/>
        <c:axPos val="l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ln>
                      <a:noFill/>
                    </a:ln>
                    <a:solidFill>
                      <a:srgbClr val="7D726E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900" kern="0" baseline="0">
                    <a:ln>
                      <a:noFill/>
                    </a:ln>
                    <a:solidFill>
                      <a:srgbClr val="7D726E"/>
                    </a:solidFill>
                  </a:rPr>
                  <a:t>HAUTEUR COLONNE SOLEX (mm)</a:t>
                </a:r>
              </a:p>
            </c:rich>
          </c:tx>
          <c:layout>
            <c:manualLayout>
              <c:xMode val="edge"/>
              <c:yMode val="edge"/>
              <c:x val="1.6926749267108701E-2"/>
              <c:y val="0.3778313690328815"/>
            </c:manualLayout>
          </c:layout>
          <c:overlay val="0"/>
          <c:spPr>
            <a:solidFill>
              <a:schemeClr val="bg1"/>
            </a:solidFill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ln>
                    <a:noFill/>
                  </a:ln>
                  <a:solidFill>
                    <a:srgbClr val="7D726E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900" b="0" i="0" u="none" strike="noStrike" kern="1200" baseline="0">
                <a:pattFill prst="pct5">
                  <a:fgClr>
                    <a:schemeClr val="lt1"/>
                  </a:fgClr>
                  <a:bgClr>
                    <a:schemeClr val="bg1"/>
                  </a:bgClr>
                </a:patt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906095"/>
        <c:crosses val="autoZero"/>
        <c:crossBetween val="midCat"/>
        <c:majorUnit val="50"/>
        <c:minorUnit val="10"/>
      </c:valAx>
      <c:spPr>
        <a:solidFill>
          <a:srgbClr val="7D726E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rgbClr val="7D726E"/>
    </a:solidFill>
    <a:ln w="9525" cap="flat" cmpd="sng" algn="ctr">
      <a:solidFill>
        <a:srgbClr val="7D726E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 alignWithMargins="0">
      <c:oddHeader>&amp;A</c:oddHeader>
      <c:oddFooter>Page &amp;P</c:oddFooter>
    </c:headerFooter>
    <c:pageMargins b="0.984251969" l="0.78740157499999996" r="0.78740157499999996" t="0.984251969" header="0.4921259845" footer="0.4921259845"/>
    <c:pageSetup paperSize="9" orientation="landscape" horizontalDpi="-4" verticalDpi="-4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500" b="1" i="0" u="none" strike="noStrike" kern="1200" cap="all" spc="100" normalizeH="0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Général</a:t>
            </a:r>
          </a:p>
        </c:rich>
      </c:tx>
      <c:layout>
        <c:manualLayout>
          <c:xMode val="edge"/>
          <c:yMode val="edge"/>
          <c:x val="0.45277315921760786"/>
          <c:y val="2.321502104483921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500" b="1" i="0" u="none" strike="noStrike" kern="1200" cap="all" spc="100" normalizeH="0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7794185233647159E-2"/>
          <c:y val="0.15357613120968552"/>
          <c:w val="0.88961415049444903"/>
          <c:h val="0.73752258360000156"/>
        </c:manualLayout>
      </c:layout>
      <c:lineChart>
        <c:grouping val="standard"/>
        <c:varyColors val="0"/>
        <c:ser>
          <c:idx val="0"/>
          <c:order val="0"/>
          <c:tx>
            <c:strRef>
              <c:f>'Gicleur X5.65'!$D$7</c:f>
              <c:strCache>
                <c:ptCount val="1"/>
                <c:pt idx="0">
                  <c:v>Hauteur Colonne Solex
(mm)</c:v>
                </c:pt>
              </c:strCache>
            </c:strRef>
          </c:tx>
          <c:spPr>
            <a:ln w="34925" cap="rnd">
              <a:solidFill>
                <a:srgbClr val="EB6011"/>
              </a:solidFill>
              <a:round/>
            </a:ln>
            <a:effectLst>
              <a:outerShdw dist="25400" dir="2700000" algn="tl" rotWithShape="0">
                <a:schemeClr val="accent3"/>
              </a:outerShdw>
            </a:effectLst>
          </c:spPr>
          <c:marker>
            <c:symbol val="none"/>
          </c:marker>
          <c:cat>
            <c:numRef>
              <c:f>'Gicleur X5.65'!$C$8:$C$28</c:f>
              <c:numCache>
                <c:formatCode>0.00</c:formatCode>
                <c:ptCount val="21"/>
                <c:pt idx="0">
                  <c:v>0.2</c:v>
                </c:pt>
                <c:pt idx="1">
                  <c:v>0.21000000000000002</c:v>
                </c:pt>
                <c:pt idx="2">
                  <c:v>0.22000000000000003</c:v>
                </c:pt>
                <c:pt idx="3">
                  <c:v>0.23000000000000004</c:v>
                </c:pt>
                <c:pt idx="4">
                  <c:v>0.24000000000000005</c:v>
                </c:pt>
                <c:pt idx="5">
                  <c:v>0.25</c:v>
                </c:pt>
                <c:pt idx="6">
                  <c:v>0.26</c:v>
                </c:pt>
                <c:pt idx="7">
                  <c:v>0.27</c:v>
                </c:pt>
                <c:pt idx="8">
                  <c:v>0.28000000000000003</c:v>
                </c:pt>
                <c:pt idx="9">
                  <c:v>0.29000000000000004</c:v>
                </c:pt>
                <c:pt idx="10">
                  <c:v>0.3</c:v>
                </c:pt>
                <c:pt idx="11">
                  <c:v>0.31</c:v>
                </c:pt>
                <c:pt idx="12">
                  <c:v>0.32</c:v>
                </c:pt>
                <c:pt idx="13">
                  <c:v>0.33</c:v>
                </c:pt>
                <c:pt idx="14">
                  <c:v>0.34</c:v>
                </c:pt>
                <c:pt idx="15">
                  <c:v>0.35</c:v>
                </c:pt>
                <c:pt idx="16">
                  <c:v>0.36</c:v>
                </c:pt>
                <c:pt idx="17">
                  <c:v>0.37</c:v>
                </c:pt>
                <c:pt idx="18">
                  <c:v>0.38</c:v>
                </c:pt>
                <c:pt idx="19">
                  <c:v>0.39</c:v>
                </c:pt>
                <c:pt idx="20">
                  <c:v>0.4</c:v>
                </c:pt>
              </c:numCache>
            </c:numRef>
          </c:cat>
          <c:val>
            <c:numRef>
              <c:f>'Gicleur X5.65'!$D$8:$D$28</c:f>
              <c:numCache>
                <c:formatCode>0</c:formatCode>
                <c:ptCount val="21"/>
                <c:pt idx="0">
                  <c:v>382</c:v>
                </c:pt>
                <c:pt idx="1">
                  <c:v>364</c:v>
                </c:pt>
                <c:pt idx="2">
                  <c:v>345.99999999999994</c:v>
                </c:pt>
                <c:pt idx="3">
                  <c:v>327.99999999999994</c:v>
                </c:pt>
                <c:pt idx="4">
                  <c:v>309.99999999999994</c:v>
                </c:pt>
                <c:pt idx="5">
                  <c:v>292</c:v>
                </c:pt>
                <c:pt idx="6">
                  <c:v>274.59999999999997</c:v>
                </c:pt>
                <c:pt idx="7">
                  <c:v>257.19999999999993</c:v>
                </c:pt>
                <c:pt idx="8">
                  <c:v>239.79999999999995</c:v>
                </c:pt>
                <c:pt idx="9">
                  <c:v>222.39999999999992</c:v>
                </c:pt>
                <c:pt idx="10">
                  <c:v>205</c:v>
                </c:pt>
                <c:pt idx="11">
                  <c:v>193.19999999999993</c:v>
                </c:pt>
                <c:pt idx="12">
                  <c:v>181.39999999999992</c:v>
                </c:pt>
                <c:pt idx="13">
                  <c:v>169.59999999999991</c:v>
                </c:pt>
                <c:pt idx="14">
                  <c:v>157.7999999999999</c:v>
                </c:pt>
                <c:pt idx="15">
                  <c:v>146</c:v>
                </c:pt>
                <c:pt idx="16">
                  <c:v>136.19999999999999</c:v>
                </c:pt>
                <c:pt idx="17">
                  <c:v>126.39999999999998</c:v>
                </c:pt>
                <c:pt idx="18">
                  <c:v>116.60000000000002</c:v>
                </c:pt>
                <c:pt idx="19">
                  <c:v>106.80000000000001</c:v>
                </c:pt>
                <c:pt idx="20">
                  <c:v>97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F9C-4130-8226-BDE55DE0E44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dropLines>
          <c:spPr>
            <a:ln w="9525" cap="flat" cmpd="sng" algn="ctr">
              <a:gradFill>
                <a:gsLst>
                  <a:gs pos="0">
                    <a:schemeClr val="lt1"/>
                  </a:gs>
                  <a:gs pos="100000">
                    <a:schemeClr val="lt1">
                      <a:alpha val="0"/>
                    </a:schemeClr>
                  </a:gs>
                </a:gsLst>
                <a:lin ang="5400000" scaled="0"/>
              </a:gradFill>
              <a:round/>
            </a:ln>
            <a:effectLst/>
          </c:spPr>
        </c:dropLines>
        <c:smooth val="0"/>
        <c:axId val="71906095"/>
        <c:axId val="1"/>
      </c:lineChart>
      <c:catAx>
        <c:axId val="71906095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t" anchorCtr="0"/>
              <a:lstStyle/>
              <a:p>
                <a:pPr>
                  <a:defRPr sz="900" b="1" i="0" u="none" strike="noStrike" kern="1200" baseline="0">
                    <a:solidFill>
                      <a:srgbClr val="7D726E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900">
                    <a:solidFill>
                      <a:srgbClr val="7D726E"/>
                    </a:solidFill>
                  </a:rPr>
                  <a:t>Ø ORIFICE DES CALIBRES ETALONS (mm)</a:t>
                </a:r>
              </a:p>
            </c:rich>
          </c:tx>
          <c:layout>
            <c:manualLayout>
              <c:xMode val="edge"/>
              <c:yMode val="edge"/>
              <c:x val="0.40439057981849008"/>
              <c:y val="0.95861719726728167"/>
            </c:manualLayout>
          </c:layout>
          <c:overlay val="0"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anchor="t" anchorCtr="0"/>
            <a:lstStyle/>
            <a:p>
              <a:pPr>
                <a:defRPr sz="900" b="1" i="0" u="none" strike="noStrike" kern="1200" baseline="0">
                  <a:solidFill>
                    <a:srgbClr val="7D726E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/>
            </a:solidFill>
            <a:round/>
          </a:ln>
          <a:effectLst/>
        </c:spPr>
        <c:txPr>
          <a:bodyPr rot="-1800000" spcFirstLastPara="1" vertOverflow="ellipsis" wrap="square" anchor="ctr" anchorCtr="1"/>
          <a:lstStyle/>
          <a:p>
            <a:pPr>
              <a:defRPr sz="900" b="0" i="0" u="none" strike="noStrike" kern="1200" spc="100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"/>
        <c:crosses val="autoZero"/>
        <c:auto val="1"/>
        <c:lblAlgn val="ctr"/>
        <c:lblOffset val="100"/>
        <c:tickLblSkip val="3"/>
        <c:tickMarkSkip val="1"/>
        <c:noMultiLvlLbl val="0"/>
      </c:catAx>
      <c:valAx>
        <c:axId val="1"/>
        <c:scaling>
          <c:orientation val="minMax"/>
        </c:scaling>
        <c:delete val="0"/>
        <c:axPos val="l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ln>
                      <a:noFill/>
                    </a:ln>
                    <a:solidFill>
                      <a:srgbClr val="7D726E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900" kern="0" baseline="0">
                    <a:ln>
                      <a:noFill/>
                    </a:ln>
                    <a:solidFill>
                      <a:srgbClr val="7D726E"/>
                    </a:solidFill>
                  </a:rPr>
                  <a:t>HAUTEUR COLONNE SOLEX (mm)</a:t>
                </a:r>
              </a:p>
            </c:rich>
          </c:tx>
          <c:layout>
            <c:manualLayout>
              <c:xMode val="edge"/>
              <c:yMode val="edge"/>
              <c:x val="1.6926749267108701E-2"/>
              <c:y val="0.3778313690328815"/>
            </c:manualLayout>
          </c:layout>
          <c:overlay val="0"/>
          <c:spPr>
            <a:solidFill>
              <a:schemeClr val="bg1"/>
            </a:solidFill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ln>
                    <a:noFill/>
                  </a:ln>
                  <a:solidFill>
                    <a:srgbClr val="7D726E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900" b="0" i="0" u="none" strike="noStrike" kern="1200" baseline="0">
                <a:pattFill prst="pct5">
                  <a:fgClr>
                    <a:schemeClr val="lt1"/>
                  </a:fgClr>
                  <a:bgClr>
                    <a:schemeClr val="bg1"/>
                  </a:bgClr>
                </a:patt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906095"/>
        <c:crosses val="autoZero"/>
        <c:crossBetween val="midCat"/>
        <c:majorUnit val="50"/>
        <c:minorUnit val="10"/>
      </c:valAx>
      <c:spPr>
        <a:solidFill>
          <a:srgbClr val="7D726E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rgbClr val="7D726E"/>
    </a:solidFill>
    <a:ln w="9525" cap="flat" cmpd="sng" algn="ctr">
      <a:solidFill>
        <a:srgbClr val="7D726E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 alignWithMargins="0">
      <c:oddHeader>&amp;A</c:oddHeader>
      <c:oddFooter>Page &amp;P</c:oddFooter>
    </c:headerFooter>
    <c:pageMargins b="0.984251969" l="0.78740157499999996" r="0.78740157499999996" t="0.984251969" header="0.4921259845" footer="0.4921259845"/>
    <c:pageSetup paperSize="9" orientation="landscape" horizontalDpi="-4" verticalDpi="-4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500" b="1" i="0" u="none" strike="noStrike" kern="1200" cap="all" spc="100" normalizeH="0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Général</a:t>
            </a:r>
          </a:p>
        </c:rich>
      </c:tx>
      <c:layout>
        <c:manualLayout>
          <c:xMode val="edge"/>
          <c:yMode val="edge"/>
          <c:x val="0.45277315921760786"/>
          <c:y val="2.321502104483921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500" b="1" i="0" u="none" strike="noStrike" kern="1200" cap="all" spc="100" normalizeH="0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7794185233647159E-2"/>
          <c:y val="0.15357613120968552"/>
          <c:w val="0.88961415049444903"/>
          <c:h val="0.73752258360000156"/>
        </c:manualLayout>
      </c:layout>
      <c:lineChart>
        <c:grouping val="standard"/>
        <c:varyColors val="0"/>
        <c:ser>
          <c:idx val="0"/>
          <c:order val="0"/>
          <c:tx>
            <c:strRef>
              <c:f>'Gicleur A.30'!$D$7</c:f>
              <c:strCache>
                <c:ptCount val="1"/>
                <c:pt idx="0">
                  <c:v>Hauteur Colonne Solex
(mm)</c:v>
                </c:pt>
              </c:strCache>
            </c:strRef>
          </c:tx>
          <c:spPr>
            <a:ln w="34925" cap="rnd">
              <a:solidFill>
                <a:srgbClr val="EB6011"/>
              </a:solidFill>
              <a:round/>
            </a:ln>
            <a:effectLst>
              <a:outerShdw dist="25400" dir="2700000" algn="tl" rotWithShape="0">
                <a:schemeClr val="accent3"/>
              </a:outerShdw>
            </a:effectLst>
          </c:spPr>
          <c:marker>
            <c:symbol val="none"/>
          </c:marker>
          <c:cat>
            <c:numRef>
              <c:f>'Gicleur A.30'!$C$8:$C$38</c:f>
              <c:numCache>
                <c:formatCode>0.00</c:formatCode>
                <c:ptCount val="31"/>
                <c:pt idx="0">
                  <c:v>0.25</c:v>
                </c:pt>
                <c:pt idx="1">
                  <c:v>0.26</c:v>
                </c:pt>
                <c:pt idx="2">
                  <c:v>0.27</c:v>
                </c:pt>
                <c:pt idx="3">
                  <c:v>0.28000000000000003</c:v>
                </c:pt>
                <c:pt idx="4">
                  <c:v>0.29000000000000004</c:v>
                </c:pt>
                <c:pt idx="5">
                  <c:v>0.3</c:v>
                </c:pt>
                <c:pt idx="6">
                  <c:v>0.31</c:v>
                </c:pt>
                <c:pt idx="7">
                  <c:v>0.32</c:v>
                </c:pt>
                <c:pt idx="8">
                  <c:v>0.33</c:v>
                </c:pt>
                <c:pt idx="9">
                  <c:v>0.34</c:v>
                </c:pt>
                <c:pt idx="10">
                  <c:v>0.35</c:v>
                </c:pt>
                <c:pt idx="11">
                  <c:v>0.36</c:v>
                </c:pt>
                <c:pt idx="12">
                  <c:v>0.37</c:v>
                </c:pt>
                <c:pt idx="13">
                  <c:v>0.38</c:v>
                </c:pt>
                <c:pt idx="14">
                  <c:v>0.39</c:v>
                </c:pt>
                <c:pt idx="15">
                  <c:v>0.4</c:v>
                </c:pt>
                <c:pt idx="16">
                  <c:v>0.41000000000000003</c:v>
                </c:pt>
                <c:pt idx="17">
                  <c:v>0.42000000000000004</c:v>
                </c:pt>
                <c:pt idx="18">
                  <c:v>0.43000000000000005</c:v>
                </c:pt>
                <c:pt idx="19">
                  <c:v>0.44000000000000006</c:v>
                </c:pt>
                <c:pt idx="20">
                  <c:v>0.45000000000000007</c:v>
                </c:pt>
                <c:pt idx="21">
                  <c:v>0.46000000000000008</c:v>
                </c:pt>
                <c:pt idx="22">
                  <c:v>0.47000000000000008</c:v>
                </c:pt>
                <c:pt idx="23">
                  <c:v>0.48000000000000009</c:v>
                </c:pt>
                <c:pt idx="24">
                  <c:v>0.4900000000000001</c:v>
                </c:pt>
                <c:pt idx="25">
                  <c:v>0.50000000000000011</c:v>
                </c:pt>
                <c:pt idx="26">
                  <c:v>0.51000000000000012</c:v>
                </c:pt>
                <c:pt idx="27">
                  <c:v>0.52000000000000013</c:v>
                </c:pt>
                <c:pt idx="28">
                  <c:v>0.53000000000000014</c:v>
                </c:pt>
                <c:pt idx="29">
                  <c:v>0.54000000000000015</c:v>
                </c:pt>
                <c:pt idx="30">
                  <c:v>0.55000000000000004</c:v>
                </c:pt>
              </c:numCache>
            </c:numRef>
          </c:cat>
          <c:val>
            <c:numRef>
              <c:f>'Gicleur A.30'!$D$8:$D$38</c:f>
              <c:numCache>
                <c:formatCode>0</c:formatCode>
                <c:ptCount val="31"/>
                <c:pt idx="0">
                  <c:v>390</c:v>
                </c:pt>
                <c:pt idx="1">
                  <c:v>375.99999999999994</c:v>
                </c:pt>
                <c:pt idx="2">
                  <c:v>361.99999999999989</c:v>
                </c:pt>
                <c:pt idx="3">
                  <c:v>347.99999999999989</c:v>
                </c:pt>
                <c:pt idx="4">
                  <c:v>333.99999999999989</c:v>
                </c:pt>
                <c:pt idx="5">
                  <c:v>320</c:v>
                </c:pt>
                <c:pt idx="6">
                  <c:v>307.99999999999994</c:v>
                </c:pt>
                <c:pt idx="7">
                  <c:v>295.99999999999994</c:v>
                </c:pt>
                <c:pt idx="8">
                  <c:v>283.99999999999989</c:v>
                </c:pt>
                <c:pt idx="9">
                  <c:v>271.99999999999989</c:v>
                </c:pt>
                <c:pt idx="10">
                  <c:v>260</c:v>
                </c:pt>
                <c:pt idx="11">
                  <c:v>246.39999999999998</c:v>
                </c:pt>
                <c:pt idx="12">
                  <c:v>232.79999999999995</c:v>
                </c:pt>
                <c:pt idx="13">
                  <c:v>219.19999999999993</c:v>
                </c:pt>
                <c:pt idx="14">
                  <c:v>205.60000000000002</c:v>
                </c:pt>
                <c:pt idx="15">
                  <c:v>192</c:v>
                </c:pt>
                <c:pt idx="16">
                  <c:v>184.59999999999997</c:v>
                </c:pt>
                <c:pt idx="17">
                  <c:v>177.2</c:v>
                </c:pt>
                <c:pt idx="18">
                  <c:v>169.79999999999995</c:v>
                </c:pt>
                <c:pt idx="19">
                  <c:v>162.39999999999998</c:v>
                </c:pt>
                <c:pt idx="20">
                  <c:v>154.99999999999994</c:v>
                </c:pt>
                <c:pt idx="21">
                  <c:v>147.59999999999997</c:v>
                </c:pt>
                <c:pt idx="22">
                  <c:v>140.19999999999993</c:v>
                </c:pt>
                <c:pt idx="23">
                  <c:v>132.79999999999995</c:v>
                </c:pt>
                <c:pt idx="24">
                  <c:v>125.39999999999992</c:v>
                </c:pt>
                <c:pt idx="25">
                  <c:v>117.99999999999994</c:v>
                </c:pt>
                <c:pt idx="26">
                  <c:v>110.59999999999991</c:v>
                </c:pt>
                <c:pt idx="27">
                  <c:v>103.19999999999993</c:v>
                </c:pt>
                <c:pt idx="28">
                  <c:v>95.799999999999898</c:v>
                </c:pt>
                <c:pt idx="29">
                  <c:v>88.39999999999992</c:v>
                </c:pt>
                <c:pt idx="30">
                  <c:v>81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9F8-4C87-8661-0205D5651BF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dropLines>
          <c:spPr>
            <a:ln w="9525" cap="flat" cmpd="sng" algn="ctr">
              <a:gradFill>
                <a:gsLst>
                  <a:gs pos="0">
                    <a:schemeClr val="lt1"/>
                  </a:gs>
                  <a:gs pos="100000">
                    <a:schemeClr val="lt1">
                      <a:alpha val="0"/>
                    </a:schemeClr>
                  </a:gs>
                </a:gsLst>
                <a:lin ang="5400000" scaled="0"/>
              </a:gradFill>
              <a:round/>
            </a:ln>
            <a:effectLst/>
          </c:spPr>
        </c:dropLines>
        <c:smooth val="0"/>
        <c:axId val="71906095"/>
        <c:axId val="1"/>
      </c:lineChart>
      <c:catAx>
        <c:axId val="71906095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t" anchorCtr="0"/>
              <a:lstStyle/>
              <a:p>
                <a:pPr>
                  <a:defRPr sz="900" b="1" i="0" u="none" strike="noStrike" kern="1200" baseline="0">
                    <a:solidFill>
                      <a:srgbClr val="7D726E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900">
                    <a:solidFill>
                      <a:srgbClr val="7D726E"/>
                    </a:solidFill>
                  </a:rPr>
                  <a:t>Ø ORIFICE DES CALIBRES ETALONS (mm)</a:t>
                </a:r>
              </a:p>
            </c:rich>
          </c:tx>
          <c:layout>
            <c:manualLayout>
              <c:xMode val="edge"/>
              <c:yMode val="edge"/>
              <c:x val="0.40439057981849008"/>
              <c:y val="0.95861719726728167"/>
            </c:manualLayout>
          </c:layout>
          <c:overlay val="0"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anchor="t" anchorCtr="0"/>
            <a:lstStyle/>
            <a:p>
              <a:pPr>
                <a:defRPr sz="900" b="1" i="0" u="none" strike="noStrike" kern="1200" baseline="0">
                  <a:solidFill>
                    <a:srgbClr val="7D726E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/>
            </a:solidFill>
            <a:round/>
          </a:ln>
          <a:effectLst/>
        </c:spPr>
        <c:txPr>
          <a:bodyPr rot="-1800000" spcFirstLastPara="1" vertOverflow="ellipsis" wrap="square" anchor="ctr" anchorCtr="1"/>
          <a:lstStyle/>
          <a:p>
            <a:pPr>
              <a:defRPr sz="900" b="0" i="0" u="none" strike="noStrike" kern="1200" spc="100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"/>
        <c:crosses val="autoZero"/>
        <c:auto val="1"/>
        <c:lblAlgn val="ctr"/>
        <c:lblOffset val="100"/>
        <c:tickLblSkip val="3"/>
        <c:tickMarkSkip val="1"/>
        <c:noMultiLvlLbl val="0"/>
      </c:catAx>
      <c:valAx>
        <c:axId val="1"/>
        <c:scaling>
          <c:orientation val="minMax"/>
        </c:scaling>
        <c:delete val="0"/>
        <c:axPos val="l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ln>
                      <a:noFill/>
                    </a:ln>
                    <a:solidFill>
                      <a:srgbClr val="7D726E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900" kern="0" baseline="0">
                    <a:ln>
                      <a:noFill/>
                    </a:ln>
                    <a:solidFill>
                      <a:srgbClr val="7D726E"/>
                    </a:solidFill>
                  </a:rPr>
                  <a:t>HAUTEUR COLONNE SOLEX (mm)</a:t>
                </a:r>
              </a:p>
            </c:rich>
          </c:tx>
          <c:layout>
            <c:manualLayout>
              <c:xMode val="edge"/>
              <c:yMode val="edge"/>
              <c:x val="1.6926749267108701E-2"/>
              <c:y val="0.3778313690328815"/>
            </c:manualLayout>
          </c:layout>
          <c:overlay val="0"/>
          <c:spPr>
            <a:solidFill>
              <a:schemeClr val="bg1"/>
            </a:solidFill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ln>
                    <a:noFill/>
                  </a:ln>
                  <a:solidFill>
                    <a:srgbClr val="7D726E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900" b="0" i="0" u="none" strike="noStrike" kern="1200" baseline="0">
                <a:pattFill prst="pct5">
                  <a:fgClr>
                    <a:schemeClr val="lt1"/>
                  </a:fgClr>
                  <a:bgClr>
                    <a:schemeClr val="bg1"/>
                  </a:bgClr>
                </a:patt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906095"/>
        <c:crosses val="autoZero"/>
        <c:crossBetween val="midCat"/>
        <c:majorUnit val="50"/>
        <c:minorUnit val="10"/>
      </c:valAx>
      <c:spPr>
        <a:solidFill>
          <a:srgbClr val="7D726E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rgbClr val="7D726E"/>
    </a:solidFill>
    <a:ln w="9525" cap="flat" cmpd="sng" algn="ctr">
      <a:solidFill>
        <a:srgbClr val="7D726E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 alignWithMargins="0">
      <c:oddHeader>&amp;A</c:oddHeader>
      <c:oddFooter>Page &amp;P</c:oddFooter>
    </c:headerFooter>
    <c:pageMargins b="0.984251969" l="0.78740157499999996" r="0.78740157499999996" t="0.984251969" header="0.4921259845" footer="0.4921259845"/>
    <c:pageSetup paperSize="9" orientation="landscape" horizontalDpi="-4" verticalDpi="-4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500" b="1" i="0" u="none" strike="noStrike" kern="1200" cap="all" spc="100" normalizeH="0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Général</a:t>
            </a:r>
          </a:p>
        </c:rich>
      </c:tx>
      <c:layout>
        <c:manualLayout>
          <c:xMode val="edge"/>
          <c:yMode val="edge"/>
          <c:x val="0.45277315921760786"/>
          <c:y val="2.321502104483921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500" b="1" i="0" u="none" strike="noStrike" kern="1200" cap="all" spc="100" normalizeH="0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7794185233647159E-2"/>
          <c:y val="0.15357613120968552"/>
          <c:w val="0.88961415049444903"/>
          <c:h val="0.73752258360000156"/>
        </c:manualLayout>
      </c:layout>
      <c:lineChart>
        <c:grouping val="standard"/>
        <c:varyColors val="0"/>
        <c:ser>
          <c:idx val="1"/>
          <c:order val="0"/>
          <c:tx>
            <c:strRef>
              <c:f>'Gicleur B.02'!$D$7</c:f>
              <c:strCache>
                <c:ptCount val="1"/>
                <c:pt idx="0">
                  <c:v>Hauteur Colonne Solex
(mm)</c:v>
                </c:pt>
              </c:strCache>
            </c:strRef>
          </c:tx>
          <c:spPr>
            <a:ln w="34925" cap="rnd">
              <a:solidFill>
                <a:srgbClr val="EB6011"/>
              </a:solidFill>
              <a:round/>
            </a:ln>
            <a:effectLst>
              <a:outerShdw dist="25400" dir="2700000" algn="tl" rotWithShape="0">
                <a:schemeClr val="accent3">
                  <a:shade val="76000"/>
                </a:schemeClr>
              </a:outerShdw>
            </a:effectLst>
          </c:spPr>
          <c:marker>
            <c:symbol val="none"/>
          </c:marker>
          <c:cat>
            <c:numRef>
              <c:f>'Gicleur B.02'!$C$8:$C$43</c:f>
              <c:numCache>
                <c:formatCode>0.00</c:formatCode>
                <c:ptCount val="36"/>
                <c:pt idx="0">
                  <c:v>0.35</c:v>
                </c:pt>
                <c:pt idx="1">
                  <c:v>0.36</c:v>
                </c:pt>
                <c:pt idx="2">
                  <c:v>0.37</c:v>
                </c:pt>
                <c:pt idx="3">
                  <c:v>0.38</c:v>
                </c:pt>
                <c:pt idx="4">
                  <c:v>0.39</c:v>
                </c:pt>
                <c:pt idx="5">
                  <c:v>0.4</c:v>
                </c:pt>
                <c:pt idx="6">
                  <c:v>0.41000000000000003</c:v>
                </c:pt>
                <c:pt idx="7">
                  <c:v>0.42000000000000004</c:v>
                </c:pt>
                <c:pt idx="8">
                  <c:v>0.43000000000000005</c:v>
                </c:pt>
                <c:pt idx="9">
                  <c:v>0.44000000000000006</c:v>
                </c:pt>
                <c:pt idx="10">
                  <c:v>0.45000000000000007</c:v>
                </c:pt>
                <c:pt idx="11">
                  <c:v>0.46000000000000008</c:v>
                </c:pt>
                <c:pt idx="12">
                  <c:v>0.47000000000000008</c:v>
                </c:pt>
                <c:pt idx="13">
                  <c:v>0.48000000000000009</c:v>
                </c:pt>
                <c:pt idx="14">
                  <c:v>0.4900000000000001</c:v>
                </c:pt>
                <c:pt idx="15">
                  <c:v>0.50000000000000011</c:v>
                </c:pt>
                <c:pt idx="16">
                  <c:v>0.51000000000000012</c:v>
                </c:pt>
                <c:pt idx="17">
                  <c:v>0.52000000000000013</c:v>
                </c:pt>
                <c:pt idx="18">
                  <c:v>0.53000000000000014</c:v>
                </c:pt>
                <c:pt idx="19">
                  <c:v>0.54000000000000015</c:v>
                </c:pt>
                <c:pt idx="20">
                  <c:v>0.55000000000000004</c:v>
                </c:pt>
                <c:pt idx="21">
                  <c:v>0.56000000000000005</c:v>
                </c:pt>
                <c:pt idx="22">
                  <c:v>0.57000000000000006</c:v>
                </c:pt>
                <c:pt idx="23">
                  <c:v>0.58000000000000007</c:v>
                </c:pt>
                <c:pt idx="24">
                  <c:v>0.59000000000000008</c:v>
                </c:pt>
                <c:pt idx="25">
                  <c:v>0.60000000000000009</c:v>
                </c:pt>
                <c:pt idx="26">
                  <c:v>0.6100000000000001</c:v>
                </c:pt>
                <c:pt idx="27">
                  <c:v>0.62000000000000011</c:v>
                </c:pt>
                <c:pt idx="28">
                  <c:v>0.63000000000000012</c:v>
                </c:pt>
                <c:pt idx="29">
                  <c:v>0.64000000000000012</c:v>
                </c:pt>
                <c:pt idx="30">
                  <c:v>0.65</c:v>
                </c:pt>
                <c:pt idx="31">
                  <c:v>0.66</c:v>
                </c:pt>
                <c:pt idx="32">
                  <c:v>0.67</c:v>
                </c:pt>
                <c:pt idx="33">
                  <c:v>0.68</c:v>
                </c:pt>
                <c:pt idx="34">
                  <c:v>0.69000000000000006</c:v>
                </c:pt>
                <c:pt idx="35">
                  <c:v>0.7</c:v>
                </c:pt>
              </c:numCache>
            </c:numRef>
          </c:cat>
          <c:val>
            <c:numRef>
              <c:f>'Gicleur B.02'!$D$8:$D$43</c:f>
              <c:numCache>
                <c:formatCode>0</c:formatCode>
                <c:ptCount val="36"/>
                <c:pt idx="0">
                  <c:v>422</c:v>
                </c:pt>
                <c:pt idx="1">
                  <c:v>413.8</c:v>
                </c:pt>
                <c:pt idx="2">
                  <c:v>405.6</c:v>
                </c:pt>
                <c:pt idx="3">
                  <c:v>397.40000000000003</c:v>
                </c:pt>
                <c:pt idx="4">
                  <c:v>389.20000000000005</c:v>
                </c:pt>
                <c:pt idx="5">
                  <c:v>381</c:v>
                </c:pt>
                <c:pt idx="6">
                  <c:v>372.26666666666659</c:v>
                </c:pt>
                <c:pt idx="7">
                  <c:v>363.53333333333325</c:v>
                </c:pt>
                <c:pt idx="8">
                  <c:v>354.7999999999999</c:v>
                </c:pt>
                <c:pt idx="9">
                  <c:v>346.06666666666655</c:v>
                </c:pt>
                <c:pt idx="10">
                  <c:v>337.33333333333326</c:v>
                </c:pt>
                <c:pt idx="11">
                  <c:v>328.59999999999991</c:v>
                </c:pt>
                <c:pt idx="12">
                  <c:v>319.86666666666656</c:v>
                </c:pt>
                <c:pt idx="13">
                  <c:v>311.13333333333321</c:v>
                </c:pt>
                <c:pt idx="14">
                  <c:v>302.39999999999986</c:v>
                </c:pt>
                <c:pt idx="15">
                  <c:v>293.66666666666652</c:v>
                </c:pt>
                <c:pt idx="16">
                  <c:v>284.93333333333317</c:v>
                </c:pt>
                <c:pt idx="17">
                  <c:v>276.19999999999987</c:v>
                </c:pt>
                <c:pt idx="18">
                  <c:v>267.46666666666653</c:v>
                </c:pt>
                <c:pt idx="19">
                  <c:v>258.73333333333318</c:v>
                </c:pt>
                <c:pt idx="20">
                  <c:v>250</c:v>
                </c:pt>
                <c:pt idx="21">
                  <c:v>240.70000000000005</c:v>
                </c:pt>
                <c:pt idx="22">
                  <c:v>231.40000000000009</c:v>
                </c:pt>
                <c:pt idx="23">
                  <c:v>222.10000000000002</c:v>
                </c:pt>
                <c:pt idx="24">
                  <c:v>212.80000000000007</c:v>
                </c:pt>
                <c:pt idx="25">
                  <c:v>203.5</c:v>
                </c:pt>
                <c:pt idx="26">
                  <c:v>194.20000000000005</c:v>
                </c:pt>
                <c:pt idx="27">
                  <c:v>184.89999999999998</c:v>
                </c:pt>
                <c:pt idx="28">
                  <c:v>175.60000000000002</c:v>
                </c:pt>
                <c:pt idx="29">
                  <c:v>166.29999999999995</c:v>
                </c:pt>
                <c:pt idx="30">
                  <c:v>157</c:v>
                </c:pt>
                <c:pt idx="31">
                  <c:v>153.60000000000002</c:v>
                </c:pt>
                <c:pt idx="32">
                  <c:v>150.20000000000002</c:v>
                </c:pt>
                <c:pt idx="33">
                  <c:v>146.80000000000001</c:v>
                </c:pt>
                <c:pt idx="34">
                  <c:v>143.4</c:v>
                </c:pt>
                <c:pt idx="35">
                  <c:v>140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CF7-4F49-952C-967B2FD2679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dropLines>
          <c:spPr>
            <a:ln w="9525" cap="flat" cmpd="sng" algn="ctr">
              <a:gradFill>
                <a:gsLst>
                  <a:gs pos="0">
                    <a:schemeClr val="lt1"/>
                  </a:gs>
                  <a:gs pos="100000">
                    <a:schemeClr val="lt1">
                      <a:alpha val="0"/>
                    </a:schemeClr>
                  </a:gs>
                </a:gsLst>
                <a:lin ang="5400000" scaled="0"/>
              </a:gradFill>
              <a:round/>
            </a:ln>
            <a:effectLst/>
          </c:spPr>
        </c:dropLines>
        <c:smooth val="0"/>
        <c:axId val="71906095"/>
        <c:axId val="1"/>
      </c:lineChart>
      <c:catAx>
        <c:axId val="71906095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t" anchorCtr="0"/>
              <a:lstStyle/>
              <a:p>
                <a:pPr>
                  <a:defRPr sz="900" b="1" i="0" u="none" strike="noStrike" kern="1200" baseline="0">
                    <a:solidFill>
                      <a:srgbClr val="7D726E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900">
                    <a:solidFill>
                      <a:srgbClr val="7D726E"/>
                    </a:solidFill>
                  </a:rPr>
                  <a:t>Ø ORIFICE DES CALIBRES ETALONS (mm)</a:t>
                </a:r>
              </a:p>
            </c:rich>
          </c:tx>
          <c:layout>
            <c:manualLayout>
              <c:xMode val="edge"/>
              <c:yMode val="edge"/>
              <c:x val="0.40439057981849008"/>
              <c:y val="0.95861719726728167"/>
            </c:manualLayout>
          </c:layout>
          <c:overlay val="0"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anchor="t" anchorCtr="0"/>
            <a:lstStyle/>
            <a:p>
              <a:pPr>
                <a:defRPr sz="900" b="1" i="0" u="none" strike="noStrike" kern="1200" baseline="0">
                  <a:solidFill>
                    <a:srgbClr val="7D726E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/>
            </a:solidFill>
            <a:round/>
          </a:ln>
          <a:effectLst/>
        </c:spPr>
        <c:txPr>
          <a:bodyPr rot="-1800000" spcFirstLastPara="1" vertOverflow="ellipsis" wrap="square" anchor="ctr" anchorCtr="1"/>
          <a:lstStyle/>
          <a:p>
            <a:pPr>
              <a:defRPr sz="900" b="0" i="0" u="none" strike="noStrike" kern="1200" spc="100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"/>
        <c:crosses val="autoZero"/>
        <c:auto val="1"/>
        <c:lblAlgn val="ctr"/>
        <c:lblOffset val="100"/>
        <c:tickLblSkip val="3"/>
        <c:tickMarkSkip val="1"/>
        <c:noMultiLvlLbl val="0"/>
      </c:catAx>
      <c:valAx>
        <c:axId val="1"/>
        <c:scaling>
          <c:orientation val="minMax"/>
        </c:scaling>
        <c:delete val="0"/>
        <c:axPos val="l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ln>
                      <a:noFill/>
                    </a:ln>
                    <a:solidFill>
                      <a:srgbClr val="7D726E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900" kern="0" baseline="0">
                    <a:ln>
                      <a:noFill/>
                    </a:ln>
                    <a:solidFill>
                      <a:srgbClr val="7D726E"/>
                    </a:solidFill>
                  </a:rPr>
                  <a:t>HAUTEUR COLONNE SOLEX (mm)</a:t>
                </a:r>
              </a:p>
            </c:rich>
          </c:tx>
          <c:layout>
            <c:manualLayout>
              <c:xMode val="edge"/>
              <c:yMode val="edge"/>
              <c:x val="1.6926749267108701E-2"/>
              <c:y val="0.3778313690328815"/>
            </c:manualLayout>
          </c:layout>
          <c:overlay val="0"/>
          <c:spPr>
            <a:solidFill>
              <a:schemeClr val="bg1"/>
            </a:solidFill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ln>
                    <a:noFill/>
                  </a:ln>
                  <a:solidFill>
                    <a:srgbClr val="7D726E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900" b="0" i="0" u="none" strike="noStrike" kern="1200" baseline="0">
                <a:pattFill prst="pct5">
                  <a:fgClr>
                    <a:schemeClr val="lt1"/>
                  </a:fgClr>
                  <a:bgClr>
                    <a:schemeClr val="bg1"/>
                  </a:bgClr>
                </a:patt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906095"/>
        <c:crosses val="autoZero"/>
        <c:crossBetween val="midCat"/>
        <c:majorUnit val="50"/>
        <c:minorUnit val="10"/>
      </c:valAx>
      <c:spPr>
        <a:solidFill>
          <a:srgbClr val="7D726E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rgbClr val="7D726E"/>
    </a:solidFill>
    <a:ln w="9525" cap="flat" cmpd="sng" algn="ctr">
      <a:solidFill>
        <a:srgbClr val="7D726E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 alignWithMargins="0">
      <c:oddHeader>&amp;A</c:oddHeader>
      <c:oddFooter>Page &amp;P</c:oddFooter>
    </c:headerFooter>
    <c:pageMargins b="0.984251969" l="0.78740157499999996" r="0.78740157499999996" t="0.984251969" header="0.4921259845" footer="0.4921259845"/>
    <c:pageSetup paperSize="9" orientation="landscape" horizontalDpi="-4" verticalDpi="-4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500" b="1" i="0" u="none" strike="noStrike" kern="1200" cap="all" spc="100" normalizeH="0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Général</a:t>
            </a:r>
          </a:p>
        </c:rich>
      </c:tx>
      <c:layout>
        <c:manualLayout>
          <c:xMode val="edge"/>
          <c:yMode val="edge"/>
          <c:x val="0.45277315921760786"/>
          <c:y val="2.321502104483921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500" b="1" i="0" u="none" strike="noStrike" kern="1200" cap="all" spc="100" normalizeH="0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7794185233647159E-2"/>
          <c:y val="0.15357613120968552"/>
          <c:w val="0.88961415049444903"/>
          <c:h val="0.73752258360000156"/>
        </c:manualLayout>
      </c:layout>
      <c:lineChart>
        <c:grouping val="standard"/>
        <c:varyColors val="0"/>
        <c:ser>
          <c:idx val="0"/>
          <c:order val="0"/>
          <c:tx>
            <c:strRef>
              <c:f>'Gicleur I.26'!$D$7</c:f>
              <c:strCache>
                <c:ptCount val="1"/>
                <c:pt idx="0">
                  <c:v>Hauteur Colonne Solex
(mm)</c:v>
                </c:pt>
              </c:strCache>
            </c:strRef>
          </c:tx>
          <c:spPr>
            <a:ln w="34925" cap="rnd">
              <a:solidFill>
                <a:srgbClr val="EB6011"/>
              </a:solidFill>
              <a:round/>
            </a:ln>
            <a:effectLst>
              <a:outerShdw dist="25400" dir="2700000" algn="tl" rotWithShape="0">
                <a:schemeClr val="accent3"/>
              </a:outerShdw>
            </a:effectLst>
          </c:spPr>
          <c:marker>
            <c:symbol val="none"/>
          </c:marker>
          <c:cat>
            <c:numRef>
              <c:f>'Gicleur I.26'!$C$8:$C$78</c:f>
              <c:numCache>
                <c:formatCode>0.00</c:formatCode>
                <c:ptCount val="71"/>
                <c:pt idx="0">
                  <c:v>0.8</c:v>
                </c:pt>
                <c:pt idx="1">
                  <c:v>0.81</c:v>
                </c:pt>
                <c:pt idx="2">
                  <c:v>0.82000000000000006</c:v>
                </c:pt>
                <c:pt idx="3">
                  <c:v>0.83000000000000007</c:v>
                </c:pt>
                <c:pt idx="4">
                  <c:v>0.84000000000000008</c:v>
                </c:pt>
                <c:pt idx="5">
                  <c:v>0.85000000000000009</c:v>
                </c:pt>
                <c:pt idx="6">
                  <c:v>0.8600000000000001</c:v>
                </c:pt>
                <c:pt idx="7">
                  <c:v>0.87000000000000011</c:v>
                </c:pt>
                <c:pt idx="8">
                  <c:v>0.88000000000000012</c:v>
                </c:pt>
                <c:pt idx="9">
                  <c:v>0.89000000000000012</c:v>
                </c:pt>
                <c:pt idx="10">
                  <c:v>0.90000000000000013</c:v>
                </c:pt>
                <c:pt idx="11">
                  <c:v>0.91000000000000014</c:v>
                </c:pt>
                <c:pt idx="12">
                  <c:v>0.92000000000000015</c:v>
                </c:pt>
                <c:pt idx="13">
                  <c:v>0.93000000000000016</c:v>
                </c:pt>
                <c:pt idx="14">
                  <c:v>0.94000000000000017</c:v>
                </c:pt>
                <c:pt idx="15">
                  <c:v>0.95000000000000018</c:v>
                </c:pt>
                <c:pt idx="16">
                  <c:v>0.96000000000000019</c:v>
                </c:pt>
                <c:pt idx="17">
                  <c:v>0.9700000000000002</c:v>
                </c:pt>
                <c:pt idx="18">
                  <c:v>0.9800000000000002</c:v>
                </c:pt>
                <c:pt idx="19">
                  <c:v>0.99000000000000021</c:v>
                </c:pt>
                <c:pt idx="20">
                  <c:v>1</c:v>
                </c:pt>
                <c:pt idx="21">
                  <c:v>1.01</c:v>
                </c:pt>
                <c:pt idx="22">
                  <c:v>1.02</c:v>
                </c:pt>
                <c:pt idx="23">
                  <c:v>1.03</c:v>
                </c:pt>
                <c:pt idx="24">
                  <c:v>1.04</c:v>
                </c:pt>
                <c:pt idx="25">
                  <c:v>1.05</c:v>
                </c:pt>
                <c:pt idx="26">
                  <c:v>1.06</c:v>
                </c:pt>
                <c:pt idx="27">
                  <c:v>1.07</c:v>
                </c:pt>
                <c:pt idx="28">
                  <c:v>1.08</c:v>
                </c:pt>
                <c:pt idx="29">
                  <c:v>1.0900000000000001</c:v>
                </c:pt>
                <c:pt idx="30">
                  <c:v>1.1000000000000001</c:v>
                </c:pt>
                <c:pt idx="31">
                  <c:v>1.1100000000000001</c:v>
                </c:pt>
                <c:pt idx="32">
                  <c:v>1.1200000000000001</c:v>
                </c:pt>
                <c:pt idx="33">
                  <c:v>1.1300000000000001</c:v>
                </c:pt>
                <c:pt idx="34">
                  <c:v>1.1400000000000001</c:v>
                </c:pt>
                <c:pt idx="35">
                  <c:v>1.1499999999999999</c:v>
                </c:pt>
                <c:pt idx="36">
                  <c:v>1.1599999999999999</c:v>
                </c:pt>
                <c:pt idx="37">
                  <c:v>1.17</c:v>
                </c:pt>
                <c:pt idx="38">
                  <c:v>1.18</c:v>
                </c:pt>
                <c:pt idx="39">
                  <c:v>1.19</c:v>
                </c:pt>
                <c:pt idx="40">
                  <c:v>1.2</c:v>
                </c:pt>
                <c:pt idx="41">
                  <c:v>1.21</c:v>
                </c:pt>
                <c:pt idx="42">
                  <c:v>1.22</c:v>
                </c:pt>
                <c:pt idx="43">
                  <c:v>1.23</c:v>
                </c:pt>
                <c:pt idx="44">
                  <c:v>1.24</c:v>
                </c:pt>
                <c:pt idx="45">
                  <c:v>1.25</c:v>
                </c:pt>
                <c:pt idx="46">
                  <c:v>1.26</c:v>
                </c:pt>
                <c:pt idx="47">
                  <c:v>1.27</c:v>
                </c:pt>
                <c:pt idx="48">
                  <c:v>1.28</c:v>
                </c:pt>
                <c:pt idx="49">
                  <c:v>1.29</c:v>
                </c:pt>
                <c:pt idx="50">
                  <c:v>1.3</c:v>
                </c:pt>
                <c:pt idx="51">
                  <c:v>1.31</c:v>
                </c:pt>
                <c:pt idx="52">
                  <c:v>1.32</c:v>
                </c:pt>
                <c:pt idx="53">
                  <c:v>1.33</c:v>
                </c:pt>
                <c:pt idx="54">
                  <c:v>1.34</c:v>
                </c:pt>
                <c:pt idx="55">
                  <c:v>1.35</c:v>
                </c:pt>
                <c:pt idx="56">
                  <c:v>1.36</c:v>
                </c:pt>
                <c:pt idx="57">
                  <c:v>1.37</c:v>
                </c:pt>
                <c:pt idx="58">
                  <c:v>1.3800000000000001</c:v>
                </c:pt>
                <c:pt idx="59">
                  <c:v>1.3900000000000001</c:v>
                </c:pt>
                <c:pt idx="60">
                  <c:v>1.4000000000000001</c:v>
                </c:pt>
                <c:pt idx="61">
                  <c:v>1.4100000000000001</c:v>
                </c:pt>
                <c:pt idx="62">
                  <c:v>1.4200000000000002</c:v>
                </c:pt>
                <c:pt idx="63">
                  <c:v>1.4300000000000002</c:v>
                </c:pt>
                <c:pt idx="64">
                  <c:v>1.4400000000000002</c:v>
                </c:pt>
                <c:pt idx="65">
                  <c:v>1.45</c:v>
                </c:pt>
                <c:pt idx="66">
                  <c:v>1.46</c:v>
                </c:pt>
                <c:pt idx="67">
                  <c:v>1.47</c:v>
                </c:pt>
                <c:pt idx="68">
                  <c:v>1.48</c:v>
                </c:pt>
                <c:pt idx="69">
                  <c:v>1.49</c:v>
                </c:pt>
                <c:pt idx="70">
                  <c:v>1.5</c:v>
                </c:pt>
              </c:numCache>
            </c:numRef>
          </c:cat>
          <c:val>
            <c:numRef>
              <c:f>'Gicleur I.26'!$D$8:$D$78</c:f>
              <c:numCache>
                <c:formatCode>0</c:formatCode>
                <c:ptCount val="71"/>
                <c:pt idx="0">
                  <c:v>425</c:v>
                </c:pt>
                <c:pt idx="1">
                  <c:v>422.54999999999995</c:v>
                </c:pt>
                <c:pt idx="2">
                  <c:v>420.09999999999991</c:v>
                </c:pt>
                <c:pt idx="3">
                  <c:v>417.65</c:v>
                </c:pt>
                <c:pt idx="4">
                  <c:v>415.19999999999993</c:v>
                </c:pt>
                <c:pt idx="5">
                  <c:v>412.74999999999994</c:v>
                </c:pt>
                <c:pt idx="6">
                  <c:v>410.29999999999995</c:v>
                </c:pt>
                <c:pt idx="7">
                  <c:v>407.84999999999991</c:v>
                </c:pt>
                <c:pt idx="8">
                  <c:v>405.39999999999992</c:v>
                </c:pt>
                <c:pt idx="9">
                  <c:v>402.94999999999993</c:v>
                </c:pt>
                <c:pt idx="10">
                  <c:v>400.49999999999989</c:v>
                </c:pt>
                <c:pt idx="11">
                  <c:v>398.04999999999995</c:v>
                </c:pt>
                <c:pt idx="12">
                  <c:v>395.59999999999991</c:v>
                </c:pt>
                <c:pt idx="13">
                  <c:v>393.14999999999992</c:v>
                </c:pt>
                <c:pt idx="14">
                  <c:v>390.69999999999993</c:v>
                </c:pt>
                <c:pt idx="15">
                  <c:v>388.24999999999989</c:v>
                </c:pt>
                <c:pt idx="16">
                  <c:v>385.7999999999999</c:v>
                </c:pt>
                <c:pt idx="17">
                  <c:v>383.34999999999991</c:v>
                </c:pt>
                <c:pt idx="18">
                  <c:v>380.89999999999986</c:v>
                </c:pt>
                <c:pt idx="19">
                  <c:v>378.44999999999993</c:v>
                </c:pt>
                <c:pt idx="20">
                  <c:v>376</c:v>
                </c:pt>
                <c:pt idx="21">
                  <c:v>374.8</c:v>
                </c:pt>
                <c:pt idx="22">
                  <c:v>373.6</c:v>
                </c:pt>
                <c:pt idx="23">
                  <c:v>372.4</c:v>
                </c:pt>
                <c:pt idx="24">
                  <c:v>371.2</c:v>
                </c:pt>
                <c:pt idx="25">
                  <c:v>370</c:v>
                </c:pt>
                <c:pt idx="26">
                  <c:v>366.80000000000007</c:v>
                </c:pt>
                <c:pt idx="27">
                  <c:v>363.60000000000008</c:v>
                </c:pt>
                <c:pt idx="28">
                  <c:v>360.40000000000003</c:v>
                </c:pt>
                <c:pt idx="29">
                  <c:v>357.20000000000005</c:v>
                </c:pt>
                <c:pt idx="30">
                  <c:v>354</c:v>
                </c:pt>
                <c:pt idx="31">
                  <c:v>353</c:v>
                </c:pt>
                <c:pt idx="32">
                  <c:v>352</c:v>
                </c:pt>
                <c:pt idx="33">
                  <c:v>351</c:v>
                </c:pt>
                <c:pt idx="34">
                  <c:v>350</c:v>
                </c:pt>
                <c:pt idx="35">
                  <c:v>349</c:v>
                </c:pt>
                <c:pt idx="36">
                  <c:v>346.20000000000005</c:v>
                </c:pt>
                <c:pt idx="37">
                  <c:v>343.40000000000003</c:v>
                </c:pt>
                <c:pt idx="38">
                  <c:v>340.60000000000008</c:v>
                </c:pt>
                <c:pt idx="39">
                  <c:v>337.80000000000007</c:v>
                </c:pt>
                <c:pt idx="40">
                  <c:v>335</c:v>
                </c:pt>
                <c:pt idx="41">
                  <c:v>332.40000000000003</c:v>
                </c:pt>
                <c:pt idx="42">
                  <c:v>329.80000000000007</c:v>
                </c:pt>
                <c:pt idx="43">
                  <c:v>327.20000000000005</c:v>
                </c:pt>
                <c:pt idx="44">
                  <c:v>324.60000000000008</c:v>
                </c:pt>
                <c:pt idx="45">
                  <c:v>322</c:v>
                </c:pt>
                <c:pt idx="46">
                  <c:v>321.40000000000003</c:v>
                </c:pt>
                <c:pt idx="47">
                  <c:v>320.8</c:v>
                </c:pt>
                <c:pt idx="48">
                  <c:v>320.20000000000005</c:v>
                </c:pt>
                <c:pt idx="49">
                  <c:v>319.60000000000002</c:v>
                </c:pt>
                <c:pt idx="50">
                  <c:v>319</c:v>
                </c:pt>
                <c:pt idx="51">
                  <c:v>315.8</c:v>
                </c:pt>
                <c:pt idx="52">
                  <c:v>312.60000000000002</c:v>
                </c:pt>
                <c:pt idx="53">
                  <c:v>309.40000000000003</c:v>
                </c:pt>
                <c:pt idx="54">
                  <c:v>306.2</c:v>
                </c:pt>
                <c:pt idx="55">
                  <c:v>303</c:v>
                </c:pt>
                <c:pt idx="56">
                  <c:v>301.60000000000002</c:v>
                </c:pt>
                <c:pt idx="57">
                  <c:v>300.2</c:v>
                </c:pt>
                <c:pt idx="58">
                  <c:v>298.79999999999995</c:v>
                </c:pt>
                <c:pt idx="59">
                  <c:v>297.39999999999998</c:v>
                </c:pt>
                <c:pt idx="60">
                  <c:v>296</c:v>
                </c:pt>
                <c:pt idx="61">
                  <c:v>294.60000000000002</c:v>
                </c:pt>
                <c:pt idx="62">
                  <c:v>293.2</c:v>
                </c:pt>
                <c:pt idx="63">
                  <c:v>291.79999999999995</c:v>
                </c:pt>
                <c:pt idx="64">
                  <c:v>290.39999999999998</c:v>
                </c:pt>
                <c:pt idx="65">
                  <c:v>289</c:v>
                </c:pt>
                <c:pt idx="66">
                  <c:v>289.60000000000002</c:v>
                </c:pt>
                <c:pt idx="67">
                  <c:v>290.2</c:v>
                </c:pt>
                <c:pt idx="68">
                  <c:v>290.8</c:v>
                </c:pt>
                <c:pt idx="69">
                  <c:v>291.39999999999998</c:v>
                </c:pt>
                <c:pt idx="70">
                  <c:v>292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DC8-4AD5-871B-E0C1EA3C7A5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dropLines>
          <c:spPr>
            <a:ln w="9525" cap="flat" cmpd="sng" algn="ctr">
              <a:gradFill>
                <a:gsLst>
                  <a:gs pos="0">
                    <a:schemeClr val="lt1"/>
                  </a:gs>
                  <a:gs pos="100000">
                    <a:schemeClr val="lt1">
                      <a:alpha val="0"/>
                    </a:schemeClr>
                  </a:gs>
                </a:gsLst>
                <a:lin ang="5400000" scaled="0"/>
              </a:gradFill>
              <a:round/>
            </a:ln>
            <a:effectLst/>
          </c:spPr>
        </c:dropLines>
        <c:smooth val="0"/>
        <c:axId val="71906095"/>
        <c:axId val="1"/>
      </c:lineChart>
      <c:catAx>
        <c:axId val="71906095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t" anchorCtr="0"/>
              <a:lstStyle/>
              <a:p>
                <a:pPr>
                  <a:defRPr sz="900" b="1" i="0" u="none" strike="noStrike" kern="1200" baseline="0">
                    <a:solidFill>
                      <a:srgbClr val="7D726E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900">
                    <a:solidFill>
                      <a:srgbClr val="7D726E"/>
                    </a:solidFill>
                  </a:rPr>
                  <a:t>Ø ORIFICE DES CALIBRES ETALONS (mm)</a:t>
                </a:r>
              </a:p>
            </c:rich>
          </c:tx>
          <c:layout>
            <c:manualLayout>
              <c:xMode val="edge"/>
              <c:yMode val="edge"/>
              <c:x val="0.40439057981849008"/>
              <c:y val="0.95861719726728167"/>
            </c:manualLayout>
          </c:layout>
          <c:overlay val="0"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anchor="t" anchorCtr="0"/>
            <a:lstStyle/>
            <a:p>
              <a:pPr>
                <a:defRPr sz="900" b="1" i="0" u="none" strike="noStrike" kern="1200" baseline="0">
                  <a:solidFill>
                    <a:srgbClr val="7D726E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/>
            </a:solidFill>
            <a:round/>
          </a:ln>
          <a:effectLst/>
        </c:spPr>
        <c:txPr>
          <a:bodyPr rot="-1800000" spcFirstLastPara="1" vertOverflow="ellipsis" wrap="square" anchor="ctr" anchorCtr="1"/>
          <a:lstStyle/>
          <a:p>
            <a:pPr>
              <a:defRPr sz="900" b="0" i="0" u="none" strike="noStrike" kern="1200" spc="100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"/>
        <c:crosses val="autoZero"/>
        <c:auto val="1"/>
        <c:lblAlgn val="ctr"/>
        <c:lblOffset val="100"/>
        <c:tickLblSkip val="3"/>
        <c:tickMarkSkip val="1"/>
        <c:noMultiLvlLbl val="0"/>
      </c:catAx>
      <c:valAx>
        <c:axId val="1"/>
        <c:scaling>
          <c:orientation val="minMax"/>
        </c:scaling>
        <c:delete val="0"/>
        <c:axPos val="l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ln>
                      <a:noFill/>
                    </a:ln>
                    <a:solidFill>
                      <a:srgbClr val="7D726E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900" kern="0" baseline="0">
                    <a:ln>
                      <a:noFill/>
                    </a:ln>
                    <a:solidFill>
                      <a:srgbClr val="7D726E"/>
                    </a:solidFill>
                  </a:rPr>
                  <a:t>HAUTEUR COLONNE SOLEX (mm)</a:t>
                </a:r>
              </a:p>
            </c:rich>
          </c:tx>
          <c:layout>
            <c:manualLayout>
              <c:xMode val="edge"/>
              <c:yMode val="edge"/>
              <c:x val="1.6926749267108701E-2"/>
              <c:y val="0.3778313690328815"/>
            </c:manualLayout>
          </c:layout>
          <c:overlay val="0"/>
          <c:spPr>
            <a:solidFill>
              <a:schemeClr val="bg1"/>
            </a:solidFill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ln>
                    <a:noFill/>
                  </a:ln>
                  <a:solidFill>
                    <a:srgbClr val="7D726E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900" b="0" i="0" u="none" strike="noStrike" kern="1200" baseline="0">
                <a:pattFill prst="pct5">
                  <a:fgClr>
                    <a:schemeClr val="lt1"/>
                  </a:fgClr>
                  <a:bgClr>
                    <a:schemeClr val="bg1"/>
                  </a:bgClr>
                </a:patt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906095"/>
        <c:crosses val="autoZero"/>
        <c:crossBetween val="midCat"/>
        <c:majorUnit val="50"/>
        <c:minorUnit val="10"/>
      </c:valAx>
      <c:spPr>
        <a:solidFill>
          <a:srgbClr val="7D726E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rgbClr val="7D726E"/>
    </a:solidFill>
    <a:ln w="9525" cap="flat" cmpd="sng" algn="ctr">
      <a:solidFill>
        <a:srgbClr val="7D726E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 alignWithMargins="0">
      <c:oddHeader>&amp;A</c:oddHeader>
      <c:oddFooter>Page &amp;P</c:oddFooter>
    </c:headerFooter>
    <c:pageMargins b="0.984251969" l="0.78740157499999996" r="0.78740157499999996" t="0.984251969" header="0.4921259845" footer="0.4921259845"/>
    <c:pageSetup paperSize="9" orientation="landscape" horizontalDpi="-4" verticalDpi="-4"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Reversed" id="23">
  <a:schemeClr val="accent3"/>
</cs:colorStyle>
</file>

<file path=xl/charts/colors2.xml><?xml version="1.0" encoding="utf-8"?>
<cs:colorStyle xmlns:cs="http://schemas.microsoft.com/office/drawing/2012/chartStyle" xmlns:a="http://schemas.openxmlformats.org/drawingml/2006/main" meth="withinLinearReversed" id="23">
  <a:schemeClr val="accent3"/>
</cs:colorStyle>
</file>

<file path=xl/charts/colors3.xml><?xml version="1.0" encoding="utf-8"?>
<cs:colorStyle xmlns:cs="http://schemas.microsoft.com/office/drawing/2012/chartStyle" xmlns:a="http://schemas.openxmlformats.org/drawingml/2006/main" meth="withinLinearReversed" id="23">
  <a:schemeClr val="accent3"/>
</cs:colorStyle>
</file>

<file path=xl/charts/colors4.xml><?xml version="1.0" encoding="utf-8"?>
<cs:colorStyle xmlns:cs="http://schemas.microsoft.com/office/drawing/2012/chartStyle" xmlns:a="http://schemas.openxmlformats.org/drawingml/2006/main" meth="withinLinearReversed" id="23">
  <a:schemeClr val="accent3"/>
</cs:colorStyle>
</file>

<file path=xl/charts/colors5.xml><?xml version="1.0" encoding="utf-8"?>
<cs:colorStyle xmlns:cs="http://schemas.microsoft.com/office/drawing/2012/chartStyle" xmlns:a="http://schemas.openxmlformats.org/drawingml/2006/main" meth="withinLinearReversed" id="23">
  <a:schemeClr val="accent3"/>
</cs:colorStyle>
</file>

<file path=xl/charts/style1.xml><?xml version="1.0" encoding="utf-8"?>
<cs:chartStyle xmlns:cs="http://schemas.microsoft.com/office/drawing/2012/chartStyle" xmlns:a="http://schemas.openxmlformats.org/drawingml/2006/main" id="229">
  <cs:axisTitle>
    <cs:lnRef idx="0"/>
    <cs:fillRef idx="0"/>
    <cs:effectRef idx="0"/>
    <cs:fontRef idx="minor">
      <a:schemeClr val="lt1"/>
    </cs:fontRef>
    <cs:defRPr sz="900" b="1" kern="1200"/>
  </cs:axisTitle>
  <cs:categoryAxis>
    <cs:lnRef idx="0">
      <cs:styleClr val="0"/>
    </cs:lnRef>
    <cs:fillRef idx="0"/>
    <cs:effectRef idx="0"/>
    <cs:fontRef idx="minor">
      <a:schemeClr val="lt1"/>
    </cs:fontRef>
    <cs:spPr>
      <a:ln w="12700" cap="flat" cmpd="sng" algn="ctr">
        <a:solidFill>
          <a:schemeClr val="lt1"/>
        </a:solidFill>
        <a:round/>
      </a:ln>
    </cs:spPr>
    <cs:defRPr sz="900" kern="1200" spc="100" baseline="0"/>
  </cs:categoryAxis>
  <cs:chartArea>
    <cs:lnRef idx="0">
      <cs:styleClr val="0"/>
    </cs:lnRef>
    <cs:fillRef idx="0">
      <cs:styleClr val="0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phClr"/>
        </a:solidFill>
        <a:round/>
      </a:ln>
    </cs:spPr>
    <cs:defRPr sz="10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pattFill prst="ltUpDiag">
        <a:fgClr>
          <a:schemeClr val="phClr"/>
        </a:fgClr>
        <a:bgClr>
          <a:schemeClr val="lt1"/>
        </a:bgClr>
      </a:patt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pattFill prst="ltUpDiag">
        <a:fgClr>
          <a:schemeClr val="phClr"/>
        </a:fgClr>
        <a:bgClr>
          <a:schemeClr val="lt1"/>
        </a:bgClr>
      </a:pattFill>
    </cs:spPr>
  </cs:dataPoint3D>
  <cs:dataPointLine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34925" cap="rnd">
        <a:solidFill>
          <a:schemeClr val="lt1"/>
        </a:solidFill>
        <a:round/>
      </a:ln>
      <a:effectLst>
        <a:outerShdw dist="25400" dir="2700000" algn="tl" rotWithShape="0">
          <a:schemeClr val="phClr"/>
        </a:outerShdw>
      </a:effectLst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22225">
        <a:solidFill>
          <a:schemeClr val="lt1"/>
        </a:solidFill>
        <a:round/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>
      <cs:styleClr val="0"/>
    </cs:lnRef>
    <cs:fillRef idx="0"/>
    <cs:effectRef idx="0"/>
    <cs:fontRef idx="minor">
      <a:schemeClr val="lt1"/>
    </cs:fontRef>
    <cs:spPr>
      <a:ln w="9525">
        <a:solidFill>
          <a:schemeClr val="phClr">
            <a:lumMod val="60000"/>
            <a:lumOff val="40000"/>
          </a:schemeClr>
        </a:solidFill>
      </a:ln>
    </cs:spPr>
    <cs:defRPr sz="900" kern="1200"/>
  </cs:dataTable>
  <cs:downBar>
    <cs:lnRef idx="0">
      <cs:styleClr val="0"/>
    </cs:lnRef>
    <cs:fillRef idx="0"/>
    <cs:effectRef idx="0"/>
    <cs:fontRef idx="minor">
      <a:schemeClr val="dk1"/>
    </cs:fontRef>
    <cs:spPr>
      <a:solidFill>
        <a:schemeClr val="dk1">
          <a:lumMod val="35000"/>
          <a:lumOff val="6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0">
              <a:schemeClr val="lt1"/>
            </a:gs>
            <a:gs pos="100000">
              <a:schemeClr val="lt1">
                <a:alpha val="0"/>
              </a:schemeClr>
            </a:gs>
          </a:gsLst>
          <a:lin ang="5400000" scaled="0"/>
        </a:gradFill>
        <a:round/>
      </a:ln>
    </cs:spPr>
  </cs:dropLine>
  <cs:errorBar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round/>
      </a:ln>
      <a:effectLst>
        <a:glow rad="25400">
          <a:schemeClr val="lt1"/>
        </a:glow>
      </a:effectLst>
    </cs:spPr>
  </cs:errorBar>
  <cs:floor>
    <cs:lnRef idx="0"/>
    <cs:fillRef idx="0"/>
    <cs:effectRef idx="0"/>
    <cs:fontRef idx="minor">
      <a:schemeClr val="dk1"/>
    </cs:fontRef>
  </cs:floor>
  <cs:gridlineMajor>
    <cs:lnRef idx="0">
      <cs:styleClr val="0"/>
    </cs:lnRef>
    <cs:fillRef idx="0"/>
    <cs:effectRef idx="0"/>
    <cs:fontRef idx="minor">
      <a:schemeClr val="dk1"/>
    </cs:fontRef>
    <cs:spPr>
      <a:ln w="9525" cap="flat" cmpd="sng" algn="ctr">
        <a:solidFill>
          <a:schemeClr val="lt1">
            <a:alpha val="25000"/>
          </a:schemeClr>
        </a:solidFill>
        <a:round/>
      </a:ln>
    </cs:spPr>
  </cs:gridlineMajor>
  <cs:gridlineMinor>
    <cs:lnRef idx="0">
      <cs:styleClr val="0"/>
    </cs:lnRef>
    <cs:fillRef idx="0"/>
    <cs:effectRef idx="0"/>
    <cs:fontRef idx="minor">
      <a:schemeClr val="dk1"/>
    </cs:fontRef>
    <cs:spPr>
      <a:ln>
        <a:solidFill>
          <a:schemeClr val="lt1">
            <a:alpha val="10000"/>
          </a:schemeClr>
        </a:solidFill>
      </a:ln>
    </cs:spPr>
  </cs:gridlineMinor>
  <cs:hiLo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prstDash val="dash"/>
      </a:ln>
    </cs:spPr>
  </cs:hiLoLine>
  <cs:leader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</a:ln>
    </cs:spPr>
  </cs:leaderLine>
  <cs:legend>
    <cs:lnRef idx="0"/>
    <cs:fillRef idx="0"/>
    <cs:effectRef idx="0"/>
    <cs:fontRef idx="minor">
      <a:schemeClr val="lt1"/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>
      <cs:styleClr val="0"/>
    </cs:lnRef>
    <cs:fillRef idx="0"/>
    <cs:effectRef idx="0"/>
    <cs:fontRef idx="minor">
      <a:schemeClr val="lt1"/>
    </cs:fontRef>
    <cs:spPr>
      <a:ln w="3175" cap="flat" cmpd="sng" algn="ctr">
        <a:solidFill>
          <a:schemeClr val="phClr">
            <a:lumMod val="60000"/>
            <a:lumOff val="40000"/>
          </a:schemeClr>
        </a:solidFill>
        <a:round/>
      </a:ln>
    </cs:spPr>
    <cs:defRPr sz="900" kern="1200"/>
  </cs:seriesAxis>
  <cs:series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  <a:tint val="5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lt1"/>
    </cs:fontRef>
    <cs:defRPr sz="1500" b="1" kern="1200" cap="all" spc="100" normalizeH="0" baseline="0"/>
  </cs:title>
  <cs:trendline>
    <cs:lnRef idx="0"/>
    <cs:fillRef idx="0"/>
    <cs:effectRef idx="0"/>
    <cs:fontRef idx="minor">
      <a:schemeClr val="dk1"/>
    </cs:fontRef>
    <cs:spPr>
      <a:ln w="28575" cap="rnd">
        <a:solidFill>
          <a:schemeClr val="lt1">
            <a:alpha val="50000"/>
          </a:schemeClr>
        </a:solidFill>
        <a:round/>
      </a:ln>
    </cs:spPr>
  </cs:trendline>
  <cs:trendlineLabel>
    <cs:lnRef idx="0"/>
    <cs:fillRef idx="0"/>
    <cs:effectRef idx="0"/>
    <cs:fontRef idx="minor">
      <a:schemeClr val="lt1"/>
    </cs:fontRef>
    <cs:defRPr sz="900" kern="1200"/>
  </cs:trendlineLabel>
  <cs:upBar>
    <cs:lnRef idx="0">
      <cs:styleClr val="0"/>
    </cs:lnRef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upBar>
  <cs:valueAxis>
    <cs:lnRef idx="0"/>
    <cs:fillRef idx="0"/>
    <cs:effectRef idx="0"/>
    <cs:fontRef idx="minor">
      <a:schemeClr val="lt1"/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29">
  <cs:axisTitle>
    <cs:lnRef idx="0"/>
    <cs:fillRef idx="0"/>
    <cs:effectRef idx="0"/>
    <cs:fontRef idx="minor">
      <a:schemeClr val="lt1"/>
    </cs:fontRef>
    <cs:defRPr sz="900" b="1" kern="1200"/>
  </cs:axisTitle>
  <cs:categoryAxis>
    <cs:lnRef idx="0">
      <cs:styleClr val="0"/>
    </cs:lnRef>
    <cs:fillRef idx="0"/>
    <cs:effectRef idx="0"/>
    <cs:fontRef idx="minor">
      <a:schemeClr val="lt1"/>
    </cs:fontRef>
    <cs:spPr>
      <a:ln w="12700" cap="flat" cmpd="sng" algn="ctr">
        <a:solidFill>
          <a:schemeClr val="lt1"/>
        </a:solidFill>
        <a:round/>
      </a:ln>
    </cs:spPr>
    <cs:defRPr sz="900" kern="1200" spc="100" baseline="0"/>
  </cs:categoryAxis>
  <cs:chartArea>
    <cs:lnRef idx="0">
      <cs:styleClr val="0"/>
    </cs:lnRef>
    <cs:fillRef idx="0">
      <cs:styleClr val="0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phClr"/>
        </a:solidFill>
        <a:round/>
      </a:ln>
    </cs:spPr>
    <cs:defRPr sz="10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pattFill prst="ltUpDiag">
        <a:fgClr>
          <a:schemeClr val="phClr"/>
        </a:fgClr>
        <a:bgClr>
          <a:schemeClr val="lt1"/>
        </a:bgClr>
      </a:patt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pattFill prst="ltUpDiag">
        <a:fgClr>
          <a:schemeClr val="phClr"/>
        </a:fgClr>
        <a:bgClr>
          <a:schemeClr val="lt1"/>
        </a:bgClr>
      </a:pattFill>
    </cs:spPr>
  </cs:dataPoint3D>
  <cs:dataPointLine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34925" cap="rnd">
        <a:solidFill>
          <a:schemeClr val="lt1"/>
        </a:solidFill>
        <a:round/>
      </a:ln>
      <a:effectLst>
        <a:outerShdw dist="25400" dir="2700000" algn="tl" rotWithShape="0">
          <a:schemeClr val="phClr"/>
        </a:outerShdw>
      </a:effectLst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22225">
        <a:solidFill>
          <a:schemeClr val="lt1"/>
        </a:solidFill>
        <a:round/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>
      <cs:styleClr val="0"/>
    </cs:lnRef>
    <cs:fillRef idx="0"/>
    <cs:effectRef idx="0"/>
    <cs:fontRef idx="minor">
      <a:schemeClr val="lt1"/>
    </cs:fontRef>
    <cs:spPr>
      <a:ln w="9525">
        <a:solidFill>
          <a:schemeClr val="phClr">
            <a:lumMod val="60000"/>
            <a:lumOff val="40000"/>
          </a:schemeClr>
        </a:solidFill>
      </a:ln>
    </cs:spPr>
    <cs:defRPr sz="900" kern="1200"/>
  </cs:dataTable>
  <cs:downBar>
    <cs:lnRef idx="0">
      <cs:styleClr val="0"/>
    </cs:lnRef>
    <cs:fillRef idx="0"/>
    <cs:effectRef idx="0"/>
    <cs:fontRef idx="minor">
      <a:schemeClr val="dk1"/>
    </cs:fontRef>
    <cs:spPr>
      <a:solidFill>
        <a:schemeClr val="dk1">
          <a:lumMod val="35000"/>
          <a:lumOff val="6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0">
              <a:schemeClr val="lt1"/>
            </a:gs>
            <a:gs pos="100000">
              <a:schemeClr val="lt1">
                <a:alpha val="0"/>
              </a:schemeClr>
            </a:gs>
          </a:gsLst>
          <a:lin ang="5400000" scaled="0"/>
        </a:gradFill>
        <a:round/>
      </a:ln>
    </cs:spPr>
  </cs:dropLine>
  <cs:errorBar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round/>
      </a:ln>
      <a:effectLst>
        <a:glow rad="25400">
          <a:schemeClr val="lt1"/>
        </a:glow>
      </a:effectLst>
    </cs:spPr>
  </cs:errorBar>
  <cs:floor>
    <cs:lnRef idx="0"/>
    <cs:fillRef idx="0"/>
    <cs:effectRef idx="0"/>
    <cs:fontRef idx="minor">
      <a:schemeClr val="dk1"/>
    </cs:fontRef>
  </cs:floor>
  <cs:gridlineMajor>
    <cs:lnRef idx="0">
      <cs:styleClr val="0"/>
    </cs:lnRef>
    <cs:fillRef idx="0"/>
    <cs:effectRef idx="0"/>
    <cs:fontRef idx="minor">
      <a:schemeClr val="dk1"/>
    </cs:fontRef>
    <cs:spPr>
      <a:ln w="9525" cap="flat" cmpd="sng" algn="ctr">
        <a:solidFill>
          <a:schemeClr val="lt1">
            <a:alpha val="25000"/>
          </a:schemeClr>
        </a:solidFill>
        <a:round/>
      </a:ln>
    </cs:spPr>
  </cs:gridlineMajor>
  <cs:gridlineMinor>
    <cs:lnRef idx="0">
      <cs:styleClr val="0"/>
    </cs:lnRef>
    <cs:fillRef idx="0"/>
    <cs:effectRef idx="0"/>
    <cs:fontRef idx="minor">
      <a:schemeClr val="dk1"/>
    </cs:fontRef>
    <cs:spPr>
      <a:ln>
        <a:solidFill>
          <a:schemeClr val="lt1">
            <a:alpha val="10000"/>
          </a:schemeClr>
        </a:solidFill>
      </a:ln>
    </cs:spPr>
  </cs:gridlineMinor>
  <cs:hiLo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prstDash val="dash"/>
      </a:ln>
    </cs:spPr>
  </cs:hiLoLine>
  <cs:leader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</a:ln>
    </cs:spPr>
  </cs:leaderLine>
  <cs:legend>
    <cs:lnRef idx="0"/>
    <cs:fillRef idx="0"/>
    <cs:effectRef idx="0"/>
    <cs:fontRef idx="minor">
      <a:schemeClr val="lt1"/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>
      <cs:styleClr val="0"/>
    </cs:lnRef>
    <cs:fillRef idx="0"/>
    <cs:effectRef idx="0"/>
    <cs:fontRef idx="minor">
      <a:schemeClr val="lt1"/>
    </cs:fontRef>
    <cs:spPr>
      <a:ln w="3175" cap="flat" cmpd="sng" algn="ctr">
        <a:solidFill>
          <a:schemeClr val="phClr">
            <a:lumMod val="60000"/>
            <a:lumOff val="40000"/>
          </a:schemeClr>
        </a:solidFill>
        <a:round/>
      </a:ln>
    </cs:spPr>
    <cs:defRPr sz="900" kern="1200"/>
  </cs:seriesAxis>
  <cs:series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  <a:tint val="5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lt1"/>
    </cs:fontRef>
    <cs:defRPr sz="1500" b="1" kern="1200" cap="all" spc="100" normalizeH="0" baseline="0"/>
  </cs:title>
  <cs:trendline>
    <cs:lnRef idx="0"/>
    <cs:fillRef idx="0"/>
    <cs:effectRef idx="0"/>
    <cs:fontRef idx="minor">
      <a:schemeClr val="dk1"/>
    </cs:fontRef>
    <cs:spPr>
      <a:ln w="28575" cap="rnd">
        <a:solidFill>
          <a:schemeClr val="lt1">
            <a:alpha val="50000"/>
          </a:schemeClr>
        </a:solidFill>
        <a:round/>
      </a:ln>
    </cs:spPr>
  </cs:trendline>
  <cs:trendlineLabel>
    <cs:lnRef idx="0"/>
    <cs:fillRef idx="0"/>
    <cs:effectRef idx="0"/>
    <cs:fontRef idx="minor">
      <a:schemeClr val="lt1"/>
    </cs:fontRef>
    <cs:defRPr sz="900" kern="1200"/>
  </cs:trendlineLabel>
  <cs:upBar>
    <cs:lnRef idx="0">
      <cs:styleClr val="0"/>
    </cs:lnRef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upBar>
  <cs:valueAxis>
    <cs:lnRef idx="0"/>
    <cs:fillRef idx="0"/>
    <cs:effectRef idx="0"/>
    <cs:fontRef idx="minor">
      <a:schemeClr val="lt1"/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29">
  <cs:axisTitle>
    <cs:lnRef idx="0"/>
    <cs:fillRef idx="0"/>
    <cs:effectRef idx="0"/>
    <cs:fontRef idx="minor">
      <a:schemeClr val="lt1"/>
    </cs:fontRef>
    <cs:defRPr sz="900" b="1" kern="1200"/>
  </cs:axisTitle>
  <cs:categoryAxis>
    <cs:lnRef idx="0">
      <cs:styleClr val="0"/>
    </cs:lnRef>
    <cs:fillRef idx="0"/>
    <cs:effectRef idx="0"/>
    <cs:fontRef idx="minor">
      <a:schemeClr val="lt1"/>
    </cs:fontRef>
    <cs:spPr>
      <a:ln w="12700" cap="flat" cmpd="sng" algn="ctr">
        <a:solidFill>
          <a:schemeClr val="lt1"/>
        </a:solidFill>
        <a:round/>
      </a:ln>
    </cs:spPr>
    <cs:defRPr sz="900" kern="1200" spc="100" baseline="0"/>
  </cs:categoryAxis>
  <cs:chartArea>
    <cs:lnRef idx="0">
      <cs:styleClr val="0"/>
    </cs:lnRef>
    <cs:fillRef idx="0">
      <cs:styleClr val="0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phClr"/>
        </a:solidFill>
        <a:round/>
      </a:ln>
    </cs:spPr>
    <cs:defRPr sz="10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pattFill prst="ltUpDiag">
        <a:fgClr>
          <a:schemeClr val="phClr"/>
        </a:fgClr>
        <a:bgClr>
          <a:schemeClr val="lt1"/>
        </a:bgClr>
      </a:patt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pattFill prst="ltUpDiag">
        <a:fgClr>
          <a:schemeClr val="phClr"/>
        </a:fgClr>
        <a:bgClr>
          <a:schemeClr val="lt1"/>
        </a:bgClr>
      </a:pattFill>
    </cs:spPr>
  </cs:dataPoint3D>
  <cs:dataPointLine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34925" cap="rnd">
        <a:solidFill>
          <a:schemeClr val="lt1"/>
        </a:solidFill>
        <a:round/>
      </a:ln>
      <a:effectLst>
        <a:outerShdw dist="25400" dir="2700000" algn="tl" rotWithShape="0">
          <a:schemeClr val="phClr"/>
        </a:outerShdw>
      </a:effectLst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22225">
        <a:solidFill>
          <a:schemeClr val="lt1"/>
        </a:solidFill>
        <a:round/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>
      <cs:styleClr val="0"/>
    </cs:lnRef>
    <cs:fillRef idx="0"/>
    <cs:effectRef idx="0"/>
    <cs:fontRef idx="minor">
      <a:schemeClr val="lt1"/>
    </cs:fontRef>
    <cs:spPr>
      <a:ln w="9525">
        <a:solidFill>
          <a:schemeClr val="phClr">
            <a:lumMod val="60000"/>
            <a:lumOff val="40000"/>
          </a:schemeClr>
        </a:solidFill>
      </a:ln>
    </cs:spPr>
    <cs:defRPr sz="900" kern="1200"/>
  </cs:dataTable>
  <cs:downBar>
    <cs:lnRef idx="0">
      <cs:styleClr val="0"/>
    </cs:lnRef>
    <cs:fillRef idx="0"/>
    <cs:effectRef idx="0"/>
    <cs:fontRef idx="minor">
      <a:schemeClr val="dk1"/>
    </cs:fontRef>
    <cs:spPr>
      <a:solidFill>
        <a:schemeClr val="dk1">
          <a:lumMod val="35000"/>
          <a:lumOff val="6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0">
              <a:schemeClr val="lt1"/>
            </a:gs>
            <a:gs pos="100000">
              <a:schemeClr val="lt1">
                <a:alpha val="0"/>
              </a:schemeClr>
            </a:gs>
          </a:gsLst>
          <a:lin ang="5400000" scaled="0"/>
        </a:gradFill>
        <a:round/>
      </a:ln>
    </cs:spPr>
  </cs:dropLine>
  <cs:errorBar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round/>
      </a:ln>
      <a:effectLst>
        <a:glow rad="25400">
          <a:schemeClr val="lt1"/>
        </a:glow>
      </a:effectLst>
    </cs:spPr>
  </cs:errorBar>
  <cs:floor>
    <cs:lnRef idx="0"/>
    <cs:fillRef idx="0"/>
    <cs:effectRef idx="0"/>
    <cs:fontRef idx="minor">
      <a:schemeClr val="dk1"/>
    </cs:fontRef>
  </cs:floor>
  <cs:gridlineMajor>
    <cs:lnRef idx="0">
      <cs:styleClr val="0"/>
    </cs:lnRef>
    <cs:fillRef idx="0"/>
    <cs:effectRef idx="0"/>
    <cs:fontRef idx="minor">
      <a:schemeClr val="dk1"/>
    </cs:fontRef>
    <cs:spPr>
      <a:ln w="9525" cap="flat" cmpd="sng" algn="ctr">
        <a:solidFill>
          <a:schemeClr val="lt1">
            <a:alpha val="25000"/>
          </a:schemeClr>
        </a:solidFill>
        <a:round/>
      </a:ln>
    </cs:spPr>
  </cs:gridlineMajor>
  <cs:gridlineMinor>
    <cs:lnRef idx="0">
      <cs:styleClr val="0"/>
    </cs:lnRef>
    <cs:fillRef idx="0"/>
    <cs:effectRef idx="0"/>
    <cs:fontRef idx="minor">
      <a:schemeClr val="dk1"/>
    </cs:fontRef>
    <cs:spPr>
      <a:ln>
        <a:solidFill>
          <a:schemeClr val="lt1">
            <a:alpha val="10000"/>
          </a:schemeClr>
        </a:solidFill>
      </a:ln>
    </cs:spPr>
  </cs:gridlineMinor>
  <cs:hiLo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prstDash val="dash"/>
      </a:ln>
    </cs:spPr>
  </cs:hiLoLine>
  <cs:leader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</a:ln>
    </cs:spPr>
  </cs:leaderLine>
  <cs:legend>
    <cs:lnRef idx="0"/>
    <cs:fillRef idx="0"/>
    <cs:effectRef idx="0"/>
    <cs:fontRef idx="minor">
      <a:schemeClr val="lt1"/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>
      <cs:styleClr val="0"/>
    </cs:lnRef>
    <cs:fillRef idx="0"/>
    <cs:effectRef idx="0"/>
    <cs:fontRef idx="minor">
      <a:schemeClr val="lt1"/>
    </cs:fontRef>
    <cs:spPr>
      <a:ln w="3175" cap="flat" cmpd="sng" algn="ctr">
        <a:solidFill>
          <a:schemeClr val="phClr">
            <a:lumMod val="60000"/>
            <a:lumOff val="40000"/>
          </a:schemeClr>
        </a:solidFill>
        <a:round/>
      </a:ln>
    </cs:spPr>
    <cs:defRPr sz="900" kern="1200"/>
  </cs:seriesAxis>
  <cs:series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  <a:tint val="5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lt1"/>
    </cs:fontRef>
    <cs:defRPr sz="1500" b="1" kern="1200" cap="all" spc="100" normalizeH="0" baseline="0"/>
  </cs:title>
  <cs:trendline>
    <cs:lnRef idx="0"/>
    <cs:fillRef idx="0"/>
    <cs:effectRef idx="0"/>
    <cs:fontRef idx="minor">
      <a:schemeClr val="dk1"/>
    </cs:fontRef>
    <cs:spPr>
      <a:ln w="28575" cap="rnd">
        <a:solidFill>
          <a:schemeClr val="lt1">
            <a:alpha val="50000"/>
          </a:schemeClr>
        </a:solidFill>
        <a:round/>
      </a:ln>
    </cs:spPr>
  </cs:trendline>
  <cs:trendlineLabel>
    <cs:lnRef idx="0"/>
    <cs:fillRef idx="0"/>
    <cs:effectRef idx="0"/>
    <cs:fontRef idx="minor">
      <a:schemeClr val="lt1"/>
    </cs:fontRef>
    <cs:defRPr sz="900" kern="1200"/>
  </cs:trendlineLabel>
  <cs:upBar>
    <cs:lnRef idx="0">
      <cs:styleClr val="0"/>
    </cs:lnRef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upBar>
  <cs:valueAxis>
    <cs:lnRef idx="0"/>
    <cs:fillRef idx="0"/>
    <cs:effectRef idx="0"/>
    <cs:fontRef idx="minor">
      <a:schemeClr val="lt1"/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29">
  <cs:axisTitle>
    <cs:lnRef idx="0"/>
    <cs:fillRef idx="0"/>
    <cs:effectRef idx="0"/>
    <cs:fontRef idx="minor">
      <a:schemeClr val="lt1"/>
    </cs:fontRef>
    <cs:defRPr sz="900" b="1" kern="1200"/>
  </cs:axisTitle>
  <cs:categoryAxis>
    <cs:lnRef idx="0">
      <cs:styleClr val="0"/>
    </cs:lnRef>
    <cs:fillRef idx="0"/>
    <cs:effectRef idx="0"/>
    <cs:fontRef idx="minor">
      <a:schemeClr val="lt1"/>
    </cs:fontRef>
    <cs:spPr>
      <a:ln w="12700" cap="flat" cmpd="sng" algn="ctr">
        <a:solidFill>
          <a:schemeClr val="lt1"/>
        </a:solidFill>
        <a:round/>
      </a:ln>
    </cs:spPr>
    <cs:defRPr sz="900" kern="1200" spc="100" baseline="0"/>
  </cs:categoryAxis>
  <cs:chartArea>
    <cs:lnRef idx="0">
      <cs:styleClr val="0"/>
    </cs:lnRef>
    <cs:fillRef idx="0">
      <cs:styleClr val="0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phClr"/>
        </a:solidFill>
        <a:round/>
      </a:ln>
    </cs:spPr>
    <cs:defRPr sz="10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pattFill prst="ltUpDiag">
        <a:fgClr>
          <a:schemeClr val="phClr"/>
        </a:fgClr>
        <a:bgClr>
          <a:schemeClr val="lt1"/>
        </a:bgClr>
      </a:patt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pattFill prst="ltUpDiag">
        <a:fgClr>
          <a:schemeClr val="phClr"/>
        </a:fgClr>
        <a:bgClr>
          <a:schemeClr val="lt1"/>
        </a:bgClr>
      </a:pattFill>
    </cs:spPr>
  </cs:dataPoint3D>
  <cs:dataPointLine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34925" cap="rnd">
        <a:solidFill>
          <a:schemeClr val="lt1"/>
        </a:solidFill>
        <a:round/>
      </a:ln>
      <a:effectLst>
        <a:outerShdw dist="25400" dir="2700000" algn="tl" rotWithShape="0">
          <a:schemeClr val="phClr"/>
        </a:outerShdw>
      </a:effectLst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22225">
        <a:solidFill>
          <a:schemeClr val="lt1"/>
        </a:solidFill>
        <a:round/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>
      <cs:styleClr val="0"/>
    </cs:lnRef>
    <cs:fillRef idx="0"/>
    <cs:effectRef idx="0"/>
    <cs:fontRef idx="minor">
      <a:schemeClr val="lt1"/>
    </cs:fontRef>
    <cs:spPr>
      <a:ln w="9525">
        <a:solidFill>
          <a:schemeClr val="phClr">
            <a:lumMod val="60000"/>
            <a:lumOff val="40000"/>
          </a:schemeClr>
        </a:solidFill>
      </a:ln>
    </cs:spPr>
    <cs:defRPr sz="900" kern="1200"/>
  </cs:dataTable>
  <cs:downBar>
    <cs:lnRef idx="0">
      <cs:styleClr val="0"/>
    </cs:lnRef>
    <cs:fillRef idx="0"/>
    <cs:effectRef idx="0"/>
    <cs:fontRef idx="minor">
      <a:schemeClr val="dk1"/>
    </cs:fontRef>
    <cs:spPr>
      <a:solidFill>
        <a:schemeClr val="dk1">
          <a:lumMod val="35000"/>
          <a:lumOff val="6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0">
              <a:schemeClr val="lt1"/>
            </a:gs>
            <a:gs pos="100000">
              <a:schemeClr val="lt1">
                <a:alpha val="0"/>
              </a:schemeClr>
            </a:gs>
          </a:gsLst>
          <a:lin ang="5400000" scaled="0"/>
        </a:gradFill>
        <a:round/>
      </a:ln>
    </cs:spPr>
  </cs:dropLine>
  <cs:errorBar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round/>
      </a:ln>
      <a:effectLst>
        <a:glow rad="25400">
          <a:schemeClr val="lt1"/>
        </a:glow>
      </a:effectLst>
    </cs:spPr>
  </cs:errorBar>
  <cs:floor>
    <cs:lnRef idx="0"/>
    <cs:fillRef idx="0"/>
    <cs:effectRef idx="0"/>
    <cs:fontRef idx="minor">
      <a:schemeClr val="dk1"/>
    </cs:fontRef>
  </cs:floor>
  <cs:gridlineMajor>
    <cs:lnRef idx="0">
      <cs:styleClr val="0"/>
    </cs:lnRef>
    <cs:fillRef idx="0"/>
    <cs:effectRef idx="0"/>
    <cs:fontRef idx="minor">
      <a:schemeClr val="dk1"/>
    </cs:fontRef>
    <cs:spPr>
      <a:ln w="9525" cap="flat" cmpd="sng" algn="ctr">
        <a:solidFill>
          <a:schemeClr val="lt1">
            <a:alpha val="25000"/>
          </a:schemeClr>
        </a:solidFill>
        <a:round/>
      </a:ln>
    </cs:spPr>
  </cs:gridlineMajor>
  <cs:gridlineMinor>
    <cs:lnRef idx="0">
      <cs:styleClr val="0"/>
    </cs:lnRef>
    <cs:fillRef idx="0"/>
    <cs:effectRef idx="0"/>
    <cs:fontRef idx="minor">
      <a:schemeClr val="dk1"/>
    </cs:fontRef>
    <cs:spPr>
      <a:ln>
        <a:solidFill>
          <a:schemeClr val="lt1">
            <a:alpha val="10000"/>
          </a:schemeClr>
        </a:solidFill>
      </a:ln>
    </cs:spPr>
  </cs:gridlineMinor>
  <cs:hiLo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prstDash val="dash"/>
      </a:ln>
    </cs:spPr>
  </cs:hiLoLine>
  <cs:leader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</a:ln>
    </cs:spPr>
  </cs:leaderLine>
  <cs:legend>
    <cs:lnRef idx="0"/>
    <cs:fillRef idx="0"/>
    <cs:effectRef idx="0"/>
    <cs:fontRef idx="minor">
      <a:schemeClr val="lt1"/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>
      <cs:styleClr val="0"/>
    </cs:lnRef>
    <cs:fillRef idx="0"/>
    <cs:effectRef idx="0"/>
    <cs:fontRef idx="minor">
      <a:schemeClr val="lt1"/>
    </cs:fontRef>
    <cs:spPr>
      <a:ln w="3175" cap="flat" cmpd="sng" algn="ctr">
        <a:solidFill>
          <a:schemeClr val="phClr">
            <a:lumMod val="60000"/>
            <a:lumOff val="40000"/>
          </a:schemeClr>
        </a:solidFill>
        <a:round/>
      </a:ln>
    </cs:spPr>
    <cs:defRPr sz="900" kern="1200"/>
  </cs:seriesAxis>
  <cs:series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  <a:tint val="5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lt1"/>
    </cs:fontRef>
    <cs:defRPr sz="1500" b="1" kern="1200" cap="all" spc="100" normalizeH="0" baseline="0"/>
  </cs:title>
  <cs:trendline>
    <cs:lnRef idx="0"/>
    <cs:fillRef idx="0"/>
    <cs:effectRef idx="0"/>
    <cs:fontRef idx="minor">
      <a:schemeClr val="dk1"/>
    </cs:fontRef>
    <cs:spPr>
      <a:ln w="28575" cap="rnd">
        <a:solidFill>
          <a:schemeClr val="lt1">
            <a:alpha val="50000"/>
          </a:schemeClr>
        </a:solidFill>
        <a:round/>
      </a:ln>
    </cs:spPr>
  </cs:trendline>
  <cs:trendlineLabel>
    <cs:lnRef idx="0"/>
    <cs:fillRef idx="0"/>
    <cs:effectRef idx="0"/>
    <cs:fontRef idx="minor">
      <a:schemeClr val="lt1"/>
    </cs:fontRef>
    <cs:defRPr sz="900" kern="1200"/>
  </cs:trendlineLabel>
  <cs:upBar>
    <cs:lnRef idx="0">
      <cs:styleClr val="0"/>
    </cs:lnRef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upBar>
  <cs:valueAxis>
    <cs:lnRef idx="0"/>
    <cs:fillRef idx="0"/>
    <cs:effectRef idx="0"/>
    <cs:fontRef idx="minor">
      <a:schemeClr val="lt1"/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29">
  <cs:axisTitle>
    <cs:lnRef idx="0"/>
    <cs:fillRef idx="0"/>
    <cs:effectRef idx="0"/>
    <cs:fontRef idx="minor">
      <a:schemeClr val="lt1"/>
    </cs:fontRef>
    <cs:defRPr sz="900" b="1" kern="1200"/>
  </cs:axisTitle>
  <cs:categoryAxis>
    <cs:lnRef idx="0">
      <cs:styleClr val="0"/>
    </cs:lnRef>
    <cs:fillRef idx="0"/>
    <cs:effectRef idx="0"/>
    <cs:fontRef idx="minor">
      <a:schemeClr val="lt1"/>
    </cs:fontRef>
    <cs:spPr>
      <a:ln w="12700" cap="flat" cmpd="sng" algn="ctr">
        <a:solidFill>
          <a:schemeClr val="lt1"/>
        </a:solidFill>
        <a:round/>
      </a:ln>
    </cs:spPr>
    <cs:defRPr sz="900" kern="1200" spc="100" baseline="0"/>
  </cs:categoryAxis>
  <cs:chartArea>
    <cs:lnRef idx="0">
      <cs:styleClr val="0"/>
    </cs:lnRef>
    <cs:fillRef idx="0">
      <cs:styleClr val="0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phClr"/>
        </a:solidFill>
        <a:round/>
      </a:ln>
    </cs:spPr>
    <cs:defRPr sz="10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pattFill prst="ltUpDiag">
        <a:fgClr>
          <a:schemeClr val="phClr"/>
        </a:fgClr>
        <a:bgClr>
          <a:schemeClr val="lt1"/>
        </a:bgClr>
      </a:patt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pattFill prst="ltUpDiag">
        <a:fgClr>
          <a:schemeClr val="phClr"/>
        </a:fgClr>
        <a:bgClr>
          <a:schemeClr val="lt1"/>
        </a:bgClr>
      </a:pattFill>
    </cs:spPr>
  </cs:dataPoint3D>
  <cs:dataPointLine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34925" cap="rnd">
        <a:solidFill>
          <a:schemeClr val="lt1"/>
        </a:solidFill>
        <a:round/>
      </a:ln>
      <a:effectLst>
        <a:outerShdw dist="25400" dir="2700000" algn="tl" rotWithShape="0">
          <a:schemeClr val="phClr"/>
        </a:outerShdw>
      </a:effectLst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22225">
        <a:solidFill>
          <a:schemeClr val="lt1"/>
        </a:solidFill>
        <a:round/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>
      <cs:styleClr val="0"/>
    </cs:lnRef>
    <cs:fillRef idx="0"/>
    <cs:effectRef idx="0"/>
    <cs:fontRef idx="minor">
      <a:schemeClr val="lt1"/>
    </cs:fontRef>
    <cs:spPr>
      <a:ln w="9525">
        <a:solidFill>
          <a:schemeClr val="phClr">
            <a:lumMod val="60000"/>
            <a:lumOff val="40000"/>
          </a:schemeClr>
        </a:solidFill>
      </a:ln>
    </cs:spPr>
    <cs:defRPr sz="900" kern="1200"/>
  </cs:dataTable>
  <cs:downBar>
    <cs:lnRef idx="0">
      <cs:styleClr val="0"/>
    </cs:lnRef>
    <cs:fillRef idx="0"/>
    <cs:effectRef idx="0"/>
    <cs:fontRef idx="minor">
      <a:schemeClr val="dk1"/>
    </cs:fontRef>
    <cs:spPr>
      <a:solidFill>
        <a:schemeClr val="dk1">
          <a:lumMod val="35000"/>
          <a:lumOff val="6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0">
              <a:schemeClr val="lt1"/>
            </a:gs>
            <a:gs pos="100000">
              <a:schemeClr val="lt1">
                <a:alpha val="0"/>
              </a:schemeClr>
            </a:gs>
          </a:gsLst>
          <a:lin ang="5400000" scaled="0"/>
        </a:gradFill>
        <a:round/>
      </a:ln>
    </cs:spPr>
  </cs:dropLine>
  <cs:errorBar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round/>
      </a:ln>
      <a:effectLst>
        <a:glow rad="25400">
          <a:schemeClr val="lt1"/>
        </a:glow>
      </a:effectLst>
    </cs:spPr>
  </cs:errorBar>
  <cs:floor>
    <cs:lnRef idx="0"/>
    <cs:fillRef idx="0"/>
    <cs:effectRef idx="0"/>
    <cs:fontRef idx="minor">
      <a:schemeClr val="dk1"/>
    </cs:fontRef>
  </cs:floor>
  <cs:gridlineMajor>
    <cs:lnRef idx="0">
      <cs:styleClr val="0"/>
    </cs:lnRef>
    <cs:fillRef idx="0"/>
    <cs:effectRef idx="0"/>
    <cs:fontRef idx="minor">
      <a:schemeClr val="dk1"/>
    </cs:fontRef>
    <cs:spPr>
      <a:ln w="9525" cap="flat" cmpd="sng" algn="ctr">
        <a:solidFill>
          <a:schemeClr val="lt1">
            <a:alpha val="25000"/>
          </a:schemeClr>
        </a:solidFill>
        <a:round/>
      </a:ln>
    </cs:spPr>
  </cs:gridlineMajor>
  <cs:gridlineMinor>
    <cs:lnRef idx="0">
      <cs:styleClr val="0"/>
    </cs:lnRef>
    <cs:fillRef idx="0"/>
    <cs:effectRef idx="0"/>
    <cs:fontRef idx="minor">
      <a:schemeClr val="dk1"/>
    </cs:fontRef>
    <cs:spPr>
      <a:ln>
        <a:solidFill>
          <a:schemeClr val="lt1">
            <a:alpha val="10000"/>
          </a:schemeClr>
        </a:solidFill>
      </a:ln>
    </cs:spPr>
  </cs:gridlineMinor>
  <cs:hiLo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prstDash val="dash"/>
      </a:ln>
    </cs:spPr>
  </cs:hiLoLine>
  <cs:leader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</a:ln>
    </cs:spPr>
  </cs:leaderLine>
  <cs:legend>
    <cs:lnRef idx="0"/>
    <cs:fillRef idx="0"/>
    <cs:effectRef idx="0"/>
    <cs:fontRef idx="minor">
      <a:schemeClr val="lt1"/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>
      <cs:styleClr val="0"/>
    </cs:lnRef>
    <cs:fillRef idx="0"/>
    <cs:effectRef idx="0"/>
    <cs:fontRef idx="minor">
      <a:schemeClr val="lt1"/>
    </cs:fontRef>
    <cs:spPr>
      <a:ln w="3175" cap="flat" cmpd="sng" algn="ctr">
        <a:solidFill>
          <a:schemeClr val="phClr">
            <a:lumMod val="60000"/>
            <a:lumOff val="40000"/>
          </a:schemeClr>
        </a:solidFill>
        <a:round/>
      </a:ln>
    </cs:spPr>
    <cs:defRPr sz="900" kern="1200"/>
  </cs:seriesAxis>
  <cs:series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  <a:tint val="5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lt1"/>
    </cs:fontRef>
    <cs:defRPr sz="1500" b="1" kern="1200" cap="all" spc="100" normalizeH="0" baseline="0"/>
  </cs:title>
  <cs:trendline>
    <cs:lnRef idx="0"/>
    <cs:fillRef idx="0"/>
    <cs:effectRef idx="0"/>
    <cs:fontRef idx="minor">
      <a:schemeClr val="dk1"/>
    </cs:fontRef>
    <cs:spPr>
      <a:ln w="28575" cap="rnd">
        <a:solidFill>
          <a:schemeClr val="lt1">
            <a:alpha val="50000"/>
          </a:schemeClr>
        </a:solidFill>
        <a:round/>
      </a:ln>
    </cs:spPr>
  </cs:trendline>
  <cs:trendlineLabel>
    <cs:lnRef idx="0"/>
    <cs:fillRef idx="0"/>
    <cs:effectRef idx="0"/>
    <cs:fontRef idx="minor">
      <a:schemeClr val="lt1"/>
    </cs:fontRef>
    <cs:defRPr sz="900" kern="1200"/>
  </cs:trendlineLabel>
  <cs:upBar>
    <cs:lnRef idx="0">
      <cs:styleClr val="0"/>
    </cs:lnRef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upBar>
  <cs:valueAxis>
    <cs:lnRef idx="0"/>
    <cs:fillRef idx="0"/>
    <cs:effectRef idx="0"/>
    <cs:fontRef idx="minor">
      <a:schemeClr val="lt1"/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105406</xdr:colOff>
      <xdr:row>24</xdr:row>
      <xdr:rowOff>188536</xdr:rowOff>
    </xdr:from>
    <xdr:to>
      <xdr:col>4</xdr:col>
      <xdr:colOff>2491370</xdr:colOff>
      <xdr:row>50</xdr:row>
      <xdr:rowOff>65578</xdr:rowOff>
    </xdr:to>
    <xdr:graphicFrame macro="">
      <xdr:nvGraphicFramePr>
        <xdr:cNvPr id="2" name="Graphique 7">
          <a:extLst>
            <a:ext uri="{FF2B5EF4-FFF2-40B4-BE49-F238E27FC236}">
              <a16:creationId xmlns:a16="http://schemas.microsoft.com/office/drawing/2014/main" id="{6ED79B9C-017A-4FB3-8271-33260467801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171394</xdr:colOff>
      <xdr:row>33</xdr:row>
      <xdr:rowOff>226243</xdr:rowOff>
    </xdr:from>
    <xdr:to>
      <xdr:col>4</xdr:col>
      <xdr:colOff>2403836</xdr:colOff>
      <xdr:row>59</xdr:row>
      <xdr:rowOff>103285</xdr:rowOff>
    </xdr:to>
    <xdr:graphicFrame macro="">
      <xdr:nvGraphicFramePr>
        <xdr:cNvPr id="2" name="Graphique 7">
          <a:extLst>
            <a:ext uri="{FF2B5EF4-FFF2-40B4-BE49-F238E27FC236}">
              <a16:creationId xmlns:a16="http://schemas.microsoft.com/office/drawing/2014/main" id="{44B78FC5-4F27-4814-A9B5-B2AA0AA28BA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105407</xdr:colOff>
      <xdr:row>43</xdr:row>
      <xdr:rowOff>188536</xdr:rowOff>
    </xdr:from>
    <xdr:to>
      <xdr:col>4</xdr:col>
      <xdr:colOff>2450970</xdr:colOff>
      <xdr:row>69</xdr:row>
      <xdr:rowOff>65578</xdr:rowOff>
    </xdr:to>
    <xdr:graphicFrame macro="">
      <xdr:nvGraphicFramePr>
        <xdr:cNvPr id="2" name="Graphique 7">
          <a:extLst>
            <a:ext uri="{FF2B5EF4-FFF2-40B4-BE49-F238E27FC236}">
              <a16:creationId xmlns:a16="http://schemas.microsoft.com/office/drawing/2014/main" id="{04E1FDB4-28E7-4346-A81A-120EE8B46E9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49</xdr:row>
      <xdr:rowOff>0</xdr:rowOff>
    </xdr:from>
    <xdr:to>
      <xdr:col>4</xdr:col>
      <xdr:colOff>2232442</xdr:colOff>
      <xdr:row>75</xdr:row>
      <xdr:rowOff>98849</xdr:rowOff>
    </xdr:to>
    <xdr:graphicFrame macro="">
      <xdr:nvGraphicFramePr>
        <xdr:cNvPr id="2" name="Graphique 7">
          <a:extLst>
            <a:ext uri="{FF2B5EF4-FFF2-40B4-BE49-F238E27FC236}">
              <a16:creationId xmlns:a16="http://schemas.microsoft.com/office/drawing/2014/main" id="{0D3EA917-463A-4104-B996-4A13E3978E0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171394</xdr:colOff>
      <xdr:row>83</xdr:row>
      <xdr:rowOff>226243</xdr:rowOff>
    </xdr:from>
    <xdr:to>
      <xdr:col>4</xdr:col>
      <xdr:colOff>2403836</xdr:colOff>
      <xdr:row>109</xdr:row>
      <xdr:rowOff>103285</xdr:rowOff>
    </xdr:to>
    <xdr:graphicFrame macro="">
      <xdr:nvGraphicFramePr>
        <xdr:cNvPr id="2" name="Graphique 7">
          <a:extLst>
            <a:ext uri="{FF2B5EF4-FFF2-40B4-BE49-F238E27FC236}">
              <a16:creationId xmlns:a16="http://schemas.microsoft.com/office/drawing/2014/main" id="{1727E483-20E2-4C79-BA7C-91679ED9D0A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se%20Etalonnage%20suivant%20les%20abaqu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énérateur d'étalonnage"/>
      <sheetName val="Outil de conversion"/>
      <sheetName val="Gicleur A30"/>
      <sheetName val="Gicleur X3.08"/>
      <sheetName val="Gicleur X5.65"/>
      <sheetName val="Gicleur A.30"/>
      <sheetName val="Gicleur B.02"/>
      <sheetName val="Gicleur I.26"/>
      <sheetName val="Gicleur de tête A31"/>
      <sheetName val="Gicleur de tête B01"/>
      <sheetName val="Gicleur de tête B02"/>
      <sheetName val="Gicleur de tête D48"/>
      <sheetName val="Gicleur de tête I25"/>
      <sheetName val="Gicleur de tête X3-08"/>
      <sheetName val="Gicleur de tête X5-17"/>
      <sheetName val="Gicleur de tête X5-65"/>
    </sheetNames>
    <sheetDataSet>
      <sheetData sheetId="0"/>
      <sheetData sheetId="1"/>
      <sheetData sheetId="2"/>
      <sheetData sheetId="3">
        <row r="7">
          <cell r="D7" t="str">
            <v>Hauteur Colonne Solex
(mm)</v>
          </cell>
        </row>
        <row r="8">
          <cell r="C8">
            <v>0.14000000000000001</v>
          </cell>
          <cell r="D8">
            <v>374</v>
          </cell>
        </row>
        <row r="9">
          <cell r="C9">
            <v>0.15000000000000002</v>
          </cell>
          <cell r="D9">
            <v>350.66666666666669</v>
          </cell>
        </row>
        <row r="10">
          <cell r="C10">
            <v>0.16000000000000003</v>
          </cell>
          <cell r="D10">
            <v>327.33333333333331</v>
          </cell>
        </row>
        <row r="11">
          <cell r="C11">
            <v>0.17000000000000004</v>
          </cell>
          <cell r="D11">
            <v>303.99999999999994</v>
          </cell>
        </row>
        <row r="12">
          <cell r="C12">
            <v>0.18000000000000005</v>
          </cell>
          <cell r="D12">
            <v>280.66666666666663</v>
          </cell>
        </row>
        <row r="13">
          <cell r="C13">
            <v>0.19000000000000006</v>
          </cell>
          <cell r="D13">
            <v>257.33333333333326</v>
          </cell>
        </row>
        <row r="14">
          <cell r="C14">
            <v>0.2</v>
          </cell>
          <cell r="D14">
            <v>234</v>
          </cell>
        </row>
        <row r="15">
          <cell r="C15">
            <v>0.21000000000000002</v>
          </cell>
          <cell r="D15">
            <v>214.79999999999995</v>
          </cell>
        </row>
        <row r="16">
          <cell r="C16">
            <v>0.22000000000000003</v>
          </cell>
          <cell r="D16">
            <v>195.59999999999997</v>
          </cell>
        </row>
        <row r="17">
          <cell r="C17">
            <v>0.23000000000000004</v>
          </cell>
          <cell r="D17">
            <v>176.39999999999992</v>
          </cell>
        </row>
        <row r="18">
          <cell r="C18">
            <v>0.24000000000000005</v>
          </cell>
          <cell r="D18">
            <v>157.19999999999993</v>
          </cell>
        </row>
        <row r="19">
          <cell r="C19">
            <v>0.25</v>
          </cell>
          <cell r="D19">
            <v>138</v>
          </cell>
        </row>
      </sheetData>
      <sheetData sheetId="4">
        <row r="7">
          <cell r="D7" t="str">
            <v>Hauteur Colonne Solex
(mm)</v>
          </cell>
        </row>
        <row r="8">
          <cell r="C8">
            <v>0.2</v>
          </cell>
          <cell r="D8">
            <v>382</v>
          </cell>
        </row>
        <row r="9">
          <cell r="C9">
            <v>0.21000000000000002</v>
          </cell>
          <cell r="D9">
            <v>364</v>
          </cell>
        </row>
        <row r="10">
          <cell r="C10">
            <v>0.22000000000000003</v>
          </cell>
          <cell r="D10">
            <v>345.99999999999994</v>
          </cell>
        </row>
        <row r="11">
          <cell r="C11">
            <v>0.23000000000000004</v>
          </cell>
          <cell r="D11">
            <v>327.99999999999994</v>
          </cell>
        </row>
        <row r="12">
          <cell r="C12">
            <v>0.24000000000000005</v>
          </cell>
          <cell r="D12">
            <v>309.99999999999994</v>
          </cell>
        </row>
        <row r="13">
          <cell r="C13">
            <v>0.25</v>
          </cell>
          <cell r="D13">
            <v>292</v>
          </cell>
        </row>
        <row r="14">
          <cell r="C14">
            <v>0.26</v>
          </cell>
          <cell r="D14">
            <v>274.59999999999997</v>
          </cell>
        </row>
        <row r="15">
          <cell r="C15">
            <v>0.27</v>
          </cell>
          <cell r="D15">
            <v>257.19999999999993</v>
          </cell>
        </row>
        <row r="16">
          <cell r="C16">
            <v>0.28000000000000003</v>
          </cell>
          <cell r="D16">
            <v>239.79999999999995</v>
          </cell>
        </row>
        <row r="17">
          <cell r="C17">
            <v>0.29000000000000004</v>
          </cell>
          <cell r="D17">
            <v>222.39999999999992</v>
          </cell>
        </row>
        <row r="18">
          <cell r="C18">
            <v>0.3</v>
          </cell>
          <cell r="D18">
            <v>205</v>
          </cell>
        </row>
        <row r="19">
          <cell r="C19">
            <v>0.31</v>
          </cell>
          <cell r="D19">
            <v>193.19999999999993</v>
          </cell>
        </row>
        <row r="20">
          <cell r="C20">
            <v>0.32</v>
          </cell>
          <cell r="D20">
            <v>181.39999999999992</v>
          </cell>
        </row>
        <row r="21">
          <cell r="C21">
            <v>0.33</v>
          </cell>
          <cell r="D21">
            <v>169.59999999999991</v>
          </cell>
        </row>
        <row r="22">
          <cell r="C22">
            <v>0.34</v>
          </cell>
          <cell r="D22">
            <v>157.7999999999999</v>
          </cell>
        </row>
        <row r="23">
          <cell r="C23">
            <v>0.35</v>
          </cell>
          <cell r="D23">
            <v>146</v>
          </cell>
        </row>
        <row r="24">
          <cell r="C24">
            <v>0.36</v>
          </cell>
          <cell r="D24">
            <v>136.19999999999999</v>
          </cell>
        </row>
        <row r="25">
          <cell r="C25">
            <v>0.37</v>
          </cell>
          <cell r="D25">
            <v>126.39999999999998</v>
          </cell>
        </row>
        <row r="26">
          <cell r="C26">
            <v>0.38</v>
          </cell>
          <cell r="D26">
            <v>116.60000000000002</v>
          </cell>
        </row>
        <row r="27">
          <cell r="C27">
            <v>0.39</v>
          </cell>
          <cell r="D27">
            <v>106.80000000000001</v>
          </cell>
        </row>
        <row r="28">
          <cell r="C28">
            <v>0.4</v>
          </cell>
          <cell r="D28">
            <v>97</v>
          </cell>
        </row>
      </sheetData>
      <sheetData sheetId="5">
        <row r="7">
          <cell r="D7" t="str">
            <v>Hauteur Colonne Solex
(mm)</v>
          </cell>
        </row>
        <row r="8">
          <cell r="C8">
            <v>0.25</v>
          </cell>
          <cell r="D8">
            <v>390</v>
          </cell>
        </row>
        <row r="9">
          <cell r="C9">
            <v>0.26</v>
          </cell>
          <cell r="D9">
            <v>375.99999999999994</v>
          </cell>
        </row>
        <row r="10">
          <cell r="C10">
            <v>0.27</v>
          </cell>
          <cell r="D10">
            <v>361.99999999999989</v>
          </cell>
        </row>
        <row r="11">
          <cell r="C11">
            <v>0.28000000000000003</v>
          </cell>
          <cell r="D11">
            <v>347.99999999999989</v>
          </cell>
        </row>
        <row r="12">
          <cell r="C12">
            <v>0.29000000000000004</v>
          </cell>
          <cell r="D12">
            <v>333.99999999999989</v>
          </cell>
        </row>
        <row r="13">
          <cell r="C13">
            <v>0.3</v>
          </cell>
          <cell r="D13">
            <v>320</v>
          </cell>
        </row>
        <row r="14">
          <cell r="C14">
            <v>0.31</v>
          </cell>
          <cell r="D14">
            <v>307.99999999999994</v>
          </cell>
        </row>
        <row r="15">
          <cell r="C15">
            <v>0.32</v>
          </cell>
          <cell r="D15">
            <v>295.99999999999994</v>
          </cell>
        </row>
        <row r="16">
          <cell r="C16">
            <v>0.33</v>
          </cell>
          <cell r="D16">
            <v>283.99999999999989</v>
          </cell>
        </row>
        <row r="17">
          <cell r="C17">
            <v>0.34</v>
          </cell>
          <cell r="D17">
            <v>271.99999999999989</v>
          </cell>
        </row>
        <row r="18">
          <cell r="C18">
            <v>0.35</v>
          </cell>
          <cell r="D18">
            <v>260</v>
          </cell>
        </row>
        <row r="19">
          <cell r="C19">
            <v>0.36</v>
          </cell>
          <cell r="D19">
            <v>246.39999999999998</v>
          </cell>
        </row>
        <row r="20">
          <cell r="C20">
            <v>0.37</v>
          </cell>
          <cell r="D20">
            <v>232.79999999999995</v>
          </cell>
        </row>
        <row r="21">
          <cell r="C21">
            <v>0.38</v>
          </cell>
          <cell r="D21">
            <v>219.19999999999993</v>
          </cell>
        </row>
        <row r="22">
          <cell r="C22">
            <v>0.39</v>
          </cell>
          <cell r="D22">
            <v>205.60000000000002</v>
          </cell>
        </row>
        <row r="23">
          <cell r="C23">
            <v>0.4</v>
          </cell>
          <cell r="D23">
            <v>192</v>
          </cell>
        </row>
        <row r="24">
          <cell r="C24">
            <v>0.41000000000000003</v>
          </cell>
          <cell r="D24">
            <v>184.59999999999997</v>
          </cell>
        </row>
        <row r="25">
          <cell r="C25">
            <v>0.42000000000000004</v>
          </cell>
          <cell r="D25">
            <v>177.2</v>
          </cell>
        </row>
        <row r="26">
          <cell r="C26">
            <v>0.43000000000000005</v>
          </cell>
          <cell r="D26">
            <v>169.79999999999995</v>
          </cell>
        </row>
        <row r="27">
          <cell r="C27">
            <v>0.44000000000000006</v>
          </cell>
          <cell r="D27">
            <v>162.39999999999998</v>
          </cell>
        </row>
        <row r="28">
          <cell r="C28">
            <v>0.45000000000000007</v>
          </cell>
          <cell r="D28">
            <v>154.99999999999994</v>
          </cell>
        </row>
        <row r="29">
          <cell r="C29">
            <v>0.46000000000000008</v>
          </cell>
          <cell r="D29">
            <v>147.59999999999997</v>
          </cell>
        </row>
        <row r="30">
          <cell r="C30">
            <v>0.47000000000000008</v>
          </cell>
          <cell r="D30">
            <v>140.19999999999993</v>
          </cell>
        </row>
        <row r="31">
          <cell r="C31">
            <v>0.48000000000000009</v>
          </cell>
          <cell r="D31">
            <v>132.79999999999995</v>
          </cell>
        </row>
        <row r="32">
          <cell r="C32">
            <v>0.4900000000000001</v>
          </cell>
          <cell r="D32">
            <v>125.39999999999992</v>
          </cell>
        </row>
        <row r="33">
          <cell r="C33">
            <v>0.50000000000000011</v>
          </cell>
          <cell r="D33">
            <v>117.99999999999994</v>
          </cell>
        </row>
        <row r="34">
          <cell r="C34">
            <v>0.51000000000000012</v>
          </cell>
          <cell r="D34">
            <v>110.59999999999991</v>
          </cell>
        </row>
        <row r="35">
          <cell r="C35">
            <v>0.52000000000000013</v>
          </cell>
          <cell r="D35">
            <v>103.19999999999993</v>
          </cell>
        </row>
        <row r="36">
          <cell r="C36">
            <v>0.53000000000000014</v>
          </cell>
          <cell r="D36">
            <v>95.799999999999898</v>
          </cell>
        </row>
        <row r="37">
          <cell r="C37">
            <v>0.54000000000000015</v>
          </cell>
          <cell r="D37">
            <v>88.39999999999992</v>
          </cell>
        </row>
        <row r="38">
          <cell r="C38">
            <v>0.55000000000000004</v>
          </cell>
          <cell r="D38">
            <v>81</v>
          </cell>
        </row>
      </sheetData>
      <sheetData sheetId="6">
        <row r="7">
          <cell r="D7" t="str">
            <v>Hauteur Colonne Solex
(mm)</v>
          </cell>
        </row>
        <row r="8">
          <cell r="C8">
            <v>0.35</v>
          </cell>
          <cell r="D8">
            <v>422</v>
          </cell>
        </row>
        <row r="9">
          <cell r="C9">
            <v>0.36</v>
          </cell>
          <cell r="D9">
            <v>413.8</v>
          </cell>
        </row>
        <row r="10">
          <cell r="C10">
            <v>0.37</v>
          </cell>
          <cell r="D10">
            <v>405.6</v>
          </cell>
        </row>
        <row r="11">
          <cell r="C11">
            <v>0.38</v>
          </cell>
          <cell r="D11">
            <v>397.40000000000003</v>
          </cell>
        </row>
        <row r="12">
          <cell r="C12">
            <v>0.39</v>
          </cell>
          <cell r="D12">
            <v>389.20000000000005</v>
          </cell>
        </row>
        <row r="13">
          <cell r="C13">
            <v>0.4</v>
          </cell>
          <cell r="D13">
            <v>381</v>
          </cell>
        </row>
        <row r="14">
          <cell r="C14">
            <v>0.41000000000000003</v>
          </cell>
          <cell r="D14">
            <v>372.26666666666659</v>
          </cell>
        </row>
        <row r="15">
          <cell r="C15">
            <v>0.42000000000000004</v>
          </cell>
          <cell r="D15">
            <v>363.53333333333325</v>
          </cell>
        </row>
        <row r="16">
          <cell r="C16">
            <v>0.43000000000000005</v>
          </cell>
          <cell r="D16">
            <v>354.7999999999999</v>
          </cell>
        </row>
        <row r="17">
          <cell r="C17">
            <v>0.44000000000000006</v>
          </cell>
          <cell r="D17">
            <v>346.06666666666655</v>
          </cell>
        </row>
        <row r="18">
          <cell r="C18">
            <v>0.45000000000000007</v>
          </cell>
          <cell r="D18">
            <v>337.33333333333326</v>
          </cell>
        </row>
        <row r="19">
          <cell r="C19">
            <v>0.46000000000000008</v>
          </cell>
          <cell r="D19">
            <v>328.59999999999991</v>
          </cell>
        </row>
        <row r="20">
          <cell r="C20">
            <v>0.47000000000000008</v>
          </cell>
          <cell r="D20">
            <v>319.86666666666656</v>
          </cell>
        </row>
        <row r="21">
          <cell r="C21">
            <v>0.48000000000000009</v>
          </cell>
          <cell r="D21">
            <v>311.13333333333321</v>
          </cell>
        </row>
        <row r="22">
          <cell r="C22">
            <v>0.4900000000000001</v>
          </cell>
          <cell r="D22">
            <v>302.39999999999986</v>
          </cell>
        </row>
        <row r="23">
          <cell r="C23">
            <v>0.50000000000000011</v>
          </cell>
          <cell r="D23">
            <v>293.66666666666652</v>
          </cell>
        </row>
        <row r="24">
          <cell r="C24">
            <v>0.51000000000000012</v>
          </cell>
          <cell r="D24">
            <v>284.93333333333317</v>
          </cell>
        </row>
        <row r="25">
          <cell r="C25">
            <v>0.52000000000000013</v>
          </cell>
          <cell r="D25">
            <v>276.19999999999987</v>
          </cell>
        </row>
        <row r="26">
          <cell r="C26">
            <v>0.53000000000000014</v>
          </cell>
          <cell r="D26">
            <v>267.46666666666653</v>
          </cell>
        </row>
        <row r="27">
          <cell r="C27">
            <v>0.54000000000000015</v>
          </cell>
          <cell r="D27">
            <v>258.73333333333318</v>
          </cell>
        </row>
        <row r="28">
          <cell r="C28">
            <v>0.55000000000000004</v>
          </cell>
          <cell r="D28">
            <v>250</v>
          </cell>
        </row>
        <row r="29">
          <cell r="C29">
            <v>0.56000000000000005</v>
          </cell>
          <cell r="D29">
            <v>240.70000000000005</v>
          </cell>
        </row>
        <row r="30">
          <cell r="C30">
            <v>0.57000000000000006</v>
          </cell>
          <cell r="D30">
            <v>231.40000000000009</v>
          </cell>
        </row>
        <row r="31">
          <cell r="C31">
            <v>0.58000000000000007</v>
          </cell>
          <cell r="D31">
            <v>222.10000000000002</v>
          </cell>
        </row>
        <row r="32">
          <cell r="C32">
            <v>0.59000000000000008</v>
          </cell>
          <cell r="D32">
            <v>212.80000000000007</v>
          </cell>
        </row>
        <row r="33">
          <cell r="C33">
            <v>0.60000000000000009</v>
          </cell>
          <cell r="D33">
            <v>203.5</v>
          </cell>
        </row>
        <row r="34">
          <cell r="C34">
            <v>0.6100000000000001</v>
          </cell>
          <cell r="D34">
            <v>194.20000000000005</v>
          </cell>
        </row>
        <row r="35">
          <cell r="C35">
            <v>0.62000000000000011</v>
          </cell>
          <cell r="D35">
            <v>184.89999999999998</v>
          </cell>
        </row>
        <row r="36">
          <cell r="C36">
            <v>0.63000000000000012</v>
          </cell>
          <cell r="D36">
            <v>175.60000000000002</v>
          </cell>
        </row>
        <row r="37">
          <cell r="C37">
            <v>0.64000000000000012</v>
          </cell>
          <cell r="D37">
            <v>166.29999999999995</v>
          </cell>
        </row>
        <row r="38">
          <cell r="C38">
            <v>0.65</v>
          </cell>
          <cell r="D38">
            <v>157</v>
          </cell>
        </row>
        <row r="39">
          <cell r="C39">
            <v>0.66</v>
          </cell>
          <cell r="D39">
            <v>153.60000000000002</v>
          </cell>
        </row>
        <row r="40">
          <cell r="C40">
            <v>0.67</v>
          </cell>
          <cell r="D40">
            <v>150.20000000000002</v>
          </cell>
        </row>
        <row r="41">
          <cell r="C41">
            <v>0.68</v>
          </cell>
          <cell r="D41">
            <v>146.80000000000001</v>
          </cell>
        </row>
        <row r="42">
          <cell r="C42">
            <v>0.69000000000000006</v>
          </cell>
          <cell r="D42">
            <v>143.4</v>
          </cell>
        </row>
        <row r="43">
          <cell r="C43">
            <v>0.7</v>
          </cell>
          <cell r="D43">
            <v>140</v>
          </cell>
        </row>
      </sheetData>
      <sheetData sheetId="7">
        <row r="7">
          <cell r="D7" t="str">
            <v>Hauteur Colonne Solex
(mm)</v>
          </cell>
        </row>
        <row r="8">
          <cell r="C8">
            <v>0.8</v>
          </cell>
          <cell r="D8">
            <v>425</v>
          </cell>
        </row>
        <row r="9">
          <cell r="C9">
            <v>0.81</v>
          </cell>
          <cell r="D9">
            <v>422.54999999999995</v>
          </cell>
        </row>
        <row r="10">
          <cell r="C10">
            <v>0.82000000000000006</v>
          </cell>
          <cell r="D10">
            <v>420.09999999999991</v>
          </cell>
        </row>
        <row r="11">
          <cell r="C11">
            <v>0.83000000000000007</v>
          </cell>
          <cell r="D11">
            <v>417.65</v>
          </cell>
        </row>
        <row r="12">
          <cell r="C12">
            <v>0.84000000000000008</v>
          </cell>
          <cell r="D12">
            <v>415.19999999999993</v>
          </cell>
        </row>
        <row r="13">
          <cell r="C13">
            <v>0.85000000000000009</v>
          </cell>
          <cell r="D13">
            <v>412.74999999999994</v>
          </cell>
        </row>
        <row r="14">
          <cell r="C14">
            <v>0.8600000000000001</v>
          </cell>
          <cell r="D14">
            <v>410.29999999999995</v>
          </cell>
        </row>
        <row r="15">
          <cell r="C15">
            <v>0.87000000000000011</v>
          </cell>
          <cell r="D15">
            <v>407.84999999999991</v>
          </cell>
        </row>
        <row r="16">
          <cell r="C16">
            <v>0.88000000000000012</v>
          </cell>
          <cell r="D16">
            <v>405.39999999999992</v>
          </cell>
        </row>
        <row r="17">
          <cell r="C17">
            <v>0.89000000000000012</v>
          </cell>
          <cell r="D17">
            <v>402.94999999999993</v>
          </cell>
        </row>
        <row r="18">
          <cell r="C18">
            <v>0.90000000000000013</v>
          </cell>
          <cell r="D18">
            <v>400.49999999999989</v>
          </cell>
        </row>
        <row r="19">
          <cell r="C19">
            <v>0.91000000000000014</v>
          </cell>
          <cell r="D19">
            <v>398.04999999999995</v>
          </cell>
        </row>
        <row r="20">
          <cell r="C20">
            <v>0.92000000000000015</v>
          </cell>
          <cell r="D20">
            <v>395.59999999999991</v>
          </cell>
        </row>
        <row r="21">
          <cell r="C21">
            <v>0.93000000000000016</v>
          </cell>
          <cell r="D21">
            <v>393.14999999999992</v>
          </cell>
        </row>
        <row r="22">
          <cell r="C22">
            <v>0.94000000000000017</v>
          </cell>
          <cell r="D22">
            <v>390.69999999999993</v>
          </cell>
        </row>
        <row r="23">
          <cell r="C23">
            <v>0.95000000000000018</v>
          </cell>
          <cell r="D23">
            <v>388.24999999999989</v>
          </cell>
        </row>
        <row r="24">
          <cell r="C24">
            <v>0.96000000000000019</v>
          </cell>
          <cell r="D24">
            <v>385.7999999999999</v>
          </cell>
        </row>
        <row r="25">
          <cell r="C25">
            <v>0.9700000000000002</v>
          </cell>
          <cell r="D25">
            <v>383.34999999999991</v>
          </cell>
        </row>
        <row r="26">
          <cell r="C26">
            <v>0.9800000000000002</v>
          </cell>
          <cell r="D26">
            <v>380.89999999999986</v>
          </cell>
        </row>
        <row r="27">
          <cell r="C27">
            <v>0.99000000000000021</v>
          </cell>
          <cell r="D27">
            <v>378.44999999999993</v>
          </cell>
        </row>
        <row r="28">
          <cell r="C28">
            <v>1</v>
          </cell>
          <cell r="D28">
            <v>376</v>
          </cell>
        </row>
        <row r="29">
          <cell r="C29">
            <v>1.01</v>
          </cell>
          <cell r="D29">
            <v>374.8</v>
          </cell>
        </row>
        <row r="30">
          <cell r="C30">
            <v>1.02</v>
          </cell>
          <cell r="D30">
            <v>373.6</v>
          </cell>
        </row>
        <row r="31">
          <cell r="C31">
            <v>1.03</v>
          </cell>
          <cell r="D31">
            <v>372.4</v>
          </cell>
        </row>
        <row r="32">
          <cell r="C32">
            <v>1.04</v>
          </cell>
          <cell r="D32">
            <v>371.2</v>
          </cell>
        </row>
        <row r="33">
          <cell r="C33">
            <v>1.05</v>
          </cell>
          <cell r="D33">
            <v>370</v>
          </cell>
        </row>
        <row r="34">
          <cell r="C34">
            <v>1.06</v>
          </cell>
          <cell r="D34">
            <v>366.80000000000007</v>
          </cell>
        </row>
        <row r="35">
          <cell r="C35">
            <v>1.07</v>
          </cell>
          <cell r="D35">
            <v>363.60000000000008</v>
          </cell>
        </row>
        <row r="36">
          <cell r="C36">
            <v>1.08</v>
          </cell>
          <cell r="D36">
            <v>360.40000000000003</v>
          </cell>
        </row>
        <row r="37">
          <cell r="C37">
            <v>1.0900000000000001</v>
          </cell>
          <cell r="D37">
            <v>357.20000000000005</v>
          </cell>
        </row>
        <row r="38">
          <cell r="C38">
            <v>1.1000000000000001</v>
          </cell>
          <cell r="D38">
            <v>354</v>
          </cell>
        </row>
        <row r="39">
          <cell r="C39">
            <v>1.1100000000000001</v>
          </cell>
          <cell r="D39">
            <v>353</v>
          </cell>
        </row>
        <row r="40">
          <cell r="C40">
            <v>1.1200000000000001</v>
          </cell>
          <cell r="D40">
            <v>352</v>
          </cell>
        </row>
        <row r="41">
          <cell r="C41">
            <v>1.1300000000000001</v>
          </cell>
          <cell r="D41">
            <v>351</v>
          </cell>
        </row>
        <row r="42">
          <cell r="C42">
            <v>1.1400000000000001</v>
          </cell>
          <cell r="D42">
            <v>350</v>
          </cell>
        </row>
        <row r="43">
          <cell r="C43">
            <v>1.1499999999999999</v>
          </cell>
          <cell r="D43">
            <v>349</v>
          </cell>
        </row>
        <row r="44">
          <cell r="C44">
            <v>1.1599999999999999</v>
          </cell>
          <cell r="D44">
            <v>346.20000000000005</v>
          </cell>
        </row>
        <row r="45">
          <cell r="C45">
            <v>1.17</v>
          </cell>
          <cell r="D45">
            <v>343.40000000000003</v>
          </cell>
        </row>
        <row r="46">
          <cell r="C46">
            <v>1.18</v>
          </cell>
          <cell r="D46">
            <v>340.60000000000008</v>
          </cell>
        </row>
        <row r="47">
          <cell r="C47">
            <v>1.19</v>
          </cell>
          <cell r="D47">
            <v>337.80000000000007</v>
          </cell>
        </row>
        <row r="48">
          <cell r="C48">
            <v>1.2</v>
          </cell>
          <cell r="D48">
            <v>335</v>
          </cell>
        </row>
        <row r="49">
          <cell r="C49">
            <v>1.21</v>
          </cell>
          <cell r="D49">
            <v>332.40000000000003</v>
          </cell>
        </row>
        <row r="50">
          <cell r="C50">
            <v>1.22</v>
          </cell>
          <cell r="D50">
            <v>329.80000000000007</v>
          </cell>
        </row>
        <row r="51">
          <cell r="C51">
            <v>1.23</v>
          </cell>
          <cell r="D51">
            <v>327.20000000000005</v>
          </cell>
        </row>
        <row r="52">
          <cell r="C52">
            <v>1.24</v>
          </cell>
          <cell r="D52">
            <v>324.60000000000008</v>
          </cell>
        </row>
        <row r="53">
          <cell r="C53">
            <v>1.25</v>
          </cell>
          <cell r="D53">
            <v>322</v>
          </cell>
        </row>
        <row r="54">
          <cell r="C54">
            <v>1.26</v>
          </cell>
          <cell r="D54">
            <v>321.40000000000003</v>
          </cell>
        </row>
        <row r="55">
          <cell r="C55">
            <v>1.27</v>
          </cell>
          <cell r="D55">
            <v>320.8</v>
          </cell>
        </row>
        <row r="56">
          <cell r="C56">
            <v>1.28</v>
          </cell>
          <cell r="D56">
            <v>320.20000000000005</v>
          </cell>
        </row>
        <row r="57">
          <cell r="C57">
            <v>1.29</v>
          </cell>
          <cell r="D57">
            <v>319.60000000000002</v>
          </cell>
        </row>
        <row r="58">
          <cell r="C58">
            <v>1.3</v>
          </cell>
          <cell r="D58">
            <v>319</v>
          </cell>
        </row>
        <row r="59">
          <cell r="C59">
            <v>1.31</v>
          </cell>
          <cell r="D59">
            <v>315.8</v>
          </cell>
        </row>
        <row r="60">
          <cell r="C60">
            <v>1.32</v>
          </cell>
          <cell r="D60">
            <v>312.60000000000002</v>
          </cell>
        </row>
        <row r="61">
          <cell r="C61">
            <v>1.33</v>
          </cell>
          <cell r="D61">
            <v>309.40000000000003</v>
          </cell>
        </row>
        <row r="62">
          <cell r="C62">
            <v>1.34</v>
          </cell>
          <cell r="D62">
            <v>306.2</v>
          </cell>
        </row>
        <row r="63">
          <cell r="C63">
            <v>1.35</v>
          </cell>
          <cell r="D63">
            <v>303</v>
          </cell>
        </row>
        <row r="64">
          <cell r="C64">
            <v>1.36</v>
          </cell>
          <cell r="D64">
            <v>301.60000000000002</v>
          </cell>
        </row>
        <row r="65">
          <cell r="C65">
            <v>1.37</v>
          </cell>
          <cell r="D65">
            <v>300.2</v>
          </cell>
        </row>
        <row r="66">
          <cell r="C66">
            <v>1.3800000000000001</v>
          </cell>
          <cell r="D66">
            <v>298.79999999999995</v>
          </cell>
        </row>
        <row r="67">
          <cell r="C67">
            <v>1.3900000000000001</v>
          </cell>
          <cell r="D67">
            <v>297.39999999999998</v>
          </cell>
        </row>
        <row r="68">
          <cell r="C68">
            <v>1.4000000000000001</v>
          </cell>
          <cell r="D68">
            <v>296</v>
          </cell>
        </row>
        <row r="69">
          <cell r="C69">
            <v>1.4100000000000001</v>
          </cell>
          <cell r="D69">
            <v>294.60000000000002</v>
          </cell>
        </row>
        <row r="70">
          <cell r="C70">
            <v>1.4200000000000002</v>
          </cell>
          <cell r="D70">
            <v>293.2</v>
          </cell>
        </row>
        <row r="71">
          <cell r="C71">
            <v>1.4300000000000002</v>
          </cell>
          <cell r="D71">
            <v>291.79999999999995</v>
          </cell>
        </row>
        <row r="72">
          <cell r="C72">
            <v>1.4400000000000002</v>
          </cell>
          <cell r="D72">
            <v>290.39999999999998</v>
          </cell>
        </row>
        <row r="73">
          <cell r="C73">
            <v>1.45</v>
          </cell>
          <cell r="D73">
            <v>289</v>
          </cell>
        </row>
        <row r="74">
          <cell r="C74">
            <v>1.46</v>
          </cell>
          <cell r="D74">
            <v>289.60000000000002</v>
          </cell>
        </row>
        <row r="75">
          <cell r="C75">
            <v>1.47</v>
          </cell>
          <cell r="D75">
            <v>290.2</v>
          </cell>
        </row>
        <row r="76">
          <cell r="C76">
            <v>1.48</v>
          </cell>
          <cell r="D76">
            <v>290.8</v>
          </cell>
        </row>
        <row r="77">
          <cell r="C77">
            <v>1.49</v>
          </cell>
          <cell r="D77">
            <v>291.39999999999998</v>
          </cell>
        </row>
        <row r="78">
          <cell r="C78">
            <v>1.5</v>
          </cell>
          <cell r="D78">
            <v>292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K105"/>
  <sheetViews>
    <sheetView tabSelected="1" workbookViewId="0">
      <selection activeCell="N21" sqref="N21"/>
    </sheetView>
  </sheetViews>
  <sheetFormatPr baseColWidth="10" defaultColWidth="9.140625" defaultRowHeight="14.85" x14ac:dyDescent="0.25"/>
  <cols>
    <col min="1" max="1" width="2.7109375" customWidth="1"/>
    <col min="2" max="2" width="9.140625" style="30"/>
    <col min="3" max="5" width="15.7109375" customWidth="1"/>
    <col min="6" max="6" width="2.7109375" customWidth="1"/>
  </cols>
  <sheetData>
    <row r="2" spans="2:11" s="19" customFormat="1" ht="20.05" customHeight="1" x14ac:dyDescent="0.25">
      <c r="B2" s="51" t="s">
        <v>0</v>
      </c>
      <c r="C2" s="52"/>
      <c r="D2" s="52"/>
      <c r="E2" s="53"/>
    </row>
    <row r="3" spans="2:11" s="19" customFormat="1" ht="20.05" customHeight="1" x14ac:dyDescent="0.25">
      <c r="B3" s="46" t="s">
        <v>31</v>
      </c>
      <c r="C3" s="47"/>
      <c r="D3" s="47"/>
      <c r="E3" s="48"/>
    </row>
    <row r="5" spans="2:11" s="30" customFormat="1" ht="29.7" x14ac:dyDescent="0.25">
      <c r="B5" s="49" t="s">
        <v>37</v>
      </c>
      <c r="C5" s="50" t="s">
        <v>144</v>
      </c>
      <c r="D5" s="50" t="s">
        <v>38</v>
      </c>
      <c r="E5" s="50" t="s">
        <v>143</v>
      </c>
      <c r="H5" s="30" t="s">
        <v>139</v>
      </c>
      <c r="I5" s="30" t="s">
        <v>140</v>
      </c>
      <c r="J5" s="30" t="s">
        <v>141</v>
      </c>
      <c r="K5" s="30" t="s">
        <v>142</v>
      </c>
    </row>
    <row r="6" spans="2:11" x14ac:dyDescent="0.25">
      <c r="B6" s="38" t="s">
        <v>39</v>
      </c>
      <c r="C6" s="36"/>
      <c r="D6" s="37">
        <f>ROUND((C6-VLOOKUP(E6,I:K,3,FALSE))/VLOOKUP(E6,I:K,2,FALSE),2)</f>
        <v>0.32</v>
      </c>
      <c r="E6" s="39">
        <f>IF(C6=MIN(I:I),INDEX(I:I,MATCH(SMALL(I:I,2),I:I,-1)),INDEX(I:I,MATCH(C6,I:I,-1)))</f>
        <v>138</v>
      </c>
      <c r="H6">
        <f>'Gicleur X3.08'!$C$8</f>
        <v>0.14000000000000001</v>
      </c>
      <c r="I6" s="33">
        <f>'Gicleur X3.08'!$D$8</f>
        <v>374</v>
      </c>
      <c r="J6" s="33">
        <f>'Gicleur X3.08'!$G$10</f>
        <v>-2333.3333333333335</v>
      </c>
      <c r="K6" s="33">
        <f>'Gicleur X3.08'!$G$11</f>
        <v>700.66666666666674</v>
      </c>
    </row>
    <row r="7" spans="2:11" x14ac:dyDescent="0.25">
      <c r="B7" s="40" t="s">
        <v>40</v>
      </c>
      <c r="C7" s="34"/>
      <c r="D7" s="35">
        <f t="shared" ref="D7:D70" si="0">ROUND((C7-VLOOKUP(E7,I:K,3,FALSE))/VLOOKUP(E7,I:K,2,FALSE),2)</f>
        <v>0.32</v>
      </c>
      <c r="E7" s="41">
        <f t="shared" ref="E7:E70" si="1">IF(C7=MIN(I:I),INDEX(I:I,MATCH(SMALL(I:I,2),I:I,-1)),INDEX(I:I,MATCH(C7,I:I,-1)))</f>
        <v>138</v>
      </c>
      <c r="H7" s="32">
        <f>'Gicleur X3.08'!$C$14</f>
        <v>0.2</v>
      </c>
      <c r="I7" s="33">
        <f>'Gicleur X3.08'!$D$14</f>
        <v>234</v>
      </c>
      <c r="J7" s="33">
        <f>'Gicleur X3.08'!$G$16</f>
        <v>-1920.0000000000005</v>
      </c>
      <c r="K7" s="33">
        <f>'Gicleur X3.08'!$G$17</f>
        <v>618.00000000000011</v>
      </c>
    </row>
    <row r="8" spans="2:11" x14ac:dyDescent="0.25">
      <c r="B8" s="40" t="s">
        <v>41</v>
      </c>
      <c r="C8" s="34"/>
      <c r="D8" s="35">
        <f t="shared" si="0"/>
        <v>0.32</v>
      </c>
      <c r="E8" s="41">
        <f t="shared" si="1"/>
        <v>138</v>
      </c>
      <c r="H8" s="32">
        <f>'Gicleur X3.08'!$C$19</f>
        <v>0.25</v>
      </c>
      <c r="I8" s="33">
        <f>'Gicleur X3.08'!$D$19</f>
        <v>138</v>
      </c>
      <c r="J8" s="33">
        <f>'Gicleur X3.08'!$G$16</f>
        <v>-1920.0000000000005</v>
      </c>
      <c r="K8" s="33">
        <f>'Gicleur X3.08'!$G$17</f>
        <v>618.00000000000011</v>
      </c>
    </row>
    <row r="9" spans="2:11" x14ac:dyDescent="0.25">
      <c r="B9" s="40" t="s">
        <v>42</v>
      </c>
      <c r="C9" s="34"/>
      <c r="D9" s="35">
        <f t="shared" si="0"/>
        <v>0.32</v>
      </c>
      <c r="E9" s="41">
        <f t="shared" si="1"/>
        <v>138</v>
      </c>
    </row>
    <row r="10" spans="2:11" x14ac:dyDescent="0.25">
      <c r="B10" s="40" t="s">
        <v>43</v>
      </c>
      <c r="C10" s="34"/>
      <c r="D10" s="35">
        <f t="shared" si="0"/>
        <v>0.32</v>
      </c>
      <c r="E10" s="41">
        <f t="shared" si="1"/>
        <v>138</v>
      </c>
    </row>
    <row r="11" spans="2:11" x14ac:dyDescent="0.25">
      <c r="B11" s="40" t="s">
        <v>44</v>
      </c>
      <c r="C11" s="34"/>
      <c r="D11" s="35">
        <f t="shared" si="0"/>
        <v>0.32</v>
      </c>
      <c r="E11" s="41">
        <f t="shared" si="1"/>
        <v>138</v>
      </c>
    </row>
    <row r="12" spans="2:11" x14ac:dyDescent="0.25">
      <c r="B12" s="40" t="s">
        <v>45</v>
      </c>
      <c r="C12" s="34"/>
      <c r="D12" s="35">
        <f t="shared" si="0"/>
        <v>0.32</v>
      </c>
      <c r="E12" s="41">
        <f t="shared" si="1"/>
        <v>138</v>
      </c>
    </row>
    <row r="13" spans="2:11" x14ac:dyDescent="0.25">
      <c r="B13" s="40" t="s">
        <v>46</v>
      </c>
      <c r="C13" s="34"/>
      <c r="D13" s="35">
        <f t="shared" si="0"/>
        <v>0.32</v>
      </c>
      <c r="E13" s="41">
        <f t="shared" si="1"/>
        <v>138</v>
      </c>
    </row>
    <row r="14" spans="2:11" x14ac:dyDescent="0.25">
      <c r="B14" s="40" t="s">
        <v>47</v>
      </c>
      <c r="C14" s="34"/>
      <c r="D14" s="35">
        <f t="shared" si="0"/>
        <v>0.32</v>
      </c>
      <c r="E14" s="41">
        <f t="shared" si="1"/>
        <v>138</v>
      </c>
    </row>
    <row r="15" spans="2:11" x14ac:dyDescent="0.25">
      <c r="B15" s="40" t="s">
        <v>48</v>
      </c>
      <c r="C15" s="34"/>
      <c r="D15" s="35">
        <f t="shared" si="0"/>
        <v>0.32</v>
      </c>
      <c r="E15" s="41">
        <f t="shared" si="1"/>
        <v>138</v>
      </c>
    </row>
    <row r="16" spans="2:11" x14ac:dyDescent="0.25">
      <c r="B16" s="40" t="s">
        <v>49</v>
      </c>
      <c r="C16" s="34"/>
      <c r="D16" s="35">
        <f t="shared" si="0"/>
        <v>0.32</v>
      </c>
      <c r="E16" s="41">
        <f t="shared" si="1"/>
        <v>138</v>
      </c>
    </row>
    <row r="17" spans="2:5" x14ac:dyDescent="0.25">
      <c r="B17" s="40" t="s">
        <v>50</v>
      </c>
      <c r="C17" s="34"/>
      <c r="D17" s="35">
        <f t="shared" si="0"/>
        <v>0.32</v>
      </c>
      <c r="E17" s="41">
        <f t="shared" si="1"/>
        <v>138</v>
      </c>
    </row>
    <row r="18" spans="2:5" x14ac:dyDescent="0.25">
      <c r="B18" s="40" t="s">
        <v>51</v>
      </c>
      <c r="C18" s="34"/>
      <c r="D18" s="35">
        <f t="shared" si="0"/>
        <v>0.32</v>
      </c>
      <c r="E18" s="41">
        <f t="shared" si="1"/>
        <v>138</v>
      </c>
    </row>
    <row r="19" spans="2:5" x14ac:dyDescent="0.25">
      <c r="B19" s="40" t="s">
        <v>52</v>
      </c>
      <c r="C19" s="34"/>
      <c r="D19" s="35">
        <f t="shared" si="0"/>
        <v>0.32</v>
      </c>
      <c r="E19" s="41">
        <f t="shared" si="1"/>
        <v>138</v>
      </c>
    </row>
    <row r="20" spans="2:5" x14ac:dyDescent="0.25">
      <c r="B20" s="40" t="s">
        <v>53</v>
      </c>
      <c r="C20" s="34"/>
      <c r="D20" s="35">
        <f t="shared" si="0"/>
        <v>0.32</v>
      </c>
      <c r="E20" s="41">
        <f t="shared" si="1"/>
        <v>138</v>
      </c>
    </row>
    <row r="21" spans="2:5" x14ac:dyDescent="0.25">
      <c r="B21" s="40" t="s">
        <v>54</v>
      </c>
      <c r="C21" s="34"/>
      <c r="D21" s="35">
        <f t="shared" si="0"/>
        <v>0.32</v>
      </c>
      <c r="E21" s="41">
        <f t="shared" si="1"/>
        <v>138</v>
      </c>
    </row>
    <row r="22" spans="2:5" x14ac:dyDescent="0.25">
      <c r="B22" s="40" t="s">
        <v>55</v>
      </c>
      <c r="C22" s="34"/>
      <c r="D22" s="35">
        <f t="shared" si="0"/>
        <v>0.32</v>
      </c>
      <c r="E22" s="41">
        <f t="shared" si="1"/>
        <v>138</v>
      </c>
    </row>
    <row r="23" spans="2:5" x14ac:dyDescent="0.25">
      <c r="B23" s="40" t="s">
        <v>56</v>
      </c>
      <c r="C23" s="34"/>
      <c r="D23" s="35">
        <f t="shared" si="0"/>
        <v>0.32</v>
      </c>
      <c r="E23" s="41">
        <f t="shared" si="1"/>
        <v>138</v>
      </c>
    </row>
    <row r="24" spans="2:5" x14ac:dyDescent="0.25">
      <c r="B24" s="40" t="s">
        <v>57</v>
      </c>
      <c r="C24" s="34"/>
      <c r="D24" s="35">
        <f t="shared" si="0"/>
        <v>0.32</v>
      </c>
      <c r="E24" s="41">
        <f t="shared" si="1"/>
        <v>138</v>
      </c>
    </row>
    <row r="25" spans="2:5" x14ac:dyDescent="0.25">
      <c r="B25" s="40" t="s">
        <v>58</v>
      </c>
      <c r="C25" s="34"/>
      <c r="D25" s="35">
        <f t="shared" si="0"/>
        <v>0.32</v>
      </c>
      <c r="E25" s="41">
        <f t="shared" si="1"/>
        <v>138</v>
      </c>
    </row>
    <row r="26" spans="2:5" x14ac:dyDescent="0.25">
      <c r="B26" s="40" t="s">
        <v>59</v>
      </c>
      <c r="C26" s="34"/>
      <c r="D26" s="35">
        <f t="shared" si="0"/>
        <v>0.32</v>
      </c>
      <c r="E26" s="41">
        <f t="shared" si="1"/>
        <v>138</v>
      </c>
    </row>
    <row r="27" spans="2:5" x14ac:dyDescent="0.25">
      <c r="B27" s="40" t="s">
        <v>60</v>
      </c>
      <c r="C27" s="34"/>
      <c r="D27" s="35">
        <f t="shared" si="0"/>
        <v>0.32</v>
      </c>
      <c r="E27" s="41">
        <f t="shared" si="1"/>
        <v>138</v>
      </c>
    </row>
    <row r="28" spans="2:5" x14ac:dyDescent="0.25">
      <c r="B28" s="40" t="s">
        <v>61</v>
      </c>
      <c r="C28" s="34"/>
      <c r="D28" s="35">
        <f t="shared" si="0"/>
        <v>0.32</v>
      </c>
      <c r="E28" s="41">
        <f t="shared" si="1"/>
        <v>138</v>
      </c>
    </row>
    <row r="29" spans="2:5" x14ac:dyDescent="0.25">
      <c r="B29" s="40" t="s">
        <v>62</v>
      </c>
      <c r="C29" s="34"/>
      <c r="D29" s="35">
        <f t="shared" si="0"/>
        <v>0.32</v>
      </c>
      <c r="E29" s="41">
        <f t="shared" si="1"/>
        <v>138</v>
      </c>
    </row>
    <row r="30" spans="2:5" x14ac:dyDescent="0.25">
      <c r="B30" s="40" t="s">
        <v>63</v>
      </c>
      <c r="C30" s="34"/>
      <c r="D30" s="35">
        <f t="shared" si="0"/>
        <v>0.32</v>
      </c>
      <c r="E30" s="41">
        <f t="shared" si="1"/>
        <v>138</v>
      </c>
    </row>
    <row r="31" spans="2:5" x14ac:dyDescent="0.25">
      <c r="B31" s="40" t="s">
        <v>64</v>
      </c>
      <c r="C31" s="34"/>
      <c r="D31" s="35">
        <f t="shared" si="0"/>
        <v>0.32</v>
      </c>
      <c r="E31" s="41">
        <f t="shared" si="1"/>
        <v>138</v>
      </c>
    </row>
    <row r="32" spans="2:5" x14ac:dyDescent="0.25">
      <c r="B32" s="40" t="s">
        <v>65</v>
      </c>
      <c r="C32" s="34"/>
      <c r="D32" s="35">
        <f t="shared" si="0"/>
        <v>0.32</v>
      </c>
      <c r="E32" s="41">
        <f t="shared" si="1"/>
        <v>138</v>
      </c>
    </row>
    <row r="33" spans="2:5" x14ac:dyDescent="0.25">
      <c r="B33" s="40" t="s">
        <v>66</v>
      </c>
      <c r="C33" s="34"/>
      <c r="D33" s="35">
        <f t="shared" si="0"/>
        <v>0.32</v>
      </c>
      <c r="E33" s="41">
        <f t="shared" si="1"/>
        <v>138</v>
      </c>
    </row>
    <row r="34" spans="2:5" x14ac:dyDescent="0.25">
      <c r="B34" s="40" t="s">
        <v>67</v>
      </c>
      <c r="C34" s="34"/>
      <c r="D34" s="35">
        <f t="shared" si="0"/>
        <v>0.32</v>
      </c>
      <c r="E34" s="41">
        <f t="shared" si="1"/>
        <v>138</v>
      </c>
    </row>
    <row r="35" spans="2:5" x14ac:dyDescent="0.25">
      <c r="B35" s="40" t="s">
        <v>68</v>
      </c>
      <c r="C35" s="34"/>
      <c r="D35" s="35">
        <f t="shared" si="0"/>
        <v>0.32</v>
      </c>
      <c r="E35" s="41">
        <f t="shared" si="1"/>
        <v>138</v>
      </c>
    </row>
    <row r="36" spans="2:5" x14ac:dyDescent="0.25">
      <c r="B36" s="40" t="s">
        <v>69</v>
      </c>
      <c r="C36" s="34"/>
      <c r="D36" s="35">
        <f t="shared" si="0"/>
        <v>0.32</v>
      </c>
      <c r="E36" s="41">
        <f t="shared" si="1"/>
        <v>138</v>
      </c>
    </row>
    <row r="37" spans="2:5" x14ac:dyDescent="0.25">
      <c r="B37" s="40" t="s">
        <v>70</v>
      </c>
      <c r="C37" s="34"/>
      <c r="D37" s="35">
        <f t="shared" si="0"/>
        <v>0.32</v>
      </c>
      <c r="E37" s="41">
        <f t="shared" si="1"/>
        <v>138</v>
      </c>
    </row>
    <row r="38" spans="2:5" x14ac:dyDescent="0.25">
      <c r="B38" s="40" t="s">
        <v>71</v>
      </c>
      <c r="C38" s="34"/>
      <c r="D38" s="35">
        <f t="shared" si="0"/>
        <v>0.32</v>
      </c>
      <c r="E38" s="41">
        <f t="shared" si="1"/>
        <v>138</v>
      </c>
    </row>
    <row r="39" spans="2:5" x14ac:dyDescent="0.25">
      <c r="B39" s="40" t="s">
        <v>72</v>
      </c>
      <c r="C39" s="34"/>
      <c r="D39" s="35">
        <f t="shared" si="0"/>
        <v>0.32</v>
      </c>
      <c r="E39" s="41">
        <f t="shared" si="1"/>
        <v>138</v>
      </c>
    </row>
    <row r="40" spans="2:5" x14ac:dyDescent="0.25">
      <c r="B40" s="40" t="s">
        <v>73</v>
      </c>
      <c r="C40" s="34"/>
      <c r="D40" s="35">
        <f t="shared" si="0"/>
        <v>0.32</v>
      </c>
      <c r="E40" s="41">
        <f t="shared" si="1"/>
        <v>138</v>
      </c>
    </row>
    <row r="41" spans="2:5" x14ac:dyDescent="0.25">
      <c r="B41" s="40" t="s">
        <v>74</v>
      </c>
      <c r="C41" s="34"/>
      <c r="D41" s="35">
        <f t="shared" si="0"/>
        <v>0.32</v>
      </c>
      <c r="E41" s="41">
        <f t="shared" si="1"/>
        <v>138</v>
      </c>
    </row>
    <row r="42" spans="2:5" x14ac:dyDescent="0.25">
      <c r="B42" s="40" t="s">
        <v>75</v>
      </c>
      <c r="C42" s="34"/>
      <c r="D42" s="35">
        <f t="shared" si="0"/>
        <v>0.32</v>
      </c>
      <c r="E42" s="41">
        <f t="shared" si="1"/>
        <v>138</v>
      </c>
    </row>
    <row r="43" spans="2:5" x14ac:dyDescent="0.25">
      <c r="B43" s="40" t="s">
        <v>76</v>
      </c>
      <c r="C43" s="34"/>
      <c r="D43" s="35">
        <f t="shared" si="0"/>
        <v>0.32</v>
      </c>
      <c r="E43" s="41">
        <f t="shared" si="1"/>
        <v>138</v>
      </c>
    </row>
    <row r="44" spans="2:5" x14ac:dyDescent="0.25">
      <c r="B44" s="40" t="s">
        <v>77</v>
      </c>
      <c r="C44" s="34"/>
      <c r="D44" s="35">
        <f t="shared" si="0"/>
        <v>0.32</v>
      </c>
      <c r="E44" s="41">
        <f t="shared" si="1"/>
        <v>138</v>
      </c>
    </row>
    <row r="45" spans="2:5" x14ac:dyDescent="0.25">
      <c r="B45" s="40" t="s">
        <v>78</v>
      </c>
      <c r="C45" s="34"/>
      <c r="D45" s="35">
        <f t="shared" si="0"/>
        <v>0.32</v>
      </c>
      <c r="E45" s="41">
        <f t="shared" si="1"/>
        <v>138</v>
      </c>
    </row>
    <row r="46" spans="2:5" x14ac:dyDescent="0.25">
      <c r="B46" s="40" t="s">
        <v>79</v>
      </c>
      <c r="C46" s="34"/>
      <c r="D46" s="35">
        <f t="shared" si="0"/>
        <v>0.32</v>
      </c>
      <c r="E46" s="41">
        <f t="shared" si="1"/>
        <v>138</v>
      </c>
    </row>
    <row r="47" spans="2:5" x14ac:dyDescent="0.25">
      <c r="B47" s="40" t="s">
        <v>80</v>
      </c>
      <c r="C47" s="34"/>
      <c r="D47" s="35">
        <f t="shared" si="0"/>
        <v>0.32</v>
      </c>
      <c r="E47" s="41">
        <f t="shared" si="1"/>
        <v>138</v>
      </c>
    </row>
    <row r="48" spans="2:5" x14ac:dyDescent="0.25">
      <c r="B48" s="40" t="s">
        <v>81</v>
      </c>
      <c r="C48" s="34"/>
      <c r="D48" s="35">
        <f t="shared" si="0"/>
        <v>0.32</v>
      </c>
      <c r="E48" s="41">
        <f t="shared" si="1"/>
        <v>138</v>
      </c>
    </row>
    <row r="49" spans="2:5" x14ac:dyDescent="0.25">
      <c r="B49" s="40" t="s">
        <v>82</v>
      </c>
      <c r="C49" s="34"/>
      <c r="D49" s="35">
        <f t="shared" si="0"/>
        <v>0.32</v>
      </c>
      <c r="E49" s="41">
        <f t="shared" si="1"/>
        <v>138</v>
      </c>
    </row>
    <row r="50" spans="2:5" x14ac:dyDescent="0.25">
      <c r="B50" s="40" t="s">
        <v>83</v>
      </c>
      <c r="C50" s="34"/>
      <c r="D50" s="35">
        <f t="shared" si="0"/>
        <v>0.32</v>
      </c>
      <c r="E50" s="41">
        <f t="shared" si="1"/>
        <v>138</v>
      </c>
    </row>
    <row r="51" spans="2:5" x14ac:dyDescent="0.25">
      <c r="B51" s="40" t="s">
        <v>84</v>
      </c>
      <c r="C51" s="34"/>
      <c r="D51" s="35">
        <f t="shared" si="0"/>
        <v>0.32</v>
      </c>
      <c r="E51" s="41">
        <f t="shared" si="1"/>
        <v>138</v>
      </c>
    </row>
    <row r="52" spans="2:5" x14ac:dyDescent="0.25">
      <c r="B52" s="40" t="s">
        <v>85</v>
      </c>
      <c r="C52" s="34"/>
      <c r="D52" s="35">
        <f t="shared" si="0"/>
        <v>0.32</v>
      </c>
      <c r="E52" s="41">
        <f t="shared" si="1"/>
        <v>138</v>
      </c>
    </row>
    <row r="53" spans="2:5" x14ac:dyDescent="0.25">
      <c r="B53" s="40" t="s">
        <v>86</v>
      </c>
      <c r="C53" s="34"/>
      <c r="D53" s="35">
        <f t="shared" si="0"/>
        <v>0.32</v>
      </c>
      <c r="E53" s="41">
        <f t="shared" si="1"/>
        <v>138</v>
      </c>
    </row>
    <row r="54" spans="2:5" x14ac:dyDescent="0.25">
      <c r="B54" s="40" t="s">
        <v>87</v>
      </c>
      <c r="C54" s="34"/>
      <c r="D54" s="35">
        <f t="shared" si="0"/>
        <v>0.32</v>
      </c>
      <c r="E54" s="41">
        <f t="shared" si="1"/>
        <v>138</v>
      </c>
    </row>
    <row r="55" spans="2:5" x14ac:dyDescent="0.25">
      <c r="B55" s="40" t="s">
        <v>88</v>
      </c>
      <c r="C55" s="34"/>
      <c r="D55" s="35">
        <f t="shared" si="0"/>
        <v>0.32</v>
      </c>
      <c r="E55" s="41">
        <f t="shared" si="1"/>
        <v>138</v>
      </c>
    </row>
    <row r="56" spans="2:5" x14ac:dyDescent="0.25">
      <c r="B56" s="40" t="s">
        <v>89</v>
      </c>
      <c r="C56" s="34"/>
      <c r="D56" s="35">
        <f t="shared" si="0"/>
        <v>0.32</v>
      </c>
      <c r="E56" s="41">
        <f t="shared" si="1"/>
        <v>138</v>
      </c>
    </row>
    <row r="57" spans="2:5" x14ac:dyDescent="0.25">
      <c r="B57" s="40" t="s">
        <v>90</v>
      </c>
      <c r="C57" s="34"/>
      <c r="D57" s="35">
        <f t="shared" si="0"/>
        <v>0.32</v>
      </c>
      <c r="E57" s="41">
        <f t="shared" si="1"/>
        <v>138</v>
      </c>
    </row>
    <row r="58" spans="2:5" x14ac:dyDescent="0.25">
      <c r="B58" s="40" t="s">
        <v>91</v>
      </c>
      <c r="C58" s="34"/>
      <c r="D58" s="35">
        <f t="shared" si="0"/>
        <v>0.32</v>
      </c>
      <c r="E58" s="41">
        <f t="shared" si="1"/>
        <v>138</v>
      </c>
    </row>
    <row r="59" spans="2:5" x14ac:dyDescent="0.25">
      <c r="B59" s="40" t="s">
        <v>92</v>
      </c>
      <c r="C59" s="34"/>
      <c r="D59" s="35">
        <f t="shared" si="0"/>
        <v>0.32</v>
      </c>
      <c r="E59" s="41">
        <f t="shared" si="1"/>
        <v>138</v>
      </c>
    </row>
    <row r="60" spans="2:5" x14ac:dyDescent="0.25">
      <c r="B60" s="40" t="s">
        <v>93</v>
      </c>
      <c r="C60" s="34"/>
      <c r="D60" s="35">
        <f t="shared" si="0"/>
        <v>0.32</v>
      </c>
      <c r="E60" s="41">
        <f t="shared" si="1"/>
        <v>138</v>
      </c>
    </row>
    <row r="61" spans="2:5" x14ac:dyDescent="0.25">
      <c r="B61" s="40" t="s">
        <v>94</v>
      </c>
      <c r="C61" s="34"/>
      <c r="D61" s="35">
        <f t="shared" si="0"/>
        <v>0.32</v>
      </c>
      <c r="E61" s="41">
        <f t="shared" si="1"/>
        <v>138</v>
      </c>
    </row>
    <row r="62" spans="2:5" x14ac:dyDescent="0.25">
      <c r="B62" s="40" t="s">
        <v>95</v>
      </c>
      <c r="C62" s="34"/>
      <c r="D62" s="35">
        <f t="shared" si="0"/>
        <v>0.32</v>
      </c>
      <c r="E62" s="41">
        <f t="shared" si="1"/>
        <v>138</v>
      </c>
    </row>
    <row r="63" spans="2:5" x14ac:dyDescent="0.25">
      <c r="B63" s="40" t="s">
        <v>96</v>
      </c>
      <c r="C63" s="34"/>
      <c r="D63" s="35">
        <f t="shared" si="0"/>
        <v>0.32</v>
      </c>
      <c r="E63" s="41">
        <f t="shared" si="1"/>
        <v>138</v>
      </c>
    </row>
    <row r="64" spans="2:5" x14ac:dyDescent="0.25">
      <c r="B64" s="40" t="s">
        <v>97</v>
      </c>
      <c r="C64" s="34"/>
      <c r="D64" s="35">
        <f t="shared" si="0"/>
        <v>0.32</v>
      </c>
      <c r="E64" s="41">
        <f t="shared" si="1"/>
        <v>138</v>
      </c>
    </row>
    <row r="65" spans="2:5" x14ac:dyDescent="0.25">
      <c r="B65" s="40" t="s">
        <v>98</v>
      </c>
      <c r="C65" s="34"/>
      <c r="D65" s="35">
        <f t="shared" si="0"/>
        <v>0.32</v>
      </c>
      <c r="E65" s="41">
        <f t="shared" si="1"/>
        <v>138</v>
      </c>
    </row>
    <row r="66" spans="2:5" x14ac:dyDescent="0.25">
      <c r="B66" s="40" t="s">
        <v>99</v>
      </c>
      <c r="C66" s="34"/>
      <c r="D66" s="35">
        <f t="shared" si="0"/>
        <v>0.32</v>
      </c>
      <c r="E66" s="41">
        <f t="shared" si="1"/>
        <v>138</v>
      </c>
    </row>
    <row r="67" spans="2:5" x14ac:dyDescent="0.25">
      <c r="B67" s="40" t="s">
        <v>100</v>
      </c>
      <c r="C67" s="34"/>
      <c r="D67" s="35">
        <f t="shared" si="0"/>
        <v>0.32</v>
      </c>
      <c r="E67" s="41">
        <f t="shared" si="1"/>
        <v>138</v>
      </c>
    </row>
    <row r="68" spans="2:5" x14ac:dyDescent="0.25">
      <c r="B68" s="40" t="s">
        <v>101</v>
      </c>
      <c r="C68" s="34"/>
      <c r="D68" s="35">
        <f t="shared" si="0"/>
        <v>0.32</v>
      </c>
      <c r="E68" s="41">
        <f t="shared" si="1"/>
        <v>138</v>
      </c>
    </row>
    <row r="69" spans="2:5" x14ac:dyDescent="0.25">
      <c r="B69" s="40" t="s">
        <v>102</v>
      </c>
      <c r="C69" s="34"/>
      <c r="D69" s="35">
        <f t="shared" si="0"/>
        <v>0.32</v>
      </c>
      <c r="E69" s="41">
        <f t="shared" si="1"/>
        <v>138</v>
      </c>
    </row>
    <row r="70" spans="2:5" x14ac:dyDescent="0.25">
      <c r="B70" s="40" t="s">
        <v>103</v>
      </c>
      <c r="C70" s="34"/>
      <c r="D70" s="35">
        <f t="shared" si="0"/>
        <v>0.32</v>
      </c>
      <c r="E70" s="41">
        <f t="shared" si="1"/>
        <v>138</v>
      </c>
    </row>
    <row r="71" spans="2:5" x14ac:dyDescent="0.25">
      <c r="B71" s="40" t="s">
        <v>104</v>
      </c>
      <c r="C71" s="34"/>
      <c r="D71" s="35">
        <f t="shared" ref="D71:D105" si="2">ROUND((C71-VLOOKUP(E71,I:K,3,FALSE))/VLOOKUP(E71,I:K,2,FALSE),2)</f>
        <v>0.32</v>
      </c>
      <c r="E71" s="41">
        <f t="shared" ref="E71:E105" si="3">IF(C71=MIN(I:I),INDEX(I:I,MATCH(SMALL(I:I,2),I:I,-1)),INDEX(I:I,MATCH(C71,I:I,-1)))</f>
        <v>138</v>
      </c>
    </row>
    <row r="72" spans="2:5" x14ac:dyDescent="0.25">
      <c r="B72" s="40" t="s">
        <v>105</v>
      </c>
      <c r="C72" s="34"/>
      <c r="D72" s="35">
        <f t="shared" si="2"/>
        <v>0.32</v>
      </c>
      <c r="E72" s="41">
        <f t="shared" si="3"/>
        <v>138</v>
      </c>
    </row>
    <row r="73" spans="2:5" x14ac:dyDescent="0.25">
      <c r="B73" s="40" t="s">
        <v>106</v>
      </c>
      <c r="C73" s="34"/>
      <c r="D73" s="35">
        <f t="shared" si="2"/>
        <v>0.32</v>
      </c>
      <c r="E73" s="41">
        <f t="shared" si="3"/>
        <v>138</v>
      </c>
    </row>
    <row r="74" spans="2:5" x14ac:dyDescent="0.25">
      <c r="B74" s="40" t="s">
        <v>107</v>
      </c>
      <c r="C74" s="34"/>
      <c r="D74" s="35">
        <f t="shared" si="2"/>
        <v>0.32</v>
      </c>
      <c r="E74" s="41">
        <f t="shared" si="3"/>
        <v>138</v>
      </c>
    </row>
    <row r="75" spans="2:5" x14ac:dyDescent="0.25">
      <c r="B75" s="40" t="s">
        <v>108</v>
      </c>
      <c r="C75" s="34"/>
      <c r="D75" s="35">
        <f t="shared" si="2"/>
        <v>0.32</v>
      </c>
      <c r="E75" s="41">
        <f t="shared" si="3"/>
        <v>138</v>
      </c>
    </row>
    <row r="76" spans="2:5" x14ac:dyDescent="0.25">
      <c r="B76" s="40" t="s">
        <v>109</v>
      </c>
      <c r="C76" s="34"/>
      <c r="D76" s="35">
        <f t="shared" si="2"/>
        <v>0.32</v>
      </c>
      <c r="E76" s="41">
        <f t="shared" si="3"/>
        <v>138</v>
      </c>
    </row>
    <row r="77" spans="2:5" x14ac:dyDescent="0.25">
      <c r="B77" s="40" t="s">
        <v>110</v>
      </c>
      <c r="C77" s="34"/>
      <c r="D77" s="35">
        <f t="shared" si="2"/>
        <v>0.32</v>
      </c>
      <c r="E77" s="41">
        <f t="shared" si="3"/>
        <v>138</v>
      </c>
    </row>
    <row r="78" spans="2:5" x14ac:dyDescent="0.25">
      <c r="B78" s="40" t="s">
        <v>111</v>
      </c>
      <c r="C78" s="34"/>
      <c r="D78" s="35">
        <f t="shared" si="2"/>
        <v>0.32</v>
      </c>
      <c r="E78" s="41">
        <f t="shared" si="3"/>
        <v>138</v>
      </c>
    </row>
    <row r="79" spans="2:5" x14ac:dyDescent="0.25">
      <c r="B79" s="40" t="s">
        <v>112</v>
      </c>
      <c r="C79" s="34"/>
      <c r="D79" s="35">
        <f t="shared" si="2"/>
        <v>0.32</v>
      </c>
      <c r="E79" s="41">
        <f t="shared" si="3"/>
        <v>138</v>
      </c>
    </row>
    <row r="80" spans="2:5" x14ac:dyDescent="0.25">
      <c r="B80" s="40" t="s">
        <v>113</v>
      </c>
      <c r="C80" s="34"/>
      <c r="D80" s="35">
        <f t="shared" si="2"/>
        <v>0.32</v>
      </c>
      <c r="E80" s="41">
        <f t="shared" si="3"/>
        <v>138</v>
      </c>
    </row>
    <row r="81" spans="2:5" x14ac:dyDescent="0.25">
      <c r="B81" s="40" t="s">
        <v>114</v>
      </c>
      <c r="C81" s="34"/>
      <c r="D81" s="35">
        <f t="shared" si="2"/>
        <v>0.32</v>
      </c>
      <c r="E81" s="41">
        <f t="shared" si="3"/>
        <v>138</v>
      </c>
    </row>
    <row r="82" spans="2:5" x14ac:dyDescent="0.25">
      <c r="B82" s="40" t="s">
        <v>115</v>
      </c>
      <c r="C82" s="34"/>
      <c r="D82" s="35">
        <f t="shared" si="2"/>
        <v>0.32</v>
      </c>
      <c r="E82" s="41">
        <f t="shared" si="3"/>
        <v>138</v>
      </c>
    </row>
    <row r="83" spans="2:5" x14ac:dyDescent="0.25">
      <c r="B83" s="40" t="s">
        <v>116</v>
      </c>
      <c r="C83" s="34"/>
      <c r="D83" s="35">
        <f t="shared" si="2"/>
        <v>0.32</v>
      </c>
      <c r="E83" s="41">
        <f t="shared" si="3"/>
        <v>138</v>
      </c>
    </row>
    <row r="84" spans="2:5" x14ac:dyDescent="0.25">
      <c r="B84" s="40" t="s">
        <v>117</v>
      </c>
      <c r="C84" s="34"/>
      <c r="D84" s="35">
        <f t="shared" si="2"/>
        <v>0.32</v>
      </c>
      <c r="E84" s="41">
        <f t="shared" si="3"/>
        <v>138</v>
      </c>
    </row>
    <row r="85" spans="2:5" x14ac:dyDescent="0.25">
      <c r="B85" s="40" t="s">
        <v>118</v>
      </c>
      <c r="C85" s="34"/>
      <c r="D85" s="35">
        <f t="shared" si="2"/>
        <v>0.32</v>
      </c>
      <c r="E85" s="41">
        <f t="shared" si="3"/>
        <v>138</v>
      </c>
    </row>
    <row r="86" spans="2:5" x14ac:dyDescent="0.25">
      <c r="B86" s="40" t="s">
        <v>119</v>
      </c>
      <c r="C86" s="34"/>
      <c r="D86" s="35">
        <f t="shared" si="2"/>
        <v>0.32</v>
      </c>
      <c r="E86" s="41">
        <f t="shared" si="3"/>
        <v>138</v>
      </c>
    </row>
    <row r="87" spans="2:5" x14ac:dyDescent="0.25">
      <c r="B87" s="40" t="s">
        <v>120</v>
      </c>
      <c r="C87" s="34"/>
      <c r="D87" s="35">
        <f t="shared" si="2"/>
        <v>0.32</v>
      </c>
      <c r="E87" s="41">
        <f t="shared" si="3"/>
        <v>138</v>
      </c>
    </row>
    <row r="88" spans="2:5" x14ac:dyDescent="0.25">
      <c r="B88" s="40" t="s">
        <v>121</v>
      </c>
      <c r="C88" s="34"/>
      <c r="D88" s="35">
        <f t="shared" si="2"/>
        <v>0.32</v>
      </c>
      <c r="E88" s="41">
        <f t="shared" si="3"/>
        <v>138</v>
      </c>
    </row>
    <row r="89" spans="2:5" x14ac:dyDescent="0.25">
      <c r="B89" s="40" t="s">
        <v>122</v>
      </c>
      <c r="C89" s="34"/>
      <c r="D89" s="35">
        <f t="shared" si="2"/>
        <v>0.32</v>
      </c>
      <c r="E89" s="41">
        <f t="shared" si="3"/>
        <v>138</v>
      </c>
    </row>
    <row r="90" spans="2:5" x14ac:dyDescent="0.25">
      <c r="B90" s="40" t="s">
        <v>123</v>
      </c>
      <c r="C90" s="34"/>
      <c r="D90" s="35">
        <f t="shared" si="2"/>
        <v>0.32</v>
      </c>
      <c r="E90" s="41">
        <f t="shared" si="3"/>
        <v>138</v>
      </c>
    </row>
    <row r="91" spans="2:5" x14ac:dyDescent="0.25">
      <c r="B91" s="40" t="s">
        <v>124</v>
      </c>
      <c r="C91" s="34"/>
      <c r="D91" s="35">
        <f t="shared" si="2"/>
        <v>0.32</v>
      </c>
      <c r="E91" s="41">
        <f t="shared" si="3"/>
        <v>138</v>
      </c>
    </row>
    <row r="92" spans="2:5" x14ac:dyDescent="0.25">
      <c r="B92" s="40" t="s">
        <v>125</v>
      </c>
      <c r="C92" s="34"/>
      <c r="D92" s="35">
        <f t="shared" si="2"/>
        <v>0.32</v>
      </c>
      <c r="E92" s="41">
        <f t="shared" si="3"/>
        <v>138</v>
      </c>
    </row>
    <row r="93" spans="2:5" x14ac:dyDescent="0.25">
      <c r="B93" s="40" t="s">
        <v>126</v>
      </c>
      <c r="C93" s="34"/>
      <c r="D93" s="35">
        <f t="shared" si="2"/>
        <v>0.32</v>
      </c>
      <c r="E93" s="41">
        <f t="shared" si="3"/>
        <v>138</v>
      </c>
    </row>
    <row r="94" spans="2:5" x14ac:dyDescent="0.25">
      <c r="B94" s="40" t="s">
        <v>127</v>
      </c>
      <c r="C94" s="34"/>
      <c r="D94" s="35">
        <f t="shared" si="2"/>
        <v>0.32</v>
      </c>
      <c r="E94" s="41">
        <f t="shared" si="3"/>
        <v>138</v>
      </c>
    </row>
    <row r="95" spans="2:5" x14ac:dyDescent="0.25">
      <c r="B95" s="40" t="s">
        <v>128</v>
      </c>
      <c r="C95" s="34"/>
      <c r="D95" s="35">
        <f t="shared" si="2"/>
        <v>0.32</v>
      </c>
      <c r="E95" s="41">
        <f t="shared" si="3"/>
        <v>138</v>
      </c>
    </row>
    <row r="96" spans="2:5" x14ac:dyDescent="0.25">
      <c r="B96" s="40" t="s">
        <v>129</v>
      </c>
      <c r="C96" s="34"/>
      <c r="D96" s="35">
        <f t="shared" si="2"/>
        <v>0.32</v>
      </c>
      <c r="E96" s="41">
        <f t="shared" si="3"/>
        <v>138</v>
      </c>
    </row>
    <row r="97" spans="2:5" x14ac:dyDescent="0.25">
      <c r="B97" s="40" t="s">
        <v>130</v>
      </c>
      <c r="C97" s="34"/>
      <c r="D97" s="35">
        <f t="shared" si="2"/>
        <v>0.32</v>
      </c>
      <c r="E97" s="41">
        <f t="shared" si="3"/>
        <v>138</v>
      </c>
    </row>
    <row r="98" spans="2:5" x14ac:dyDescent="0.25">
      <c r="B98" s="40" t="s">
        <v>131</v>
      </c>
      <c r="C98" s="34"/>
      <c r="D98" s="35">
        <f t="shared" si="2"/>
        <v>0.32</v>
      </c>
      <c r="E98" s="41">
        <f t="shared" si="3"/>
        <v>138</v>
      </c>
    </row>
    <row r="99" spans="2:5" x14ac:dyDescent="0.25">
      <c r="B99" s="40" t="s">
        <v>132</v>
      </c>
      <c r="C99" s="34"/>
      <c r="D99" s="35">
        <f t="shared" si="2"/>
        <v>0.32</v>
      </c>
      <c r="E99" s="41">
        <f t="shared" si="3"/>
        <v>138</v>
      </c>
    </row>
    <row r="100" spans="2:5" x14ac:dyDescent="0.25">
      <c r="B100" s="40" t="s">
        <v>133</v>
      </c>
      <c r="C100" s="34"/>
      <c r="D100" s="35">
        <f t="shared" si="2"/>
        <v>0.32</v>
      </c>
      <c r="E100" s="41">
        <f t="shared" si="3"/>
        <v>138</v>
      </c>
    </row>
    <row r="101" spans="2:5" x14ac:dyDescent="0.25">
      <c r="B101" s="40" t="s">
        <v>134</v>
      </c>
      <c r="C101" s="34"/>
      <c r="D101" s="35">
        <f t="shared" si="2"/>
        <v>0.32</v>
      </c>
      <c r="E101" s="41">
        <f t="shared" si="3"/>
        <v>138</v>
      </c>
    </row>
    <row r="102" spans="2:5" x14ac:dyDescent="0.25">
      <c r="B102" s="40" t="s">
        <v>135</v>
      </c>
      <c r="C102" s="34"/>
      <c r="D102" s="35">
        <f t="shared" si="2"/>
        <v>0.32</v>
      </c>
      <c r="E102" s="41">
        <f t="shared" si="3"/>
        <v>138</v>
      </c>
    </row>
    <row r="103" spans="2:5" x14ac:dyDescent="0.25">
      <c r="B103" s="40" t="s">
        <v>136</v>
      </c>
      <c r="C103" s="34"/>
      <c r="D103" s="35">
        <f t="shared" si="2"/>
        <v>0.32</v>
      </c>
      <c r="E103" s="41">
        <f t="shared" si="3"/>
        <v>138</v>
      </c>
    </row>
    <row r="104" spans="2:5" x14ac:dyDescent="0.25">
      <c r="B104" s="40" t="s">
        <v>137</v>
      </c>
      <c r="C104" s="34"/>
      <c r="D104" s="35">
        <f t="shared" si="2"/>
        <v>0.32</v>
      </c>
      <c r="E104" s="41">
        <f t="shared" si="3"/>
        <v>138</v>
      </c>
    </row>
    <row r="105" spans="2:5" x14ac:dyDescent="0.25">
      <c r="B105" s="42" t="s">
        <v>138</v>
      </c>
      <c r="C105" s="43"/>
      <c r="D105" s="44">
        <f t="shared" si="2"/>
        <v>0.32</v>
      </c>
      <c r="E105" s="45">
        <f t="shared" si="3"/>
        <v>138</v>
      </c>
    </row>
  </sheetData>
  <mergeCells count="2">
    <mergeCell ref="B2:E2"/>
    <mergeCell ref="B3:E3"/>
  </mergeCells>
  <phoneticPr fontId="9" type="noConversion"/>
  <conditionalFormatting sqref="D6:D105">
    <cfRule type="expression" dxfId="10" priority="6">
      <formula>C6=""</formula>
    </cfRule>
  </conditionalFormatting>
  <conditionalFormatting sqref="E6:E105">
    <cfRule type="expression" dxfId="9" priority="5">
      <formula>C6=""</formula>
    </cfRule>
  </conditionalFormatting>
  <conditionalFormatting sqref="C6:C105">
    <cfRule type="expression" dxfId="8" priority="4">
      <formula>C6=""</formula>
    </cfRule>
    <cfRule type="expression" dxfId="7" priority="3">
      <formula>C6&lt;&gt;""</formula>
    </cfRule>
  </conditionalFormatting>
  <conditionalFormatting sqref="B3:E3">
    <cfRule type="expression" dxfId="6" priority="2">
      <formula>$B$3=""</formula>
    </cfRule>
    <cfRule type="expression" dxfId="5" priority="1">
      <formula>$B$3&lt;&gt;""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441C507-9CA6-4F67-85AA-3DF306978912}">
          <x14:formula1>
            <xm:f>Données!$B$4:$B$70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99C2A8-42BC-4638-9DD6-B04C7DCAB319}">
  <sheetPr codeName="Feuil17">
    <tabColor rgb="FFEB6011"/>
    <pageSetUpPr fitToPage="1"/>
  </sheetPr>
  <dimension ref="A1:H30"/>
  <sheetViews>
    <sheetView zoomScale="85" zoomScaleNormal="85" workbookViewId="0">
      <selection activeCell="C8" sqref="C8"/>
    </sheetView>
  </sheetViews>
  <sheetFormatPr baseColWidth="10" defaultColWidth="9.140625" defaultRowHeight="14.85" x14ac:dyDescent="0.25"/>
  <cols>
    <col min="1" max="1" width="37.7109375" customWidth="1"/>
    <col min="2" max="2" width="1.7109375" customWidth="1"/>
    <col min="3" max="4" width="40.7109375" customWidth="1"/>
    <col min="5" max="5" width="38.7109375" customWidth="1"/>
    <col min="6" max="7" width="9.140625" style="2"/>
  </cols>
  <sheetData>
    <row r="1" spans="1:8" ht="23.05" x14ac:dyDescent="0.25">
      <c r="A1" s="1" t="s">
        <v>1</v>
      </c>
      <c r="B1" s="1"/>
    </row>
    <row r="2" spans="1:8" ht="23.75" thickBot="1" x14ac:dyDescent="0.4">
      <c r="C2" s="3" t="s">
        <v>2</v>
      </c>
      <c r="D2" s="4"/>
    </row>
    <row r="3" spans="1:8" ht="23.75" customHeight="1" thickBot="1" x14ac:dyDescent="0.3">
      <c r="C3" s="5" t="s">
        <v>3</v>
      </c>
      <c r="D3" s="5" t="s">
        <v>4</v>
      </c>
    </row>
    <row r="4" spans="1:8" ht="23.75" thickBot="1" x14ac:dyDescent="0.3">
      <c r="C4" s="5" t="s">
        <v>5</v>
      </c>
      <c r="D4" s="6" t="s">
        <v>6</v>
      </c>
    </row>
    <row r="5" spans="1:8" ht="15.6" customHeight="1" x14ac:dyDescent="0.35">
      <c r="C5" s="7"/>
      <c r="D5" s="8"/>
    </row>
    <row r="6" spans="1:8" ht="15.6" thickBot="1" x14ac:dyDescent="0.3"/>
    <row r="7" spans="1:8" ht="41.6" customHeight="1" thickBot="1" x14ac:dyDescent="0.3">
      <c r="C7" s="9" t="s">
        <v>7</v>
      </c>
      <c r="D7" s="9" t="s">
        <v>8</v>
      </c>
      <c r="F7" s="10"/>
      <c r="G7" s="11"/>
    </row>
    <row r="8" spans="1:8" ht="14.7" customHeight="1" x14ac:dyDescent="0.25">
      <c r="A8" s="12" t="s">
        <v>9</v>
      </c>
      <c r="B8" s="13"/>
      <c r="C8" s="14">
        <v>0.14000000000000001</v>
      </c>
      <c r="D8" s="15">
        <v>374</v>
      </c>
      <c r="G8" s="11"/>
    </row>
    <row r="9" spans="1:8" x14ac:dyDescent="0.25">
      <c r="A9" s="12"/>
      <c r="B9" s="13"/>
      <c r="C9" s="16">
        <f>C8+0.01</f>
        <v>0.15000000000000002</v>
      </c>
      <c r="D9" s="17">
        <f>$G$10*C9+$G$11</f>
        <v>350.66666666666669</v>
      </c>
      <c r="F9" s="2" t="s">
        <v>10</v>
      </c>
      <c r="G9" s="18"/>
      <c r="H9" s="19"/>
    </row>
    <row r="10" spans="1:8" x14ac:dyDescent="0.25">
      <c r="B10" s="13"/>
      <c r="C10" s="16">
        <f>C9+0.01</f>
        <v>0.16000000000000003</v>
      </c>
      <c r="D10" s="17">
        <f>$G$10*C10+$G$11</f>
        <v>327.33333333333331</v>
      </c>
      <c r="F10" s="2" t="s">
        <v>11</v>
      </c>
      <c r="G10" s="20">
        <f>(D8-D14)/(C8-C14)</f>
        <v>-2333.3333333333335</v>
      </c>
    </row>
    <row r="11" spans="1:8" x14ac:dyDescent="0.25">
      <c r="B11" s="13"/>
      <c r="C11" s="16">
        <f>C10+0.01</f>
        <v>0.17000000000000004</v>
      </c>
      <c r="D11" s="17">
        <f>$G$10*C11+$G$11</f>
        <v>303.99999999999994</v>
      </c>
      <c r="F11" s="2" t="s">
        <v>12</v>
      </c>
      <c r="G11" s="20">
        <f>D8-G10*C8</f>
        <v>700.66666666666674</v>
      </c>
    </row>
    <row r="12" spans="1:8" x14ac:dyDescent="0.25">
      <c r="B12" s="13"/>
      <c r="C12" s="16">
        <f>C11+0.01</f>
        <v>0.18000000000000005</v>
      </c>
      <c r="D12" s="17">
        <f>$G$10*C12+$G$11</f>
        <v>280.66666666666663</v>
      </c>
      <c r="F12" s="2" t="s">
        <v>13</v>
      </c>
      <c r="G12" s="20"/>
    </row>
    <row r="13" spans="1:8" x14ac:dyDescent="0.25">
      <c r="B13" s="13"/>
      <c r="C13" s="16">
        <f>C12+0.01</f>
        <v>0.19000000000000006</v>
      </c>
      <c r="D13" s="17">
        <f>$G$10*C13+$G$11</f>
        <v>257.33333333333326</v>
      </c>
    </row>
    <row r="14" spans="1:8" x14ac:dyDescent="0.25">
      <c r="B14" s="13"/>
      <c r="C14" s="21">
        <v>0.2</v>
      </c>
      <c r="D14" s="22">
        <v>234</v>
      </c>
    </row>
    <row r="15" spans="1:8" x14ac:dyDescent="0.25">
      <c r="B15" s="13"/>
      <c r="C15" s="23">
        <f>C14+0.01</f>
        <v>0.21000000000000002</v>
      </c>
      <c r="D15" s="24">
        <f>$G$16*C15+$G$17</f>
        <v>214.79999999999995</v>
      </c>
    </row>
    <row r="16" spans="1:8" x14ac:dyDescent="0.25">
      <c r="B16" s="13"/>
      <c r="C16" s="23">
        <f>C15+0.01</f>
        <v>0.22000000000000003</v>
      </c>
      <c r="D16" s="24">
        <f>$G$16*C16+$G$17</f>
        <v>195.59999999999997</v>
      </c>
      <c r="F16" s="2" t="s">
        <v>11</v>
      </c>
      <c r="G16" s="20">
        <f>(D14-D19)/(C14-C19)</f>
        <v>-1920.0000000000005</v>
      </c>
    </row>
    <row r="17" spans="3:7" x14ac:dyDescent="0.25">
      <c r="C17" s="23">
        <f>C16+0.01</f>
        <v>0.23000000000000004</v>
      </c>
      <c r="D17" s="24">
        <f>$G$16*C17+$G$17</f>
        <v>176.39999999999992</v>
      </c>
      <c r="F17" s="2" t="s">
        <v>14</v>
      </c>
      <c r="G17" s="20">
        <f>D14-G16*C14</f>
        <v>618.00000000000011</v>
      </c>
    </row>
    <row r="18" spans="3:7" x14ac:dyDescent="0.25">
      <c r="C18" s="23">
        <f>C17+0.01</f>
        <v>0.24000000000000005</v>
      </c>
      <c r="D18" s="24">
        <f>$G$16*C18+$G$17</f>
        <v>157.19999999999993</v>
      </c>
    </row>
    <row r="19" spans="3:7" x14ac:dyDescent="0.25">
      <c r="C19" s="21">
        <v>0.25</v>
      </c>
      <c r="D19" s="22">
        <v>138</v>
      </c>
    </row>
    <row r="21" spans="3:7" s="2" customFormat="1" ht="14.7" customHeight="1" x14ac:dyDescent="0.25">
      <c r="C21" s="25" t="s">
        <v>15</v>
      </c>
      <c r="D21" s="25" t="s">
        <v>16</v>
      </c>
    </row>
    <row r="22" spans="3:7" s="2" customFormat="1" ht="14.7" customHeight="1" x14ac:dyDescent="0.25">
      <c r="C22" s="25" t="s">
        <v>17</v>
      </c>
      <c r="D22" s="25" t="s">
        <v>17</v>
      </c>
    </row>
    <row r="23" spans="3:7" s="2" customFormat="1" ht="14.7" customHeight="1" x14ac:dyDescent="0.25">
      <c r="C23" s="25" t="s">
        <v>18</v>
      </c>
      <c r="D23" s="25" t="s">
        <v>18</v>
      </c>
    </row>
    <row r="24" spans="3:7" s="2" customFormat="1" ht="14.7" customHeight="1" x14ac:dyDescent="0.25">
      <c r="C24" s="25"/>
      <c r="D24" s="25"/>
    </row>
    <row r="25" spans="3:7" s="2" customFormat="1" ht="31.95" customHeight="1" x14ac:dyDescent="0.25"/>
    <row r="26" spans="3:7" s="2" customFormat="1" x14ac:dyDescent="0.25"/>
    <row r="27" spans="3:7" s="2" customFormat="1" x14ac:dyDescent="0.25"/>
    <row r="28" spans="3:7" s="2" customFormat="1" x14ac:dyDescent="0.25"/>
    <row r="29" spans="3:7" s="2" customFormat="1" x14ac:dyDescent="0.25"/>
    <row r="30" spans="3:7" s="2" customFormat="1" x14ac:dyDescent="0.25"/>
  </sheetData>
  <mergeCells count="2">
    <mergeCell ref="C2:D2"/>
    <mergeCell ref="A8:A9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5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E9BAC4-F224-4326-B19C-5E3D1E111094}">
  <sheetPr codeName="Feuil14">
    <tabColor rgb="FFEB6011"/>
    <pageSetUpPr fitToPage="1"/>
  </sheetPr>
  <dimension ref="A1:G39"/>
  <sheetViews>
    <sheetView zoomScale="85" zoomScaleNormal="85" workbookViewId="0">
      <selection activeCell="G31" sqref="G31"/>
    </sheetView>
  </sheetViews>
  <sheetFormatPr baseColWidth="10" defaultColWidth="9.140625" defaultRowHeight="14.85" x14ac:dyDescent="0.25"/>
  <cols>
    <col min="1" max="1" width="37.7109375" customWidth="1"/>
    <col min="2" max="2" width="1.7109375" customWidth="1"/>
    <col min="3" max="4" width="40.7109375" customWidth="1"/>
    <col min="5" max="5" width="38.7109375" customWidth="1"/>
    <col min="6" max="7" width="9.140625" style="2"/>
  </cols>
  <sheetData>
    <row r="1" spans="1:7" ht="23.05" x14ac:dyDescent="0.25">
      <c r="A1" s="1" t="s">
        <v>19</v>
      </c>
      <c r="B1" s="1"/>
    </row>
    <row r="2" spans="1:7" ht="23.75" thickBot="1" x14ac:dyDescent="0.4">
      <c r="C2" s="3" t="s">
        <v>2</v>
      </c>
      <c r="D2" s="4"/>
    </row>
    <row r="3" spans="1:7" ht="23.75" customHeight="1" thickBot="1" x14ac:dyDescent="0.3">
      <c r="C3" s="5" t="s">
        <v>3</v>
      </c>
      <c r="D3" s="5" t="s">
        <v>20</v>
      </c>
    </row>
    <row r="4" spans="1:7" ht="23.75" thickBot="1" x14ac:dyDescent="0.3">
      <c r="C4" s="5" t="s">
        <v>5</v>
      </c>
      <c r="D4" s="6" t="s">
        <v>6</v>
      </c>
    </row>
    <row r="5" spans="1:7" ht="15.6" customHeight="1" x14ac:dyDescent="0.35">
      <c r="C5" s="7"/>
      <c r="D5" s="8"/>
    </row>
    <row r="6" spans="1:7" ht="15.6" thickBot="1" x14ac:dyDescent="0.3"/>
    <row r="7" spans="1:7" ht="41.6" customHeight="1" thickBot="1" x14ac:dyDescent="0.3">
      <c r="C7" s="9" t="s">
        <v>7</v>
      </c>
      <c r="D7" s="9" t="s">
        <v>8</v>
      </c>
      <c r="F7" s="10"/>
      <c r="G7" s="11"/>
    </row>
    <row r="8" spans="1:7" x14ac:dyDescent="0.25">
      <c r="C8" s="21">
        <v>0.2</v>
      </c>
      <c r="D8" s="22">
        <v>382</v>
      </c>
    </row>
    <row r="9" spans="1:7" x14ac:dyDescent="0.25">
      <c r="C9" s="23">
        <f>C8+0.01</f>
        <v>0.21000000000000002</v>
      </c>
      <c r="D9" s="24">
        <f>$G$10*C9+$G$11</f>
        <v>364</v>
      </c>
      <c r="F9" s="2" t="s">
        <v>10</v>
      </c>
    </row>
    <row r="10" spans="1:7" x14ac:dyDescent="0.25">
      <c r="A10" s="12" t="s">
        <v>21</v>
      </c>
      <c r="B10" s="13"/>
      <c r="C10" s="23">
        <f>C9+0.01</f>
        <v>0.22000000000000003</v>
      </c>
      <c r="D10" s="24">
        <f>$G$10*C10+$G$11</f>
        <v>345.99999999999994</v>
      </c>
      <c r="F10" s="2" t="s">
        <v>11</v>
      </c>
      <c r="G10" s="20">
        <f>(D8-D13)/(C8-C13)</f>
        <v>-1800.0000000000005</v>
      </c>
    </row>
    <row r="11" spans="1:7" x14ac:dyDescent="0.25">
      <c r="A11" s="12"/>
      <c r="B11" s="13"/>
      <c r="C11" s="23">
        <f>C10+0.01</f>
        <v>0.23000000000000004</v>
      </c>
      <c r="D11" s="24">
        <f>$G$10*C11+$G$11</f>
        <v>327.99999999999994</v>
      </c>
      <c r="F11" s="2" t="s">
        <v>14</v>
      </c>
      <c r="G11" s="20">
        <f>D8-G10*C8</f>
        <v>742.00000000000011</v>
      </c>
    </row>
    <row r="12" spans="1:7" x14ac:dyDescent="0.25">
      <c r="B12" s="13"/>
      <c r="C12" s="23">
        <f>C11+0.01</f>
        <v>0.24000000000000005</v>
      </c>
      <c r="D12" s="24">
        <f>$G$10*C12+$G$11</f>
        <v>309.99999999999994</v>
      </c>
      <c r="F12" s="2" t="s">
        <v>13</v>
      </c>
    </row>
    <row r="13" spans="1:7" x14ac:dyDescent="0.25">
      <c r="B13" s="13"/>
      <c r="C13" s="21">
        <v>0.25</v>
      </c>
      <c r="D13" s="22">
        <v>292</v>
      </c>
    </row>
    <row r="14" spans="1:7" x14ac:dyDescent="0.25">
      <c r="B14" s="13"/>
      <c r="C14" s="23">
        <f>C13+0.01</f>
        <v>0.26</v>
      </c>
      <c r="D14" s="24">
        <f>$G$15*C14+$G$16</f>
        <v>274.59999999999997</v>
      </c>
    </row>
    <row r="15" spans="1:7" x14ac:dyDescent="0.25">
      <c r="B15" s="13"/>
      <c r="C15" s="23">
        <f>C14+0.01</f>
        <v>0.27</v>
      </c>
      <c r="D15" s="24">
        <f>$G$15*C15+$G$16</f>
        <v>257.19999999999993</v>
      </c>
      <c r="F15" s="2" t="s">
        <v>11</v>
      </c>
      <c r="G15" s="20">
        <f>(D13-D18)/(C13-C18)</f>
        <v>-1740.0000000000005</v>
      </c>
    </row>
    <row r="16" spans="1:7" x14ac:dyDescent="0.25">
      <c r="B16" s="13"/>
      <c r="C16" s="23">
        <f>C15+0.01</f>
        <v>0.28000000000000003</v>
      </c>
      <c r="D16" s="24">
        <f>$G$15*C16+$G$16</f>
        <v>239.79999999999995</v>
      </c>
      <c r="F16" s="2" t="s">
        <v>14</v>
      </c>
      <c r="G16" s="20">
        <f>D13-G15*C13</f>
        <v>727.00000000000011</v>
      </c>
    </row>
    <row r="17" spans="2:7" x14ac:dyDescent="0.25">
      <c r="B17" s="13"/>
      <c r="C17" s="23">
        <f>C16+0.01</f>
        <v>0.29000000000000004</v>
      </c>
      <c r="D17" s="24">
        <f>$G$15*C17+$G$16</f>
        <v>222.39999999999992</v>
      </c>
    </row>
    <row r="18" spans="2:7" x14ac:dyDescent="0.25">
      <c r="B18" s="13"/>
      <c r="C18" s="21">
        <v>0.3</v>
      </c>
      <c r="D18" s="22">
        <v>205</v>
      </c>
    </row>
    <row r="19" spans="2:7" x14ac:dyDescent="0.25">
      <c r="B19" s="13"/>
      <c r="C19" s="23">
        <f>C18+0.01</f>
        <v>0.31</v>
      </c>
      <c r="D19" s="24">
        <f>$G$20*C19+$G$21</f>
        <v>193.19999999999993</v>
      </c>
    </row>
    <row r="20" spans="2:7" x14ac:dyDescent="0.25">
      <c r="B20" s="13"/>
      <c r="C20" s="23">
        <f>C19+0.01</f>
        <v>0.32</v>
      </c>
      <c r="D20" s="24">
        <f>$G$20*C20+$G$21</f>
        <v>181.39999999999992</v>
      </c>
      <c r="F20" s="2" t="s">
        <v>11</v>
      </c>
      <c r="G20" s="20">
        <f>(D18-D23)/(C18-C23)</f>
        <v>-1180.0000000000002</v>
      </c>
    </row>
    <row r="21" spans="2:7" x14ac:dyDescent="0.25">
      <c r="B21" s="13"/>
      <c r="C21" s="23">
        <f>C20+0.01</f>
        <v>0.33</v>
      </c>
      <c r="D21" s="24">
        <f>$G$20*C21+$G$21</f>
        <v>169.59999999999991</v>
      </c>
      <c r="F21" s="2" t="s">
        <v>14</v>
      </c>
      <c r="G21" s="20">
        <f>D18-G20*C18</f>
        <v>559</v>
      </c>
    </row>
    <row r="22" spans="2:7" x14ac:dyDescent="0.25">
      <c r="B22" s="13"/>
      <c r="C22" s="23">
        <f>C21+0.01</f>
        <v>0.34</v>
      </c>
      <c r="D22" s="24">
        <f>$G$20*C22+$G$21</f>
        <v>157.7999999999999</v>
      </c>
    </row>
    <row r="23" spans="2:7" x14ac:dyDescent="0.25">
      <c r="B23" s="13"/>
      <c r="C23" s="21">
        <v>0.35</v>
      </c>
      <c r="D23" s="22">
        <v>146</v>
      </c>
    </row>
    <row r="24" spans="2:7" x14ac:dyDescent="0.25">
      <c r="B24" s="13"/>
      <c r="C24" s="23">
        <f>C23+0.01</f>
        <v>0.36</v>
      </c>
      <c r="D24" s="24">
        <f>$G$25*C24+$G$26</f>
        <v>136.19999999999999</v>
      </c>
    </row>
    <row r="25" spans="2:7" x14ac:dyDescent="0.25">
      <c r="B25" s="13"/>
      <c r="C25" s="23">
        <f>C24+0.01</f>
        <v>0.37</v>
      </c>
      <c r="D25" s="24">
        <f>$G$25*C25+$G$26</f>
        <v>126.39999999999998</v>
      </c>
      <c r="F25" s="2" t="s">
        <v>11</v>
      </c>
      <c r="G25" s="20">
        <f>(D23-D28)/(C23-C28)</f>
        <v>-979.99999999999909</v>
      </c>
    </row>
    <row r="26" spans="2:7" x14ac:dyDescent="0.25">
      <c r="C26" s="23">
        <f>C25+0.01</f>
        <v>0.38</v>
      </c>
      <c r="D26" s="24">
        <f>$G$25*C26+$G$26</f>
        <v>116.60000000000002</v>
      </c>
      <c r="F26" s="2" t="s">
        <v>14</v>
      </c>
      <c r="G26" s="20">
        <f>D23-G25*C23</f>
        <v>488.99999999999966</v>
      </c>
    </row>
    <row r="27" spans="2:7" x14ac:dyDescent="0.25">
      <c r="C27" s="23">
        <f>C26+0.01</f>
        <v>0.39</v>
      </c>
      <c r="D27" s="24">
        <f>$G$25*C27+$G$26</f>
        <v>106.80000000000001</v>
      </c>
    </row>
    <row r="28" spans="2:7" x14ac:dyDescent="0.25">
      <c r="C28" s="21">
        <v>0.4</v>
      </c>
      <c r="D28" s="22">
        <v>97</v>
      </c>
    </row>
    <row r="30" spans="2:7" s="2" customFormat="1" ht="14.7" customHeight="1" x14ac:dyDescent="0.25">
      <c r="C30" s="25" t="s">
        <v>15</v>
      </c>
      <c r="D30" s="25" t="s">
        <v>16</v>
      </c>
    </row>
    <row r="31" spans="2:7" s="2" customFormat="1" ht="14.7" customHeight="1" x14ac:dyDescent="0.25">
      <c r="C31" s="25" t="s">
        <v>17</v>
      </c>
      <c r="D31" s="25" t="s">
        <v>17</v>
      </c>
    </row>
    <row r="32" spans="2:7" s="2" customFormat="1" ht="14.7" customHeight="1" x14ac:dyDescent="0.25">
      <c r="C32" s="25" t="s">
        <v>18</v>
      </c>
      <c r="D32" s="25" t="s">
        <v>18</v>
      </c>
    </row>
    <row r="33" spans="3:4" s="2" customFormat="1" ht="14.7" customHeight="1" x14ac:dyDescent="0.25">
      <c r="C33" s="25"/>
      <c r="D33" s="25"/>
    </row>
    <row r="34" spans="3:4" s="2" customFormat="1" ht="31.95" customHeight="1" x14ac:dyDescent="0.25"/>
    <row r="35" spans="3:4" s="2" customFormat="1" x14ac:dyDescent="0.25"/>
    <row r="36" spans="3:4" s="2" customFormat="1" x14ac:dyDescent="0.25"/>
    <row r="37" spans="3:4" s="2" customFormat="1" x14ac:dyDescent="0.25"/>
    <row r="38" spans="3:4" s="2" customFormat="1" x14ac:dyDescent="0.25"/>
    <row r="39" spans="3:4" s="2" customFormat="1" x14ac:dyDescent="0.25"/>
  </sheetData>
  <mergeCells count="2">
    <mergeCell ref="C2:D2"/>
    <mergeCell ref="A10:A11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5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32FFB9-B667-462C-BB19-E1F274EC5D37}">
  <sheetPr codeName="Feuil12">
    <tabColor rgb="FFEB6011"/>
    <pageSetUpPr fitToPage="1"/>
  </sheetPr>
  <dimension ref="A1:G49"/>
  <sheetViews>
    <sheetView zoomScale="85" zoomScaleNormal="85" workbookViewId="0">
      <selection activeCell="H41" sqref="H41"/>
    </sheetView>
  </sheetViews>
  <sheetFormatPr baseColWidth="10" defaultColWidth="9.140625" defaultRowHeight="14.85" x14ac:dyDescent="0.25"/>
  <cols>
    <col min="1" max="1" width="37.7109375" customWidth="1"/>
    <col min="2" max="2" width="1.7109375" customWidth="1"/>
    <col min="3" max="4" width="40.7109375" customWidth="1"/>
    <col min="5" max="5" width="38.7109375" customWidth="1"/>
    <col min="6" max="7" width="9.140625" style="2"/>
  </cols>
  <sheetData>
    <row r="1" spans="1:7" ht="23.05" x14ac:dyDescent="0.25">
      <c r="A1" s="1" t="s">
        <v>22</v>
      </c>
      <c r="B1" s="1"/>
    </row>
    <row r="2" spans="1:7" ht="23.75" thickBot="1" x14ac:dyDescent="0.4">
      <c r="C2" s="3" t="s">
        <v>2</v>
      </c>
      <c r="D2" s="4"/>
    </row>
    <row r="3" spans="1:7" ht="23.75" customHeight="1" thickBot="1" x14ac:dyDescent="0.3">
      <c r="C3" s="5" t="s">
        <v>3</v>
      </c>
      <c r="D3" s="5" t="s">
        <v>23</v>
      </c>
    </row>
    <row r="4" spans="1:7" ht="23.75" thickBot="1" x14ac:dyDescent="0.3">
      <c r="C4" s="5" t="s">
        <v>5</v>
      </c>
      <c r="D4" s="6" t="s">
        <v>6</v>
      </c>
    </row>
    <row r="5" spans="1:7" ht="15.6" customHeight="1" x14ac:dyDescent="0.35">
      <c r="C5" s="7"/>
      <c r="D5" s="8"/>
    </row>
    <row r="6" spans="1:7" ht="15.6" thickBot="1" x14ac:dyDescent="0.3"/>
    <row r="7" spans="1:7" ht="41.6" customHeight="1" thickBot="1" x14ac:dyDescent="0.3">
      <c r="C7" s="9" t="s">
        <v>7</v>
      </c>
      <c r="D7" s="9" t="s">
        <v>8</v>
      </c>
      <c r="F7" s="10"/>
      <c r="G7" s="11"/>
    </row>
    <row r="8" spans="1:7" x14ac:dyDescent="0.25">
      <c r="C8" s="21">
        <v>0.25</v>
      </c>
      <c r="D8" s="22">
        <v>390</v>
      </c>
    </row>
    <row r="9" spans="1:7" x14ac:dyDescent="0.25">
      <c r="C9" s="23">
        <f>C8+0.01</f>
        <v>0.26</v>
      </c>
      <c r="D9" s="24">
        <f>$G$10*C9+$G$11</f>
        <v>375.99999999999994</v>
      </c>
      <c r="F9" s="2" t="s">
        <v>10</v>
      </c>
    </row>
    <row r="10" spans="1:7" x14ac:dyDescent="0.25">
      <c r="A10" s="12" t="s">
        <v>24</v>
      </c>
      <c r="B10" s="13"/>
      <c r="C10" s="23">
        <f>C9+0.01</f>
        <v>0.27</v>
      </c>
      <c r="D10" s="24">
        <f>$G$10*C10+$G$11</f>
        <v>361.99999999999989</v>
      </c>
      <c r="F10" s="2" t="s">
        <v>11</v>
      </c>
      <c r="G10" s="20">
        <f>(D8-D13)/(C8-C13)</f>
        <v>-1400.0000000000002</v>
      </c>
    </row>
    <row r="11" spans="1:7" x14ac:dyDescent="0.25">
      <c r="A11" s="12"/>
      <c r="B11" s="13"/>
      <c r="C11" s="23">
        <f>C10+0.01</f>
        <v>0.28000000000000003</v>
      </c>
      <c r="D11" s="24">
        <f>$G$10*C11+$G$11</f>
        <v>347.99999999999989</v>
      </c>
      <c r="F11" s="2" t="s">
        <v>14</v>
      </c>
      <c r="G11" s="20">
        <f>D8-G10*C8</f>
        <v>740</v>
      </c>
    </row>
    <row r="12" spans="1:7" x14ac:dyDescent="0.25">
      <c r="B12" s="13"/>
      <c r="C12" s="23">
        <f>C11+0.01</f>
        <v>0.29000000000000004</v>
      </c>
      <c r="D12" s="24">
        <f>$G$10*C12+$G$11</f>
        <v>333.99999999999989</v>
      </c>
      <c r="F12" s="2" t="s">
        <v>13</v>
      </c>
    </row>
    <row r="13" spans="1:7" x14ac:dyDescent="0.25">
      <c r="B13" s="13"/>
      <c r="C13" s="21">
        <v>0.3</v>
      </c>
      <c r="D13" s="22">
        <v>320</v>
      </c>
    </row>
    <row r="14" spans="1:7" x14ac:dyDescent="0.25">
      <c r="B14" s="13"/>
      <c r="C14" s="23">
        <f>C13+0.01</f>
        <v>0.31</v>
      </c>
      <c r="D14" s="24">
        <f>$G$15*C14+$G$16</f>
        <v>307.99999999999994</v>
      </c>
    </row>
    <row r="15" spans="1:7" x14ac:dyDescent="0.25">
      <c r="B15" s="13"/>
      <c r="C15" s="23">
        <f>C14+0.01</f>
        <v>0.32</v>
      </c>
      <c r="D15" s="24">
        <f>$G$15*C15+$G$16</f>
        <v>295.99999999999994</v>
      </c>
      <c r="F15" s="2" t="s">
        <v>11</v>
      </c>
      <c r="G15" s="20">
        <f>(D13-D18)/(C13-C18)</f>
        <v>-1200.0000000000002</v>
      </c>
    </row>
    <row r="16" spans="1:7" x14ac:dyDescent="0.25">
      <c r="B16" s="13"/>
      <c r="C16" s="23">
        <f>C15+0.01</f>
        <v>0.33</v>
      </c>
      <c r="D16" s="24">
        <f>$G$15*C16+$G$16</f>
        <v>283.99999999999989</v>
      </c>
      <c r="F16" s="2" t="s">
        <v>14</v>
      </c>
      <c r="G16" s="20">
        <f>D13-G15*C13</f>
        <v>680</v>
      </c>
    </row>
    <row r="17" spans="2:7" x14ac:dyDescent="0.25">
      <c r="B17" s="13"/>
      <c r="C17" s="23">
        <f>C16+0.01</f>
        <v>0.34</v>
      </c>
      <c r="D17" s="24">
        <f>$G$15*C17+$G$16</f>
        <v>271.99999999999989</v>
      </c>
    </row>
    <row r="18" spans="2:7" x14ac:dyDescent="0.25">
      <c r="B18" s="13"/>
      <c r="C18" s="21">
        <v>0.35</v>
      </c>
      <c r="D18" s="22">
        <v>260</v>
      </c>
    </row>
    <row r="19" spans="2:7" x14ac:dyDescent="0.25">
      <c r="B19" s="13"/>
      <c r="C19" s="23">
        <f>C18+0.01</f>
        <v>0.36</v>
      </c>
      <c r="D19" s="24">
        <f>$G$20*C19+$G$21</f>
        <v>246.39999999999998</v>
      </c>
    </row>
    <row r="20" spans="2:7" x14ac:dyDescent="0.25">
      <c r="B20" s="13"/>
      <c r="C20" s="23">
        <f>C19+0.01</f>
        <v>0.37</v>
      </c>
      <c r="D20" s="24">
        <f>$G$20*C20+$G$21</f>
        <v>232.79999999999995</v>
      </c>
      <c r="F20" s="2" t="s">
        <v>11</v>
      </c>
      <c r="G20" s="20">
        <f>(D18-D23)/(C18-C23)</f>
        <v>-1359.9999999999989</v>
      </c>
    </row>
    <row r="21" spans="2:7" x14ac:dyDescent="0.25">
      <c r="B21" s="13"/>
      <c r="C21" s="23">
        <f>C20+0.01</f>
        <v>0.38</v>
      </c>
      <c r="D21" s="24">
        <f>$G$20*C21+$G$21</f>
        <v>219.19999999999993</v>
      </c>
      <c r="F21" s="2" t="s">
        <v>14</v>
      </c>
      <c r="G21" s="20">
        <f>D18-G20*C18</f>
        <v>735.99999999999955</v>
      </c>
    </row>
    <row r="22" spans="2:7" x14ac:dyDescent="0.25">
      <c r="B22" s="13"/>
      <c r="C22" s="23">
        <f>C21+0.01</f>
        <v>0.39</v>
      </c>
      <c r="D22" s="24">
        <f>$G$20*C22+$G$21</f>
        <v>205.60000000000002</v>
      </c>
    </row>
    <row r="23" spans="2:7" x14ac:dyDescent="0.25">
      <c r="B23" s="13"/>
      <c r="C23" s="21">
        <v>0.4</v>
      </c>
      <c r="D23" s="22">
        <v>192</v>
      </c>
    </row>
    <row r="24" spans="2:7" x14ac:dyDescent="0.25">
      <c r="B24" s="13"/>
      <c r="C24" s="23">
        <f t="shared" ref="C24:C37" si="0">C23+0.01</f>
        <v>0.41000000000000003</v>
      </c>
      <c r="D24" s="24">
        <f t="shared" ref="D24:D37" si="1">$G$29*C24+$G$30</f>
        <v>184.59999999999997</v>
      </c>
    </row>
    <row r="25" spans="2:7" x14ac:dyDescent="0.25">
      <c r="B25" s="13"/>
      <c r="C25" s="23">
        <f t="shared" si="0"/>
        <v>0.42000000000000004</v>
      </c>
      <c r="D25" s="24">
        <f t="shared" si="1"/>
        <v>177.2</v>
      </c>
    </row>
    <row r="26" spans="2:7" x14ac:dyDescent="0.25">
      <c r="B26" s="13"/>
      <c r="C26" s="23">
        <f t="shared" si="0"/>
        <v>0.43000000000000005</v>
      </c>
      <c r="D26" s="24">
        <f t="shared" si="1"/>
        <v>169.79999999999995</v>
      </c>
    </row>
    <row r="27" spans="2:7" x14ac:dyDescent="0.25">
      <c r="B27" s="13"/>
      <c r="C27" s="23">
        <f t="shared" si="0"/>
        <v>0.44000000000000006</v>
      </c>
      <c r="D27" s="24">
        <f t="shared" si="1"/>
        <v>162.39999999999998</v>
      </c>
    </row>
    <row r="28" spans="2:7" x14ac:dyDescent="0.25">
      <c r="B28" s="13"/>
      <c r="C28" s="23">
        <f t="shared" si="0"/>
        <v>0.45000000000000007</v>
      </c>
      <c r="D28" s="24">
        <f t="shared" si="1"/>
        <v>154.99999999999994</v>
      </c>
    </row>
    <row r="29" spans="2:7" x14ac:dyDescent="0.25">
      <c r="B29" s="13"/>
      <c r="C29" s="23">
        <f t="shared" si="0"/>
        <v>0.46000000000000008</v>
      </c>
      <c r="D29" s="24">
        <f t="shared" si="1"/>
        <v>147.59999999999997</v>
      </c>
      <c r="F29" s="2" t="s">
        <v>11</v>
      </c>
      <c r="G29" s="20">
        <f>(D23-D38)/(C23-C38)</f>
        <v>-739.99999999999989</v>
      </c>
    </row>
    <row r="30" spans="2:7" x14ac:dyDescent="0.25">
      <c r="C30" s="23">
        <f t="shared" si="0"/>
        <v>0.47000000000000008</v>
      </c>
      <c r="D30" s="24">
        <f t="shared" si="1"/>
        <v>140.19999999999993</v>
      </c>
      <c r="F30" s="2" t="s">
        <v>14</v>
      </c>
      <c r="G30" s="20">
        <f>D23-G29*C23</f>
        <v>487.99999999999994</v>
      </c>
    </row>
    <row r="31" spans="2:7" x14ac:dyDescent="0.25">
      <c r="C31" s="23">
        <f t="shared" si="0"/>
        <v>0.48000000000000009</v>
      </c>
      <c r="D31" s="24">
        <f t="shared" si="1"/>
        <v>132.79999999999995</v>
      </c>
    </row>
    <row r="32" spans="2:7" x14ac:dyDescent="0.25">
      <c r="C32" s="23">
        <f t="shared" si="0"/>
        <v>0.4900000000000001</v>
      </c>
      <c r="D32" s="24">
        <f t="shared" si="1"/>
        <v>125.39999999999992</v>
      </c>
    </row>
    <row r="33" spans="3:4" x14ac:dyDescent="0.25">
      <c r="C33" s="23">
        <f t="shared" si="0"/>
        <v>0.50000000000000011</v>
      </c>
      <c r="D33" s="24">
        <f t="shared" si="1"/>
        <v>117.99999999999994</v>
      </c>
    </row>
    <row r="34" spans="3:4" x14ac:dyDescent="0.25">
      <c r="C34" s="23">
        <f t="shared" si="0"/>
        <v>0.51000000000000012</v>
      </c>
      <c r="D34" s="24">
        <f t="shared" si="1"/>
        <v>110.59999999999991</v>
      </c>
    </row>
    <row r="35" spans="3:4" x14ac:dyDescent="0.25">
      <c r="C35" s="23">
        <f t="shared" si="0"/>
        <v>0.52000000000000013</v>
      </c>
      <c r="D35" s="24">
        <f t="shared" si="1"/>
        <v>103.19999999999993</v>
      </c>
    </row>
    <row r="36" spans="3:4" x14ac:dyDescent="0.25">
      <c r="C36" s="23">
        <f t="shared" si="0"/>
        <v>0.53000000000000014</v>
      </c>
      <c r="D36" s="24">
        <f t="shared" si="1"/>
        <v>95.799999999999898</v>
      </c>
    </row>
    <row r="37" spans="3:4" x14ac:dyDescent="0.25">
      <c r="C37" s="23">
        <f t="shared" si="0"/>
        <v>0.54000000000000015</v>
      </c>
      <c r="D37" s="24">
        <f t="shared" si="1"/>
        <v>88.39999999999992</v>
      </c>
    </row>
    <row r="38" spans="3:4" x14ac:dyDescent="0.25">
      <c r="C38" s="21">
        <v>0.55000000000000004</v>
      </c>
      <c r="D38" s="22">
        <v>81</v>
      </c>
    </row>
    <row r="40" spans="3:4" s="2" customFormat="1" ht="14.7" customHeight="1" x14ac:dyDescent="0.25">
      <c r="C40" s="25" t="s">
        <v>15</v>
      </c>
      <c r="D40" s="25" t="s">
        <v>16</v>
      </c>
    </row>
    <row r="41" spans="3:4" s="2" customFormat="1" ht="14.7" customHeight="1" x14ac:dyDescent="0.25">
      <c r="C41" s="25" t="s">
        <v>17</v>
      </c>
      <c r="D41" s="25" t="s">
        <v>17</v>
      </c>
    </row>
    <row r="42" spans="3:4" s="2" customFormat="1" ht="14.7" customHeight="1" x14ac:dyDescent="0.25">
      <c r="C42" s="25" t="s">
        <v>18</v>
      </c>
      <c r="D42" s="25" t="s">
        <v>18</v>
      </c>
    </row>
    <row r="43" spans="3:4" s="2" customFormat="1" ht="14.7" customHeight="1" x14ac:dyDescent="0.25">
      <c r="C43" s="25"/>
      <c r="D43" s="25"/>
    </row>
    <row r="44" spans="3:4" s="2" customFormat="1" ht="31.95" customHeight="1" x14ac:dyDescent="0.25"/>
    <row r="45" spans="3:4" s="2" customFormat="1" x14ac:dyDescent="0.25"/>
    <row r="46" spans="3:4" s="2" customFormat="1" x14ac:dyDescent="0.25"/>
    <row r="47" spans="3:4" s="2" customFormat="1" x14ac:dyDescent="0.25"/>
    <row r="48" spans="3:4" s="2" customFormat="1" x14ac:dyDescent="0.25"/>
    <row r="49" s="2" customFormat="1" x14ac:dyDescent="0.25"/>
  </sheetData>
  <mergeCells count="2">
    <mergeCell ref="C2:D2"/>
    <mergeCell ref="A10:A11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5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E196E0-7DD2-4DE1-B22D-CD129CE7DF5E}">
  <sheetPr codeName="Feuil13">
    <tabColor rgb="FFEB6011"/>
    <pageSetUpPr fitToPage="1"/>
  </sheetPr>
  <dimension ref="A1:G48"/>
  <sheetViews>
    <sheetView topLeftCell="A7" zoomScale="85" zoomScaleNormal="85" workbookViewId="0">
      <selection activeCell="H41" sqref="H41"/>
    </sheetView>
  </sheetViews>
  <sheetFormatPr baseColWidth="10" defaultRowHeight="14.85" x14ac:dyDescent="0.25"/>
  <cols>
    <col min="1" max="1" width="37.7109375" customWidth="1"/>
    <col min="2" max="2" width="1.7109375" customWidth="1"/>
    <col min="3" max="4" width="40.7109375" customWidth="1"/>
    <col min="5" max="5" width="38.7109375" customWidth="1"/>
  </cols>
  <sheetData>
    <row r="1" spans="1:7" ht="23.05" x14ac:dyDescent="0.25">
      <c r="A1" s="1" t="s">
        <v>25</v>
      </c>
      <c r="B1" s="1"/>
      <c r="F1" s="2"/>
      <c r="G1" s="2"/>
    </row>
    <row r="2" spans="1:7" ht="23.75" thickBot="1" x14ac:dyDescent="0.4">
      <c r="C2" s="3" t="s">
        <v>2</v>
      </c>
      <c r="D2" s="4"/>
      <c r="F2" s="2"/>
      <c r="G2" s="2"/>
    </row>
    <row r="3" spans="1:7" ht="23.75" customHeight="1" thickBot="1" x14ac:dyDescent="0.3">
      <c r="C3" s="5" t="s">
        <v>3</v>
      </c>
      <c r="D3" s="5" t="s">
        <v>26</v>
      </c>
      <c r="F3" s="2"/>
      <c r="G3" s="2"/>
    </row>
    <row r="4" spans="1:7" ht="23.75" thickBot="1" x14ac:dyDescent="0.3">
      <c r="C4" s="5" t="s">
        <v>5</v>
      </c>
      <c r="D4" s="6" t="s">
        <v>6</v>
      </c>
      <c r="F4" s="2"/>
      <c r="G4" s="2"/>
    </row>
    <row r="5" spans="1:7" ht="15.6" customHeight="1" x14ac:dyDescent="0.35">
      <c r="C5" s="7"/>
      <c r="D5" s="8"/>
      <c r="F5" s="2"/>
      <c r="G5" s="2"/>
    </row>
    <row r="6" spans="1:7" ht="15.6" thickBot="1" x14ac:dyDescent="0.3">
      <c r="F6" s="2"/>
      <c r="G6" s="2"/>
    </row>
    <row r="7" spans="1:7" ht="41.6" customHeight="1" thickBot="1" x14ac:dyDescent="0.3">
      <c r="C7" s="9" t="s">
        <v>7</v>
      </c>
      <c r="D7" s="9" t="s">
        <v>8</v>
      </c>
    </row>
    <row r="8" spans="1:7" x14ac:dyDescent="0.25">
      <c r="C8" s="26">
        <v>0.35</v>
      </c>
      <c r="D8" s="27">
        <v>422</v>
      </c>
      <c r="F8" s="2" t="s">
        <v>10</v>
      </c>
    </row>
    <row r="9" spans="1:7" x14ac:dyDescent="0.25">
      <c r="C9" s="23">
        <f>C8+0.01</f>
        <v>0.36</v>
      </c>
      <c r="D9" s="24">
        <f>$G$9*C9+$G$10</f>
        <v>413.8</v>
      </c>
      <c r="F9" s="2" t="s">
        <v>11</v>
      </c>
      <c r="G9">
        <f>(D8-D13)/(C8-C13)</f>
        <v>-819.99999999999932</v>
      </c>
    </row>
    <row r="10" spans="1:7" x14ac:dyDescent="0.25">
      <c r="C10" s="23">
        <f>C9+0.01</f>
        <v>0.37</v>
      </c>
      <c r="D10" s="24">
        <f t="shared" ref="D10:D12" si="0">$G$9*C10+$G$10</f>
        <v>405.6</v>
      </c>
      <c r="F10" s="2" t="s">
        <v>14</v>
      </c>
      <c r="G10">
        <f>D8-G9*C8</f>
        <v>708.99999999999977</v>
      </c>
    </row>
    <row r="11" spans="1:7" x14ac:dyDescent="0.25">
      <c r="C11" s="23">
        <f>C10+0.01</f>
        <v>0.38</v>
      </c>
      <c r="D11" s="24">
        <f t="shared" si="0"/>
        <v>397.40000000000003</v>
      </c>
      <c r="F11" s="2" t="s">
        <v>13</v>
      </c>
    </row>
    <row r="12" spans="1:7" x14ac:dyDescent="0.25">
      <c r="C12" s="23">
        <f>C11+0.01</f>
        <v>0.39</v>
      </c>
      <c r="D12" s="24">
        <f t="shared" si="0"/>
        <v>389.20000000000005</v>
      </c>
    </row>
    <row r="13" spans="1:7" x14ac:dyDescent="0.25">
      <c r="A13" s="12" t="s">
        <v>27</v>
      </c>
      <c r="B13" s="13"/>
      <c r="C13" s="26">
        <v>0.4</v>
      </c>
      <c r="D13" s="27">
        <v>381</v>
      </c>
    </row>
    <row r="14" spans="1:7" x14ac:dyDescent="0.25">
      <c r="A14" s="12"/>
      <c r="B14" s="13"/>
      <c r="C14" s="23">
        <f t="shared" ref="C14:C27" si="1">C13+0.01</f>
        <v>0.41000000000000003</v>
      </c>
      <c r="D14" s="24">
        <f>$G$19*C14+$G$20</f>
        <v>372.26666666666659</v>
      </c>
    </row>
    <row r="15" spans="1:7" x14ac:dyDescent="0.25">
      <c r="B15" s="13"/>
      <c r="C15" s="23">
        <f t="shared" si="1"/>
        <v>0.42000000000000004</v>
      </c>
      <c r="D15" s="24">
        <f t="shared" ref="D15:D27" si="2">$G$19*C15+$G$20</f>
        <v>363.53333333333325</v>
      </c>
    </row>
    <row r="16" spans="1:7" x14ac:dyDescent="0.25">
      <c r="B16" s="13"/>
      <c r="C16" s="23">
        <f t="shared" si="1"/>
        <v>0.43000000000000005</v>
      </c>
      <c r="D16" s="24">
        <f t="shared" si="2"/>
        <v>354.7999999999999</v>
      </c>
    </row>
    <row r="17" spans="2:7" x14ac:dyDescent="0.25">
      <c r="B17" s="13"/>
      <c r="C17" s="23">
        <f t="shared" si="1"/>
        <v>0.44000000000000006</v>
      </c>
      <c r="D17" s="24">
        <f t="shared" si="2"/>
        <v>346.06666666666655</v>
      </c>
    </row>
    <row r="18" spans="2:7" x14ac:dyDescent="0.25">
      <c r="B18" s="13"/>
      <c r="C18" s="23">
        <f t="shared" si="1"/>
        <v>0.45000000000000007</v>
      </c>
      <c r="D18" s="24">
        <f t="shared" si="2"/>
        <v>337.33333333333326</v>
      </c>
    </row>
    <row r="19" spans="2:7" x14ac:dyDescent="0.25">
      <c r="B19" s="13"/>
      <c r="C19" s="23">
        <f t="shared" si="1"/>
        <v>0.46000000000000008</v>
      </c>
      <c r="D19" s="24">
        <f t="shared" si="2"/>
        <v>328.59999999999991</v>
      </c>
      <c r="F19" s="2" t="s">
        <v>11</v>
      </c>
      <c r="G19">
        <f>(D13-D28)/(C13-C28)</f>
        <v>-873.33333333333326</v>
      </c>
    </row>
    <row r="20" spans="2:7" x14ac:dyDescent="0.25">
      <c r="B20" s="13"/>
      <c r="C20" s="23">
        <f t="shared" si="1"/>
        <v>0.47000000000000008</v>
      </c>
      <c r="D20" s="24">
        <f t="shared" si="2"/>
        <v>319.86666666666656</v>
      </c>
      <c r="F20" s="2" t="s">
        <v>14</v>
      </c>
      <c r="G20">
        <f>D13-G19*C13</f>
        <v>730.33333333333326</v>
      </c>
    </row>
    <row r="21" spans="2:7" x14ac:dyDescent="0.25">
      <c r="B21" s="13"/>
      <c r="C21" s="23">
        <f t="shared" si="1"/>
        <v>0.48000000000000009</v>
      </c>
      <c r="D21" s="24">
        <f t="shared" si="2"/>
        <v>311.13333333333321</v>
      </c>
    </row>
    <row r="22" spans="2:7" x14ac:dyDescent="0.25">
      <c r="B22" s="13"/>
      <c r="C22" s="23">
        <f t="shared" si="1"/>
        <v>0.4900000000000001</v>
      </c>
      <c r="D22" s="24">
        <f t="shared" si="2"/>
        <v>302.39999999999986</v>
      </c>
    </row>
    <row r="23" spans="2:7" x14ac:dyDescent="0.25">
      <c r="B23" s="13"/>
      <c r="C23" s="23">
        <f t="shared" si="1"/>
        <v>0.50000000000000011</v>
      </c>
      <c r="D23" s="24">
        <f t="shared" si="2"/>
        <v>293.66666666666652</v>
      </c>
    </row>
    <row r="24" spans="2:7" x14ac:dyDescent="0.25">
      <c r="B24" s="13"/>
      <c r="C24" s="23">
        <f t="shared" si="1"/>
        <v>0.51000000000000012</v>
      </c>
      <c r="D24" s="24">
        <f t="shared" si="2"/>
        <v>284.93333333333317</v>
      </c>
    </row>
    <row r="25" spans="2:7" x14ac:dyDescent="0.25">
      <c r="B25" s="13"/>
      <c r="C25" s="23">
        <f t="shared" si="1"/>
        <v>0.52000000000000013</v>
      </c>
      <c r="D25" s="24">
        <f t="shared" si="2"/>
        <v>276.19999999999987</v>
      </c>
    </row>
    <row r="26" spans="2:7" x14ac:dyDescent="0.25">
      <c r="B26" s="13"/>
      <c r="C26" s="23">
        <f t="shared" si="1"/>
        <v>0.53000000000000014</v>
      </c>
      <c r="D26" s="24">
        <f t="shared" si="2"/>
        <v>267.46666666666653</v>
      </c>
    </row>
    <row r="27" spans="2:7" x14ac:dyDescent="0.25">
      <c r="B27" s="13"/>
      <c r="C27" s="23">
        <f t="shared" si="1"/>
        <v>0.54000000000000015</v>
      </c>
      <c r="D27" s="24">
        <f t="shared" si="2"/>
        <v>258.73333333333318</v>
      </c>
    </row>
    <row r="28" spans="2:7" x14ac:dyDescent="0.25">
      <c r="B28" s="13"/>
      <c r="C28" s="26">
        <v>0.55000000000000004</v>
      </c>
      <c r="D28" s="27">
        <v>250</v>
      </c>
    </row>
    <row r="29" spans="2:7" x14ac:dyDescent="0.25">
      <c r="B29" s="13"/>
      <c r="C29" s="23">
        <f t="shared" ref="C29:C37" si="3">C28+0.01</f>
        <v>0.56000000000000005</v>
      </c>
      <c r="D29" s="24">
        <f>$G$32*C29+$G$33</f>
        <v>240.70000000000005</v>
      </c>
    </row>
    <row r="30" spans="2:7" x14ac:dyDescent="0.25">
      <c r="B30" s="13"/>
      <c r="C30" s="23">
        <f t="shared" si="3"/>
        <v>0.57000000000000006</v>
      </c>
      <c r="D30" s="24">
        <f t="shared" ref="D30:D37" si="4">$G$32*C30+$G$33</f>
        <v>231.40000000000009</v>
      </c>
    </row>
    <row r="31" spans="2:7" x14ac:dyDescent="0.25">
      <c r="B31" s="13"/>
      <c r="C31" s="23">
        <f t="shared" si="3"/>
        <v>0.58000000000000007</v>
      </c>
      <c r="D31" s="24">
        <f t="shared" si="4"/>
        <v>222.10000000000002</v>
      </c>
    </row>
    <row r="32" spans="2:7" x14ac:dyDescent="0.25">
      <c r="B32" s="13"/>
      <c r="C32" s="23">
        <f t="shared" si="3"/>
        <v>0.59000000000000008</v>
      </c>
      <c r="D32" s="24">
        <f t="shared" si="4"/>
        <v>212.80000000000007</v>
      </c>
      <c r="F32" s="2" t="s">
        <v>11</v>
      </c>
      <c r="G32">
        <f>(D28-D38)/(C28-C38)</f>
        <v>-930.00000000000023</v>
      </c>
    </row>
    <row r="33" spans="2:7" x14ac:dyDescent="0.25">
      <c r="B33" s="13"/>
      <c r="C33" s="23">
        <f t="shared" si="3"/>
        <v>0.60000000000000009</v>
      </c>
      <c r="D33" s="24">
        <f t="shared" si="4"/>
        <v>203.5</v>
      </c>
      <c r="F33" s="2" t="s">
        <v>14</v>
      </c>
      <c r="G33">
        <f>D28-G32*C28</f>
        <v>761.50000000000023</v>
      </c>
    </row>
    <row r="34" spans="2:7" x14ac:dyDescent="0.25">
      <c r="B34" s="13"/>
      <c r="C34" s="23">
        <f t="shared" si="3"/>
        <v>0.6100000000000001</v>
      </c>
      <c r="D34" s="24">
        <f t="shared" si="4"/>
        <v>194.20000000000005</v>
      </c>
    </row>
    <row r="35" spans="2:7" x14ac:dyDescent="0.25">
      <c r="B35" s="13"/>
      <c r="C35" s="23">
        <f t="shared" si="3"/>
        <v>0.62000000000000011</v>
      </c>
      <c r="D35" s="24">
        <f t="shared" si="4"/>
        <v>184.89999999999998</v>
      </c>
    </row>
    <row r="36" spans="2:7" x14ac:dyDescent="0.25">
      <c r="B36" s="13"/>
      <c r="C36" s="23">
        <f t="shared" si="3"/>
        <v>0.63000000000000012</v>
      </c>
      <c r="D36" s="24">
        <f t="shared" si="4"/>
        <v>175.60000000000002</v>
      </c>
    </row>
    <row r="37" spans="2:7" x14ac:dyDescent="0.25">
      <c r="B37" s="13"/>
      <c r="C37" s="23">
        <f t="shared" si="3"/>
        <v>0.64000000000000012</v>
      </c>
      <c r="D37" s="24">
        <f t="shared" si="4"/>
        <v>166.29999999999995</v>
      </c>
    </row>
    <row r="38" spans="2:7" x14ac:dyDescent="0.25">
      <c r="B38" s="13"/>
      <c r="C38" s="26">
        <v>0.65</v>
      </c>
      <c r="D38" s="27">
        <v>157</v>
      </c>
    </row>
    <row r="39" spans="2:7" x14ac:dyDescent="0.25">
      <c r="C39" s="23">
        <f>C38+0.01</f>
        <v>0.66</v>
      </c>
      <c r="D39" s="24">
        <f>$G$40*C39+$G$41</f>
        <v>153.60000000000002</v>
      </c>
    </row>
    <row r="40" spans="2:7" x14ac:dyDescent="0.25">
      <c r="C40" s="23">
        <f>C39+0.01</f>
        <v>0.67</v>
      </c>
      <c r="D40" s="24">
        <f t="shared" ref="D40:D42" si="5">$G$40*C40+$G$41</f>
        <v>150.20000000000002</v>
      </c>
      <c r="F40" s="2" t="s">
        <v>11</v>
      </c>
      <c r="G40">
        <f>(D38-D43)/(C38-C43)</f>
        <v>-340.00000000000045</v>
      </c>
    </row>
    <row r="41" spans="2:7" x14ac:dyDescent="0.25">
      <c r="C41" s="23">
        <f>C40+0.01</f>
        <v>0.68</v>
      </c>
      <c r="D41" s="24">
        <f t="shared" si="5"/>
        <v>146.80000000000001</v>
      </c>
      <c r="F41" s="2" t="s">
        <v>14</v>
      </c>
      <c r="G41">
        <f>D38-G40*C38</f>
        <v>378.00000000000034</v>
      </c>
    </row>
    <row r="42" spans="2:7" x14ac:dyDescent="0.25">
      <c r="C42" s="23">
        <f>C41+0.01</f>
        <v>0.69000000000000006</v>
      </c>
      <c r="D42" s="24">
        <f t="shared" si="5"/>
        <v>143.4</v>
      </c>
    </row>
    <row r="43" spans="2:7" x14ac:dyDescent="0.25">
      <c r="C43" s="26">
        <v>0.7</v>
      </c>
      <c r="D43" s="27">
        <v>140</v>
      </c>
    </row>
    <row r="45" spans="2:7" x14ac:dyDescent="0.25">
      <c r="C45" s="25" t="s">
        <v>15</v>
      </c>
      <c r="D45" s="25" t="s">
        <v>16</v>
      </c>
    </row>
    <row r="46" spans="2:7" x14ac:dyDescent="0.25">
      <c r="C46" s="25" t="s">
        <v>17</v>
      </c>
      <c r="D46" s="25" t="s">
        <v>17</v>
      </c>
    </row>
    <row r="47" spans="2:7" x14ac:dyDescent="0.25">
      <c r="C47" s="25" t="s">
        <v>18</v>
      </c>
      <c r="D47" s="25" t="s">
        <v>18</v>
      </c>
    </row>
    <row r="48" spans="2:7" x14ac:dyDescent="0.25">
      <c r="C48" s="25"/>
      <c r="D48" s="25"/>
    </row>
  </sheetData>
  <mergeCells count="2">
    <mergeCell ref="C2:D2"/>
    <mergeCell ref="A13:A14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4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AEB10D-12F1-4153-B471-66D9C5969351}">
  <sheetPr codeName="Feuil16">
    <tabColor rgb="FFEB6011"/>
    <pageSetUpPr fitToPage="1"/>
  </sheetPr>
  <dimension ref="A1:G89"/>
  <sheetViews>
    <sheetView topLeftCell="A37" zoomScale="85" zoomScaleNormal="85" workbookViewId="0">
      <selection activeCell="H41" sqref="H41"/>
    </sheetView>
  </sheetViews>
  <sheetFormatPr baseColWidth="10" defaultColWidth="9.140625" defaultRowHeight="14.85" x14ac:dyDescent="0.25"/>
  <cols>
    <col min="1" max="1" width="37.7109375" customWidth="1"/>
    <col min="2" max="2" width="1.7109375" customWidth="1"/>
    <col min="3" max="4" width="40.7109375" customWidth="1"/>
    <col min="5" max="5" width="38.7109375" customWidth="1"/>
    <col min="6" max="7" width="9.140625" style="2"/>
  </cols>
  <sheetData>
    <row r="1" spans="1:7" ht="23.05" x14ac:dyDescent="0.25">
      <c r="A1" s="1" t="s">
        <v>28</v>
      </c>
      <c r="B1" s="1"/>
    </row>
    <row r="2" spans="1:7" ht="23.75" thickBot="1" x14ac:dyDescent="0.4">
      <c r="C2" s="3" t="s">
        <v>2</v>
      </c>
      <c r="D2" s="4"/>
    </row>
    <row r="3" spans="1:7" ht="23.75" customHeight="1" thickBot="1" x14ac:dyDescent="0.3">
      <c r="C3" s="5" t="s">
        <v>3</v>
      </c>
      <c r="D3" s="5" t="s">
        <v>29</v>
      </c>
    </row>
    <row r="4" spans="1:7" ht="23.75" thickBot="1" x14ac:dyDescent="0.3">
      <c r="C4" s="5" t="s">
        <v>5</v>
      </c>
      <c r="D4" s="6" t="s">
        <v>6</v>
      </c>
    </row>
    <row r="5" spans="1:7" ht="15.6" customHeight="1" x14ac:dyDescent="0.35">
      <c r="C5" s="7"/>
      <c r="D5" s="8"/>
    </row>
    <row r="6" spans="1:7" ht="15.6" thickBot="1" x14ac:dyDescent="0.3"/>
    <row r="7" spans="1:7" ht="41.6" customHeight="1" thickBot="1" x14ac:dyDescent="0.3">
      <c r="C7" s="9" t="s">
        <v>7</v>
      </c>
      <c r="D7" s="9" t="s">
        <v>8</v>
      </c>
      <c r="F7" s="10"/>
      <c r="G7" s="11"/>
    </row>
    <row r="8" spans="1:7" x14ac:dyDescent="0.25">
      <c r="C8" s="21">
        <v>0.8</v>
      </c>
      <c r="D8" s="22">
        <v>425</v>
      </c>
    </row>
    <row r="9" spans="1:7" x14ac:dyDescent="0.25">
      <c r="C9" s="23">
        <f t="shared" ref="C9:C27" si="0">C8+0.01</f>
        <v>0.81</v>
      </c>
      <c r="D9" s="24">
        <f>$G$17*C9+$G$18</f>
        <v>422.54999999999995</v>
      </c>
    </row>
    <row r="10" spans="1:7" x14ac:dyDescent="0.25">
      <c r="C10" s="23">
        <f t="shared" si="0"/>
        <v>0.82000000000000006</v>
      </c>
      <c r="D10" s="24">
        <f t="shared" ref="D10:D27" si="1">$G$17*C10+$G$18</f>
        <v>420.09999999999991</v>
      </c>
    </row>
    <row r="11" spans="1:7" x14ac:dyDescent="0.25">
      <c r="C11" s="23">
        <f t="shared" si="0"/>
        <v>0.83000000000000007</v>
      </c>
      <c r="D11" s="24">
        <f t="shared" si="1"/>
        <v>417.65</v>
      </c>
    </row>
    <row r="12" spans="1:7" x14ac:dyDescent="0.25">
      <c r="C12" s="23">
        <f t="shared" si="0"/>
        <v>0.84000000000000008</v>
      </c>
      <c r="D12" s="24">
        <f t="shared" si="1"/>
        <v>415.19999999999993</v>
      </c>
    </row>
    <row r="13" spans="1:7" x14ac:dyDescent="0.25">
      <c r="C13" s="23">
        <f t="shared" si="0"/>
        <v>0.85000000000000009</v>
      </c>
      <c r="D13" s="24">
        <f t="shared" si="1"/>
        <v>412.74999999999994</v>
      </c>
    </row>
    <row r="14" spans="1:7" x14ac:dyDescent="0.25">
      <c r="C14" s="23">
        <f t="shared" si="0"/>
        <v>0.8600000000000001</v>
      </c>
      <c r="D14" s="24">
        <f t="shared" si="1"/>
        <v>410.29999999999995</v>
      </c>
    </row>
    <row r="15" spans="1:7" x14ac:dyDescent="0.25">
      <c r="C15" s="23">
        <f t="shared" si="0"/>
        <v>0.87000000000000011</v>
      </c>
      <c r="D15" s="24">
        <f t="shared" si="1"/>
        <v>407.84999999999991</v>
      </c>
    </row>
    <row r="16" spans="1:7" x14ac:dyDescent="0.25">
      <c r="C16" s="23">
        <f t="shared" si="0"/>
        <v>0.88000000000000012</v>
      </c>
      <c r="D16" s="24">
        <f t="shared" si="1"/>
        <v>405.39999999999992</v>
      </c>
      <c r="F16" s="2" t="s">
        <v>10</v>
      </c>
    </row>
    <row r="17" spans="1:7" x14ac:dyDescent="0.25">
      <c r="C17" s="23">
        <f t="shared" si="0"/>
        <v>0.89000000000000012</v>
      </c>
      <c r="D17" s="24">
        <f t="shared" si="1"/>
        <v>402.94999999999993</v>
      </c>
      <c r="F17" s="2" t="s">
        <v>11</v>
      </c>
      <c r="G17" s="20">
        <f>(D8-D28)/(C8-C28)</f>
        <v>-245.00000000000006</v>
      </c>
    </row>
    <row r="18" spans="1:7" x14ac:dyDescent="0.25">
      <c r="A18" s="12" t="s">
        <v>30</v>
      </c>
      <c r="B18" s="13"/>
      <c r="C18" s="23">
        <f t="shared" si="0"/>
        <v>0.90000000000000013</v>
      </c>
      <c r="D18" s="24">
        <f t="shared" si="1"/>
        <v>400.49999999999989</v>
      </c>
      <c r="F18" s="2" t="s">
        <v>14</v>
      </c>
      <c r="G18" s="20">
        <f>D8-G17*C8</f>
        <v>621</v>
      </c>
    </row>
    <row r="19" spans="1:7" x14ac:dyDescent="0.25">
      <c r="A19" s="12"/>
      <c r="B19" s="13"/>
      <c r="C19" s="23">
        <f t="shared" si="0"/>
        <v>0.91000000000000014</v>
      </c>
      <c r="D19" s="24">
        <f t="shared" si="1"/>
        <v>398.04999999999995</v>
      </c>
      <c r="F19" s="2" t="s">
        <v>13</v>
      </c>
    </row>
    <row r="20" spans="1:7" x14ac:dyDescent="0.25">
      <c r="B20" s="13"/>
      <c r="C20" s="23">
        <f t="shared" si="0"/>
        <v>0.92000000000000015</v>
      </c>
      <c r="D20" s="24">
        <f t="shared" si="1"/>
        <v>395.59999999999991</v>
      </c>
    </row>
    <row r="21" spans="1:7" x14ac:dyDescent="0.25">
      <c r="B21" s="13"/>
      <c r="C21" s="23">
        <f t="shared" si="0"/>
        <v>0.93000000000000016</v>
      </c>
      <c r="D21" s="24">
        <f t="shared" si="1"/>
        <v>393.14999999999992</v>
      </c>
    </row>
    <row r="22" spans="1:7" x14ac:dyDescent="0.25">
      <c r="B22" s="13"/>
      <c r="C22" s="23">
        <f t="shared" si="0"/>
        <v>0.94000000000000017</v>
      </c>
      <c r="D22" s="24">
        <f t="shared" si="1"/>
        <v>390.69999999999993</v>
      </c>
    </row>
    <row r="23" spans="1:7" x14ac:dyDescent="0.25">
      <c r="B23" s="13"/>
      <c r="C23" s="23">
        <f t="shared" si="0"/>
        <v>0.95000000000000018</v>
      </c>
      <c r="D23" s="24">
        <f t="shared" si="1"/>
        <v>388.24999999999989</v>
      </c>
    </row>
    <row r="24" spans="1:7" x14ac:dyDescent="0.25">
      <c r="B24" s="13"/>
      <c r="C24" s="23">
        <f t="shared" si="0"/>
        <v>0.96000000000000019</v>
      </c>
      <c r="D24" s="24">
        <f t="shared" si="1"/>
        <v>385.7999999999999</v>
      </c>
    </row>
    <row r="25" spans="1:7" x14ac:dyDescent="0.25">
      <c r="B25" s="13"/>
      <c r="C25" s="23">
        <f t="shared" si="0"/>
        <v>0.9700000000000002</v>
      </c>
      <c r="D25" s="24">
        <f t="shared" si="1"/>
        <v>383.34999999999991</v>
      </c>
    </row>
    <row r="26" spans="1:7" x14ac:dyDescent="0.25">
      <c r="B26" s="13"/>
      <c r="C26" s="23">
        <f t="shared" si="0"/>
        <v>0.9800000000000002</v>
      </c>
      <c r="D26" s="24">
        <f t="shared" si="1"/>
        <v>380.89999999999986</v>
      </c>
    </row>
    <row r="27" spans="1:7" x14ac:dyDescent="0.25">
      <c r="B27" s="13"/>
      <c r="C27" s="23">
        <f t="shared" si="0"/>
        <v>0.99000000000000021</v>
      </c>
      <c r="D27" s="24">
        <f t="shared" si="1"/>
        <v>378.44999999999993</v>
      </c>
    </row>
    <row r="28" spans="1:7" x14ac:dyDescent="0.25">
      <c r="B28" s="13"/>
      <c r="C28" s="21">
        <v>1</v>
      </c>
      <c r="D28" s="22">
        <v>376</v>
      </c>
    </row>
    <row r="29" spans="1:7" x14ac:dyDescent="0.25">
      <c r="B29" s="13"/>
      <c r="C29" s="23">
        <f>C28+0.01</f>
        <v>1.01</v>
      </c>
      <c r="D29" s="24">
        <f>$G$30*C29+$G$31</f>
        <v>374.8</v>
      </c>
    </row>
    <row r="30" spans="1:7" x14ac:dyDescent="0.25">
      <c r="B30" s="13"/>
      <c r="C30" s="23">
        <f>C29+0.01</f>
        <v>1.02</v>
      </c>
      <c r="D30" s="24">
        <f t="shared" ref="D30:D32" si="2">$G$30*C30+$G$31</f>
        <v>373.6</v>
      </c>
      <c r="F30" s="2" t="s">
        <v>11</v>
      </c>
      <c r="G30" s="20">
        <f>(D28-D33)/(C28-C33)</f>
        <v>-119.99999999999989</v>
      </c>
    </row>
    <row r="31" spans="1:7" x14ac:dyDescent="0.25">
      <c r="B31" s="13"/>
      <c r="C31" s="23">
        <f>C30+0.01</f>
        <v>1.03</v>
      </c>
      <c r="D31" s="24">
        <f t="shared" si="2"/>
        <v>372.4</v>
      </c>
      <c r="F31" s="2" t="s">
        <v>14</v>
      </c>
      <c r="G31" s="20">
        <f>D28-G30*C28</f>
        <v>495.99999999999989</v>
      </c>
    </row>
    <row r="32" spans="1:7" x14ac:dyDescent="0.25">
      <c r="B32" s="13"/>
      <c r="C32" s="23">
        <f>C31+0.01</f>
        <v>1.04</v>
      </c>
      <c r="D32" s="24">
        <f t="shared" si="2"/>
        <v>371.2</v>
      </c>
    </row>
    <row r="33" spans="2:7" x14ac:dyDescent="0.25">
      <c r="B33" s="13"/>
      <c r="C33" s="21">
        <v>1.05</v>
      </c>
      <c r="D33" s="22">
        <v>370</v>
      </c>
    </row>
    <row r="34" spans="2:7" x14ac:dyDescent="0.25">
      <c r="B34" s="13"/>
      <c r="C34" s="23">
        <f>C33+0.01</f>
        <v>1.06</v>
      </c>
      <c r="D34" s="24">
        <f>$G$35*C34+$G$36</f>
        <v>366.80000000000007</v>
      </c>
    </row>
    <row r="35" spans="2:7" x14ac:dyDescent="0.25">
      <c r="B35" s="13"/>
      <c r="C35" s="23">
        <f>C34+0.01</f>
        <v>1.07</v>
      </c>
      <c r="D35" s="24">
        <f>$G$35*C35+$G$36</f>
        <v>363.60000000000008</v>
      </c>
      <c r="F35" s="2" t="s">
        <v>11</v>
      </c>
      <c r="G35" s="20">
        <f>(D33-D38)/(C33-C38)</f>
        <v>-319.99999999999972</v>
      </c>
    </row>
    <row r="36" spans="2:7" x14ac:dyDescent="0.25">
      <c r="B36" s="13"/>
      <c r="C36" s="23">
        <f>C35+0.01</f>
        <v>1.08</v>
      </c>
      <c r="D36" s="24">
        <f>$G$35*C36+$G$36</f>
        <v>360.40000000000003</v>
      </c>
      <c r="F36" s="2" t="s">
        <v>14</v>
      </c>
      <c r="G36" s="20">
        <f>D33-G35*C33</f>
        <v>705.99999999999977</v>
      </c>
    </row>
    <row r="37" spans="2:7" x14ac:dyDescent="0.25">
      <c r="B37" s="13"/>
      <c r="C37" s="23">
        <f>C36+0.01</f>
        <v>1.0900000000000001</v>
      </c>
      <c r="D37" s="24">
        <f>$G$35*C37+$G$36</f>
        <v>357.20000000000005</v>
      </c>
    </row>
    <row r="38" spans="2:7" x14ac:dyDescent="0.25">
      <c r="B38" s="13"/>
      <c r="C38" s="21">
        <v>1.1000000000000001</v>
      </c>
      <c r="D38" s="22">
        <v>354</v>
      </c>
    </row>
    <row r="39" spans="2:7" x14ac:dyDescent="0.25">
      <c r="B39" s="13"/>
      <c r="C39" s="23">
        <f>C38+0.01</f>
        <v>1.1100000000000001</v>
      </c>
      <c r="D39" s="24">
        <f>$G$40*C39+$G$41</f>
        <v>353</v>
      </c>
    </row>
    <row r="40" spans="2:7" x14ac:dyDescent="0.25">
      <c r="B40" s="13"/>
      <c r="C40" s="23">
        <f>C39+0.01</f>
        <v>1.1200000000000001</v>
      </c>
      <c r="D40" s="24">
        <f>$G$40*C40+$G$41</f>
        <v>352</v>
      </c>
      <c r="F40" s="2" t="s">
        <v>11</v>
      </c>
      <c r="G40" s="20">
        <f>(D38-D43)/(C38-C43)</f>
        <v>-100.00000000000036</v>
      </c>
    </row>
    <row r="41" spans="2:7" x14ac:dyDescent="0.25">
      <c r="B41" s="13"/>
      <c r="C41" s="23">
        <f>C40+0.01</f>
        <v>1.1300000000000001</v>
      </c>
      <c r="D41" s="24">
        <f>$G$40*C41+$G$41</f>
        <v>351</v>
      </c>
      <c r="F41" s="2" t="s">
        <v>14</v>
      </c>
      <c r="G41" s="20">
        <f>D38-G40*C38</f>
        <v>464.0000000000004</v>
      </c>
    </row>
    <row r="42" spans="2:7" x14ac:dyDescent="0.25">
      <c r="B42" s="13"/>
      <c r="C42" s="23">
        <f>C41+0.01</f>
        <v>1.1400000000000001</v>
      </c>
      <c r="D42" s="24">
        <f>$G$40*C42+$G$41</f>
        <v>350</v>
      </c>
    </row>
    <row r="43" spans="2:7" x14ac:dyDescent="0.25">
      <c r="B43" s="13"/>
      <c r="C43" s="21">
        <v>1.1499999999999999</v>
      </c>
      <c r="D43" s="22">
        <v>349</v>
      </c>
    </row>
    <row r="44" spans="2:7" x14ac:dyDescent="0.25">
      <c r="B44" s="13"/>
      <c r="C44" s="23">
        <f>C43+0.01</f>
        <v>1.1599999999999999</v>
      </c>
      <c r="D44" s="24">
        <f>$G$45*C44+$G$46</f>
        <v>346.20000000000005</v>
      </c>
    </row>
    <row r="45" spans="2:7" x14ac:dyDescent="0.25">
      <c r="B45" s="13"/>
      <c r="C45" s="23">
        <f>C44+0.01</f>
        <v>1.17</v>
      </c>
      <c r="D45" s="24">
        <f>$G$45*C45+$G$46</f>
        <v>343.40000000000003</v>
      </c>
      <c r="F45" s="2" t="s">
        <v>11</v>
      </c>
      <c r="G45" s="20">
        <f>(D43-D48)/(C43-C48)</f>
        <v>-279.99999999999977</v>
      </c>
    </row>
    <row r="46" spans="2:7" x14ac:dyDescent="0.25">
      <c r="B46" s="13"/>
      <c r="C46" s="23">
        <f>C45+0.01</f>
        <v>1.18</v>
      </c>
      <c r="D46" s="24">
        <f>$G$45*C46+$G$46</f>
        <v>340.60000000000008</v>
      </c>
      <c r="F46" s="2" t="s">
        <v>14</v>
      </c>
      <c r="G46" s="20">
        <f>D43-G45*C43</f>
        <v>670.99999999999977</v>
      </c>
    </row>
    <row r="47" spans="2:7" x14ac:dyDescent="0.25">
      <c r="B47" s="13"/>
      <c r="C47" s="23">
        <f>C46+0.01</f>
        <v>1.19</v>
      </c>
      <c r="D47" s="24">
        <f>$G$45*C47+$G$46</f>
        <v>337.80000000000007</v>
      </c>
    </row>
    <row r="48" spans="2:7" x14ac:dyDescent="0.25">
      <c r="B48" s="13"/>
      <c r="C48" s="21">
        <v>1.2</v>
      </c>
      <c r="D48" s="22">
        <v>335</v>
      </c>
    </row>
    <row r="49" spans="2:7" x14ac:dyDescent="0.25">
      <c r="B49" s="13"/>
      <c r="C49" s="23">
        <f>C48+0.01</f>
        <v>1.21</v>
      </c>
      <c r="D49" s="24">
        <f>$G$50*C49+$G$51</f>
        <v>332.40000000000003</v>
      </c>
    </row>
    <row r="50" spans="2:7" x14ac:dyDescent="0.25">
      <c r="B50" s="13"/>
      <c r="C50" s="23">
        <f>C49+0.01</f>
        <v>1.22</v>
      </c>
      <c r="D50" s="24">
        <f>$G$50*C50+$G$51</f>
        <v>329.80000000000007</v>
      </c>
      <c r="F50" s="2" t="s">
        <v>11</v>
      </c>
      <c r="G50" s="20">
        <f>(D48-D53)/(C48-C53)</f>
        <v>-259.99999999999977</v>
      </c>
    </row>
    <row r="51" spans="2:7" x14ac:dyDescent="0.25">
      <c r="B51" s="13"/>
      <c r="C51" s="23">
        <f>C50+0.01</f>
        <v>1.23</v>
      </c>
      <c r="D51" s="24">
        <f>$G$50*C51+$G$51</f>
        <v>327.20000000000005</v>
      </c>
      <c r="F51" s="2" t="s">
        <v>14</v>
      </c>
      <c r="G51" s="20">
        <f>D48-G50*C48</f>
        <v>646.99999999999977</v>
      </c>
    </row>
    <row r="52" spans="2:7" x14ac:dyDescent="0.25">
      <c r="B52" s="13"/>
      <c r="C52" s="23">
        <f>C51+0.01</f>
        <v>1.24</v>
      </c>
      <c r="D52" s="24">
        <f>$G$50*C52+$G$51</f>
        <v>324.60000000000008</v>
      </c>
    </row>
    <row r="53" spans="2:7" x14ac:dyDescent="0.25">
      <c r="B53" s="13"/>
      <c r="C53" s="21">
        <v>1.25</v>
      </c>
      <c r="D53" s="22">
        <v>322</v>
      </c>
    </row>
    <row r="54" spans="2:7" x14ac:dyDescent="0.25">
      <c r="B54" s="13"/>
      <c r="C54" s="23">
        <f>C53+0.01</f>
        <v>1.26</v>
      </c>
      <c r="D54" s="24">
        <f>$G$55*C54+$G$56</f>
        <v>321.40000000000003</v>
      </c>
    </row>
    <row r="55" spans="2:7" x14ac:dyDescent="0.25">
      <c r="B55" s="13"/>
      <c r="C55" s="23">
        <f>C54+0.01</f>
        <v>1.27</v>
      </c>
      <c r="D55" s="24">
        <f>$G$55*C55+$G$56</f>
        <v>320.8</v>
      </c>
      <c r="F55" s="2" t="s">
        <v>11</v>
      </c>
      <c r="G55" s="20">
        <f>(D53-D58)/(C53-C58)</f>
        <v>-59.999999999999943</v>
      </c>
    </row>
    <row r="56" spans="2:7" x14ac:dyDescent="0.25">
      <c r="B56" s="13"/>
      <c r="C56" s="23">
        <f>C55+0.01</f>
        <v>1.28</v>
      </c>
      <c r="D56" s="24">
        <f>$G$55*C56+$G$56</f>
        <v>320.20000000000005</v>
      </c>
      <c r="F56" s="2" t="s">
        <v>14</v>
      </c>
      <c r="G56" s="20">
        <f>D53-G55*C53</f>
        <v>396.99999999999994</v>
      </c>
    </row>
    <row r="57" spans="2:7" x14ac:dyDescent="0.25">
      <c r="B57" s="13"/>
      <c r="C57" s="23">
        <f>C56+0.01</f>
        <v>1.29</v>
      </c>
      <c r="D57" s="24">
        <f>$G$55*C57+$G$56</f>
        <v>319.60000000000002</v>
      </c>
    </row>
    <row r="58" spans="2:7" x14ac:dyDescent="0.25">
      <c r="B58" s="13"/>
      <c r="C58" s="21">
        <v>1.3</v>
      </c>
      <c r="D58" s="22">
        <v>319</v>
      </c>
    </row>
    <row r="59" spans="2:7" x14ac:dyDescent="0.25">
      <c r="B59" s="13"/>
      <c r="C59" s="23">
        <f>C58+0.01</f>
        <v>1.31</v>
      </c>
      <c r="D59" s="24">
        <f>$G$60*C59+$G$61</f>
        <v>315.8</v>
      </c>
    </row>
    <row r="60" spans="2:7" x14ac:dyDescent="0.25">
      <c r="B60" s="13"/>
      <c r="C60" s="23">
        <f>C59+0.01</f>
        <v>1.32</v>
      </c>
      <c r="D60" s="24">
        <f t="shared" ref="D60:D62" si="3">$G$60*C60+$G$61</f>
        <v>312.60000000000002</v>
      </c>
      <c r="F60" s="2" t="s">
        <v>11</v>
      </c>
      <c r="G60" s="20">
        <f>(D58-D63)/(C58-C63)</f>
        <v>-319.99999999999972</v>
      </c>
    </row>
    <row r="61" spans="2:7" x14ac:dyDescent="0.25">
      <c r="B61" s="13"/>
      <c r="C61" s="23">
        <f>C60+0.01</f>
        <v>1.33</v>
      </c>
      <c r="D61" s="24">
        <f t="shared" si="3"/>
        <v>309.40000000000003</v>
      </c>
      <c r="F61" s="2" t="s">
        <v>14</v>
      </c>
      <c r="G61" s="20">
        <f>D58-G60*C58</f>
        <v>734.99999999999966</v>
      </c>
    </row>
    <row r="62" spans="2:7" x14ac:dyDescent="0.25">
      <c r="B62" s="13"/>
      <c r="C62" s="23">
        <f>C61+0.01</f>
        <v>1.34</v>
      </c>
      <c r="D62" s="24">
        <f t="shared" si="3"/>
        <v>306.2</v>
      </c>
    </row>
    <row r="63" spans="2:7" x14ac:dyDescent="0.25">
      <c r="B63" s="13"/>
      <c r="C63" s="21">
        <v>1.35</v>
      </c>
      <c r="D63" s="22">
        <v>303</v>
      </c>
    </row>
    <row r="64" spans="2:7" x14ac:dyDescent="0.25">
      <c r="B64" s="13"/>
      <c r="C64" s="23">
        <f t="shared" ref="C64:C72" si="4">C63+0.01</f>
        <v>1.36</v>
      </c>
      <c r="D64" s="24">
        <f>$G$67*C64+$G$68</f>
        <v>301.60000000000002</v>
      </c>
    </row>
    <row r="65" spans="2:7" x14ac:dyDescent="0.25">
      <c r="B65" s="13"/>
      <c r="C65" s="23">
        <f t="shared" si="4"/>
        <v>1.37</v>
      </c>
      <c r="D65" s="24">
        <f t="shared" ref="D65:D72" si="5">$G$67*C65+$G$68</f>
        <v>300.2</v>
      </c>
    </row>
    <row r="66" spans="2:7" x14ac:dyDescent="0.25">
      <c r="B66" s="13"/>
      <c r="C66" s="23">
        <f t="shared" si="4"/>
        <v>1.3800000000000001</v>
      </c>
      <c r="D66" s="24">
        <f t="shared" si="5"/>
        <v>298.79999999999995</v>
      </c>
    </row>
    <row r="67" spans="2:7" x14ac:dyDescent="0.25">
      <c r="B67" s="13"/>
      <c r="C67" s="23">
        <f t="shared" si="4"/>
        <v>1.3900000000000001</v>
      </c>
      <c r="D67" s="24">
        <f t="shared" si="5"/>
        <v>297.39999999999998</v>
      </c>
      <c r="F67" s="2" t="s">
        <v>11</v>
      </c>
      <c r="G67" s="20">
        <f>(D63-D73)/(C63-C73)</f>
        <v>-140.0000000000002</v>
      </c>
    </row>
    <row r="68" spans="2:7" x14ac:dyDescent="0.25">
      <c r="B68" s="13"/>
      <c r="C68" s="23">
        <f t="shared" si="4"/>
        <v>1.4000000000000001</v>
      </c>
      <c r="D68" s="24">
        <f t="shared" si="5"/>
        <v>296</v>
      </c>
      <c r="F68" s="2" t="s">
        <v>14</v>
      </c>
      <c r="G68" s="20">
        <f>D63-G67*C63</f>
        <v>492.00000000000028</v>
      </c>
    </row>
    <row r="69" spans="2:7" x14ac:dyDescent="0.25">
      <c r="B69" s="13"/>
      <c r="C69" s="23">
        <f t="shared" si="4"/>
        <v>1.4100000000000001</v>
      </c>
      <c r="D69" s="24">
        <f t="shared" si="5"/>
        <v>294.60000000000002</v>
      </c>
    </row>
    <row r="70" spans="2:7" x14ac:dyDescent="0.25">
      <c r="B70" s="13"/>
      <c r="C70" s="23">
        <f t="shared" si="4"/>
        <v>1.4200000000000002</v>
      </c>
      <c r="D70" s="24">
        <f t="shared" si="5"/>
        <v>293.2</v>
      </c>
    </row>
    <row r="71" spans="2:7" x14ac:dyDescent="0.25">
      <c r="B71" s="13"/>
      <c r="C71" s="23">
        <f t="shared" si="4"/>
        <v>1.4300000000000002</v>
      </c>
      <c r="D71" s="24">
        <f t="shared" si="5"/>
        <v>291.79999999999995</v>
      </c>
    </row>
    <row r="72" spans="2:7" x14ac:dyDescent="0.25">
      <c r="B72" s="13"/>
      <c r="C72" s="23">
        <f t="shared" si="4"/>
        <v>1.4400000000000002</v>
      </c>
      <c r="D72" s="24">
        <f t="shared" si="5"/>
        <v>290.39999999999998</v>
      </c>
    </row>
    <row r="73" spans="2:7" x14ac:dyDescent="0.25">
      <c r="B73" s="13"/>
      <c r="C73" s="21">
        <v>1.45</v>
      </c>
      <c r="D73" s="22">
        <v>289</v>
      </c>
    </row>
    <row r="74" spans="2:7" x14ac:dyDescent="0.25">
      <c r="B74" s="13"/>
      <c r="C74" s="23">
        <f>C73+0.01</f>
        <v>1.46</v>
      </c>
      <c r="D74" s="24">
        <f>$G$75*C74+$G$76</f>
        <v>289.60000000000002</v>
      </c>
    </row>
    <row r="75" spans="2:7" x14ac:dyDescent="0.25">
      <c r="B75" s="13"/>
      <c r="C75" s="23">
        <f>C74+0.01</f>
        <v>1.47</v>
      </c>
      <c r="D75" s="24">
        <f t="shared" ref="D75:D77" si="6">$G$75*C75+$G$76</f>
        <v>290.2</v>
      </c>
      <c r="F75" s="2" t="s">
        <v>11</v>
      </c>
      <c r="G75" s="20">
        <f>(D73-D78)/(C73-C78)</f>
        <v>59.999999999999943</v>
      </c>
    </row>
    <row r="76" spans="2:7" x14ac:dyDescent="0.25">
      <c r="B76" s="13"/>
      <c r="C76" s="23">
        <f>C75+0.01</f>
        <v>1.48</v>
      </c>
      <c r="D76" s="24">
        <f t="shared" si="6"/>
        <v>290.8</v>
      </c>
      <c r="F76" s="2" t="s">
        <v>14</v>
      </c>
      <c r="G76" s="20">
        <f>D73-G75*C73</f>
        <v>202.00000000000009</v>
      </c>
    </row>
    <row r="77" spans="2:7" x14ac:dyDescent="0.25">
      <c r="B77" s="13"/>
      <c r="C77" s="23">
        <f>C76+0.01</f>
        <v>1.49</v>
      </c>
      <c r="D77" s="24">
        <f t="shared" si="6"/>
        <v>291.39999999999998</v>
      </c>
    </row>
    <row r="78" spans="2:7" ht="15.6" thickBot="1" x14ac:dyDescent="0.3">
      <c r="B78" s="13"/>
      <c r="C78" s="28">
        <v>1.5</v>
      </c>
      <c r="D78" s="29">
        <v>292</v>
      </c>
    </row>
    <row r="80" spans="2:7" x14ac:dyDescent="0.25">
      <c r="C80" s="25" t="s">
        <v>15</v>
      </c>
      <c r="D80" s="25" t="s">
        <v>16</v>
      </c>
      <c r="F80"/>
      <c r="G80"/>
    </row>
    <row r="81" spans="3:7" x14ac:dyDescent="0.25">
      <c r="C81" s="25" t="s">
        <v>17</v>
      </c>
      <c r="D81" s="25" t="s">
        <v>17</v>
      </c>
      <c r="F81"/>
      <c r="G81"/>
    </row>
    <row r="82" spans="3:7" x14ac:dyDescent="0.25">
      <c r="C82" s="25" t="s">
        <v>18</v>
      </c>
      <c r="D82" s="25" t="s">
        <v>18</v>
      </c>
      <c r="F82"/>
      <c r="G82"/>
    </row>
    <row r="83" spans="3:7" s="2" customFormat="1" x14ac:dyDescent="0.25">
      <c r="C83" s="25"/>
      <c r="D83" s="25"/>
    </row>
    <row r="84" spans="3:7" s="2" customFormat="1" ht="31.95" customHeight="1" x14ac:dyDescent="0.25"/>
    <row r="85" spans="3:7" s="2" customFormat="1" x14ac:dyDescent="0.25"/>
    <row r="86" spans="3:7" s="2" customFormat="1" x14ac:dyDescent="0.25"/>
    <row r="87" spans="3:7" s="2" customFormat="1" x14ac:dyDescent="0.25"/>
    <row r="88" spans="3:7" s="2" customFormat="1" x14ac:dyDescent="0.25"/>
    <row r="89" spans="3:7" s="2" customFormat="1" x14ac:dyDescent="0.25"/>
  </sheetData>
  <mergeCells count="2">
    <mergeCell ref="C2:D2"/>
    <mergeCell ref="A18:A19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43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992C05-490A-4D02-B44B-1C69B85FFF54}">
  <dimension ref="B2:H8"/>
  <sheetViews>
    <sheetView workbookViewId="0">
      <selection activeCell="I33" sqref="I33"/>
    </sheetView>
  </sheetViews>
  <sheetFormatPr baseColWidth="10" defaultRowHeight="14.85" x14ac:dyDescent="0.25"/>
  <cols>
    <col min="2" max="2" width="19.28515625" style="30" customWidth="1"/>
    <col min="4" max="4" width="12.42578125" bestFit="1" customWidth="1"/>
  </cols>
  <sheetData>
    <row r="2" spans="2:8" x14ac:dyDescent="0.25">
      <c r="B2" s="30" t="s">
        <v>36</v>
      </c>
      <c r="D2" s="31" t="s">
        <v>31</v>
      </c>
      <c r="E2" s="30" t="s">
        <v>139</v>
      </c>
      <c r="F2" s="30" t="s">
        <v>140</v>
      </c>
      <c r="G2" s="30" t="s">
        <v>141</v>
      </c>
      <c r="H2" s="30" t="s">
        <v>142</v>
      </c>
    </row>
    <row r="3" spans="2:8" x14ac:dyDescent="0.25">
      <c r="D3" s="31"/>
      <c r="E3">
        <f>'Gicleur X3.08'!$C$8</f>
        <v>0.14000000000000001</v>
      </c>
      <c r="F3" s="33">
        <f>'Gicleur X3.08'!$D$8</f>
        <v>374</v>
      </c>
      <c r="G3" s="33">
        <f>'Gicleur X3.08'!$G$10</f>
        <v>-2333.3333333333335</v>
      </c>
      <c r="H3" s="33">
        <f>'Gicleur X3.08'!$G$11</f>
        <v>700.66666666666674</v>
      </c>
    </row>
    <row r="4" spans="2:8" x14ac:dyDescent="0.25">
      <c r="B4" s="30" t="s">
        <v>31</v>
      </c>
      <c r="D4" s="31"/>
      <c r="E4" s="32">
        <f>'Gicleur X3.08'!$C$14</f>
        <v>0.2</v>
      </c>
      <c r="F4" s="33">
        <f>'Gicleur X3.08'!$D$14</f>
        <v>234</v>
      </c>
      <c r="G4" s="33">
        <f>'Gicleur X3.08'!$G$16</f>
        <v>-1920.0000000000005</v>
      </c>
      <c r="H4" s="33">
        <f>'Gicleur X3.08'!$G$17</f>
        <v>618.00000000000011</v>
      </c>
    </row>
    <row r="5" spans="2:8" x14ac:dyDescent="0.25">
      <c r="B5" s="30" t="s">
        <v>32</v>
      </c>
      <c r="D5" s="31"/>
      <c r="E5" s="32">
        <f>'Gicleur X3.08'!$C$19</f>
        <v>0.25</v>
      </c>
      <c r="F5" s="33">
        <f>'Gicleur X3.08'!$D$19</f>
        <v>138</v>
      </c>
      <c r="G5" s="33">
        <f>'Gicleur X3.08'!$G$16</f>
        <v>-1920.0000000000005</v>
      </c>
      <c r="H5" s="33">
        <f>'Gicleur X3.08'!$G$17</f>
        <v>618.00000000000011</v>
      </c>
    </row>
    <row r="6" spans="2:8" x14ac:dyDescent="0.25">
      <c r="B6" s="30" t="s">
        <v>33</v>
      </c>
    </row>
    <row r="7" spans="2:8" x14ac:dyDescent="0.25">
      <c r="B7" s="30" t="s">
        <v>34</v>
      </c>
      <c r="D7" t="s">
        <v>32</v>
      </c>
    </row>
    <row r="8" spans="2:8" x14ac:dyDescent="0.25">
      <c r="B8" s="30" t="s">
        <v>35</v>
      </c>
    </row>
  </sheetData>
  <mergeCells count="1">
    <mergeCell ref="D2:D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Générateur</vt:lpstr>
      <vt:lpstr>Gicleur X3.08</vt:lpstr>
      <vt:lpstr>Gicleur X5.65</vt:lpstr>
      <vt:lpstr>Gicleur A.30</vt:lpstr>
      <vt:lpstr>Gicleur B.02</vt:lpstr>
      <vt:lpstr>Gicleur I.26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Sobo, Laurent</dc:creator>
  <cp:lastModifiedBy>Sobo, Laurent</cp:lastModifiedBy>
  <dcterms:created xsi:type="dcterms:W3CDTF">2015-06-05T18:19:34Z</dcterms:created>
  <dcterms:modified xsi:type="dcterms:W3CDTF">2022-12-27T14:05:02Z</dcterms:modified>
</cp:coreProperties>
</file>