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ar\Desktop\"/>
    </mc:Choice>
  </mc:AlternateContent>
  <xr:revisionPtr revIDLastSave="0" documentId="13_ncr:1_{9F8FD2A6-D642-4512-9B66-2076E87719AD}" xr6:coauthVersionLast="47" xr6:coauthVersionMax="47" xr10:uidLastSave="{00000000-0000-0000-0000-000000000000}"/>
  <bookViews>
    <workbookView xWindow="-120" yWindow="-120" windowWidth="29040" windowHeight="15720" activeTab="1" xr2:uid="{D91D141A-920B-4A89-99B6-B6F809430C44}"/>
  </bookViews>
  <sheets>
    <sheet name="Etiquettes Automatiques" sheetId="2" r:id="rId1"/>
    <sheet name="Bon de Livraison PL 01" sheetId="3" r:id="rId2"/>
    <sheet name="Etiquettes Manuelle" sheetId="5" r:id="rId3"/>
    <sheet name="Recap" sheetId="4" r:id="rId4"/>
    <sheet name="Feuille calcul" sheetId="1" r:id="rId5"/>
  </sheets>
  <externalReferences>
    <externalReference r:id="rId6"/>
    <externalReference r:id="rId7"/>
    <externalReference r:id="rId8"/>
  </externalReferences>
  <definedNames>
    <definedName name="Utilisateurs">(#REF!)</definedName>
    <definedName name="_xlnm.Print_Area" localSheetId="1">'Bon de Livraison PL 01'!#REF!</definedName>
    <definedName name="_xlnm.Print_Area" localSheetId="0">'Etiquettes Automatiques'!#REF!</definedName>
    <definedName name="_xlnm.Print_Area" localSheetId="2">'Etiquettes Manuelle'!#REF!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5" i="3" l="1"/>
  <c r="I13" i="3"/>
  <c r="J13" i="3"/>
  <c r="L14" i="3"/>
  <c r="L15" i="3"/>
  <c r="M15" i="3"/>
  <c r="M13" i="3"/>
  <c r="H15" i="3" l="1"/>
  <c r="H13" i="3"/>
  <c r="C9" i="2"/>
  <c r="K4" i="3" l="1"/>
  <c r="K3" i="3"/>
  <c r="F11" i="4"/>
  <c r="E11" i="4"/>
  <c r="L10" i="3" l="1"/>
  <c r="L11" i="3"/>
  <c r="L12" i="3"/>
  <c r="L13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9" i="3"/>
  <c r="C8" i="2" l="1"/>
  <c r="C5" i="2"/>
  <c r="J9" i="3" l="1"/>
  <c r="J10" i="3"/>
  <c r="O10" i="3" s="1"/>
  <c r="J11" i="3"/>
  <c r="O11" i="3" s="1"/>
  <c r="J12" i="3"/>
  <c r="O12" i="3" s="1"/>
  <c r="O13" i="3"/>
  <c r="J14" i="3"/>
  <c r="O14" i="3" s="1"/>
  <c r="J15" i="3"/>
  <c r="O15" i="3" s="1"/>
  <c r="J16" i="3"/>
  <c r="O16" i="3" s="1"/>
  <c r="J17" i="3"/>
  <c r="O17" i="3" s="1"/>
  <c r="J18" i="3"/>
  <c r="O18" i="3" s="1"/>
  <c r="J19" i="3"/>
  <c r="O19" i="3" s="1"/>
  <c r="J20" i="3"/>
  <c r="O20" i="3" s="1"/>
  <c r="J21" i="3"/>
  <c r="O21" i="3" s="1"/>
  <c r="J22" i="3"/>
  <c r="O22" i="3" s="1"/>
  <c r="J23" i="3"/>
  <c r="O23" i="3" s="1"/>
  <c r="J24" i="3"/>
  <c r="O24" i="3" s="1"/>
  <c r="J25" i="3"/>
  <c r="O25" i="3" s="1"/>
  <c r="J26" i="3"/>
  <c r="O26" i="3" s="1"/>
  <c r="J27" i="3"/>
  <c r="O27" i="3" s="1"/>
  <c r="J28" i="3"/>
  <c r="O28" i="3" s="1"/>
  <c r="J29" i="3"/>
  <c r="O29" i="3" s="1"/>
  <c r="J30" i="3"/>
  <c r="O30" i="3" s="1"/>
  <c r="J31" i="3"/>
  <c r="O31" i="3" s="1"/>
  <c r="J32" i="3"/>
  <c r="O32" i="3" s="1"/>
  <c r="J33" i="3"/>
  <c r="O33" i="3" s="1"/>
  <c r="J34" i="3"/>
  <c r="O34" i="3" s="1"/>
  <c r="J35" i="3"/>
  <c r="O35" i="3" s="1"/>
  <c r="J36" i="3"/>
  <c r="O36" i="3" s="1"/>
  <c r="J37" i="3"/>
  <c r="O37" i="3" s="1"/>
  <c r="J38" i="3"/>
  <c r="O38" i="3" s="1"/>
  <c r="J39" i="3"/>
  <c r="O39" i="3" s="1"/>
  <c r="J40" i="3"/>
  <c r="O40" i="3" s="1"/>
  <c r="J41" i="3"/>
  <c r="O41" i="3" s="1"/>
  <c r="J42" i="3"/>
  <c r="O42" i="3" s="1"/>
  <c r="J43" i="3"/>
  <c r="O43" i="3" s="1"/>
  <c r="J44" i="3"/>
  <c r="O44" i="3" s="1"/>
  <c r="J45" i="3"/>
  <c r="O45" i="3" s="1"/>
  <c r="J46" i="3"/>
  <c r="O46" i="3" s="1"/>
  <c r="J47" i="3"/>
  <c r="O47" i="3" s="1"/>
  <c r="J48" i="3"/>
  <c r="O48" i="3" s="1"/>
  <c r="J49" i="3"/>
  <c r="O49" i="3" s="1"/>
  <c r="J50" i="3"/>
  <c r="O50" i="3" s="1"/>
  <c r="J51" i="3"/>
  <c r="O51" i="3" s="1"/>
  <c r="J52" i="3"/>
  <c r="O52" i="3" s="1"/>
  <c r="J53" i="3"/>
  <c r="O53" i="3" s="1"/>
  <c r="J54" i="3"/>
  <c r="O54" i="3" s="1"/>
  <c r="J55" i="3"/>
  <c r="O55" i="3" s="1"/>
  <c r="J56" i="3"/>
  <c r="O56" i="3" s="1"/>
  <c r="J57" i="3"/>
  <c r="O57" i="3" s="1"/>
  <c r="J58" i="3"/>
  <c r="O58" i="3" s="1"/>
  <c r="J59" i="3"/>
  <c r="O59" i="3" s="1"/>
  <c r="J60" i="3"/>
  <c r="O60" i="3" s="1"/>
  <c r="J61" i="3"/>
  <c r="O61" i="3" s="1"/>
  <c r="J62" i="3"/>
  <c r="O62" i="3" s="1"/>
  <c r="J63" i="3"/>
  <c r="O63" i="3" s="1"/>
  <c r="J64" i="3"/>
  <c r="O64" i="3" s="1"/>
  <c r="J65" i="3"/>
  <c r="O65" i="3" s="1"/>
  <c r="J66" i="3"/>
  <c r="O66" i="3" s="1"/>
  <c r="J67" i="3"/>
  <c r="O67" i="3" s="1"/>
  <c r="J68" i="3"/>
  <c r="O68" i="3" s="1"/>
  <c r="J69" i="3"/>
  <c r="O69" i="3" s="1"/>
  <c r="J70" i="3"/>
  <c r="O70" i="3" s="1"/>
  <c r="J71" i="3"/>
  <c r="O71" i="3" s="1"/>
  <c r="J72" i="3"/>
  <c r="O72" i="3" s="1"/>
  <c r="J73" i="3"/>
  <c r="O73" i="3" s="1"/>
  <c r="J74" i="3"/>
  <c r="O74" i="3" s="1"/>
  <c r="J75" i="3"/>
  <c r="O75" i="3" s="1"/>
  <c r="J76" i="3"/>
  <c r="O76" i="3" s="1"/>
  <c r="J77" i="3"/>
  <c r="O77" i="3" s="1"/>
  <c r="J78" i="3"/>
  <c r="O78" i="3" s="1"/>
  <c r="J79" i="3"/>
  <c r="O79" i="3" s="1"/>
  <c r="J80" i="3"/>
  <c r="O80" i="3" s="1"/>
  <c r="J81" i="3"/>
  <c r="O81" i="3" s="1"/>
  <c r="J82" i="3"/>
  <c r="O82" i="3" s="1"/>
  <c r="J83" i="3"/>
  <c r="O83" i="3" s="1"/>
  <c r="J84" i="3"/>
  <c r="O84" i="3" s="1"/>
  <c r="J85" i="3"/>
  <c r="O85" i="3" s="1"/>
  <c r="J86" i="3"/>
  <c r="O86" i="3" s="1"/>
  <c r="J87" i="3"/>
  <c r="O87" i="3" s="1"/>
  <c r="J88" i="3"/>
  <c r="O88" i="3" s="1"/>
  <c r="J89" i="3"/>
  <c r="O89" i="3" s="1"/>
  <c r="J90" i="3"/>
  <c r="O90" i="3" s="1"/>
  <c r="J91" i="3"/>
  <c r="O91" i="3" s="1"/>
  <c r="J92" i="3"/>
  <c r="O92" i="3" s="1"/>
  <c r="J93" i="3"/>
  <c r="O93" i="3" s="1"/>
  <c r="J94" i="3"/>
  <c r="O94" i="3" s="1"/>
  <c r="J95" i="3"/>
  <c r="O95" i="3" s="1"/>
  <c r="J96" i="3"/>
  <c r="O96" i="3" s="1"/>
  <c r="J97" i="3"/>
  <c r="O97" i="3" s="1"/>
  <c r="J98" i="3"/>
  <c r="O98" i="3" s="1"/>
  <c r="J99" i="3"/>
  <c r="O99" i="3" s="1"/>
  <c r="J100" i="3"/>
  <c r="O100" i="3" s="1"/>
  <c r="J101" i="3"/>
  <c r="O101" i="3" s="1"/>
  <c r="J102" i="3"/>
  <c r="O102" i="3" s="1"/>
  <c r="J103" i="3"/>
  <c r="O103" i="3" s="1"/>
  <c r="J104" i="3"/>
  <c r="O104" i="3" s="1"/>
  <c r="J105" i="3"/>
  <c r="O105" i="3" s="1"/>
  <c r="J106" i="3"/>
  <c r="O106" i="3" s="1"/>
  <c r="J107" i="3"/>
  <c r="O107" i="3" s="1"/>
  <c r="O9" i="3" l="1"/>
  <c r="J108" i="3"/>
  <c r="D11" i="4" s="1"/>
  <c r="C19" i="5"/>
  <c r="D19" i="5"/>
  <c r="M11" i="5"/>
  <c r="L9" i="5"/>
  <c r="C17" i="5" s="1"/>
  <c r="L11" i="5"/>
  <c r="M12" i="5"/>
  <c r="D20" i="5" s="1"/>
  <c r="L12" i="5"/>
  <c r="C20" i="5" s="1"/>
  <c r="L8" i="5"/>
  <c r="C16" i="5" s="1"/>
  <c r="D8" i="2"/>
  <c r="J110" i="3" l="1"/>
  <c r="D9" i="2"/>
  <c r="H3" i="5" l="1"/>
  <c r="I11" i="4" l="1"/>
  <c r="K11" i="4" s="1"/>
  <c r="H2" i="2" l="1"/>
</calcChain>
</file>

<file path=xl/sharedStrings.xml><?xml version="1.0" encoding="utf-8"?>
<sst xmlns="http://schemas.openxmlformats.org/spreadsheetml/2006/main" count="202" uniqueCount="79">
  <si>
    <t>00/01/1900</t>
  </si>
  <si>
    <t>Impression Etiquettes</t>
  </si>
  <si>
    <t>SANOGIL DENT 75 ML</t>
  </si>
  <si>
    <t>205039X</t>
  </si>
  <si>
    <t>70 PCS</t>
  </si>
  <si>
    <t>Date
 Entrée</t>
  </si>
  <si>
    <t>Ref 
Article Douchette</t>
  </si>
  <si>
    <t>Désignation</t>
  </si>
  <si>
    <t>Qt
theorique</t>
  </si>
  <si>
    <t>Code</t>
  </si>
  <si>
    <t>Qt sortie</t>
  </si>
  <si>
    <t>N°Palette</t>
  </si>
  <si>
    <t>Nombres de cartons complet</t>
  </si>
  <si>
    <t>Trie + Paletisation</t>
  </si>
  <si>
    <t>Quantité Livrée Code1</t>
  </si>
  <si>
    <t>Total Livraison</t>
  </si>
  <si>
    <t xml:space="preserve">                       </t>
  </si>
  <si>
    <t>BL01</t>
  </si>
  <si>
    <t>BL02</t>
  </si>
  <si>
    <t>BL03</t>
  </si>
  <si>
    <t xml:space="preserve"> TOTAL</t>
  </si>
  <si>
    <t>TARIFS  2023</t>
  </si>
  <si>
    <t>SEMESTRE</t>
  </si>
  <si>
    <t>A12</t>
  </si>
  <si>
    <t>A15</t>
  </si>
  <si>
    <t>400 418</t>
  </si>
  <si>
    <t>Reference carton</t>
  </si>
  <si>
    <t>443 238</t>
  </si>
  <si>
    <t>551 860</t>
  </si>
  <si>
    <t>308 515</t>
  </si>
  <si>
    <t>400 475</t>
  </si>
  <si>
    <t>551 859</t>
  </si>
  <si>
    <t>308 516</t>
  </si>
  <si>
    <t>1ER</t>
  </si>
  <si>
    <t>2ND</t>
  </si>
  <si>
    <t>Nombre piéce par colis complet</t>
  </si>
  <si>
    <t>REF Eureca</t>
  </si>
  <si>
    <t>BON DE LIVRAISON N° 01 / CAMION 01 du …....../……../20…...</t>
  </si>
  <si>
    <t>3346029788671</t>
  </si>
  <si>
    <t>Total des produits</t>
  </si>
  <si>
    <t>Nom du produit</t>
  </si>
  <si>
    <t>Code barre</t>
  </si>
  <si>
    <t>Code Eureca</t>
  </si>
  <si>
    <t>DLUO / DLC</t>
  </si>
  <si>
    <t>Type carton</t>
  </si>
  <si>
    <t>1er semestre 25</t>
  </si>
  <si>
    <t>N produit par caisse</t>
  </si>
  <si>
    <t>Assortiment de produit</t>
  </si>
  <si>
    <t>502010X</t>
  </si>
  <si>
    <t>Contenance produit</t>
  </si>
  <si>
    <t>650 ML</t>
  </si>
  <si>
    <t>carolin Sav Marseille</t>
  </si>
  <si>
    <t xml:space="preserve">      Etiquettes Palettes</t>
  </si>
  <si>
    <t xml:space="preserve">       Etiquettes Produits</t>
  </si>
  <si>
    <t xml:space="preserve">      Etiquettes Produits / Palettes</t>
  </si>
  <si>
    <t>Etiquette MANUELLE</t>
  </si>
  <si>
    <t>PS Repporter sur le tableau des BON de LIVRAISON (BL0…)</t>
  </si>
  <si>
    <t>Etiquettes produits</t>
  </si>
  <si>
    <t xml:space="preserve">Etiquettes palettes </t>
  </si>
  <si>
    <t>A12x2</t>
  </si>
  <si>
    <t>01</t>
  </si>
  <si>
    <t>9</t>
  </si>
  <si>
    <t>03</t>
  </si>
  <si>
    <t>2nd semestre 25</t>
  </si>
  <si>
    <t xml:space="preserve">Cumul </t>
  </si>
  <si>
    <t>Code 1</t>
  </si>
  <si>
    <t xml:space="preserve">Produits destruction </t>
  </si>
  <si>
    <t>12</t>
  </si>
  <si>
    <t>Nombre carton complet</t>
  </si>
  <si>
    <t>Nombre carton incomplet</t>
  </si>
  <si>
    <t>Nombre de produits incomplet</t>
  </si>
  <si>
    <t>Nombre de carton sur la palette</t>
  </si>
  <si>
    <t>Date Limite Utilisation</t>
  </si>
  <si>
    <t>Travail Effectuer</t>
  </si>
  <si>
    <t>aaa</t>
  </si>
  <si>
    <t>bbb</t>
  </si>
  <si>
    <t>ccc</t>
  </si>
  <si>
    <t>ddd</t>
  </si>
  <si>
    <t xml:space="preserve">Récapitulatif Facturation …....... 20…... Client …...........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</si>
</sst>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#,##0.00000"/>
    <numFmt numFmtId="165" formatCode="0&quot;PCS&quot;"/>
    <numFmt numFmtId="166" formatCode="General\ &quot;PCS&quot;"/>
    <numFmt numFmtId="167" formatCode="General\ &quot;pcs&quot;"/>
    <numFmt numFmtId="168" formatCode="@\ &quot;PCS&quot;"/>
    <numFmt numFmtId="169" formatCode="0.0"/>
    <numFmt numFmtId="170" formatCode="dd/mm/yyyy"/>
  </numFmts>
  <fonts count="5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indexed="8"/>
      <name val="Arial"/>
      <family val="2"/>
    </font>
    <font>
      <b/>
      <sz val="11"/>
      <color rgb="FFFF0000"/>
      <name val="Arial"/>
      <family val="2"/>
    </font>
    <font>
      <b/>
      <sz val="8"/>
      <color rgb="FFFF0000"/>
      <name val="Arial"/>
      <family val="2"/>
    </font>
    <font>
      <sz val="11"/>
      <color indexed="8"/>
      <name val="Arial"/>
      <family val="2"/>
    </font>
    <font>
      <b/>
      <sz val="9"/>
      <color rgb="FFFF0000"/>
      <name val="Arial"/>
      <family val="2"/>
    </font>
    <font>
      <b/>
      <sz val="10"/>
      <color indexed="8"/>
      <name val="Arial"/>
      <family val="2"/>
    </font>
    <font>
      <b/>
      <sz val="9"/>
      <name val="Arial"/>
      <family val="2"/>
    </font>
    <font>
      <b/>
      <sz val="9"/>
      <color theme="1"/>
      <name val="Arial"/>
      <family val="2"/>
    </font>
    <font>
      <b/>
      <sz val="8"/>
      <color theme="4" tint="-0.499984740745262"/>
      <name val="Arial"/>
      <family val="2"/>
    </font>
    <font>
      <b/>
      <sz val="12"/>
      <color indexed="8"/>
      <name val="Arial"/>
      <family val="2"/>
    </font>
    <font>
      <b/>
      <sz val="12"/>
      <color rgb="FFFF0000"/>
      <name val="Arial"/>
      <family val="2"/>
    </font>
    <font>
      <b/>
      <sz val="11"/>
      <color rgb="FF00B05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6"/>
      <color theme="8" tint="-0.249977111117893"/>
      <name val="Calibri"/>
      <family val="2"/>
      <scheme val="minor"/>
    </font>
    <font>
      <b/>
      <sz val="18"/>
      <color theme="8" tint="-0.249977111117893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24"/>
      <color indexed="8"/>
      <name val="Arial"/>
      <family val="2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rgb="FF00B050"/>
      <name val="Calibri"/>
      <family val="2"/>
      <scheme val="minor"/>
    </font>
    <font>
      <sz val="7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name val="Arial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8"/>
      <name val="Arial"/>
      <family val="2"/>
    </font>
    <font>
      <b/>
      <sz val="11"/>
      <color theme="1"/>
      <name val="Arial"/>
      <family val="2"/>
    </font>
    <font>
      <b/>
      <sz val="11"/>
      <color indexed="10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theme="8"/>
      <name val="Calibri"/>
      <family val="2"/>
      <scheme val="minor"/>
    </font>
    <font>
      <b/>
      <sz val="8"/>
      <color theme="1"/>
      <name val="Arial"/>
      <family val="2"/>
    </font>
    <font>
      <b/>
      <sz val="12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</borders>
  <cellStyleXfs count="1">
    <xf numFmtId="0" fontId="0" fillId="0" borderId="0"/>
  </cellStyleXfs>
  <cellXfs count="208">
    <xf numFmtId="0" fontId="0" fillId="0" borderId="0" xfId="0"/>
    <xf numFmtId="0" fontId="0" fillId="0" borderId="0" xfId="0" applyProtection="1">
      <protection locked="0"/>
    </xf>
    <xf numFmtId="49" fontId="4" fillId="0" borderId="0" xfId="0" applyNumberFormat="1" applyFont="1" applyAlignment="1" applyProtection="1">
      <alignment vertical="center"/>
      <protection locked="0"/>
    </xf>
    <xf numFmtId="0" fontId="1" fillId="0" borderId="0" xfId="0" applyFont="1"/>
    <xf numFmtId="0" fontId="0" fillId="2" borderId="0" xfId="0" applyFill="1"/>
    <xf numFmtId="0" fontId="7" fillId="0" borderId="1" xfId="0" applyFont="1" applyBorder="1" applyAlignment="1">
      <alignment horizontal="center" vertical="justify"/>
    </xf>
    <xf numFmtId="0" fontId="3" fillId="0" borderId="0" xfId="0" applyFont="1"/>
    <xf numFmtId="14" fontId="3" fillId="0" borderId="0" xfId="0" applyNumberFormat="1" applyFont="1"/>
    <xf numFmtId="0" fontId="8" fillId="3" borderId="0" xfId="0" applyFont="1" applyFill="1"/>
    <xf numFmtId="0" fontId="0" fillId="3" borderId="0" xfId="0" applyFill="1"/>
    <xf numFmtId="0" fontId="8" fillId="2" borderId="0" xfId="0" applyFont="1" applyFill="1"/>
    <xf numFmtId="0" fontId="10" fillId="0" borderId="0" xfId="0" applyFont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49" fontId="11" fillId="3" borderId="0" xfId="0" applyNumberFormat="1" applyFont="1" applyFill="1" applyAlignment="1">
      <alignment horizontal="center" vertical="center"/>
    </xf>
    <xf numFmtId="0" fontId="8" fillId="0" borderId="0" xfId="0" applyFont="1"/>
    <xf numFmtId="0" fontId="12" fillId="0" borderId="0" xfId="0" applyFont="1" applyProtection="1">
      <protection locked="0"/>
    </xf>
    <xf numFmtId="0" fontId="13" fillId="0" borderId="0" xfId="0" applyFont="1" applyProtection="1">
      <protection locked="0"/>
    </xf>
    <xf numFmtId="49" fontId="12" fillId="0" borderId="0" xfId="0" applyNumberFormat="1" applyFont="1" applyAlignment="1">
      <alignment horizontal="center"/>
    </xf>
    <xf numFmtId="22" fontId="12" fillId="0" borderId="0" xfId="0" applyNumberFormat="1" applyFont="1" applyProtection="1">
      <protection locked="0"/>
    </xf>
    <xf numFmtId="0" fontId="13" fillId="0" borderId="0" xfId="0" applyFont="1" applyAlignment="1" applyProtection="1">
      <alignment horizontal="left"/>
      <protection locked="0"/>
    </xf>
    <xf numFmtId="0" fontId="15" fillId="0" borderId="0" xfId="0" applyFont="1" applyAlignment="1" applyProtection="1">
      <alignment horizontal="center" vertical="center"/>
      <protection locked="0"/>
    </xf>
    <xf numFmtId="0" fontId="16" fillId="0" borderId="0" xfId="0" applyFont="1" applyAlignment="1" applyProtection="1">
      <alignment horizontal="left"/>
      <protection locked="0"/>
    </xf>
    <xf numFmtId="49" fontId="2" fillId="0" borderId="0" xfId="0" applyNumberFormat="1" applyFont="1" applyAlignment="1">
      <alignment horizontal="center"/>
    </xf>
    <xf numFmtId="0" fontId="17" fillId="0" borderId="5" xfId="0" applyFont="1" applyBorder="1" applyAlignment="1" applyProtection="1">
      <alignment horizontal="center" vertical="center" wrapText="1"/>
      <protection locked="0"/>
    </xf>
    <xf numFmtId="0" fontId="17" fillId="0" borderId="5" xfId="0" applyFont="1" applyBorder="1" applyAlignment="1" applyProtection="1">
      <alignment horizontal="center" vertical="center"/>
      <protection locked="0"/>
    </xf>
    <xf numFmtId="0" fontId="18" fillId="0" borderId="5" xfId="0" applyFont="1" applyBorder="1" applyAlignment="1" applyProtection="1">
      <alignment horizontal="center" vertical="center"/>
      <protection locked="0"/>
    </xf>
    <xf numFmtId="49" fontId="20" fillId="0" borderId="5" xfId="0" applyNumberFormat="1" applyFont="1" applyBorder="1" applyAlignment="1" applyProtection="1">
      <alignment horizontal="center" vertical="center" wrapText="1"/>
      <protection locked="0"/>
    </xf>
    <xf numFmtId="49" fontId="17" fillId="0" borderId="5" xfId="0" applyNumberFormat="1" applyFont="1" applyBorder="1" applyAlignment="1" applyProtection="1">
      <alignment horizontal="center" vertical="center" wrapText="1"/>
      <protection locked="0"/>
    </xf>
    <xf numFmtId="49" fontId="19" fillId="0" borderId="5" xfId="0" applyNumberFormat="1" applyFont="1" applyBorder="1" applyAlignment="1" applyProtection="1">
      <alignment horizontal="center" vertical="center" wrapText="1"/>
      <protection locked="0"/>
    </xf>
    <xf numFmtId="0" fontId="21" fillId="0" borderId="5" xfId="0" applyFont="1" applyBorder="1" applyAlignment="1" applyProtection="1">
      <alignment horizontal="center" vertical="center"/>
      <protection locked="0"/>
    </xf>
    <xf numFmtId="3" fontId="21" fillId="0" borderId="5" xfId="0" applyNumberFormat="1" applyFont="1" applyBorder="1" applyAlignment="1" applyProtection="1">
      <alignment horizontal="center" vertical="center"/>
      <protection locked="0"/>
    </xf>
    <xf numFmtId="0" fontId="21" fillId="5" borderId="5" xfId="0" applyFont="1" applyFill="1" applyBorder="1" applyAlignment="1" applyProtection="1">
      <alignment horizontal="center" vertical="center"/>
      <protection locked="0"/>
    </xf>
    <xf numFmtId="49" fontId="21" fillId="0" borderId="5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0" fontId="21" fillId="0" borderId="0" xfId="0" applyFont="1" applyAlignment="1" applyProtection="1">
      <alignment horizontal="center" vertical="center"/>
      <protection locked="0"/>
    </xf>
    <xf numFmtId="0" fontId="14" fillId="0" borderId="0" xfId="0" applyFont="1" applyProtection="1">
      <protection locked="0"/>
    </xf>
    <xf numFmtId="0" fontId="22" fillId="0" borderId="0" xfId="0" applyFont="1" applyAlignment="1" applyProtection="1">
      <alignment vertical="center"/>
      <protection locked="0"/>
    </xf>
    <xf numFmtId="0" fontId="23" fillId="0" borderId="0" xfId="0" applyFont="1" applyAlignment="1" applyProtection="1">
      <alignment horizontal="center" vertical="center"/>
      <protection locked="0"/>
    </xf>
    <xf numFmtId="0" fontId="16" fillId="0" borderId="0" xfId="0" applyFont="1" applyProtection="1">
      <protection locked="0"/>
    </xf>
    <xf numFmtId="0" fontId="22" fillId="7" borderId="0" xfId="0" applyFont="1" applyFill="1" applyAlignment="1" applyProtection="1">
      <alignment vertical="center"/>
      <protection locked="0"/>
    </xf>
    <xf numFmtId="0" fontId="23" fillId="7" borderId="0" xfId="0" applyFont="1" applyFill="1" applyAlignment="1" applyProtection="1">
      <alignment horizontal="center" vertical="center"/>
      <protection locked="0"/>
    </xf>
    <xf numFmtId="0" fontId="24" fillId="0" borderId="0" xfId="0" applyFont="1" applyProtection="1">
      <protection locked="0"/>
    </xf>
    <xf numFmtId="0" fontId="13" fillId="0" borderId="0" xfId="0" applyFont="1" applyProtection="1">
      <protection hidden="1"/>
    </xf>
    <xf numFmtId="3" fontId="0" fillId="0" borderId="0" xfId="0" applyNumberFormat="1"/>
    <xf numFmtId="0" fontId="0" fillId="0" borderId="0" xfId="0" applyFill="1" applyProtection="1">
      <protection locked="0"/>
    </xf>
    <xf numFmtId="0" fontId="9" fillId="0" borderId="0" xfId="0" applyFont="1"/>
    <xf numFmtId="0" fontId="29" fillId="0" borderId="0" xfId="0" applyFont="1"/>
    <xf numFmtId="0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26" fillId="0" borderId="0" xfId="0" applyFont="1" applyAlignment="1">
      <alignment horizontal="left"/>
    </xf>
    <xf numFmtId="0" fontId="6" fillId="0" borderId="0" xfId="0" applyFont="1" applyFill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>
      <alignment horizontal="center" vertical="center"/>
    </xf>
    <xf numFmtId="0" fontId="13" fillId="0" borderId="0" xfId="0" applyFont="1" applyAlignment="1" applyProtection="1">
      <alignment horizontal="left"/>
      <protection locked="0"/>
    </xf>
    <xf numFmtId="14" fontId="21" fillId="0" borderId="5" xfId="0" applyNumberFormat="1" applyFont="1" applyFill="1" applyBorder="1" applyAlignment="1" applyProtection="1">
      <alignment horizontal="center" vertical="center"/>
      <protection locked="0"/>
    </xf>
    <xf numFmtId="0" fontId="21" fillId="0" borderId="0" xfId="0" applyFont="1" applyFill="1" applyAlignment="1" applyProtection="1">
      <alignment horizontal="center" vertical="center"/>
      <protection locked="0"/>
    </xf>
    <xf numFmtId="0" fontId="21" fillId="0" borderId="5" xfId="0" applyFont="1" applyFill="1" applyBorder="1" applyAlignment="1" applyProtection="1">
      <alignment horizontal="center" vertical="center"/>
      <protection locked="0"/>
    </xf>
    <xf numFmtId="14" fontId="0" fillId="0" borderId="0" xfId="0" applyNumberFormat="1"/>
    <xf numFmtId="0" fontId="6" fillId="0" borderId="0" xfId="0" applyFont="1"/>
    <xf numFmtId="165" fontId="6" fillId="0" borderId="0" xfId="0" applyNumberFormat="1" applyFont="1"/>
    <xf numFmtId="166" fontId="10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7" fontId="7" fillId="0" borderId="1" xfId="0" applyNumberFormat="1" applyFont="1" applyBorder="1" applyAlignment="1">
      <alignment horizontal="center"/>
    </xf>
    <xf numFmtId="14" fontId="7" fillId="0" borderId="1" xfId="0" applyNumberFormat="1" applyFont="1" applyBorder="1" applyAlignment="1">
      <alignment horizontal="center"/>
    </xf>
    <xf numFmtId="49" fontId="36" fillId="0" borderId="1" xfId="0" applyNumberFormat="1" applyFont="1" applyBorder="1" applyAlignment="1">
      <alignment horizontal="center" vertical="justify"/>
    </xf>
    <xf numFmtId="167" fontId="10" fillId="0" borderId="0" xfId="0" applyNumberFormat="1" applyFont="1" applyAlignment="1">
      <alignment horizontal="center" vertical="center"/>
    </xf>
    <xf numFmtId="49" fontId="10" fillId="0" borderId="0" xfId="0" applyNumberFormat="1" applyFont="1" applyAlignment="1">
      <alignment horizontal="center" vertical="center"/>
    </xf>
    <xf numFmtId="0" fontId="0" fillId="0" borderId="0" xfId="0" applyFill="1"/>
    <xf numFmtId="0" fontId="1" fillId="0" borderId="0" xfId="0" applyFont="1" applyFill="1" applyProtection="1">
      <protection locked="0"/>
    </xf>
    <xf numFmtId="0" fontId="26" fillId="0" borderId="0" xfId="0" applyFont="1" applyAlignment="1"/>
    <xf numFmtId="0" fontId="35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6" fontId="5" fillId="0" borderId="0" xfId="0" applyNumberFormat="1" applyFont="1" applyBorder="1" applyAlignment="1">
      <alignment horizontal="center"/>
    </xf>
    <xf numFmtId="14" fontId="2" fillId="0" borderId="0" xfId="0" applyNumberFormat="1" applyFont="1" applyAlignment="1" applyProtection="1">
      <alignment vertical="center"/>
      <protection locked="0"/>
    </xf>
    <xf numFmtId="14" fontId="38" fillId="0" borderId="0" xfId="0" applyNumberFormat="1" applyFont="1" applyAlignment="1" applyProtection="1">
      <alignment vertical="center"/>
      <protection locked="0"/>
    </xf>
    <xf numFmtId="14" fontId="21" fillId="0" borderId="5" xfId="0" applyNumberFormat="1" applyFont="1" applyBorder="1" applyAlignment="1" applyProtection="1">
      <alignment horizontal="center" vertical="center"/>
      <protection locked="0"/>
    </xf>
    <xf numFmtId="0" fontId="15" fillId="0" borderId="5" xfId="0" applyNumberFormat="1" applyFont="1" applyBorder="1" applyAlignment="1" applyProtection="1">
      <alignment horizontal="center" vertical="center"/>
      <protection locked="0"/>
    </xf>
    <xf numFmtId="14" fontId="42" fillId="0" borderId="0" xfId="0" applyNumberFormat="1" applyFont="1" applyAlignment="1" applyProtection="1">
      <alignment vertical="center"/>
      <protection locked="0"/>
    </xf>
    <xf numFmtId="0" fontId="39" fillId="0" borderId="0" xfId="0" applyFont="1" applyAlignment="1" applyProtection="1">
      <alignment vertical="center"/>
      <protection locked="0"/>
    </xf>
    <xf numFmtId="0" fontId="40" fillId="0" borderId="5" xfId="0" applyFont="1" applyBorder="1" applyAlignment="1" applyProtection="1">
      <alignment horizontal="center" vertical="center"/>
      <protection locked="0"/>
    </xf>
    <xf numFmtId="0" fontId="41" fillId="0" borderId="0" xfId="0" applyFont="1" applyAlignment="1">
      <alignment vertical="center"/>
    </xf>
    <xf numFmtId="168" fontId="40" fillId="0" borderId="5" xfId="0" applyNumberFormat="1" applyFont="1" applyBorder="1" applyAlignment="1" applyProtection="1">
      <alignment horizontal="center" vertical="center"/>
      <protection locked="0"/>
    </xf>
    <xf numFmtId="14" fontId="21" fillId="0" borderId="5" xfId="0" applyNumberFormat="1" applyFont="1" applyBorder="1" applyAlignment="1" applyProtection="1">
      <alignment horizontal="center" vertical="center"/>
      <protection locked="0"/>
    </xf>
    <xf numFmtId="49" fontId="15" fillId="0" borderId="5" xfId="0" applyNumberFormat="1" applyFont="1" applyBorder="1" applyAlignment="1" applyProtection="1">
      <alignment horizontal="center" vertical="center"/>
      <protection locked="0"/>
    </xf>
    <xf numFmtId="3" fontId="43" fillId="6" borderId="5" xfId="0" applyNumberFormat="1" applyFont="1" applyFill="1" applyBorder="1" applyAlignment="1" applyProtection="1">
      <alignment horizontal="center" vertical="center"/>
      <protection locked="0"/>
    </xf>
    <xf numFmtId="3" fontId="43" fillId="7" borderId="0" xfId="0" applyNumberFormat="1" applyFont="1" applyFill="1" applyAlignment="1" applyProtection="1">
      <alignment horizontal="center" vertical="center"/>
      <protection locked="0"/>
    </xf>
    <xf numFmtId="1" fontId="41" fillId="0" borderId="0" xfId="0" applyNumberFormat="1" applyFont="1" applyAlignment="1">
      <alignment vertical="center"/>
    </xf>
    <xf numFmtId="169" fontId="40" fillId="0" borderId="5" xfId="0" applyNumberFormat="1" applyFont="1" applyBorder="1" applyAlignment="1" applyProtection="1">
      <alignment horizontal="center" vertical="center"/>
      <protection locked="0"/>
    </xf>
    <xf numFmtId="3" fontId="13" fillId="0" borderId="1" xfId="0" applyNumberFormat="1" applyFont="1" applyFill="1" applyBorder="1" applyAlignment="1" applyProtection="1">
      <alignment horizontal="center" vertical="center"/>
      <protection locked="0"/>
    </xf>
    <xf numFmtId="0" fontId="44" fillId="0" borderId="1" xfId="0" applyFont="1" applyFill="1" applyBorder="1" applyAlignment="1" applyProtection="1">
      <alignment horizontal="center" vertical="center"/>
      <protection locked="0"/>
    </xf>
    <xf numFmtId="0" fontId="44" fillId="0" borderId="0" xfId="0" applyFont="1" applyAlignment="1" applyProtection="1">
      <alignment horizontal="center" vertical="center"/>
      <protection locked="0"/>
    </xf>
    <xf numFmtId="3" fontId="44" fillId="0" borderId="0" xfId="0" applyNumberFormat="1" applyFont="1" applyAlignment="1" applyProtection="1">
      <alignment horizontal="center" vertical="center"/>
      <protection locked="0"/>
    </xf>
    <xf numFmtId="3" fontId="45" fillId="0" borderId="9" xfId="0" applyNumberFormat="1" applyFont="1" applyBorder="1" applyAlignment="1" applyProtection="1">
      <alignment horizontal="center" vertical="center"/>
      <protection locked="0"/>
    </xf>
    <xf numFmtId="3" fontId="45" fillId="0" borderId="10" xfId="0" applyNumberFormat="1" applyFont="1" applyBorder="1" applyAlignment="1" applyProtection="1">
      <alignment horizontal="center" vertical="center"/>
      <protection hidden="1"/>
    </xf>
    <xf numFmtId="164" fontId="45" fillId="0" borderId="9" xfId="0" applyNumberFormat="1" applyFont="1" applyBorder="1" applyAlignment="1" applyProtection="1">
      <alignment horizontal="center" vertical="center"/>
      <protection locked="0"/>
    </xf>
    <xf numFmtId="4" fontId="45" fillId="0" borderId="10" xfId="0" applyNumberFormat="1" applyFont="1" applyBorder="1" applyAlignment="1" applyProtection="1">
      <alignment horizontal="center" vertical="center"/>
      <protection hidden="1"/>
    </xf>
    <xf numFmtId="14" fontId="21" fillId="0" borderId="5" xfId="0" applyNumberFormat="1" applyFont="1" applyBorder="1" applyAlignment="1" applyProtection="1">
      <alignment horizontal="center" vertical="center"/>
      <protection locked="0"/>
    </xf>
    <xf numFmtId="0" fontId="13" fillId="0" borderId="0" xfId="0" applyFont="1" applyAlignment="1" applyProtection="1">
      <protection locked="0"/>
    </xf>
    <xf numFmtId="0" fontId="31" fillId="0" borderId="0" xfId="0" applyFont="1" applyBorder="1" applyAlignment="1">
      <alignment vertical="center"/>
    </xf>
    <xf numFmtId="0" fontId="46" fillId="0" borderId="0" xfId="0" applyFont="1"/>
    <xf numFmtId="0" fontId="43" fillId="0" borderId="0" xfId="0" applyFont="1" applyAlignment="1" applyProtection="1">
      <alignment horizontal="left"/>
      <protection locked="0"/>
    </xf>
    <xf numFmtId="0" fontId="43" fillId="0" borderId="5" xfId="0" applyFont="1" applyBorder="1" applyAlignment="1" applyProtection="1">
      <alignment horizontal="center" vertical="center" wrapText="1"/>
      <protection locked="0"/>
    </xf>
    <xf numFmtId="3" fontId="43" fillId="0" borderId="5" xfId="0" applyNumberFormat="1" applyFont="1" applyBorder="1" applyAlignment="1" applyProtection="1">
      <alignment horizontal="center" vertical="center"/>
      <protection locked="0"/>
    </xf>
    <xf numFmtId="0" fontId="43" fillId="0" borderId="0" xfId="0" applyFont="1" applyProtection="1">
      <protection locked="0"/>
    </xf>
    <xf numFmtId="49" fontId="47" fillId="0" borderId="0" xfId="0" applyNumberFormat="1" applyFont="1" applyAlignment="1">
      <alignment horizontal="center"/>
    </xf>
    <xf numFmtId="14" fontId="31" fillId="0" borderId="0" xfId="0" applyNumberFormat="1" applyFont="1" applyBorder="1" applyAlignment="1" applyProtection="1">
      <alignment vertical="center"/>
      <protection locked="0"/>
    </xf>
    <xf numFmtId="0" fontId="20" fillId="0" borderId="5" xfId="0" applyFont="1" applyBorder="1" applyAlignment="1" applyProtection="1">
      <alignment horizontal="center" vertical="center" wrapText="1"/>
      <protection locked="0"/>
    </xf>
    <xf numFmtId="3" fontId="48" fillId="0" borderId="5" xfId="0" applyNumberFormat="1" applyFont="1" applyBorder="1" applyAlignment="1" applyProtection="1">
      <alignment horizontal="center" vertical="center"/>
      <protection locked="0"/>
    </xf>
    <xf numFmtId="0" fontId="44" fillId="0" borderId="0" xfId="0" applyFont="1" applyProtection="1">
      <protection locked="0"/>
    </xf>
    <xf numFmtId="0" fontId="0" fillId="0" borderId="0" xfId="0" applyFont="1" applyProtection="1">
      <protection locked="0"/>
    </xf>
    <xf numFmtId="0" fontId="44" fillId="0" borderId="0" xfId="0" applyFont="1" applyAlignment="1" applyProtection="1">
      <alignment horizontal="left"/>
      <protection locked="0"/>
    </xf>
    <xf numFmtId="0" fontId="48" fillId="0" borderId="5" xfId="0" applyFont="1" applyBorder="1" applyAlignment="1" applyProtection="1">
      <alignment horizontal="center" vertical="center"/>
      <protection locked="0"/>
    </xf>
    <xf numFmtId="0" fontId="49" fillId="0" borderId="0" xfId="0" applyFont="1" applyAlignment="1" applyProtection="1">
      <alignment vertical="center"/>
      <protection locked="0"/>
    </xf>
    <xf numFmtId="0" fontId="49" fillId="7" borderId="0" xfId="0" applyFont="1" applyFill="1" applyAlignment="1" applyProtection="1">
      <alignment vertical="center"/>
      <protection locked="0"/>
    </xf>
    <xf numFmtId="0" fontId="39" fillId="4" borderId="0" xfId="0" applyFont="1" applyFill="1" applyAlignment="1" applyProtection="1">
      <alignment vertical="center"/>
      <protection locked="0"/>
    </xf>
    <xf numFmtId="14" fontId="21" fillId="4" borderId="5" xfId="0" applyNumberFormat="1" applyFont="1" applyFill="1" applyBorder="1" applyAlignment="1" applyProtection="1">
      <alignment horizontal="center" vertical="center"/>
      <protection locked="0"/>
    </xf>
    <xf numFmtId="49" fontId="15" fillId="4" borderId="5" xfId="0" applyNumberFormat="1" applyFont="1" applyFill="1" applyBorder="1" applyAlignment="1" applyProtection="1">
      <alignment horizontal="center" vertical="center"/>
      <protection locked="0"/>
    </xf>
    <xf numFmtId="0" fontId="21" fillId="4" borderId="5" xfId="0" applyFont="1" applyFill="1" applyBorder="1" applyAlignment="1" applyProtection="1">
      <alignment horizontal="center" vertical="center"/>
      <protection locked="0"/>
    </xf>
    <xf numFmtId="3" fontId="21" fillId="4" borderId="5" xfId="0" applyNumberFormat="1" applyFont="1" applyFill="1" applyBorder="1" applyAlignment="1" applyProtection="1">
      <alignment horizontal="center" vertical="center"/>
      <protection locked="0"/>
    </xf>
    <xf numFmtId="3" fontId="48" fillId="4" borderId="5" xfId="0" applyNumberFormat="1" applyFont="1" applyFill="1" applyBorder="1" applyAlignment="1" applyProtection="1">
      <alignment horizontal="center" vertical="center"/>
      <protection locked="0"/>
    </xf>
    <xf numFmtId="3" fontId="43" fillId="4" borderId="5" xfId="0" applyNumberFormat="1" applyFont="1" applyFill="1" applyBorder="1" applyAlignment="1" applyProtection="1">
      <alignment horizontal="center" vertical="center"/>
      <protection locked="0"/>
    </xf>
    <xf numFmtId="49" fontId="21" fillId="4" borderId="5" xfId="0" applyNumberFormat="1" applyFont="1" applyFill="1" applyBorder="1" applyAlignment="1" applyProtection="1">
      <alignment horizontal="center" vertical="center"/>
      <protection locked="0"/>
    </xf>
    <xf numFmtId="0" fontId="15" fillId="4" borderId="5" xfId="0" applyNumberFormat="1" applyFont="1" applyFill="1" applyBorder="1" applyAlignment="1" applyProtection="1">
      <alignment horizontal="center" vertical="center"/>
      <protection locked="0"/>
    </xf>
    <xf numFmtId="0" fontId="40" fillId="4" borderId="5" xfId="0" applyFont="1" applyFill="1" applyBorder="1" applyAlignment="1" applyProtection="1">
      <alignment horizontal="center" vertical="center"/>
      <protection locked="0"/>
    </xf>
    <xf numFmtId="169" fontId="40" fillId="4" borderId="5" xfId="0" applyNumberFormat="1" applyFont="1" applyFill="1" applyBorder="1" applyAlignment="1" applyProtection="1">
      <alignment horizontal="center" vertical="center"/>
      <protection locked="0"/>
    </xf>
    <xf numFmtId="14" fontId="12" fillId="0" borderId="1" xfId="0" applyNumberFormat="1" applyFont="1" applyBorder="1" applyAlignment="1" applyProtection="1">
      <alignment horizontal="center" vertical="center"/>
      <protection locked="0"/>
    </xf>
    <xf numFmtId="14" fontId="2" fillId="0" borderId="1" xfId="0" applyNumberFormat="1" applyFont="1" applyBorder="1" applyAlignment="1" applyProtection="1">
      <alignment horizontal="center" vertical="center"/>
      <protection locked="0"/>
    </xf>
    <xf numFmtId="0" fontId="12" fillId="0" borderId="1" xfId="0" applyNumberFormat="1" applyFont="1" applyBorder="1" applyAlignment="1" applyProtection="1">
      <alignment horizontal="center" vertical="center"/>
      <protection locked="0"/>
    </xf>
    <xf numFmtId="166" fontId="2" fillId="0" borderId="1" xfId="0" applyNumberFormat="1" applyFont="1" applyBorder="1" applyAlignment="1">
      <alignment horizontal="center" vertical="center"/>
    </xf>
    <xf numFmtId="14" fontId="41" fillId="0" borderId="0" xfId="0" applyNumberFormat="1" applyFont="1" applyFill="1" applyAlignment="1">
      <alignment vertical="center"/>
    </xf>
    <xf numFmtId="0" fontId="41" fillId="0" borderId="0" xfId="0" applyFont="1" applyFill="1" applyAlignment="1">
      <alignment vertical="center"/>
    </xf>
    <xf numFmtId="0" fontId="2" fillId="0" borderId="0" xfId="0" applyFont="1" applyAlignment="1">
      <alignment horizontal="center" vertical="center"/>
    </xf>
    <xf numFmtId="166" fontId="12" fillId="0" borderId="1" xfId="0" applyNumberFormat="1" applyFont="1" applyBorder="1" applyAlignment="1">
      <alignment horizontal="center" vertical="center"/>
    </xf>
    <xf numFmtId="14" fontId="21" fillId="0" borderId="5" xfId="0" applyNumberFormat="1" applyFont="1" applyBorder="1" applyAlignment="1" applyProtection="1">
      <alignment horizontal="center" vertical="center"/>
      <protection locked="0"/>
    </xf>
    <xf numFmtId="0" fontId="35" fillId="0" borderId="0" xfId="0" applyFont="1" applyBorder="1" applyAlignment="1">
      <alignment horizontal="right" vertical="center"/>
    </xf>
    <xf numFmtId="0" fontId="26" fillId="0" borderId="0" xfId="0" applyFont="1" applyAlignment="1">
      <alignment horizontal="left"/>
    </xf>
    <xf numFmtId="49" fontId="6" fillId="0" borderId="0" xfId="0" applyNumberFormat="1" applyFont="1" applyAlignment="1" applyProtection="1">
      <alignment horizontal="center" vertical="center"/>
      <protection locked="0"/>
    </xf>
    <xf numFmtId="0" fontId="9" fillId="4" borderId="0" xfId="0" applyFont="1" applyFill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2" fillId="7" borderId="0" xfId="0" applyFont="1" applyFill="1" applyAlignment="1" applyProtection="1">
      <alignment horizontal="center" vertical="center"/>
      <protection locked="0"/>
    </xf>
    <xf numFmtId="0" fontId="33" fillId="0" borderId="20" xfId="0" applyFont="1" applyBorder="1" applyAlignment="1" applyProtection="1">
      <alignment horizontal="center" vertical="center"/>
      <protection locked="0"/>
    </xf>
    <xf numFmtId="0" fontId="33" fillId="0" borderId="18" xfId="0" applyFont="1" applyBorder="1" applyAlignment="1" applyProtection="1">
      <alignment horizontal="center" vertical="center"/>
      <protection locked="0"/>
    </xf>
    <xf numFmtId="0" fontId="33" fillId="0" borderId="19" xfId="0" applyFont="1" applyBorder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top"/>
      <protection locked="0"/>
    </xf>
    <xf numFmtId="0" fontId="22" fillId="6" borderId="0" xfId="0" applyFont="1" applyFill="1" applyAlignment="1" applyProtection="1">
      <alignment horizontal="center" vertical="center"/>
      <protection locked="0"/>
    </xf>
    <xf numFmtId="0" fontId="37" fillId="0" borderId="6" xfId="0" applyFont="1" applyBorder="1" applyAlignment="1">
      <alignment horizontal="center" vertical="center"/>
    </xf>
    <xf numFmtId="0" fontId="37" fillId="0" borderId="21" xfId="0" applyFont="1" applyBorder="1" applyAlignment="1">
      <alignment horizontal="center" vertical="center"/>
    </xf>
    <xf numFmtId="0" fontId="37" fillId="0" borderId="7" xfId="0" applyFont="1" applyBorder="1" applyAlignment="1">
      <alignment horizontal="center" vertical="center"/>
    </xf>
    <xf numFmtId="0" fontId="27" fillId="0" borderId="11" xfId="0" applyFont="1" applyBorder="1" applyAlignment="1" applyProtection="1">
      <alignment horizontal="center" vertical="center"/>
      <protection locked="0"/>
    </xf>
    <xf numFmtId="0" fontId="27" fillId="0" borderId="16" xfId="0" applyFont="1" applyBorder="1" applyAlignment="1" applyProtection="1">
      <alignment horizontal="center" vertical="center"/>
      <protection locked="0"/>
    </xf>
    <xf numFmtId="0" fontId="27" fillId="0" borderId="12" xfId="0" applyFont="1" applyBorder="1" applyAlignment="1" applyProtection="1">
      <alignment horizontal="center" vertical="center"/>
      <protection locked="0"/>
    </xf>
    <xf numFmtId="0" fontId="27" fillId="0" borderId="8" xfId="0" applyFont="1" applyBorder="1" applyAlignment="1" applyProtection="1">
      <alignment horizontal="center" vertical="center"/>
      <protection locked="0"/>
    </xf>
    <xf numFmtId="0" fontId="27" fillId="0" borderId="0" xfId="0" applyFont="1" applyBorder="1" applyAlignment="1" applyProtection="1">
      <alignment horizontal="center" vertical="center"/>
      <protection locked="0"/>
    </xf>
    <xf numFmtId="0" fontId="27" fillId="0" borderId="13" xfId="0" applyFont="1" applyBorder="1" applyAlignment="1" applyProtection="1">
      <alignment horizontal="center" vertical="center"/>
      <protection locked="0"/>
    </xf>
    <xf numFmtId="0" fontId="27" fillId="0" borderId="14" xfId="0" applyFont="1" applyBorder="1" applyAlignment="1" applyProtection="1">
      <alignment horizontal="center" vertical="center"/>
      <protection locked="0"/>
    </xf>
    <xf numFmtId="0" fontId="27" fillId="0" borderId="17" xfId="0" applyFont="1" applyBorder="1" applyAlignment="1" applyProtection="1">
      <alignment horizontal="center" vertical="center"/>
      <protection locked="0"/>
    </xf>
    <xf numFmtId="0" fontId="27" fillId="0" borderId="15" xfId="0" applyFont="1" applyBorder="1" applyAlignment="1" applyProtection="1">
      <alignment horizontal="center" vertical="center"/>
      <protection locked="0"/>
    </xf>
    <xf numFmtId="0" fontId="32" fillId="0" borderId="0" xfId="0" applyFont="1" applyAlignment="1">
      <alignment horizontal="center" wrapText="1"/>
    </xf>
    <xf numFmtId="14" fontId="28" fillId="0" borderId="2" xfId="0" applyNumberFormat="1" applyFont="1" applyBorder="1" applyAlignment="1" applyProtection="1">
      <alignment horizontal="center" vertical="center"/>
      <protection locked="0"/>
    </xf>
    <xf numFmtId="14" fontId="28" fillId="0" borderId="3" xfId="0" applyNumberFormat="1" applyFont="1" applyBorder="1" applyAlignment="1" applyProtection="1">
      <alignment horizontal="center" vertical="center"/>
      <protection locked="0"/>
    </xf>
    <xf numFmtId="14" fontId="28" fillId="0" borderId="4" xfId="0" applyNumberFormat="1" applyFont="1" applyBorder="1" applyAlignment="1" applyProtection="1">
      <alignment horizontal="center" vertical="center"/>
      <protection locked="0"/>
    </xf>
    <xf numFmtId="167" fontId="28" fillId="0" borderId="2" xfId="0" applyNumberFormat="1" applyFont="1" applyBorder="1" applyAlignment="1" applyProtection="1">
      <alignment horizontal="center" vertical="center"/>
      <protection locked="0"/>
    </xf>
    <xf numFmtId="167" fontId="28" fillId="0" borderId="3" xfId="0" applyNumberFormat="1" applyFont="1" applyBorder="1" applyAlignment="1" applyProtection="1">
      <alignment horizontal="center" vertical="center"/>
      <protection locked="0"/>
    </xf>
    <xf numFmtId="167" fontId="28" fillId="0" borderId="4" xfId="0" applyNumberFormat="1" applyFont="1" applyBorder="1" applyAlignment="1" applyProtection="1">
      <alignment horizontal="center" vertical="center"/>
      <protection locked="0"/>
    </xf>
    <xf numFmtId="0" fontId="28" fillId="0" borderId="2" xfId="0" applyNumberFormat="1" applyFont="1" applyBorder="1" applyAlignment="1" applyProtection="1">
      <alignment horizontal="center" vertical="center"/>
      <protection locked="0"/>
    </xf>
    <xf numFmtId="0" fontId="28" fillId="0" borderId="3" xfId="0" applyNumberFormat="1" applyFont="1" applyBorder="1" applyAlignment="1" applyProtection="1">
      <alignment horizontal="center" vertical="center"/>
      <protection locked="0"/>
    </xf>
    <xf numFmtId="0" fontId="28" fillId="0" borderId="4" xfId="0" applyNumberFormat="1" applyFont="1" applyBorder="1" applyAlignment="1" applyProtection="1">
      <alignment horizontal="center" vertical="center"/>
      <protection locked="0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168" fontId="30" fillId="0" borderId="11" xfId="0" applyNumberFormat="1" applyFont="1" applyBorder="1" applyAlignment="1">
      <alignment horizontal="center" vertical="center"/>
    </xf>
    <xf numFmtId="168" fontId="30" fillId="0" borderId="12" xfId="0" applyNumberFormat="1" applyFont="1" applyBorder="1" applyAlignment="1">
      <alignment horizontal="center" vertical="center"/>
    </xf>
    <xf numFmtId="168" fontId="30" fillId="0" borderId="14" xfId="0" applyNumberFormat="1" applyFont="1" applyBorder="1" applyAlignment="1">
      <alignment horizontal="center" vertical="center"/>
    </xf>
    <xf numFmtId="168" fontId="30" fillId="0" borderId="15" xfId="0" applyNumberFormat="1" applyFont="1" applyBorder="1" applyAlignment="1">
      <alignment horizontal="center" vertical="center"/>
    </xf>
    <xf numFmtId="0" fontId="6" fillId="0" borderId="0" xfId="0" applyFont="1" applyFill="1" applyAlignment="1" applyProtection="1">
      <alignment horizontal="center" vertical="center"/>
      <protection locked="0"/>
    </xf>
    <xf numFmtId="0" fontId="6" fillId="0" borderId="0" xfId="0" applyFont="1" applyAlignment="1">
      <alignment horizontal="center" vertical="center"/>
    </xf>
    <xf numFmtId="0" fontId="6" fillId="0" borderId="0" xfId="0" applyFont="1" applyAlignment="1" applyProtection="1">
      <alignment horizontal="center" vertical="center"/>
      <protection locked="0"/>
    </xf>
    <xf numFmtId="168" fontId="6" fillId="0" borderId="0" xfId="0" applyNumberFormat="1" applyFont="1" applyAlignment="1" applyProtection="1">
      <alignment horizontal="center" vertical="center"/>
      <protection locked="0"/>
    </xf>
    <xf numFmtId="0" fontId="6" fillId="0" borderId="0" xfId="0" applyNumberFormat="1" applyFont="1" applyAlignment="1" applyProtection="1">
      <alignment horizontal="center" vertical="center"/>
      <protection locked="0"/>
    </xf>
    <xf numFmtId="49" fontId="4" fillId="0" borderId="2" xfId="0" applyNumberFormat="1" applyFont="1" applyBorder="1" applyAlignment="1" applyProtection="1">
      <alignment horizontal="center" vertical="center"/>
      <protection locked="0"/>
    </xf>
    <xf numFmtId="49" fontId="4" fillId="0" borderId="3" xfId="0" applyNumberFormat="1" applyFont="1" applyBorder="1" applyAlignment="1" applyProtection="1">
      <alignment horizontal="center" vertical="center"/>
      <protection locked="0"/>
    </xf>
    <xf numFmtId="49" fontId="4" fillId="0" borderId="4" xfId="0" applyNumberFormat="1" applyFont="1" applyBorder="1" applyAlignment="1" applyProtection="1">
      <alignment horizontal="center" vertical="center"/>
      <protection locked="0"/>
    </xf>
    <xf numFmtId="49" fontId="27" fillId="0" borderId="2" xfId="0" applyNumberFormat="1" applyFont="1" applyBorder="1" applyAlignment="1">
      <alignment horizontal="center" vertical="center"/>
    </xf>
    <xf numFmtId="49" fontId="27" fillId="0" borderId="3" xfId="0" applyNumberFormat="1" applyFont="1" applyBorder="1" applyAlignment="1">
      <alignment horizontal="center" vertical="center"/>
    </xf>
    <xf numFmtId="49" fontId="27" fillId="0" borderId="4" xfId="0" applyNumberFormat="1" applyFont="1" applyBorder="1" applyAlignment="1">
      <alignment horizontal="center" vertical="center"/>
    </xf>
    <xf numFmtId="0" fontId="27" fillId="0" borderId="2" xfId="0" applyNumberFormat="1" applyFont="1" applyBorder="1" applyAlignment="1" applyProtection="1">
      <alignment horizontal="center" vertical="center"/>
      <protection locked="0"/>
    </xf>
    <xf numFmtId="0" fontId="27" fillId="0" borderId="3" xfId="0" applyNumberFormat="1" applyFont="1" applyBorder="1" applyAlignment="1" applyProtection="1">
      <alignment horizontal="center" vertical="center"/>
      <protection locked="0"/>
    </xf>
    <xf numFmtId="0" fontId="27" fillId="0" borderId="4" xfId="0" applyNumberFormat="1" applyFont="1" applyBorder="1" applyAlignment="1" applyProtection="1">
      <alignment horizontal="center" vertical="center"/>
      <protection locked="0"/>
    </xf>
    <xf numFmtId="0" fontId="26" fillId="0" borderId="0" xfId="0" applyFont="1" applyAlignment="1">
      <alignment horizontal="left" vertical="center"/>
    </xf>
    <xf numFmtId="0" fontId="0" fillId="0" borderId="6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7" xfId="0" applyBorder="1" applyAlignment="1">
      <alignment horizontal="center"/>
    </xf>
    <xf numFmtId="0" fontId="25" fillId="0" borderId="0" xfId="0" applyFont="1" applyAlignment="1">
      <alignment horizontal="center"/>
    </xf>
    <xf numFmtId="0" fontId="13" fillId="0" borderId="1" xfId="0" applyFont="1" applyFill="1" applyBorder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left"/>
      <protection hidden="1"/>
    </xf>
    <xf numFmtId="0" fontId="13" fillId="0" borderId="0" xfId="0" applyFont="1" applyAlignment="1" applyProtection="1">
      <alignment horizontal="left"/>
      <protection locked="0"/>
    </xf>
    <xf numFmtId="0" fontId="44" fillId="0" borderId="22" xfId="0" applyFont="1" applyBorder="1" applyAlignment="1" applyProtection="1">
      <alignment horizontal="center" vertical="center"/>
      <protection locked="0"/>
    </xf>
    <xf numFmtId="0" fontId="13" fillId="0" borderId="6" xfId="0" applyFont="1" applyBorder="1" applyAlignment="1" applyProtection="1">
      <alignment horizontal="center" vertical="center"/>
      <protection locked="0"/>
    </xf>
    <xf numFmtId="0" fontId="13" fillId="0" borderId="7" xfId="0" applyFont="1" applyBorder="1" applyAlignment="1" applyProtection="1">
      <alignment horizontal="center" vertical="center"/>
      <protection locked="0"/>
    </xf>
    <xf numFmtId="170" fontId="21" fillId="4" borderId="5" xfId="0" applyNumberFormat="1" applyFont="1" applyFill="1" applyBorder="1" applyAlignment="1" applyProtection="1">
      <alignment horizontal="center" vertical="center"/>
      <protection locked="0"/>
    </xf>
    <xf numFmtId="166" fontId="40" fillId="4" borderId="5" xfId="0" applyNumberFormat="1" applyFont="1" applyFill="1" applyBorder="1" applyAlignment="1" applyProtection="1">
      <alignment horizontal="center" vertical="center"/>
      <protection locked="0"/>
    </xf>
    <xf numFmtId="0" fontId="21" fillId="4" borderId="5" xfId="0" applyNumberFormat="1" applyFont="1" applyFill="1" applyBorder="1" applyAlignment="1" applyProtection="1">
      <alignment horizontal="center" vertical="center"/>
      <protection locked="0"/>
    </xf>
    <xf numFmtId="166" fontId="48" fillId="4" borderId="5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3"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679200</xdr:colOff>
      <xdr:row>2</xdr:row>
      <xdr:rowOff>267126</xdr:rowOff>
    </xdr:from>
    <xdr:to>
      <xdr:col>6</xdr:col>
      <xdr:colOff>1163470</xdr:colOff>
      <xdr:row>6</xdr:row>
      <xdr:rowOff>44876</xdr:rowOff>
    </xdr:to>
    <xdr:pic macro="[2]!IMPRIMER"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51388" y="513189"/>
          <a:ext cx="1160544" cy="1143000"/>
        </a:xfrm>
        <a:prstGeom prst="rect">
          <a:avLst/>
        </a:prstGeom>
      </xdr:spPr>
    </xdr:pic>
    <xdr:clientData/>
  </xdr:twoCellAnchor>
  <xdr:oneCellAnchor>
    <xdr:from>
      <xdr:col>5</xdr:col>
      <xdr:colOff>712019</xdr:colOff>
      <xdr:row>6</xdr:row>
      <xdr:rowOff>240760</xdr:rowOff>
    </xdr:from>
    <xdr:ext cx="1080328" cy="1078426"/>
    <xdr:pic macro="[2]!IMPRIMER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84207" y="1852073"/>
          <a:ext cx="1080328" cy="1078426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95251</xdr:colOff>
      <xdr:row>7</xdr:row>
      <xdr:rowOff>35490</xdr:rowOff>
    </xdr:from>
    <xdr:to>
      <xdr:col>1</xdr:col>
      <xdr:colOff>718039</xdr:colOff>
      <xdr:row>7</xdr:row>
      <xdr:rowOff>659109</xdr:rowOff>
    </xdr:to>
    <xdr:pic macro="[3]!Date_du_Jour"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886" y="2013759"/>
          <a:ext cx="622788" cy="62361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12</xdr:row>
          <xdr:rowOff>9525</xdr:rowOff>
        </xdr:from>
        <xdr:to>
          <xdr:col>0</xdr:col>
          <xdr:colOff>209550</xdr:colOff>
          <xdr:row>12</xdr:row>
          <xdr:rowOff>190500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14</xdr:row>
          <xdr:rowOff>19050</xdr:rowOff>
        </xdr:from>
        <xdr:to>
          <xdr:col>1</xdr:col>
          <xdr:colOff>0</xdr:colOff>
          <xdr:row>14</xdr:row>
          <xdr:rowOff>200025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3</xdr:col>
      <xdr:colOff>1289538</xdr:colOff>
      <xdr:row>1</xdr:row>
      <xdr:rowOff>95251</xdr:rowOff>
    </xdr:from>
    <xdr:to>
      <xdr:col>3</xdr:col>
      <xdr:colOff>1948961</xdr:colOff>
      <xdr:row>2</xdr:row>
      <xdr:rowOff>234940</xdr:rowOff>
    </xdr:to>
    <xdr:pic macro="[0]!DLUO"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82461" y="373674"/>
          <a:ext cx="659423" cy="41811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528637</xdr:colOff>
      <xdr:row>24</xdr:row>
      <xdr:rowOff>47623</xdr:rowOff>
    </xdr:from>
    <xdr:ext cx="1143622" cy="1131095"/>
    <xdr:pic macro="[2]!IMPRIMER"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72062" y="5486398"/>
          <a:ext cx="1143622" cy="1131095"/>
        </a:xfrm>
        <a:prstGeom prst="rect">
          <a:avLst/>
        </a:prstGeom>
      </xdr:spPr>
    </xdr:pic>
    <xdr:clientData/>
  </xdr:oneCellAnchor>
  <xdr:oneCellAnchor>
    <xdr:from>
      <xdr:col>5</xdr:col>
      <xdr:colOff>323169</xdr:colOff>
      <xdr:row>13</xdr:row>
      <xdr:rowOff>356506</xdr:rowOff>
    </xdr:from>
    <xdr:ext cx="1143622" cy="1131095"/>
    <xdr:pic macro="[2]!IMPRIMER">
      <xdr:nvPicPr>
        <xdr:cNvPr id="5" name="Imag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44848" y="4112077"/>
          <a:ext cx="1143622" cy="1131095"/>
        </a:xfrm>
        <a:prstGeom prst="rect">
          <a:avLst/>
        </a:prstGeom>
      </xdr:spPr>
    </xdr:pic>
    <xdr:clientData/>
  </xdr:oneCellAnchor>
  <xdr:oneCellAnchor>
    <xdr:from>
      <xdr:col>5</xdr:col>
      <xdr:colOff>353105</xdr:colOff>
      <xdr:row>17</xdr:row>
      <xdr:rowOff>332013</xdr:rowOff>
    </xdr:from>
    <xdr:ext cx="1143622" cy="1131095"/>
    <xdr:pic macro="[2]!IMPRIMER">
      <xdr:nvPicPr>
        <xdr:cNvPr id="6" name="Imag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74784" y="5611584"/>
          <a:ext cx="1143622" cy="1131095"/>
        </a:xfrm>
        <a:prstGeom prst="rect">
          <a:avLst/>
        </a:prstGeom>
      </xdr:spPr>
    </xdr:pic>
    <xdr:clientData/>
  </xdr:oneCellAnchor>
  <xdr:twoCellAnchor editAs="oneCell">
    <xdr:from>
      <xdr:col>9</xdr:col>
      <xdr:colOff>1197428</xdr:colOff>
      <xdr:row>16</xdr:row>
      <xdr:rowOff>299358</xdr:rowOff>
    </xdr:from>
    <xdr:to>
      <xdr:col>10</xdr:col>
      <xdr:colOff>1660070</xdr:colOff>
      <xdr:row>22</xdr:row>
      <xdr:rowOff>312965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083142" y="5565322"/>
          <a:ext cx="2299607" cy="2299607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URECA/Eureca%20liste%20codes%20interne%20CODIFI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EURECA/Etiquettes%20Eureca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EURECA/BL%202023%20Eureca/2BL%20cart'service%2023%20Eureca%20Regroupeme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>
        <row r="2">
          <cell r="C2">
            <v>3346022010533</v>
          </cell>
          <cell r="D2" t="str">
            <v>205009X</v>
          </cell>
          <cell r="E2" t="str">
            <v>S201053</v>
          </cell>
          <cell r="F2" t="str">
            <v>APAISE &amp; RENFORCE BLANCHEUR LOTx2 75 ML</v>
          </cell>
          <cell r="G2" t="str">
            <v>ZZTU</v>
          </cell>
          <cell r="H2" t="str">
            <v>UL</v>
          </cell>
          <cell r="I2" t="str">
            <v/>
          </cell>
          <cell r="J2">
            <v>3</v>
          </cell>
          <cell r="K2">
            <v>24</v>
          </cell>
          <cell r="L2">
            <v>72</v>
          </cell>
          <cell r="M2" t="str">
            <v xml:space="preserve">SANOGYL DENTIFRICE SOIN BLANCHEUR- LOT DE 2 TUBES DE  75ML </v>
          </cell>
          <cell r="N2" t="str">
            <v>PRODUITS DE TOILETTE</v>
          </cell>
          <cell r="O2" t="str">
            <v>HYGIENE BUCCO - DENTAIRE</v>
          </cell>
          <cell r="P2">
            <v>9</v>
          </cell>
          <cell r="Q2" t="str">
            <v>205009X</v>
          </cell>
        </row>
        <row r="3">
          <cell r="C3" t="str">
            <v>3346022010540</v>
          </cell>
          <cell r="D3" t="str">
            <v>205010X</v>
          </cell>
          <cell r="E3" t="str">
            <v>S201054</v>
          </cell>
          <cell r="F3" t="str">
            <v>APAISE &amp; RENFORCE COMPLET LOTx2 75 ML</v>
          </cell>
          <cell r="G3" t="str">
            <v>ZZTU</v>
          </cell>
          <cell r="H3" t="str">
            <v>UL</v>
          </cell>
          <cell r="I3" t="str">
            <v>99999</v>
          </cell>
          <cell r="J3">
            <v>3</v>
          </cell>
          <cell r="K3">
            <v>24</v>
          </cell>
          <cell r="L3">
            <v>72</v>
          </cell>
          <cell r="M3" t="str">
            <v xml:space="preserve">SANOGYL DENTIFRICE SOIN COMPLET - LOT DE 2 TUBES DE  75ML </v>
          </cell>
          <cell r="N3" t="str">
            <v>PRODUITS DE TOILETTE</v>
          </cell>
          <cell r="O3" t="str">
            <v>HYGIENE BUCCO - DENTAIRE</v>
          </cell>
          <cell r="P3">
            <v>10</v>
          </cell>
          <cell r="Q3" t="str">
            <v>205010X</v>
          </cell>
        </row>
        <row r="4">
          <cell r="C4" t="str">
            <v>3346025941650</v>
          </cell>
          <cell r="D4" t="str">
            <v>S594165</v>
          </cell>
          <cell r="E4" t="str">
            <v>S594165</v>
          </cell>
          <cell r="F4" t="str">
            <v>BOX CAR 6REF CANNELLE 204 UVC</v>
          </cell>
          <cell r="G4" t="str">
            <v>ZZTU</v>
          </cell>
          <cell r="H4" t="str">
            <v>UL</v>
          </cell>
          <cell r="I4" t="str">
            <v/>
          </cell>
          <cell r="J4">
            <v>2</v>
          </cell>
          <cell r="K4">
            <v>204</v>
          </cell>
          <cell r="L4">
            <v>408</v>
          </cell>
          <cell r="M4"/>
          <cell r="N4"/>
          <cell r="O4"/>
          <cell r="P4"/>
          <cell r="Q4"/>
        </row>
        <row r="5">
          <cell r="C5" t="str">
            <v>3346025941582</v>
          </cell>
          <cell r="D5" t="str">
            <v>S594158</v>
          </cell>
          <cell r="E5" t="str">
            <v>S594158</v>
          </cell>
          <cell r="F5" t="str">
            <v>BOX CAR 6REF CAPRICIEUX 255UVC</v>
          </cell>
          <cell r="G5" t="str">
            <v>ZZTU</v>
          </cell>
          <cell r="H5" t="str">
            <v>UL</v>
          </cell>
          <cell r="I5" t="str">
            <v/>
          </cell>
          <cell r="J5">
            <v>1</v>
          </cell>
          <cell r="K5">
            <v>255</v>
          </cell>
          <cell r="L5">
            <v>255</v>
          </cell>
          <cell r="M5"/>
          <cell r="N5"/>
          <cell r="O5"/>
          <cell r="P5"/>
          <cell r="Q5"/>
        </row>
        <row r="6">
          <cell r="C6" t="str">
            <v>3346025941612</v>
          </cell>
          <cell r="D6" t="str">
            <v>S594161</v>
          </cell>
          <cell r="E6" t="str">
            <v>S594161</v>
          </cell>
          <cell r="F6" t="str">
            <v>BOX CAR CALVI 6REFS 254UVC</v>
          </cell>
          <cell r="G6" t="str">
            <v>ZZTU</v>
          </cell>
          <cell r="H6" t="str">
            <v>UL</v>
          </cell>
          <cell r="I6" t="str">
            <v/>
          </cell>
          <cell r="J6">
            <v>1</v>
          </cell>
          <cell r="K6">
            <v>508</v>
          </cell>
          <cell r="L6">
            <v>508</v>
          </cell>
          <cell r="M6"/>
          <cell r="N6"/>
          <cell r="O6"/>
          <cell r="P6"/>
          <cell r="Q6"/>
        </row>
        <row r="7">
          <cell r="C7" t="str">
            <v>3346026001124</v>
          </cell>
          <cell r="D7" t="str">
            <v>S600112</v>
          </cell>
          <cell r="E7" t="str">
            <v>S600112</v>
          </cell>
          <cell r="F7" t="str">
            <v>BOX GENIE 4REF GECKO 204UVC</v>
          </cell>
          <cell r="G7" t="str">
            <v>ZZTU</v>
          </cell>
          <cell r="H7" t="str">
            <v>UL</v>
          </cell>
          <cell r="I7" t="str">
            <v/>
          </cell>
          <cell r="J7">
            <v>2</v>
          </cell>
          <cell r="K7">
            <v>204</v>
          </cell>
          <cell r="L7">
            <v>408</v>
          </cell>
          <cell r="M7"/>
          <cell r="N7"/>
          <cell r="O7"/>
          <cell r="P7"/>
          <cell r="Q7"/>
        </row>
        <row r="8">
          <cell r="C8" t="str">
            <v>3346025730001</v>
          </cell>
          <cell r="D8" t="str">
            <v>304008X</v>
          </cell>
          <cell r="E8" t="str">
            <v>M99049</v>
          </cell>
          <cell r="F8" t="str">
            <v xml:space="preserve">CAR LAVANT BRILLANT 1LTX12 FR CLP </v>
          </cell>
          <cell r="G8" t="str">
            <v>ZZTU</v>
          </cell>
          <cell r="H8" t="str">
            <v>UL</v>
          </cell>
          <cell r="I8" t="str">
            <v>99999</v>
          </cell>
          <cell r="J8">
            <v>13</v>
          </cell>
          <cell r="K8">
            <v>12</v>
          </cell>
          <cell r="L8">
            <v>156</v>
          </cell>
          <cell r="M8" t="str">
            <v>CAROLIN Nettoyant Sol Lavant Brillant 1 Litre</v>
          </cell>
          <cell r="N8" t="str">
            <v xml:space="preserve">PRODUITS D'ENTRETIEN </v>
          </cell>
          <cell r="O8" t="str">
            <v>PRODUITS ENTRETIEN DES SOLS</v>
          </cell>
          <cell r="P8">
            <v>8</v>
          </cell>
          <cell r="Q8" t="str">
            <v>304008X</v>
          </cell>
        </row>
        <row r="9">
          <cell r="C9" t="str">
            <v>3346025723003</v>
          </cell>
          <cell r="D9" t="str">
            <v>304009 X</v>
          </cell>
          <cell r="E9" t="str">
            <v>M99108</v>
          </cell>
          <cell r="F9" t="str">
            <v>CAR S MRS ORANGE 1000X12 STD CLP</v>
          </cell>
          <cell r="G9" t="str">
            <v>ZZTU</v>
          </cell>
          <cell r="H9" t="str">
            <v>UL</v>
          </cell>
          <cell r="I9" t="str">
            <v>99999</v>
          </cell>
          <cell r="J9">
            <v>4</v>
          </cell>
          <cell r="K9">
            <v>12</v>
          </cell>
          <cell r="L9">
            <v>48</v>
          </cell>
          <cell r="M9" t="str">
            <v>CAROLIN Nettoyant Tous Sols Savon de Marseille et Fleurs d'Oranger 1 LITRE</v>
          </cell>
          <cell r="N9" t="str">
            <v xml:space="preserve">PRODUITS D'ENTRETIEN </v>
          </cell>
          <cell r="O9" t="str">
            <v>PRODUITS ENTRETIEN DES SOLS</v>
          </cell>
          <cell r="P9">
            <v>9</v>
          </cell>
          <cell r="Q9" t="str">
            <v>304009X</v>
          </cell>
        </row>
        <row r="10">
          <cell r="C10" t="str">
            <v>3346025720002</v>
          </cell>
          <cell r="D10" t="str">
            <v>304010 X</v>
          </cell>
          <cell r="E10" t="str">
            <v>M99106</v>
          </cell>
          <cell r="F10" t="str">
            <v>CAR SAVON DE MARSEILLE  1LX12 FR CLP</v>
          </cell>
          <cell r="G10" t="str">
            <v>ZZTU</v>
          </cell>
          <cell r="H10" t="str">
            <v>UL</v>
          </cell>
          <cell r="I10" t="str">
            <v>99999</v>
          </cell>
          <cell r="J10">
            <v>26</v>
          </cell>
          <cell r="K10">
            <v>12</v>
          </cell>
          <cell r="L10">
            <v>312</v>
          </cell>
          <cell r="M10" t="str">
            <v>CAROLIN Nettoyant Tous Sols Savon de Marseille  1 LITRE</v>
          </cell>
          <cell r="N10" t="str">
            <v xml:space="preserve">PRODUITS D'ENTRETIEN </v>
          </cell>
          <cell r="O10" t="str">
            <v>PRODUITS ENTRETIEN DES SOLS</v>
          </cell>
          <cell r="P10">
            <v>10</v>
          </cell>
          <cell r="Q10" t="str">
            <v>304010X</v>
          </cell>
        </row>
        <row r="11">
          <cell r="C11" t="str">
            <v>3346025720309</v>
          </cell>
          <cell r="D11" t="str">
            <v>304011 X</v>
          </cell>
          <cell r="E11" t="str">
            <v>M99191</v>
          </cell>
          <cell r="F11" t="str">
            <v>CAR SAVON MARSEILLE MAXI FORMAT CLP DP</v>
          </cell>
          <cell r="G11" t="str">
            <v>ZZTU</v>
          </cell>
          <cell r="H11" t="str">
            <v>UL</v>
          </cell>
          <cell r="I11" t="str">
            <v>99999</v>
          </cell>
          <cell r="J11">
            <v>30</v>
          </cell>
          <cell r="K11">
            <v>6</v>
          </cell>
          <cell r="L11">
            <v>180</v>
          </cell>
          <cell r="M11" t="str">
            <v>Carolin savon de Marseille maxi format -  2Litres</v>
          </cell>
          <cell r="N11" t="str">
            <v xml:space="preserve">PRODUITS D'ENTRETIEN </v>
          </cell>
          <cell r="O11" t="str">
            <v>PRODUITS ENTRETIEN DES SOLS</v>
          </cell>
          <cell r="P11">
            <v>11</v>
          </cell>
          <cell r="Q11" t="str">
            <v>304011X</v>
          </cell>
        </row>
        <row r="12">
          <cell r="C12" t="str">
            <v>3346029987692</v>
          </cell>
          <cell r="D12" t="str">
            <v>305010 X</v>
          </cell>
          <cell r="E12" t="str">
            <v>M99000</v>
          </cell>
          <cell r="F12" t="str">
            <v>CAR SAVON NOIR AMANDE DOUCE 1LX12 FR CLP</v>
          </cell>
          <cell r="G12" t="str">
            <v>ZZTU</v>
          </cell>
          <cell r="H12" t="str">
            <v>UL</v>
          </cell>
          <cell r="I12" t="str">
            <v>99999</v>
          </cell>
          <cell r="J12">
            <v>13</v>
          </cell>
          <cell r="K12">
            <v>12</v>
          </cell>
          <cell r="L12">
            <v>156</v>
          </cell>
          <cell r="M12" t="str">
            <v>CAROLIN Nettoyant Multi Usages Savon Noir Amande Douce 1 Litre</v>
          </cell>
          <cell r="N12" t="str">
            <v xml:space="preserve">PRODUITS D'ENTRETIEN </v>
          </cell>
          <cell r="O12" t="str">
            <v>PRODUITS MULTI USAGES / MULTI SURFACES</v>
          </cell>
          <cell r="P12">
            <v>10</v>
          </cell>
          <cell r="Q12" t="str">
            <v>305010X</v>
          </cell>
        </row>
        <row r="13">
          <cell r="C13">
            <v>3346029992412</v>
          </cell>
          <cell r="D13" t="str">
            <v>304012 X</v>
          </cell>
          <cell r="E13" t="str">
            <v>M99241</v>
          </cell>
          <cell r="F13" t="str">
            <v>CAROLIN  ANTIBACTERIEN SOL 1LX12 STD</v>
          </cell>
          <cell r="G13" t="str">
            <v>ZZTU</v>
          </cell>
          <cell r="H13" t="str">
            <v>UL</v>
          </cell>
          <cell r="I13" t="str">
            <v>99999</v>
          </cell>
          <cell r="J13">
            <v>4</v>
          </cell>
          <cell r="K13">
            <v>12</v>
          </cell>
          <cell r="L13">
            <v>48</v>
          </cell>
          <cell r="M13" t="str">
            <v xml:space="preserve">CAROLIN - ANTIBACTERIEN Nettoyant Eucalyptus - 1 Litre </v>
          </cell>
          <cell r="N13" t="str">
            <v xml:space="preserve">PRODUITS D'ENTRETIEN </v>
          </cell>
          <cell r="O13" t="str">
            <v>PRODUITS ENTRETIEN DES SOLS</v>
          </cell>
          <cell r="P13">
            <v>12</v>
          </cell>
          <cell r="Q13" t="str">
            <v>304012X</v>
          </cell>
        </row>
        <row r="14">
          <cell r="C14" t="str">
            <v>3346029988972</v>
          </cell>
          <cell r="D14" t="str">
            <v>304013 X</v>
          </cell>
          <cell r="E14" t="str">
            <v>M98994</v>
          </cell>
          <cell r="F14" t="str">
            <v>CAROLIN  HUILE DE LIN 1LX12 STD CLP</v>
          </cell>
          <cell r="G14" t="str">
            <v>ZZTU</v>
          </cell>
          <cell r="H14" t="str">
            <v>UL</v>
          </cell>
          <cell r="I14" t="str">
            <v>99999</v>
          </cell>
          <cell r="J14">
            <v>23</v>
          </cell>
          <cell r="K14">
            <v>12</v>
          </cell>
          <cell r="L14">
            <v>276</v>
          </cell>
          <cell r="M14" t="str">
            <v>CAROLIN Nettoyant Carrelages à l'Huile de Lin 1 LITRE</v>
          </cell>
          <cell r="N14" t="str">
            <v xml:space="preserve">PRODUITS D'ENTRETIEN </v>
          </cell>
          <cell r="O14" t="str">
            <v>PRODUITS ENTRETIEN DES SOLS</v>
          </cell>
          <cell r="P14">
            <v>13</v>
          </cell>
          <cell r="Q14" t="str">
            <v>304013X</v>
          </cell>
        </row>
        <row r="15">
          <cell r="C15" t="str">
            <v>3346025770007</v>
          </cell>
          <cell r="D15" t="str">
            <v>304014 X</v>
          </cell>
          <cell r="E15" t="str">
            <v>M99109</v>
          </cell>
          <cell r="F15" t="str">
            <v>CAROLIN  PARQ MOD 1LX12 STD FR CLP</v>
          </cell>
          <cell r="G15" t="str">
            <v>ZZTU</v>
          </cell>
          <cell r="H15" t="str">
            <v>UL</v>
          </cell>
          <cell r="I15" t="str">
            <v>99999</v>
          </cell>
          <cell r="J15">
            <v>31</v>
          </cell>
          <cell r="K15">
            <v>12</v>
          </cell>
          <cell r="L15">
            <v>372</v>
          </cell>
          <cell r="M15" t="str">
            <v>CAROLIN - Nettoyant Parquets modernes - 1 litre</v>
          </cell>
          <cell r="N15" t="str">
            <v xml:space="preserve">PRODUITS D'ENTRETIEN </v>
          </cell>
          <cell r="O15" t="str">
            <v>PRODUITS ENTRETIEN DES SOLS</v>
          </cell>
          <cell r="P15">
            <v>14</v>
          </cell>
          <cell r="Q15" t="str">
            <v>304014X</v>
          </cell>
        </row>
        <row r="16">
          <cell r="C16" t="str">
            <v>3346029988996</v>
          </cell>
          <cell r="D16" t="str">
            <v>304015 X</v>
          </cell>
          <cell r="E16" t="str">
            <v>M99197</v>
          </cell>
          <cell r="F16" t="str">
            <v>CAROLIN HUILE DE LIN  2LX6 MF  CLP DP</v>
          </cell>
          <cell r="G16" t="str">
            <v>ZZTU</v>
          </cell>
          <cell r="H16" t="str">
            <v>UL</v>
          </cell>
          <cell r="I16" t="str">
            <v>99999</v>
          </cell>
          <cell r="J16">
            <v>3</v>
          </cell>
          <cell r="K16">
            <v>6</v>
          </cell>
          <cell r="L16">
            <v>18</v>
          </cell>
          <cell r="M16" t="str">
            <v>CAROLIN-  Nettoyant huile de lin - Maxi format - 2 Litres</v>
          </cell>
          <cell r="N16" t="str">
            <v xml:space="preserve">PRODUITS D'ENTRETIEN </v>
          </cell>
          <cell r="O16" t="str">
            <v>PRODUITS ENTRETIEN DES SOLS</v>
          </cell>
          <cell r="P16">
            <v>15</v>
          </cell>
          <cell r="Q16" t="str">
            <v>304015X</v>
          </cell>
        </row>
        <row r="17">
          <cell r="C17" t="str">
            <v>3346029988989</v>
          </cell>
          <cell r="D17" t="str">
            <v>304016 X</v>
          </cell>
          <cell r="E17" t="str">
            <v>M99190</v>
          </cell>
          <cell r="F17" t="str">
            <v>CAROLIN HUILE DE LIN 1,85LX6 STD CLP DP</v>
          </cell>
          <cell r="G17" t="str">
            <v>ZZTU</v>
          </cell>
          <cell r="H17" t="str">
            <v>UL</v>
          </cell>
          <cell r="I17" t="str">
            <v>99999</v>
          </cell>
          <cell r="J17">
            <v>23</v>
          </cell>
          <cell r="K17">
            <v>6</v>
          </cell>
          <cell r="L17">
            <v>138</v>
          </cell>
          <cell r="M17" t="str">
            <v>CAROLIN-  Nettoyant huile de lin - 1,85 Litres</v>
          </cell>
          <cell r="N17" t="str">
            <v xml:space="preserve">PRODUITS D'ENTRETIEN </v>
          </cell>
          <cell r="O17" t="str">
            <v>PRODUITS ENTRETIEN DES SOLS</v>
          </cell>
          <cell r="P17">
            <v>16</v>
          </cell>
          <cell r="Q17" t="str">
            <v>304016X</v>
          </cell>
        </row>
        <row r="18">
          <cell r="C18" t="str">
            <v>3346025771004</v>
          </cell>
          <cell r="D18" t="str">
            <v>304017X</v>
          </cell>
          <cell r="E18" t="str">
            <v>S99221</v>
          </cell>
          <cell r="F18" t="str">
            <v>CAROLIN LING BIODEG PARQUETS X15</v>
          </cell>
          <cell r="G18" t="str">
            <v>ZZTU</v>
          </cell>
          <cell r="H18" t="str">
            <v>UL</v>
          </cell>
          <cell r="I18" t="str">
            <v>99999</v>
          </cell>
          <cell r="J18">
            <v>4</v>
          </cell>
          <cell r="K18">
            <v>10</v>
          </cell>
          <cell r="L18">
            <v>40</v>
          </cell>
          <cell r="M18" t="str">
            <v>CAROLIN - Lingettes Sols Parquets - biodégradables - Paquet de 15 lingettes</v>
          </cell>
          <cell r="N18" t="str">
            <v xml:space="preserve">PRODUITS D'ENTRETIEN </v>
          </cell>
          <cell r="O18" t="str">
            <v>PRODUITS ENTRETIEN DES SOLS</v>
          </cell>
          <cell r="P18">
            <v>17</v>
          </cell>
          <cell r="Q18" t="str">
            <v>304017X</v>
          </cell>
        </row>
        <row r="19">
          <cell r="C19" t="str">
            <v>3346029788657</v>
          </cell>
          <cell r="D19" t="str">
            <v>305011X</v>
          </cell>
          <cell r="E19" t="str">
            <v>S99223</v>
          </cell>
          <cell r="F19" t="str">
            <v>CAROLIN LING MS AB EUCA ETH X80 DP</v>
          </cell>
          <cell r="G19" t="str">
            <v>ZZTU</v>
          </cell>
          <cell r="H19" t="str">
            <v>UL</v>
          </cell>
          <cell r="I19" t="str">
            <v>99999</v>
          </cell>
          <cell r="J19">
            <v>1</v>
          </cell>
          <cell r="K19">
            <v>10</v>
          </cell>
          <cell r="L19">
            <v>10</v>
          </cell>
          <cell r="M19" t="str">
            <v>CAROLIN  - Lingettes multi surfaces - Antibactérien eucalyptus - Paquet de 80 lingettes</v>
          </cell>
          <cell r="N19" t="str">
            <v xml:space="preserve">PRODUITS D'ENTRETIEN </v>
          </cell>
          <cell r="O19" t="str">
            <v>PRODUITS MULTI USAGES / MULTI SURFACES</v>
          </cell>
          <cell r="P19">
            <v>11</v>
          </cell>
          <cell r="Q19" t="str">
            <v>305011X</v>
          </cell>
        </row>
        <row r="20">
          <cell r="C20" t="str">
            <v>3346029992184</v>
          </cell>
          <cell r="D20" t="str">
            <v>306018X</v>
          </cell>
          <cell r="E20" t="str">
            <v>S99218</v>
          </cell>
          <cell r="F20" t="str">
            <v>CAROLIN LING MS AB SDB BIOD X80 DP</v>
          </cell>
          <cell r="G20" t="str">
            <v>ZZTU</v>
          </cell>
          <cell r="H20" t="str">
            <v>UL</v>
          </cell>
          <cell r="I20" t="str">
            <v>99999</v>
          </cell>
          <cell r="J20">
            <v>2</v>
          </cell>
          <cell r="K20">
            <v>10</v>
          </cell>
          <cell r="L20">
            <v>20</v>
          </cell>
          <cell r="M20" t="str">
            <v>CAROLIN - Lingettes multi - surfaces - Antibactérien - salle de bain - Paquet de 80 lingettes</v>
          </cell>
          <cell r="N20" t="str">
            <v xml:space="preserve">PRODUITS D'ENTRETIEN </v>
          </cell>
          <cell r="O20" t="str">
            <v>PRODUITS POUR LES SANITAIRES</v>
          </cell>
          <cell r="P20">
            <v>18</v>
          </cell>
          <cell r="Q20" t="str">
            <v>306018X</v>
          </cell>
        </row>
        <row r="21">
          <cell r="C21" t="str">
            <v>3346029788671</v>
          </cell>
          <cell r="D21" t="str">
            <v>305012X</v>
          </cell>
          <cell r="E21" t="str">
            <v>S99224</v>
          </cell>
          <cell r="F21" t="str">
            <v>CAROLIN LING MS ARB THE ETH X80 DP</v>
          </cell>
          <cell r="G21" t="str">
            <v>ZZTU</v>
          </cell>
          <cell r="H21" t="str">
            <v>UL</v>
          </cell>
          <cell r="I21" t="str">
            <v>99999</v>
          </cell>
          <cell r="J21">
            <v>13</v>
          </cell>
          <cell r="K21">
            <v>10</v>
          </cell>
          <cell r="L21">
            <v>130</v>
          </cell>
          <cell r="M21" t="str">
            <v>CAROLIN  - Lingettes multi surfaces - Antibactérien - Huile essentielle arbre à thé - Paquet de 80 lingettes</v>
          </cell>
          <cell r="N21" t="str">
            <v xml:space="preserve">PRODUITS D'ENTRETIEN </v>
          </cell>
          <cell r="O21" t="str">
            <v>PRODUITS MULTI USAGES / MULTI SURFACES</v>
          </cell>
          <cell r="P21">
            <v>12</v>
          </cell>
          <cell r="Q21" t="str">
            <v>305012X</v>
          </cell>
        </row>
        <row r="22">
          <cell r="C22" t="str">
            <v>3346025720507</v>
          </cell>
          <cell r="D22" t="str">
            <v>304018X</v>
          </cell>
          <cell r="E22" t="str">
            <v>S99219</v>
          </cell>
          <cell r="F22" t="str">
            <v>CAROLIN LING SOLS BIOD SDM X15 CLP</v>
          </cell>
          <cell r="G22" t="str">
            <v>ZZTU</v>
          </cell>
          <cell r="H22" t="str">
            <v>UL</v>
          </cell>
          <cell r="I22" t="str">
            <v>99999</v>
          </cell>
          <cell r="J22">
            <v>19</v>
          </cell>
          <cell r="K22">
            <v>10</v>
          </cell>
          <cell r="L22">
            <v>190</v>
          </cell>
          <cell r="M22" t="str">
            <v>CAROLIN - Lingettes serpillières sol - Savon de Marseille - Paquet de 15</v>
          </cell>
          <cell r="N22" t="str">
            <v xml:space="preserve">PRODUITS D'ENTRETIEN </v>
          </cell>
          <cell r="O22" t="str">
            <v>PRODUITS ENTRETIEN DES SOLS</v>
          </cell>
          <cell r="P22">
            <v>18</v>
          </cell>
          <cell r="Q22" t="str">
            <v>304018X</v>
          </cell>
        </row>
        <row r="23">
          <cell r="C23" t="str">
            <v>3346029788602</v>
          </cell>
          <cell r="D23" t="str">
            <v>304019X</v>
          </cell>
          <cell r="E23" t="str">
            <v>S99220</v>
          </cell>
          <cell r="F23" t="str">
            <v>CAROLIN LING SOLS BIODEG AB X15</v>
          </cell>
          <cell r="G23" t="str">
            <v>ZZTU</v>
          </cell>
          <cell r="H23" t="str">
            <v>UL</v>
          </cell>
          <cell r="I23" t="str">
            <v>99999</v>
          </cell>
          <cell r="J23">
            <v>67</v>
          </cell>
          <cell r="K23">
            <v>10</v>
          </cell>
          <cell r="L23">
            <v>670</v>
          </cell>
          <cell r="M23" t="str">
            <v>CAROLIN - Lingettes serpillières sol antibactérien - Eucalyptus - Paquet de 15</v>
          </cell>
          <cell r="N23" t="str">
            <v xml:space="preserve">PRODUITS D'ENTRETIEN </v>
          </cell>
          <cell r="O23" t="str">
            <v>PRODUITS ENTRETIEN DES SOLS</v>
          </cell>
          <cell r="P23">
            <v>19</v>
          </cell>
          <cell r="Q23" t="str">
            <v>304019X</v>
          </cell>
        </row>
        <row r="24">
          <cell r="C24" t="str">
            <v>3346029992221</v>
          </cell>
          <cell r="D24" t="str">
            <v>304020X</v>
          </cell>
          <cell r="E24" t="str">
            <v>S99222</v>
          </cell>
          <cell r="F24" t="str">
            <v>CAROLIN LING SOLS NA BIODEG X15</v>
          </cell>
          <cell r="G24" t="str">
            <v>ZZTU</v>
          </cell>
          <cell r="H24" t="str">
            <v>UL</v>
          </cell>
          <cell r="I24" t="str">
            <v>99999</v>
          </cell>
          <cell r="J24">
            <v>36</v>
          </cell>
          <cell r="K24">
            <v>10</v>
          </cell>
          <cell r="L24">
            <v>360</v>
          </cell>
          <cell r="M24" t="str">
            <v>CAROLIN - Lingettes serpillières sol nature active - Agrumes - Paquet de 15</v>
          </cell>
          <cell r="N24" t="str">
            <v xml:space="preserve">PRODUITS D'ENTRETIEN </v>
          </cell>
          <cell r="O24" t="str">
            <v>PRODUITS ENTRETIEN DES SOLS</v>
          </cell>
          <cell r="P24">
            <v>20</v>
          </cell>
          <cell r="Q24" t="str">
            <v>304020X</v>
          </cell>
        </row>
        <row r="25">
          <cell r="C25" t="str">
            <v>3346029788657</v>
          </cell>
          <cell r="D25" t="str">
            <v>305013X</v>
          </cell>
          <cell r="E25" t="str">
            <v>S99213</v>
          </cell>
          <cell r="F25" t="str">
            <v>CAROLIN LINGETTES MS AB BIO X80 DP</v>
          </cell>
          <cell r="G25" t="str">
            <v>ZZTU</v>
          </cell>
          <cell r="H25" t="str">
            <v>UL</v>
          </cell>
          <cell r="I25" t="str">
            <v>99999</v>
          </cell>
          <cell r="J25">
            <v>60</v>
          </cell>
          <cell r="K25">
            <v>10</v>
          </cell>
          <cell r="L25">
            <v>600</v>
          </cell>
          <cell r="M25" t="str">
            <v>CAROLIN  - Lingettes multi surfaces - Antibactérien - Paquet de 80 lingettes</v>
          </cell>
          <cell r="N25" t="str">
            <v xml:space="preserve">PRODUITS D'ENTRETIEN </v>
          </cell>
          <cell r="O25" t="str">
            <v>PRODUITS MULTI USAGES / MULTI SURFACES</v>
          </cell>
          <cell r="P25">
            <v>13</v>
          </cell>
          <cell r="Q25" t="str">
            <v>305013X</v>
          </cell>
        </row>
        <row r="26">
          <cell r="C26" t="str">
            <v>3346029788664</v>
          </cell>
          <cell r="D26" t="str">
            <v>305014X</v>
          </cell>
          <cell r="E26" t="str">
            <v>S99216</v>
          </cell>
          <cell r="F26" t="str">
            <v>CAROLIN LINGETTES MS BICA BIO X80 DP</v>
          </cell>
          <cell r="G26" t="str">
            <v>ZZTU</v>
          </cell>
          <cell r="H26" t="str">
            <v>UL</v>
          </cell>
          <cell r="I26" t="str">
            <v>99999</v>
          </cell>
          <cell r="J26">
            <v>1</v>
          </cell>
          <cell r="K26">
            <v>10</v>
          </cell>
          <cell r="L26">
            <v>10</v>
          </cell>
          <cell r="M26" t="str">
            <v>CAROLIN  - Lingettes multi surfaces - Bicarbonate - Paquet de 80 lingettes</v>
          </cell>
          <cell r="N26" t="str">
            <v xml:space="preserve">PRODUITS D'ENTRETIEN </v>
          </cell>
          <cell r="O26" t="str">
            <v>PRODUITS MULTI USAGES / MULTI SURFACES</v>
          </cell>
          <cell r="P26">
            <v>14</v>
          </cell>
          <cell r="Q26" t="str">
            <v>305014X</v>
          </cell>
        </row>
        <row r="27">
          <cell r="C27" t="str">
            <v>3346029788640</v>
          </cell>
          <cell r="D27" t="str">
            <v>305015X</v>
          </cell>
          <cell r="E27" t="str">
            <v>S99215</v>
          </cell>
          <cell r="F27" t="str">
            <v>CAROLIN LINGETTES MS CIT BIO X80 DP</v>
          </cell>
          <cell r="G27" t="str">
            <v>ZZTU</v>
          </cell>
          <cell r="H27" t="str">
            <v>UL</v>
          </cell>
          <cell r="I27" t="str">
            <v>99999</v>
          </cell>
          <cell r="J27">
            <v>1</v>
          </cell>
          <cell r="K27">
            <v>10</v>
          </cell>
          <cell r="L27">
            <v>10</v>
          </cell>
          <cell r="M27" t="str">
            <v>CAROLIN  - Lingettes ultra dégraissantes - Citron - Paquet de 80 lingettes</v>
          </cell>
          <cell r="N27" t="str">
            <v xml:space="preserve">PRODUITS D'ENTRETIEN </v>
          </cell>
          <cell r="O27" t="str">
            <v>PRODUITS MULTI USAGES / MULTI SURFACES</v>
          </cell>
          <cell r="P27">
            <v>15</v>
          </cell>
          <cell r="Q27" t="str">
            <v>305015X</v>
          </cell>
        </row>
        <row r="28">
          <cell r="C28" t="str">
            <v>3346029992177</v>
          </cell>
          <cell r="D28" t="str">
            <v>305016X</v>
          </cell>
          <cell r="E28" t="str">
            <v>S99217</v>
          </cell>
          <cell r="F28" t="str">
            <v>CAROLIN LINGETTES MS NA BIODEG X80 DP</v>
          </cell>
          <cell r="G28" t="str">
            <v>ZZTU</v>
          </cell>
          <cell r="H28" t="str">
            <v>UL</v>
          </cell>
          <cell r="I28" t="str">
            <v>99999</v>
          </cell>
          <cell r="J28">
            <v>2</v>
          </cell>
          <cell r="K28">
            <v>10</v>
          </cell>
          <cell r="L28">
            <v>20</v>
          </cell>
          <cell r="M28" t="str">
            <v>CAROLIN - Lingettes multi surfaces - nature active - Agrumes - Paquet de 80</v>
          </cell>
          <cell r="N28" t="str">
            <v xml:space="preserve">PRODUITS D'ENTRETIEN </v>
          </cell>
          <cell r="O28" t="str">
            <v>PRODUITS MULTI USAGES / MULTI SURFACES</v>
          </cell>
          <cell r="P28">
            <v>16</v>
          </cell>
          <cell r="Q28" t="str">
            <v>305016X</v>
          </cell>
        </row>
        <row r="29">
          <cell r="C29" t="str">
            <v>3346029987715</v>
          </cell>
          <cell r="D29" t="str">
            <v>304021X</v>
          </cell>
          <cell r="E29" t="str">
            <v>S78863</v>
          </cell>
          <cell r="F29" t="str">
            <v>CAROLIN LINGETTES SOLS SN X15 CLP</v>
          </cell>
          <cell r="G29" t="str">
            <v>ZZTU</v>
          </cell>
          <cell r="H29" t="str">
            <v>UL</v>
          </cell>
          <cell r="I29" t="str">
            <v>99999</v>
          </cell>
          <cell r="J29">
            <v>2</v>
          </cell>
          <cell r="K29">
            <v>8</v>
          </cell>
          <cell r="L29">
            <v>16</v>
          </cell>
          <cell r="M29" t="str">
            <v>CAROLIN - Lingettes serpillières sol - Savon noir - Paquet de 15</v>
          </cell>
          <cell r="N29" t="str">
            <v xml:space="preserve">PRODUITS D'ENTRETIEN </v>
          </cell>
          <cell r="O29" t="str">
            <v>PRODUITS ENTRETIEN DES SOLS</v>
          </cell>
          <cell r="P29">
            <v>21</v>
          </cell>
          <cell r="Q29" t="str">
            <v>304021X</v>
          </cell>
        </row>
        <row r="30">
          <cell r="C30" t="str">
            <v>3346029992993</v>
          </cell>
          <cell r="D30" t="str">
            <v>305017X</v>
          </cell>
          <cell r="E30" t="str">
            <v>M99299</v>
          </cell>
          <cell r="F30" t="str">
            <v>CAROLIN MS CITRON THE VERT 1L DP</v>
          </cell>
          <cell r="G30" t="str">
            <v>ZZTU</v>
          </cell>
          <cell r="H30" t="str">
            <v>UL</v>
          </cell>
          <cell r="I30" t="str">
            <v>99999</v>
          </cell>
          <cell r="J30">
            <v>1</v>
          </cell>
          <cell r="K30">
            <v>12</v>
          </cell>
          <cell r="L30">
            <v>12</v>
          </cell>
          <cell r="M30" t="str">
            <v>CAROLIN Nettoyant Multi Surfaces Citron Thé Vert 1 Litre</v>
          </cell>
          <cell r="N30" t="str">
            <v xml:space="preserve">PRODUITS D'ENTRETIEN </v>
          </cell>
          <cell r="O30" t="str">
            <v>PRODUITS MULTI USAGES / MULTI SURFACES</v>
          </cell>
          <cell r="P30">
            <v>17</v>
          </cell>
          <cell r="Q30" t="str">
            <v>305017X</v>
          </cell>
        </row>
        <row r="31">
          <cell r="C31" t="str">
            <v>3346029993761</v>
          </cell>
          <cell r="D31" t="str">
            <v>305018X</v>
          </cell>
          <cell r="E31" t="str">
            <v>M99376</v>
          </cell>
          <cell r="F31" t="str">
            <v>CAROLIN MS HE AB EUCA &amp; ARB A THE 1L DP</v>
          </cell>
          <cell r="G31" t="str">
            <v>ZZTU</v>
          </cell>
          <cell r="H31" t="str">
            <v>UL</v>
          </cell>
          <cell r="I31" t="str">
            <v>99999</v>
          </cell>
          <cell r="J31">
            <v>76</v>
          </cell>
          <cell r="K31">
            <v>12</v>
          </cell>
          <cell r="L31">
            <v>912</v>
          </cell>
          <cell r="M31" t="str">
            <v>CAROLIN Nettoyant Multi Surfaces ANTIBACTERIEN - Eucalyptus et arbre à thé- 1 Litre</v>
          </cell>
          <cell r="N31" t="str">
            <v xml:space="preserve">PRODUITS D'ENTRETIEN </v>
          </cell>
          <cell r="O31" t="str">
            <v>PRODUITS MULTI USAGES / MULTI SURFACES</v>
          </cell>
          <cell r="P31">
            <v>18</v>
          </cell>
          <cell r="Q31" t="str">
            <v>305018X</v>
          </cell>
        </row>
        <row r="32">
          <cell r="C32" t="str">
            <v>3346029993754</v>
          </cell>
          <cell r="D32" t="str">
            <v>305019X</v>
          </cell>
          <cell r="E32" t="str">
            <v>M99375</v>
          </cell>
          <cell r="F32" t="str">
            <v>CAROLIN MS HE AB EUCA &amp; CIT VERT 1L DP</v>
          </cell>
          <cell r="G32" t="str">
            <v>ZZTU</v>
          </cell>
          <cell r="H32" t="str">
            <v>UL</v>
          </cell>
          <cell r="I32" t="str">
            <v>99999</v>
          </cell>
          <cell r="J32">
            <v>14</v>
          </cell>
          <cell r="K32">
            <v>12</v>
          </cell>
          <cell r="L32">
            <v>168</v>
          </cell>
          <cell r="M32" t="str">
            <v>CAROLIN Nettoyant Multi Surfaces ANTIBACTERIEN - Eucalyptus et citron vert - 1 Litre</v>
          </cell>
          <cell r="N32" t="str">
            <v xml:space="preserve">PRODUITS D'ENTRETIEN </v>
          </cell>
          <cell r="O32" t="str">
            <v>PRODUITS MULTI USAGES / MULTI SURFACES</v>
          </cell>
          <cell r="P32">
            <v>19</v>
          </cell>
          <cell r="Q32" t="str">
            <v>305019X</v>
          </cell>
        </row>
        <row r="33">
          <cell r="C33" t="str">
            <v>3346029993006</v>
          </cell>
          <cell r="D33" t="str">
            <v>305020X</v>
          </cell>
          <cell r="E33" t="str">
            <v>M99300</v>
          </cell>
          <cell r="F33" t="str">
            <v>CAROLIN MS JASMIN EUCALYP 1L DP</v>
          </cell>
          <cell r="G33" t="str">
            <v>ZZTU</v>
          </cell>
          <cell r="H33" t="str">
            <v>UL</v>
          </cell>
          <cell r="I33" t="str">
            <v>99999</v>
          </cell>
          <cell r="J33">
            <v>31</v>
          </cell>
          <cell r="K33">
            <v>12</v>
          </cell>
          <cell r="L33">
            <v>372</v>
          </cell>
          <cell r="M33" t="str">
            <v>CAROLIN Nettoyant Multi Surfaces Jasmin Eucalyptus 1 Litre</v>
          </cell>
          <cell r="N33" t="str">
            <v xml:space="preserve">PRODUITS D'ENTRETIEN </v>
          </cell>
          <cell r="O33" t="str">
            <v>PRODUITS MULTI USAGES / MULTI SURFACES</v>
          </cell>
          <cell r="P33">
            <v>20</v>
          </cell>
          <cell r="Q33" t="str">
            <v>305020X</v>
          </cell>
        </row>
        <row r="34">
          <cell r="C34" t="str">
            <v>3346029993013</v>
          </cell>
          <cell r="D34" t="str">
            <v>305021X</v>
          </cell>
          <cell r="E34" t="str">
            <v>M99301</v>
          </cell>
          <cell r="F34" t="str">
            <v>CAROLIN MS PIVOINE MUSC 1L DP</v>
          </cell>
          <cell r="G34" t="str">
            <v>ZZTU</v>
          </cell>
          <cell r="H34" t="str">
            <v>UL</v>
          </cell>
          <cell r="I34" t="str">
            <v>99999</v>
          </cell>
          <cell r="J34">
            <v>33</v>
          </cell>
          <cell r="K34">
            <v>12</v>
          </cell>
          <cell r="L34">
            <v>396</v>
          </cell>
          <cell r="M34" t="str">
            <v>CAROLIN Nettoyant multi-surfaces Pivoine Musc Blanc 1 LITRE</v>
          </cell>
          <cell r="N34" t="str">
            <v xml:space="preserve">PRODUITS D'ENTRETIEN </v>
          </cell>
          <cell r="O34" t="str">
            <v>PRODUITS MULTI USAGES / MULTI SURFACES</v>
          </cell>
          <cell r="P34">
            <v>21</v>
          </cell>
          <cell r="Q34" t="str">
            <v>305021X</v>
          </cell>
        </row>
        <row r="35">
          <cell r="C35" t="str">
            <v>3346029994331</v>
          </cell>
          <cell r="D35" t="str">
            <v>305022X</v>
          </cell>
          <cell r="E35" t="str">
            <v>M99433</v>
          </cell>
          <cell r="F35" t="str">
            <v>CAROLIN MS RECETTES ORIG BICA 1L DP</v>
          </cell>
          <cell r="G35" t="str">
            <v>ZZTU</v>
          </cell>
          <cell r="H35" t="str">
            <v>UL</v>
          </cell>
          <cell r="I35" t="str">
            <v>99999</v>
          </cell>
          <cell r="J35">
            <v>14</v>
          </cell>
          <cell r="K35">
            <v>12</v>
          </cell>
          <cell r="L35">
            <v>168</v>
          </cell>
          <cell r="M35" t="str">
            <v>CAROLIN Nettoyant multi-surfaces - Bicarbonate- 1 LITRE</v>
          </cell>
          <cell r="N35" t="str">
            <v xml:space="preserve">PRODUITS D'ENTRETIEN </v>
          </cell>
          <cell r="O35" t="str">
            <v>PRODUITS MULTI USAGES / MULTI SURFACES</v>
          </cell>
          <cell r="P35">
            <v>22</v>
          </cell>
          <cell r="Q35" t="str">
            <v>305022X</v>
          </cell>
        </row>
        <row r="36">
          <cell r="C36" t="str">
            <v>3346029994348</v>
          </cell>
          <cell r="D36" t="str">
            <v>305023X</v>
          </cell>
          <cell r="E36" t="str">
            <v>M99434</v>
          </cell>
          <cell r="F36" t="str">
            <v>CAROLIN MS RECETTES ORIG SN 1L DP</v>
          </cell>
          <cell r="G36" t="str">
            <v>ZZTU</v>
          </cell>
          <cell r="H36" t="str">
            <v>UL</v>
          </cell>
          <cell r="I36" t="str">
            <v>99999</v>
          </cell>
          <cell r="J36">
            <v>21</v>
          </cell>
          <cell r="K36">
            <v>12</v>
          </cell>
          <cell r="L36">
            <v>252</v>
          </cell>
          <cell r="M36" t="str">
            <v>CAROLIN Nettoyant Multi Surfaces - savon noir et fleur d'oranger -  1 Litre</v>
          </cell>
          <cell r="N36" t="str">
            <v xml:space="preserve">PRODUITS D'ENTRETIEN </v>
          </cell>
          <cell r="O36" t="str">
            <v>PRODUITS MULTI USAGES / MULTI SURFACES</v>
          </cell>
          <cell r="P36">
            <v>23</v>
          </cell>
          <cell r="Q36" t="str">
            <v>305023X</v>
          </cell>
        </row>
        <row r="37">
          <cell r="C37" t="str">
            <v>3346029993631</v>
          </cell>
          <cell r="D37" t="str">
            <v>306019X</v>
          </cell>
          <cell r="E37" t="str">
            <v>M99363</v>
          </cell>
          <cell r="F37" t="str">
            <v>CAROLIN NAT ACT ANTI LIMESCALE 500MLX12</v>
          </cell>
          <cell r="G37" t="str">
            <v>ZZTU</v>
          </cell>
          <cell r="H37" t="str">
            <v>UL</v>
          </cell>
          <cell r="I37" t="str">
            <v>99999</v>
          </cell>
          <cell r="J37">
            <v>1</v>
          </cell>
          <cell r="K37">
            <v>12</v>
          </cell>
          <cell r="L37">
            <v>12</v>
          </cell>
          <cell r="M37" t="str">
            <v xml:space="preserve">CAROLIN - Nettoyant Anticalcaire - Salle de Bain &amp; Cuisine - Spray 500 ml </v>
          </cell>
          <cell r="N37" t="str">
            <v xml:space="preserve">PRODUITS D'ENTRETIEN </v>
          </cell>
          <cell r="O37" t="str">
            <v>PRODUITS POUR LES SANITAIRES</v>
          </cell>
          <cell r="P37">
            <v>19</v>
          </cell>
          <cell r="Q37" t="str">
            <v>306019X</v>
          </cell>
        </row>
        <row r="38">
          <cell r="C38" t="str">
            <v>3346029993648</v>
          </cell>
          <cell r="D38" t="str">
            <v>305024X</v>
          </cell>
          <cell r="E38" t="str">
            <v>M99364</v>
          </cell>
          <cell r="F38" t="str">
            <v>CAROLIN NAT ACT MULTISURF 500MLX12</v>
          </cell>
          <cell r="G38" t="str">
            <v>ZZTU</v>
          </cell>
          <cell r="H38" t="str">
            <v>UL</v>
          </cell>
          <cell r="I38" t="str">
            <v>99999</v>
          </cell>
          <cell r="J38">
            <v>1</v>
          </cell>
          <cell r="K38">
            <v>12</v>
          </cell>
          <cell r="L38">
            <v>12</v>
          </cell>
          <cell r="M38" t="str">
            <v>CAROLIN Nettoyant Multi Surfaces - nature active - Spray 500 ml</v>
          </cell>
          <cell r="N38" t="str">
            <v xml:space="preserve">PRODUITS D'ENTRETIEN </v>
          </cell>
          <cell r="O38" t="str">
            <v>PRODUITS MULTI USAGES / MULTI SURFACES</v>
          </cell>
          <cell r="P38">
            <v>24</v>
          </cell>
          <cell r="Q38" t="str">
            <v>305024X</v>
          </cell>
        </row>
        <row r="39">
          <cell r="C39" t="str">
            <v>3346029993624</v>
          </cell>
          <cell r="D39" t="str">
            <v>305025X</v>
          </cell>
          <cell r="E39" t="str">
            <v>M99362</v>
          </cell>
          <cell r="F39" t="str">
            <v>CAROLIN NATURE ACTIVE DEGREASER 500MLX12</v>
          </cell>
          <cell r="G39" t="str">
            <v>ZZTU</v>
          </cell>
          <cell r="H39" t="str">
            <v>UL</v>
          </cell>
          <cell r="I39" t="str">
            <v>99999</v>
          </cell>
          <cell r="J39">
            <v>1</v>
          </cell>
          <cell r="K39">
            <v>12</v>
          </cell>
          <cell r="L39">
            <v>12</v>
          </cell>
          <cell r="M39" t="str">
            <v>CAROLIN Nettoyant Multi Surfaces - Dégraissant nature active - Spray 500 ml</v>
          </cell>
          <cell r="N39" t="str">
            <v xml:space="preserve">PRODUITS D'ENTRETIEN </v>
          </cell>
          <cell r="O39" t="str">
            <v>PRODUITS MULTI USAGES / MULTI SURFACES</v>
          </cell>
          <cell r="P39">
            <v>25</v>
          </cell>
          <cell r="Q39" t="str">
            <v>305025X</v>
          </cell>
        </row>
        <row r="40">
          <cell r="C40" t="str">
            <v>3346029989412</v>
          </cell>
          <cell r="D40" t="str">
            <v>305026X</v>
          </cell>
          <cell r="E40" t="str">
            <v>M99398</v>
          </cell>
          <cell r="F40" t="str">
            <v>CAROLIN PIS MS SAV NOIR 650X12 DP</v>
          </cell>
          <cell r="G40" t="str">
            <v>ZZTU</v>
          </cell>
          <cell r="H40" t="str">
            <v>UL</v>
          </cell>
          <cell r="I40" t="str">
            <v>99999</v>
          </cell>
          <cell r="J40">
            <v>43</v>
          </cell>
          <cell r="K40">
            <v>12</v>
          </cell>
          <cell r="L40">
            <v>516</v>
          </cell>
          <cell r="M40" t="str">
            <v>CAROLIN Nettoyant Multi Surfaces - savon noir - Spray 650 ml</v>
          </cell>
          <cell r="N40" t="str">
            <v xml:space="preserve">PRODUITS D'ENTRETIEN </v>
          </cell>
          <cell r="O40" t="str">
            <v>PRODUITS MULTI USAGES / MULTI SURFACES</v>
          </cell>
          <cell r="P40">
            <v>26</v>
          </cell>
          <cell r="Q40" t="str">
            <v>305026X</v>
          </cell>
        </row>
        <row r="41">
          <cell r="C41" t="str">
            <v>3346029989405</v>
          </cell>
          <cell r="D41" t="str">
            <v>305027X</v>
          </cell>
          <cell r="E41" t="str">
            <v>M99399</v>
          </cell>
          <cell r="F41" t="str">
            <v>CAROLIN PIST AB 650ML x12 DP</v>
          </cell>
          <cell r="G41" t="str">
            <v>ZZTU</v>
          </cell>
          <cell r="H41" t="str">
            <v>UL</v>
          </cell>
          <cell r="I41" t="str">
            <v>99999</v>
          </cell>
          <cell r="J41">
            <v>50</v>
          </cell>
          <cell r="K41">
            <v>12</v>
          </cell>
          <cell r="L41">
            <v>600</v>
          </cell>
          <cell r="M41" t="str">
            <v>CAROLIN Nettoyant Multi Surfaces ANTIBACTERIEN - Eucalyptus - Spray 650 ml</v>
          </cell>
          <cell r="N41" t="str">
            <v xml:space="preserve">PRODUITS D'ENTRETIEN </v>
          </cell>
          <cell r="O41" t="str">
            <v>PRODUITS MULTI USAGES / MULTI SURFACES</v>
          </cell>
          <cell r="P41">
            <v>27</v>
          </cell>
          <cell r="Q41" t="str">
            <v>305027X</v>
          </cell>
        </row>
        <row r="42">
          <cell r="C42">
            <v>3346029989443</v>
          </cell>
          <cell r="D42" t="str">
            <v>306020X</v>
          </cell>
          <cell r="E42" t="str">
            <v>M99457</v>
          </cell>
          <cell r="F42" t="str">
            <v>CAROLIN PIST ANTCL DECOMP 650X12 DP</v>
          </cell>
          <cell r="G42" t="str">
            <v>ZZTU</v>
          </cell>
          <cell r="H42" t="str">
            <v>UL</v>
          </cell>
          <cell r="I42" t="str">
            <v>99999</v>
          </cell>
          <cell r="J42">
            <v>9</v>
          </cell>
          <cell r="K42">
            <v>12</v>
          </cell>
          <cell r="L42">
            <v>108</v>
          </cell>
          <cell r="M42" t="str">
            <v>CAROLIN Nettoyant Anticalcaire au Vinaigre Naturel - Spray  650ml</v>
          </cell>
          <cell r="N42" t="str">
            <v xml:space="preserve">PRODUITS D'ENTRETIEN </v>
          </cell>
          <cell r="O42" t="str">
            <v>PRODUITS POUR LES SANITAIRES</v>
          </cell>
          <cell r="P42">
            <v>20</v>
          </cell>
          <cell r="Q42" t="str">
            <v>306020X</v>
          </cell>
        </row>
        <row r="43">
          <cell r="C43" t="str">
            <v>3346025762057</v>
          </cell>
          <cell r="D43" t="str">
            <v>306021X</v>
          </cell>
          <cell r="E43" t="str">
            <v>S576231</v>
          </cell>
          <cell r="F43" t="str">
            <v>CAROLIN PIST ANTICALC 650 LOT2 DP</v>
          </cell>
          <cell r="G43" t="str">
            <v>ZZTU</v>
          </cell>
          <cell r="H43" t="str">
            <v>UL</v>
          </cell>
          <cell r="I43" t="str">
            <v/>
          </cell>
          <cell r="J43">
            <v>5</v>
          </cell>
          <cell r="K43">
            <v>12</v>
          </cell>
          <cell r="L43">
            <v>60</v>
          </cell>
          <cell r="M43" t="str">
            <v>CAROLIN Nettoyant Anticalcaire au Vinaigre Naturel - Lot de 2 Spray  750ml</v>
          </cell>
          <cell r="N43" t="str">
            <v xml:space="preserve">PRODUITS D'ENTRETIEN </v>
          </cell>
          <cell r="O43" t="str">
            <v>PRODUITS POUR LES SANITAIRES</v>
          </cell>
          <cell r="P43">
            <v>21</v>
          </cell>
          <cell r="Q43" t="str">
            <v>306021X</v>
          </cell>
        </row>
        <row r="44">
          <cell r="C44" t="str">
            <v>3346029989450</v>
          </cell>
          <cell r="D44" t="str">
            <v>305028X</v>
          </cell>
          <cell r="E44" t="str">
            <v>M99396</v>
          </cell>
          <cell r="F44" t="str">
            <v>CAROLIN PIST DEGR CITRN 650X12 DP</v>
          </cell>
          <cell r="G44" t="str">
            <v>ZZTU</v>
          </cell>
          <cell r="H44" t="str">
            <v>UL</v>
          </cell>
          <cell r="I44" t="str">
            <v>99999</v>
          </cell>
          <cell r="J44">
            <v>4</v>
          </cell>
          <cell r="K44">
            <v>12</v>
          </cell>
          <cell r="L44">
            <v>48</v>
          </cell>
          <cell r="M44" t="str">
            <v>CAROLIN Nettoyant Multi Surfaces - Ultra Dégraissant- citron - Spray 650 ml</v>
          </cell>
          <cell r="N44" t="str">
            <v xml:space="preserve">PRODUITS D'ENTRETIEN </v>
          </cell>
          <cell r="O44" t="str">
            <v>PRODUITS MULTI USAGES / MULTI SURFACES</v>
          </cell>
          <cell r="P44">
            <v>28</v>
          </cell>
          <cell r="Q44" t="str">
            <v>305028X</v>
          </cell>
        </row>
        <row r="45">
          <cell r="C45" t="str">
            <v>3346029989429</v>
          </cell>
          <cell r="D45" t="str">
            <v>305029X</v>
          </cell>
          <cell r="E45" t="str">
            <v>M99393</v>
          </cell>
          <cell r="F45" t="str">
            <v>CAROLIN PIST DEGR SDM 650X12 DP</v>
          </cell>
          <cell r="G45" t="str">
            <v>ZZTU</v>
          </cell>
          <cell r="H45" t="str">
            <v>UL</v>
          </cell>
          <cell r="I45" t="str">
            <v>99999</v>
          </cell>
          <cell r="J45">
            <v>106</v>
          </cell>
          <cell r="K45">
            <v>12</v>
          </cell>
          <cell r="L45">
            <v>1272</v>
          </cell>
          <cell r="M45" t="str">
            <v>CAROLIN Nettoyant Multi Surfaces - Ultra Dégraissant- Savon de Marseille- Spray 650 ml</v>
          </cell>
          <cell r="N45" t="str">
            <v xml:space="preserve">PRODUITS D'ENTRETIEN </v>
          </cell>
          <cell r="O45" t="str">
            <v>PRODUITS MULTI USAGES / MULTI SURFACES</v>
          </cell>
          <cell r="P45">
            <v>29</v>
          </cell>
          <cell r="Q45" t="str">
            <v>305029X</v>
          </cell>
        </row>
        <row r="46">
          <cell r="C46">
            <v>3346029989467</v>
          </cell>
          <cell r="D46" t="str">
            <v>305030X</v>
          </cell>
          <cell r="E46" t="str">
            <v>M99397</v>
          </cell>
          <cell r="F46" t="str">
            <v>CAROLIN PIST MS BICARB 650X12 DP</v>
          </cell>
          <cell r="G46" t="str">
            <v>ZZTU</v>
          </cell>
          <cell r="H46" t="str">
            <v>UL</v>
          </cell>
          <cell r="I46" t="str">
            <v>99999</v>
          </cell>
          <cell r="J46">
            <v>26</v>
          </cell>
          <cell r="K46">
            <v>12</v>
          </cell>
          <cell r="L46">
            <v>312</v>
          </cell>
          <cell r="M46" t="str">
            <v>CAROLIN Nettoyant Multi Surfaces - bicarbonate - Spray 650 ml</v>
          </cell>
          <cell r="N46" t="str">
            <v xml:space="preserve">PRODUITS D'ENTRETIEN </v>
          </cell>
          <cell r="O46" t="str">
            <v>PRODUITS MULTI USAGES / MULTI SURFACES</v>
          </cell>
          <cell r="P46">
            <v>30</v>
          </cell>
          <cell r="Q46" t="str">
            <v>305030X</v>
          </cell>
        </row>
        <row r="47">
          <cell r="C47" t="str">
            <v>3346025762095</v>
          </cell>
          <cell r="D47" t="str">
            <v>305031X</v>
          </cell>
          <cell r="E47" t="str">
            <v>S576229</v>
          </cell>
          <cell r="F47" t="str">
            <v>CAROLIN PIST SDM 650 LOT DE 2 DP</v>
          </cell>
          <cell r="G47" t="str">
            <v>ZZTU</v>
          </cell>
          <cell r="H47" t="str">
            <v>UL</v>
          </cell>
          <cell r="I47" t="str">
            <v/>
          </cell>
          <cell r="J47">
            <v>4</v>
          </cell>
          <cell r="K47">
            <v>12</v>
          </cell>
          <cell r="L47">
            <v>48</v>
          </cell>
          <cell r="M47" t="str">
            <v>CAROLIN Nettoyant Multi Surfaces - Ultra Dégraissant- Savon de Marseille-  Lot de 2 spray 650 ml</v>
          </cell>
          <cell r="N47" t="str">
            <v xml:space="preserve">PRODUITS D'ENTRETIEN </v>
          </cell>
          <cell r="O47" t="str">
            <v>PRODUITS MULTI USAGES / MULTI SURFACES</v>
          </cell>
          <cell r="P47">
            <v>31</v>
          </cell>
          <cell r="Q47" t="str">
            <v>305031X</v>
          </cell>
        </row>
        <row r="48">
          <cell r="C48" t="str">
            <v>3346029994485</v>
          </cell>
          <cell r="D48" t="str">
            <v>305032X</v>
          </cell>
          <cell r="E48" t="str">
            <v>M99448</v>
          </cell>
          <cell r="F48" t="str">
            <v>CAROLIN PIST SDM 750MLX16</v>
          </cell>
          <cell r="G48" t="str">
            <v>ZZTU</v>
          </cell>
          <cell r="H48" t="str">
            <v>UL</v>
          </cell>
          <cell r="I48" t="str">
            <v>99999</v>
          </cell>
          <cell r="J48">
            <v>4</v>
          </cell>
          <cell r="K48">
            <v>16</v>
          </cell>
          <cell r="L48">
            <v>64</v>
          </cell>
          <cell r="M48" t="str">
            <v>CAROLIN Nettoyant Multi Surfaces - Savon de Marseille - Spray 750 ml</v>
          </cell>
          <cell r="N48" t="str">
            <v xml:space="preserve">PRODUITS D'ENTRETIEN </v>
          </cell>
          <cell r="O48" t="str">
            <v>PRODUITS MULTI USAGES / MULTI SURFACES</v>
          </cell>
          <cell r="P48">
            <v>32</v>
          </cell>
          <cell r="Q48" t="str">
            <v>305032X</v>
          </cell>
        </row>
        <row r="49">
          <cell r="C49" t="str">
            <v>3346029987234</v>
          </cell>
          <cell r="D49" t="str">
            <v>304022X</v>
          </cell>
          <cell r="E49" t="str">
            <v>M98999</v>
          </cell>
          <cell r="F49" t="str">
            <v>CAROLIN SAVON NOIR 1LX12 FR CLP</v>
          </cell>
          <cell r="G49" t="str">
            <v>ZZTU</v>
          </cell>
          <cell r="H49" t="str">
            <v>UL</v>
          </cell>
          <cell r="I49" t="str">
            <v>99999</v>
          </cell>
          <cell r="J49">
            <v>123</v>
          </cell>
          <cell r="K49">
            <v>12</v>
          </cell>
          <cell r="L49">
            <v>1476</v>
          </cell>
          <cell r="M49" t="str">
            <v>CAROLIN Nettoyant Multi Surfaces - savon noir -  1 Litre</v>
          </cell>
          <cell r="N49" t="str">
            <v xml:space="preserve">PRODUITS D'ENTRETIEN </v>
          </cell>
          <cell r="O49" t="str">
            <v>PRODUITS ENTRETIEN DES SOLS</v>
          </cell>
          <cell r="P49">
            <v>22</v>
          </cell>
          <cell r="Q49" t="str">
            <v>304022X</v>
          </cell>
        </row>
        <row r="50">
          <cell r="C50" t="str">
            <v>3346025721009</v>
          </cell>
          <cell r="D50" t="str">
            <v>304023X</v>
          </cell>
          <cell r="E50" t="str">
            <v>M99107</v>
          </cell>
          <cell r="F50" t="str">
            <v>CAROLIN SDM PROVENCE 1LX12 STD CLP</v>
          </cell>
          <cell r="G50" t="str">
            <v>ZZTU</v>
          </cell>
          <cell r="H50" t="str">
            <v>UL</v>
          </cell>
          <cell r="I50" t="str">
            <v>99999</v>
          </cell>
          <cell r="J50">
            <v>46</v>
          </cell>
          <cell r="K50">
            <v>12</v>
          </cell>
          <cell r="L50">
            <v>552</v>
          </cell>
          <cell r="M50" t="str">
            <v>CAROLIN Nettoyant - Fraicheur Provence - savon de marseille -  1 Litre</v>
          </cell>
          <cell r="N50" t="str">
            <v xml:space="preserve">PRODUITS D'ENTRETIEN </v>
          </cell>
          <cell r="O50" t="str">
            <v>PRODUITS ENTRETIEN DES SOLS</v>
          </cell>
          <cell r="P50">
            <v>23</v>
          </cell>
          <cell r="Q50" t="str">
            <v>304023X</v>
          </cell>
        </row>
        <row r="51">
          <cell r="C51" t="str">
            <v>3346024706748</v>
          </cell>
          <cell r="D51" t="str">
            <v>304024X</v>
          </cell>
          <cell r="E51" t="str">
            <v>S470835</v>
          </cell>
          <cell r="F51" t="str">
            <v>CRL NETT CARRELAGES HDL 5L</v>
          </cell>
          <cell r="G51" t="str">
            <v>ZZTU</v>
          </cell>
          <cell r="H51" t="str">
            <v>UL</v>
          </cell>
          <cell r="I51" t="str">
            <v>99999</v>
          </cell>
          <cell r="J51">
            <v>1</v>
          </cell>
          <cell r="K51">
            <v>4</v>
          </cell>
          <cell r="L51">
            <v>4</v>
          </cell>
          <cell r="M51" t="str">
            <v>CAROLIN Nettoyant sol professionnel - huile de lin - 5Litres</v>
          </cell>
          <cell r="N51" t="str">
            <v xml:space="preserve">PRODUITS D'ENTRETIEN </v>
          </cell>
          <cell r="O51" t="str">
            <v>PRODUITS ENTRETIEN DES SOLS</v>
          </cell>
          <cell r="P51">
            <v>24</v>
          </cell>
          <cell r="Q51" t="str">
            <v>304024X</v>
          </cell>
        </row>
        <row r="52">
          <cell r="C52" t="str">
            <v>3346024056621</v>
          </cell>
          <cell r="D52" t="str">
            <v>305033X</v>
          </cell>
          <cell r="E52" t="str">
            <v>S470871</v>
          </cell>
          <cell r="F52" t="str">
            <v>CRL NETT CONCENTRE HE AGRUMES 5L</v>
          </cell>
          <cell r="G52" t="str">
            <v>ZZTU</v>
          </cell>
          <cell r="H52" t="str">
            <v>UL</v>
          </cell>
          <cell r="I52" t="str">
            <v/>
          </cell>
          <cell r="J52">
            <v>2</v>
          </cell>
          <cell r="K52">
            <v>4</v>
          </cell>
          <cell r="L52">
            <v>8</v>
          </cell>
          <cell r="M52" t="str">
            <v>CAROLIN Nettoyant multi surfaces- Professionnel - senteur agrumes - 5Litres</v>
          </cell>
          <cell r="N52" t="str">
            <v xml:space="preserve">PRODUITS D'ENTRETIEN </v>
          </cell>
          <cell r="O52" t="str">
            <v>PRODUITS MULTI USAGES / MULTI SURFACES</v>
          </cell>
          <cell r="P52">
            <v>33</v>
          </cell>
          <cell r="Q52" t="str">
            <v>305033X</v>
          </cell>
        </row>
        <row r="53">
          <cell r="C53" t="str">
            <v>3346024707134</v>
          </cell>
          <cell r="D53" t="str">
            <v>305034X</v>
          </cell>
          <cell r="E53" t="str">
            <v>S470915</v>
          </cell>
          <cell r="F53" t="str">
            <v>CRL NETT CONCENTRE PARFUM PIN 5L</v>
          </cell>
          <cell r="G53" t="str">
            <v>ZZTU</v>
          </cell>
          <cell r="H53" t="str">
            <v>UL</v>
          </cell>
          <cell r="I53" t="str">
            <v/>
          </cell>
          <cell r="J53">
            <v>2</v>
          </cell>
          <cell r="K53">
            <v>4</v>
          </cell>
          <cell r="L53">
            <v>8</v>
          </cell>
          <cell r="M53" t="str">
            <v>CAROLIN Nettoyant multi surfaces- Professionnel - senteur  pin - 5Litres</v>
          </cell>
          <cell r="N53" t="str">
            <v xml:space="preserve">PRODUITS D'ENTRETIEN </v>
          </cell>
          <cell r="O53" t="str">
            <v>PRODUITS MULTI USAGES / MULTI SURFACES</v>
          </cell>
          <cell r="P53">
            <v>34</v>
          </cell>
          <cell r="Q53" t="str">
            <v>305034X</v>
          </cell>
        </row>
        <row r="54">
          <cell r="C54" t="str">
            <v>3346024051404</v>
          </cell>
          <cell r="D54" t="str">
            <v>304025X</v>
          </cell>
          <cell r="E54" t="str">
            <v>S405140</v>
          </cell>
          <cell r="F54" t="str">
            <v>CRL NETT PARQUETS ECOLABEL 5L</v>
          </cell>
          <cell r="G54" t="str">
            <v>ZZTU</v>
          </cell>
          <cell r="H54" t="str">
            <v>UL</v>
          </cell>
          <cell r="I54" t="str">
            <v/>
          </cell>
          <cell r="J54">
            <v>1</v>
          </cell>
          <cell r="K54">
            <v>4</v>
          </cell>
          <cell r="L54">
            <v>4</v>
          </cell>
          <cell r="M54" t="str">
            <v>CAROLIN Nettoyant sol professionnel - parquets - 5Litres</v>
          </cell>
          <cell r="N54" t="str">
            <v xml:space="preserve">PRODUITS D'ENTRETIEN </v>
          </cell>
          <cell r="O54" t="str">
            <v>PRODUITS ENTRETIEN DES SOLS</v>
          </cell>
          <cell r="P54">
            <v>25</v>
          </cell>
          <cell r="Q54" t="str">
            <v>304025X</v>
          </cell>
        </row>
        <row r="55">
          <cell r="C55" t="str">
            <v>3346024706946</v>
          </cell>
          <cell r="D55" t="str">
            <v>308004X</v>
          </cell>
          <cell r="E55" t="str">
            <v>S470694</v>
          </cell>
          <cell r="F55" t="str">
            <v>CRL VITRES 5L</v>
          </cell>
          <cell r="G55" t="str">
            <v>ZZTU</v>
          </cell>
          <cell r="H55" t="str">
            <v>UL</v>
          </cell>
          <cell r="I55" t="str">
            <v/>
          </cell>
          <cell r="J55">
            <v>1</v>
          </cell>
          <cell r="K55">
            <v>4</v>
          </cell>
          <cell r="L55">
            <v>4</v>
          </cell>
          <cell r="M55" t="str">
            <v>CAROLIN Nettoyant vitres - Professionnel  - 5Litres</v>
          </cell>
          <cell r="N55" t="str">
            <v xml:space="preserve">PRODUITS D'ENTRETIEN </v>
          </cell>
          <cell r="O55" t="str">
            <v>DIVERS</v>
          </cell>
          <cell r="P55" t="str">
            <v>4</v>
          </cell>
          <cell r="Q55" t="str">
            <v>308004X</v>
          </cell>
        </row>
        <row r="56">
          <cell r="C56" t="str">
            <v>3346024708483</v>
          </cell>
          <cell r="D56" t="str">
            <v>S470848</v>
          </cell>
          <cell r="E56" t="str">
            <v>S470848</v>
          </cell>
          <cell r="F56" t="str">
            <v>ECHANTILLON LESSIVE MACHINE GENIE 100G</v>
          </cell>
          <cell r="G56" t="str">
            <v>ZZTU</v>
          </cell>
          <cell r="H56" t="str">
            <v>UL</v>
          </cell>
          <cell r="I56" t="str">
            <v>99999</v>
          </cell>
          <cell r="J56">
            <v>1</v>
          </cell>
          <cell r="K56">
            <v>50</v>
          </cell>
          <cell r="L56">
            <v>50</v>
          </cell>
          <cell r="M56"/>
          <cell r="N56"/>
          <cell r="O56"/>
          <cell r="P56"/>
          <cell r="Q56"/>
        </row>
        <row r="57">
          <cell r="C57" t="str">
            <v>3346024708094</v>
          </cell>
          <cell r="D57" t="str">
            <v>305035X</v>
          </cell>
          <cell r="E57" t="str">
            <v>S470809</v>
          </cell>
          <cell r="F57" t="str">
            <v>ESSUYEUR MICRO FIBRE DURADRY *5 VERT</v>
          </cell>
          <cell r="G57" t="str">
            <v>ZZTU</v>
          </cell>
          <cell r="H57" t="str">
            <v>UL</v>
          </cell>
          <cell r="I57" t="str">
            <v>99999</v>
          </cell>
          <cell r="J57">
            <v>2</v>
          </cell>
          <cell r="K57">
            <v>24</v>
          </cell>
          <cell r="L57">
            <v>48</v>
          </cell>
          <cell r="M57" t="str">
            <v xml:space="preserve">SOLIPRO - Essuyeur vert micro fibre - Duradry  </v>
          </cell>
          <cell r="N57" t="str">
            <v xml:space="preserve">PRODUITS D'ENTRETIEN </v>
          </cell>
          <cell r="O57" t="str">
            <v>PRODUITS MULTI USAGES / MULTI SURFACES</v>
          </cell>
          <cell r="P57">
            <v>35</v>
          </cell>
          <cell r="Q57" t="str">
            <v>305035X</v>
          </cell>
        </row>
        <row r="58">
          <cell r="C58" t="str">
            <v>3346029994300</v>
          </cell>
          <cell r="D58" t="str">
            <v>301011X</v>
          </cell>
          <cell r="E58" t="str">
            <v>M99430</v>
          </cell>
          <cell r="F58" t="str">
            <v>GENIE ADDITIFS CAPS BLANC 12x20G DP</v>
          </cell>
          <cell r="G58" t="str">
            <v>ZZTU</v>
          </cell>
          <cell r="H58" t="str">
            <v>UL</v>
          </cell>
          <cell r="I58" t="str">
            <v>99999</v>
          </cell>
          <cell r="J58">
            <v>3</v>
          </cell>
          <cell r="K58">
            <v>12</v>
          </cell>
          <cell r="L58">
            <v>36</v>
          </cell>
          <cell r="M58" t="str">
            <v>GENIE - Lessive capsules blanchissantes - sachet de 12 - Paquet de 240 grammes</v>
          </cell>
          <cell r="N58" t="str">
            <v xml:space="preserve">PRODUITS D'ENTRETIEN </v>
          </cell>
          <cell r="O58" t="str">
            <v>LESSIVE</v>
          </cell>
          <cell r="P58">
            <v>11</v>
          </cell>
          <cell r="Q58" t="str">
            <v>301011X</v>
          </cell>
        </row>
        <row r="59">
          <cell r="C59" t="str">
            <v>3346029994324</v>
          </cell>
          <cell r="D59" t="str">
            <v>301012X</v>
          </cell>
          <cell r="E59" t="str">
            <v>M99432</v>
          </cell>
          <cell r="F59" t="str">
            <v>GENIE ADDITIFS CAPS DET 12x20G DP</v>
          </cell>
          <cell r="G59" t="str">
            <v>ZZTU</v>
          </cell>
          <cell r="H59" t="str">
            <v>UL</v>
          </cell>
          <cell r="I59" t="str">
            <v>99999</v>
          </cell>
          <cell r="J59">
            <v>13</v>
          </cell>
          <cell r="K59">
            <v>12</v>
          </cell>
          <cell r="L59">
            <v>156</v>
          </cell>
          <cell r="M59" t="str">
            <v>GENIE - Capsules détachantes - sachet de 12 - Paquet de 240 grammes</v>
          </cell>
          <cell r="N59" t="str">
            <v xml:space="preserve">PRODUITS D'ENTRETIEN </v>
          </cell>
          <cell r="O59" t="str">
            <v>LESSIVE</v>
          </cell>
          <cell r="P59">
            <v>12</v>
          </cell>
          <cell r="Q59" t="str">
            <v>301012X</v>
          </cell>
        </row>
        <row r="60">
          <cell r="C60" t="str">
            <v>3346029994317</v>
          </cell>
          <cell r="D60" t="str">
            <v>301013X</v>
          </cell>
          <cell r="E60" t="str">
            <v>M99431</v>
          </cell>
          <cell r="F60" t="str">
            <v>GENIE ADDITIFS PDRE DETACHANTE 480g</v>
          </cell>
          <cell r="G60" t="str">
            <v>ZZTU</v>
          </cell>
          <cell r="H60" t="str">
            <v>UL</v>
          </cell>
          <cell r="I60" t="str">
            <v>99999</v>
          </cell>
          <cell r="J60">
            <v>8</v>
          </cell>
          <cell r="K60">
            <v>14</v>
          </cell>
          <cell r="L60">
            <v>112</v>
          </cell>
          <cell r="M60" t="str">
            <v>GENIE - Poudre détachante - bicarbonate de soude - Paquet de 480 grammes</v>
          </cell>
          <cell r="N60" t="str">
            <v xml:space="preserve">PRODUITS D'ENTRETIEN </v>
          </cell>
          <cell r="O60" t="str">
            <v>LESSIVE</v>
          </cell>
          <cell r="P60">
            <v>13</v>
          </cell>
          <cell r="Q60" t="str">
            <v>301013X</v>
          </cell>
        </row>
        <row r="61">
          <cell r="C61" t="str">
            <v>3346029992061</v>
          </cell>
          <cell r="D61" t="str">
            <v>301014X</v>
          </cell>
          <cell r="E61" t="str">
            <v>M99322</v>
          </cell>
          <cell r="F61" t="str">
            <v>GENIE COULEUR 1L NEW DP</v>
          </cell>
          <cell r="G61" t="str">
            <v>ZZTU</v>
          </cell>
          <cell r="H61" t="str">
            <v>UL</v>
          </cell>
          <cell r="I61" t="str">
            <v>99999</v>
          </cell>
          <cell r="J61">
            <v>19</v>
          </cell>
          <cell r="K61">
            <v>12</v>
          </cell>
          <cell r="L61">
            <v>228</v>
          </cell>
          <cell r="M61" t="str">
            <v>GENIE - Lessive liquide couleurs - 1 Litre</v>
          </cell>
          <cell r="N61" t="str">
            <v xml:space="preserve">PRODUITS D'ENTRETIEN </v>
          </cell>
          <cell r="O61" t="str">
            <v>LESSIVE</v>
          </cell>
          <cell r="P61">
            <v>14</v>
          </cell>
          <cell r="Q61" t="str">
            <v>301014X</v>
          </cell>
        </row>
        <row r="62">
          <cell r="C62" t="str">
            <v>3346024708186</v>
          </cell>
          <cell r="D62" t="str">
            <v>301015X</v>
          </cell>
          <cell r="E62" t="str">
            <v>S470818</v>
          </cell>
          <cell r="F62" t="str">
            <v>GENIE DETACHANT TEXTILES 1KG</v>
          </cell>
          <cell r="G62" t="str">
            <v>ZZTU</v>
          </cell>
          <cell r="H62" t="str">
            <v>UL</v>
          </cell>
          <cell r="I62" t="str">
            <v>99999</v>
          </cell>
          <cell r="J62">
            <v>1</v>
          </cell>
          <cell r="K62">
            <v>12</v>
          </cell>
          <cell r="L62">
            <v>12</v>
          </cell>
          <cell r="M62" t="str">
            <v xml:space="preserve">GENIE - Détachant textiles en poudre - professionnels - 1 Kilo </v>
          </cell>
          <cell r="N62" t="str">
            <v xml:space="preserve">PRODUITS D'ENTRETIEN </v>
          </cell>
          <cell r="O62" t="str">
            <v>LESSIVE</v>
          </cell>
          <cell r="P62">
            <v>15</v>
          </cell>
          <cell r="Q62" t="str">
            <v>301015X</v>
          </cell>
        </row>
        <row r="63">
          <cell r="C63" t="str">
            <v>3346024708179</v>
          </cell>
          <cell r="D63" t="str">
            <v>301016X</v>
          </cell>
          <cell r="E63" t="str">
            <v>S470817</v>
          </cell>
          <cell r="F63" t="str">
            <v>GENIE DETACHANT TEXTILES 500ML</v>
          </cell>
          <cell r="G63" t="str">
            <v>ZZTU</v>
          </cell>
          <cell r="H63" t="str">
            <v>UL</v>
          </cell>
          <cell r="I63" t="str">
            <v>99999</v>
          </cell>
          <cell r="J63">
            <v>1</v>
          </cell>
          <cell r="K63">
            <v>12</v>
          </cell>
          <cell r="L63">
            <v>12</v>
          </cell>
          <cell r="M63" t="str">
            <v>GENIE - Détachant textiles - professionnels - Spray de 500ml</v>
          </cell>
          <cell r="N63" t="str">
            <v xml:space="preserve">PRODUITS D'ENTRETIEN </v>
          </cell>
          <cell r="O63" t="str">
            <v>LESSIVE</v>
          </cell>
          <cell r="P63">
            <v>16</v>
          </cell>
          <cell r="Q63" t="str">
            <v>301016X</v>
          </cell>
        </row>
        <row r="64">
          <cell r="C64" t="str">
            <v>3346029992504</v>
          </cell>
          <cell r="D64" t="str">
            <v>301017X</v>
          </cell>
          <cell r="E64" t="str">
            <v>M99250</v>
          </cell>
          <cell r="F64" t="str">
            <v>GENIE GEL FFLD 1X12X200ML TUBE P.I. DP</v>
          </cell>
          <cell r="G64" t="str">
            <v>ZZTU</v>
          </cell>
          <cell r="H64" t="str">
            <v>UL</v>
          </cell>
          <cell r="I64" t="str">
            <v>99999</v>
          </cell>
          <cell r="J64">
            <v>69</v>
          </cell>
          <cell r="K64">
            <v>12</v>
          </cell>
          <cell r="L64">
            <v>828</v>
          </cell>
          <cell r="M64" t="str">
            <v>GENIE GEL EXPRESS pour lavage à la main - Tube 200ml</v>
          </cell>
          <cell r="N64" t="str">
            <v xml:space="preserve">PRODUITS D'ENTRETIEN </v>
          </cell>
          <cell r="O64" t="str">
            <v>LESSIVE</v>
          </cell>
          <cell r="P64">
            <v>17</v>
          </cell>
          <cell r="Q64" t="str">
            <v>301017X</v>
          </cell>
        </row>
        <row r="65">
          <cell r="C65" t="str">
            <v>3346029992702</v>
          </cell>
          <cell r="D65" t="str">
            <v>301018X</v>
          </cell>
          <cell r="E65" t="str">
            <v>M99270</v>
          </cell>
          <cell r="F65" t="str">
            <v>GENIE GEL FFLD 1X12X220ML STD DP</v>
          </cell>
          <cell r="G65" t="str">
            <v>ZZTU</v>
          </cell>
          <cell r="H65" t="str">
            <v>UL</v>
          </cell>
          <cell r="I65" t="str">
            <v>99999</v>
          </cell>
          <cell r="J65">
            <v>2</v>
          </cell>
          <cell r="K65">
            <v>12</v>
          </cell>
          <cell r="L65">
            <v>24</v>
          </cell>
          <cell r="M65" t="str">
            <v>GENIE GEL EXPRESS pour lavage à la main - Tube 220ml</v>
          </cell>
          <cell r="N65" t="str">
            <v xml:space="preserve">PRODUITS D'ENTRETIEN </v>
          </cell>
          <cell r="O65" t="str">
            <v>LESSIVE</v>
          </cell>
          <cell r="P65">
            <v>18</v>
          </cell>
          <cell r="Q65" t="str">
            <v>301018X</v>
          </cell>
        </row>
        <row r="66">
          <cell r="C66" t="str">
            <v>3346029992504</v>
          </cell>
          <cell r="D66" t="str">
            <v>301019X</v>
          </cell>
          <cell r="E66" t="str">
            <v>S600203</v>
          </cell>
          <cell r="F66" t="str">
            <v>GENIE GEL MAIN 200ML PAV LIDL</v>
          </cell>
          <cell r="G66" t="str">
            <v>ZZTU</v>
          </cell>
          <cell r="H66" t="str">
            <v>UL</v>
          </cell>
          <cell r="I66" t="str">
            <v/>
          </cell>
          <cell r="J66">
            <v>3</v>
          </cell>
          <cell r="K66">
            <v>12</v>
          </cell>
          <cell r="L66">
            <v>36</v>
          </cell>
          <cell r="M66" t="str">
            <v>GENIE GEL EXPRESS pour lavage à la main - Tube 200ml</v>
          </cell>
          <cell r="N66" t="str">
            <v xml:space="preserve">PRODUITS D'ENTRETIEN </v>
          </cell>
          <cell r="O66" t="str">
            <v>LESSIVE</v>
          </cell>
          <cell r="P66">
            <v>19</v>
          </cell>
          <cell r="Q66" t="str">
            <v>301019X</v>
          </cell>
        </row>
        <row r="67">
          <cell r="C67" t="str">
            <v>3346029992511</v>
          </cell>
          <cell r="D67" t="str">
            <v>301020X</v>
          </cell>
          <cell r="E67" t="str">
            <v>S600204</v>
          </cell>
          <cell r="F67" t="str">
            <v>GENIE GEL MAIN 220ML PAV LIDL</v>
          </cell>
          <cell r="G67" t="str">
            <v>ZZTU</v>
          </cell>
          <cell r="H67" t="str">
            <v>UL</v>
          </cell>
          <cell r="I67" t="str">
            <v/>
          </cell>
          <cell r="J67">
            <v>2</v>
          </cell>
          <cell r="K67">
            <v>12</v>
          </cell>
          <cell r="L67">
            <v>24</v>
          </cell>
          <cell r="M67" t="str">
            <v>GENIE GEL EXPRESS pour lavage à la main - Tube 220ml</v>
          </cell>
          <cell r="N67" t="str">
            <v xml:space="preserve">PRODUITS D'ENTRETIEN </v>
          </cell>
          <cell r="O67" t="str">
            <v>LESSIVE</v>
          </cell>
          <cell r="P67">
            <v>20</v>
          </cell>
          <cell r="Q67" t="str">
            <v>301020X</v>
          </cell>
        </row>
        <row r="68">
          <cell r="C68" t="str">
            <v>3346029993129</v>
          </cell>
          <cell r="D68" t="str">
            <v>301021X</v>
          </cell>
          <cell r="E68" t="str">
            <v>M99312</v>
          </cell>
          <cell r="F68" t="str">
            <v>GENIE GEL SPECIAL BLANC 1X12X200ML DP</v>
          </cell>
          <cell r="G68" t="str">
            <v>ZZTU</v>
          </cell>
          <cell r="H68" t="str">
            <v>UL</v>
          </cell>
          <cell r="I68" t="str">
            <v>99999</v>
          </cell>
          <cell r="J68">
            <v>2</v>
          </cell>
          <cell r="K68">
            <v>12</v>
          </cell>
          <cell r="L68">
            <v>24</v>
          </cell>
          <cell r="M68" t="str">
            <v>GENIE - Lessive en gel pour lavage à la main- Spécial blanc - Tube 200ml</v>
          </cell>
          <cell r="N68" t="str">
            <v xml:space="preserve">PRODUITS D'ENTRETIEN </v>
          </cell>
          <cell r="O68" t="str">
            <v>LESSIVE</v>
          </cell>
          <cell r="P68">
            <v>21</v>
          </cell>
          <cell r="Q68" t="str">
            <v>301021X</v>
          </cell>
        </row>
        <row r="69">
          <cell r="C69" t="str">
            <v>3346029992481</v>
          </cell>
          <cell r="D69" t="str">
            <v>301022X</v>
          </cell>
          <cell r="E69" t="str">
            <v>M99248</v>
          </cell>
          <cell r="F69" t="str">
            <v>GENIE HDD ORIGINAL 1X12X650GR F</v>
          </cell>
          <cell r="G69" t="str">
            <v>ZZTU</v>
          </cell>
          <cell r="H69" t="str">
            <v>UL</v>
          </cell>
          <cell r="I69" t="str">
            <v>99999</v>
          </cell>
          <cell r="J69">
            <v>31</v>
          </cell>
          <cell r="K69">
            <v>12</v>
          </cell>
          <cell r="L69">
            <v>372</v>
          </cell>
          <cell r="M69" t="str">
            <v>GENIE Lessive poudre tous textiles pour lavage à la main - 650g</v>
          </cell>
          <cell r="N69" t="str">
            <v xml:space="preserve">PRODUITS D'ENTRETIEN </v>
          </cell>
          <cell r="O69" t="str">
            <v>LESSIVE</v>
          </cell>
          <cell r="P69">
            <v>22</v>
          </cell>
          <cell r="Q69" t="str">
            <v>301022X</v>
          </cell>
        </row>
        <row r="70">
          <cell r="C70" t="str">
            <v>3346029992474</v>
          </cell>
          <cell r="D70" t="str">
            <v>301023X</v>
          </cell>
          <cell r="E70" t="str">
            <v>M99247</v>
          </cell>
          <cell r="F70" t="str">
            <v>GENIE HDD ORIGINAL 1X14X450GR FGLOB</v>
          </cell>
          <cell r="G70" t="str">
            <v>ZZTU</v>
          </cell>
          <cell r="H70" t="str">
            <v>UL</v>
          </cell>
          <cell r="I70" t="str">
            <v>99999</v>
          </cell>
          <cell r="J70">
            <v>139</v>
          </cell>
          <cell r="K70">
            <v>14</v>
          </cell>
          <cell r="L70">
            <v>1946</v>
          </cell>
          <cell r="M70" t="str">
            <v>GENIE Lessive poudre tous textiles pour lavage à la main - 450g</v>
          </cell>
          <cell r="N70" t="str">
            <v xml:space="preserve">PRODUITS D'ENTRETIEN </v>
          </cell>
          <cell r="O70" t="str">
            <v>LESSIVE</v>
          </cell>
          <cell r="P70">
            <v>23</v>
          </cell>
          <cell r="Q70" t="str">
            <v>301023X</v>
          </cell>
        </row>
        <row r="71">
          <cell r="C71" t="str">
            <v>3346029992078</v>
          </cell>
          <cell r="D71" t="str">
            <v>301024X</v>
          </cell>
          <cell r="E71" t="str">
            <v>M99323</v>
          </cell>
          <cell r="F71" t="str">
            <v>GENIE LAINE ET SOIE 1L NEW DP</v>
          </cell>
          <cell r="G71" t="str">
            <v>ZZTU</v>
          </cell>
          <cell r="H71" t="str">
            <v>UL</v>
          </cell>
          <cell r="I71" t="str">
            <v>99999</v>
          </cell>
          <cell r="J71">
            <v>25</v>
          </cell>
          <cell r="K71">
            <v>12</v>
          </cell>
          <cell r="L71">
            <v>300</v>
          </cell>
          <cell r="M71" t="str">
            <v>GENIE Lessive liquide - Spécial laine et soie - 16 lavages - 1 Litre</v>
          </cell>
          <cell r="N71" t="str">
            <v xml:space="preserve">PRODUITS D'ENTRETIEN </v>
          </cell>
          <cell r="O71" t="str">
            <v>LESSIVE</v>
          </cell>
          <cell r="P71">
            <v>24</v>
          </cell>
          <cell r="Q71" t="str">
            <v>301024X</v>
          </cell>
        </row>
        <row r="72">
          <cell r="C72" t="str">
            <v>3346026002022</v>
          </cell>
          <cell r="D72" t="str">
            <v>301025X</v>
          </cell>
          <cell r="E72" t="str">
            <v>S600202</v>
          </cell>
          <cell r="F72" t="str">
            <v>GENIE LESS. POUDRE MAIN LOT 4x450GR</v>
          </cell>
          <cell r="G72" t="str">
            <v>ZZTU</v>
          </cell>
          <cell r="H72" t="str">
            <v>UL</v>
          </cell>
          <cell r="I72" t="str">
            <v/>
          </cell>
          <cell r="J72">
            <v>5</v>
          </cell>
          <cell r="K72">
            <v>4</v>
          </cell>
          <cell r="L72">
            <v>20</v>
          </cell>
          <cell r="M72" t="str">
            <v>GENIE Lessive poudre tous textiles pour lavage à la main -Lot de 4 x 450g</v>
          </cell>
          <cell r="N72" t="str">
            <v xml:space="preserve">PRODUITS D'ENTRETIEN </v>
          </cell>
          <cell r="O72" t="str">
            <v>LESSIVE</v>
          </cell>
          <cell r="P72">
            <v>25</v>
          </cell>
          <cell r="Q72" t="str">
            <v>301025X</v>
          </cell>
        </row>
        <row r="73">
          <cell r="C73" t="str">
            <v>3346029992962</v>
          </cell>
          <cell r="D73" t="str">
            <v>301026X</v>
          </cell>
          <cell r="E73" t="str">
            <v>M99357</v>
          </cell>
          <cell r="F73" t="str">
            <v>GENIE LESSIVE FLEURS BLANCHES 4L V2</v>
          </cell>
          <cell r="G73" t="str">
            <v>ZZTU</v>
          </cell>
          <cell r="H73" t="str">
            <v>UL</v>
          </cell>
          <cell r="I73" t="str">
            <v>99999</v>
          </cell>
          <cell r="J73">
            <v>4</v>
          </cell>
          <cell r="K73">
            <v>4</v>
          </cell>
          <cell r="L73">
            <v>16</v>
          </cell>
          <cell r="M73" t="str">
            <v>GENIE Lessive - senteur fleurs blanches - 4 Litres</v>
          </cell>
          <cell r="N73" t="str">
            <v xml:space="preserve">PRODUITS D'ENTRETIEN </v>
          </cell>
          <cell r="O73" t="str">
            <v>LESSIVE</v>
          </cell>
          <cell r="P73">
            <v>26</v>
          </cell>
          <cell r="Q73" t="str">
            <v>301026X</v>
          </cell>
        </row>
        <row r="74">
          <cell r="C74" t="str">
            <v>3346029992481</v>
          </cell>
          <cell r="D74" t="str">
            <v>301027X</v>
          </cell>
          <cell r="E74" t="str">
            <v>M99416</v>
          </cell>
          <cell r="F74" t="str">
            <v>GENIE LESSIVE POUDRE MAIN 650GR</v>
          </cell>
          <cell r="G74" t="str">
            <v>ZZTU</v>
          </cell>
          <cell r="H74" t="str">
            <v>UL</v>
          </cell>
          <cell r="I74" t="str">
            <v>99999</v>
          </cell>
          <cell r="J74">
            <v>1</v>
          </cell>
          <cell r="K74">
            <v>12</v>
          </cell>
          <cell r="L74">
            <v>12</v>
          </cell>
          <cell r="M74" t="str">
            <v>GENIE Lessive poudre tous textiles pour lavage à la main - 650g</v>
          </cell>
          <cell r="N74" t="str">
            <v xml:space="preserve">PRODUITS D'ENTRETIEN </v>
          </cell>
          <cell r="O74" t="str">
            <v>LESSIVE</v>
          </cell>
          <cell r="P74">
            <v>27</v>
          </cell>
          <cell r="Q74" t="str">
            <v>301027X</v>
          </cell>
        </row>
        <row r="75">
          <cell r="C75" t="str">
            <v>3346029992054</v>
          </cell>
          <cell r="D75" t="str">
            <v>301028X</v>
          </cell>
          <cell r="E75" t="str">
            <v>M99321</v>
          </cell>
          <cell r="F75" t="str">
            <v>GENIE NOIR ET FONCE 1L NEW DP</v>
          </cell>
          <cell r="G75" t="str">
            <v>ZZTU</v>
          </cell>
          <cell r="H75" t="str">
            <v>UL</v>
          </cell>
          <cell r="I75" t="str">
            <v>99999</v>
          </cell>
          <cell r="J75">
            <v>2</v>
          </cell>
          <cell r="K75">
            <v>12</v>
          </cell>
          <cell r="L75">
            <v>24</v>
          </cell>
          <cell r="M75" t="str">
            <v>GENIE Lessive liquide - Spécial noir et foncé - 16 lavages - 1 Litre</v>
          </cell>
          <cell r="N75" t="str">
            <v xml:space="preserve">PRODUITS D'ENTRETIEN </v>
          </cell>
          <cell r="O75" t="str">
            <v>LESSIVE</v>
          </cell>
          <cell r="P75">
            <v>28</v>
          </cell>
          <cell r="Q75" t="str">
            <v>301028X</v>
          </cell>
        </row>
        <row r="76">
          <cell r="C76" t="str">
            <v>3346029992191</v>
          </cell>
          <cell r="D76" t="str">
            <v>301029X</v>
          </cell>
          <cell r="E76" t="str">
            <v>M99324</v>
          </cell>
          <cell r="F76" t="str">
            <v>GENIE PLUS BLANC 1L NEW DP</v>
          </cell>
          <cell r="G76" t="str">
            <v>ZZTU</v>
          </cell>
          <cell r="H76" t="str">
            <v>UL</v>
          </cell>
          <cell r="I76" t="str">
            <v>99999</v>
          </cell>
          <cell r="J76">
            <v>14</v>
          </cell>
          <cell r="K76">
            <v>12</v>
          </cell>
          <cell r="L76">
            <v>168</v>
          </cell>
          <cell r="M76" t="str">
            <v>GENIE Lessive liquide - Spécial blanc - 1 Litre</v>
          </cell>
          <cell r="N76" t="str">
            <v xml:space="preserve">PRODUITS D'ENTRETIEN </v>
          </cell>
          <cell r="O76" t="str">
            <v>LESSIVE</v>
          </cell>
          <cell r="P76">
            <v>29</v>
          </cell>
          <cell r="Q76" t="str">
            <v>301029X</v>
          </cell>
        </row>
        <row r="77">
          <cell r="C77" t="str">
            <v>3346029993136</v>
          </cell>
          <cell r="D77" t="str">
            <v>301030X</v>
          </cell>
          <cell r="E77" t="str">
            <v>M99313</v>
          </cell>
          <cell r="F77" t="str">
            <v>GENIE POUDRE SPECIAL BLANC 1X14X450GR</v>
          </cell>
          <cell r="G77" t="str">
            <v>ZZTU</v>
          </cell>
          <cell r="H77" t="str">
            <v>UL</v>
          </cell>
          <cell r="I77" t="str">
            <v>99999</v>
          </cell>
          <cell r="J77">
            <v>8</v>
          </cell>
          <cell r="K77">
            <v>14</v>
          </cell>
          <cell r="L77">
            <v>112</v>
          </cell>
          <cell r="M77" t="str">
            <v>GENIE Lessive poudre- spécial blanc -  lavage à la main -450g</v>
          </cell>
          <cell r="N77" t="str">
            <v xml:space="preserve">PRODUITS D'ENTRETIEN </v>
          </cell>
          <cell r="O77" t="str">
            <v>LESSIVE</v>
          </cell>
          <cell r="P77">
            <v>30</v>
          </cell>
          <cell r="Q77" t="str">
            <v>301030X</v>
          </cell>
        </row>
        <row r="78">
          <cell r="C78" t="str">
            <v>3346029993778</v>
          </cell>
          <cell r="D78" t="str">
            <v>301031X</v>
          </cell>
          <cell r="E78" t="str">
            <v>M99377</v>
          </cell>
          <cell r="F78" t="str">
            <v>GENIE PRO LESSIVE LIQUIDE 2L</v>
          </cell>
          <cell r="G78" t="str">
            <v>ZZTU</v>
          </cell>
          <cell r="H78" t="str">
            <v>UL</v>
          </cell>
          <cell r="I78" t="str">
            <v>99999</v>
          </cell>
          <cell r="J78">
            <v>57</v>
          </cell>
          <cell r="K78">
            <v>6</v>
          </cell>
          <cell r="L78">
            <v>342</v>
          </cell>
          <cell r="M78" t="str">
            <v>GENIE - Lessive liquide- 2 Litres</v>
          </cell>
          <cell r="N78" t="str">
            <v xml:space="preserve">PRODUITS D'ENTRETIEN </v>
          </cell>
          <cell r="O78" t="str">
            <v>LESSIVE</v>
          </cell>
          <cell r="P78">
            <v>31</v>
          </cell>
          <cell r="Q78" t="str">
            <v>301031X</v>
          </cell>
        </row>
        <row r="79">
          <cell r="C79" t="str">
            <v>3346024708469</v>
          </cell>
          <cell r="D79" t="str">
            <v>301032X</v>
          </cell>
          <cell r="E79" t="str">
            <v>S470846</v>
          </cell>
          <cell r="F79" t="str">
            <v>GENIE PRO LESSIVE MACHINE  HR 18KG</v>
          </cell>
          <cell r="G79" t="str">
            <v>ZZTU</v>
          </cell>
          <cell r="H79" t="str">
            <v>UL</v>
          </cell>
          <cell r="I79" t="str">
            <v>99999</v>
          </cell>
          <cell r="J79">
            <v>10</v>
          </cell>
          <cell r="K79">
            <v>1</v>
          </cell>
          <cell r="L79">
            <v>10</v>
          </cell>
          <cell r="M79" t="str">
            <v>GENIE - Lessive poudre- professionnel - lavage en machine -sac de 360 doses - 18 kilos</v>
          </cell>
          <cell r="N79" t="str">
            <v xml:space="preserve">PRODUITS D'ENTRETIEN </v>
          </cell>
          <cell r="O79" t="str">
            <v>LESSIVE</v>
          </cell>
          <cell r="P79">
            <v>32</v>
          </cell>
          <cell r="Q79" t="str">
            <v>301032X</v>
          </cell>
        </row>
        <row r="80">
          <cell r="C80" t="str">
            <v>3346024708452</v>
          </cell>
          <cell r="D80" t="str">
            <v>301033X</v>
          </cell>
          <cell r="E80" t="str">
            <v>S470845</v>
          </cell>
          <cell r="F80" t="str">
            <v>GENIE PRO LESSIVE MACHINE HR 7KG</v>
          </cell>
          <cell r="G80" t="str">
            <v>ZZTU</v>
          </cell>
          <cell r="H80" t="str">
            <v>UL</v>
          </cell>
          <cell r="I80" t="str">
            <v>99999</v>
          </cell>
          <cell r="J80">
            <v>5</v>
          </cell>
          <cell r="K80">
            <v>1</v>
          </cell>
          <cell r="L80">
            <v>5</v>
          </cell>
          <cell r="M80" t="str">
            <v>GENIE - Lessive poudre- professionnel - lavage en machine -sac de 180 doses - 7 kilos</v>
          </cell>
          <cell r="N80" t="str">
            <v xml:space="preserve">PRODUITS D'ENTRETIEN </v>
          </cell>
          <cell r="O80" t="str">
            <v>LESSIVE</v>
          </cell>
          <cell r="P80">
            <v>33</v>
          </cell>
          <cell r="Q80" t="str">
            <v>301033X</v>
          </cell>
        </row>
        <row r="81">
          <cell r="C81" t="str">
            <v>3346027793820</v>
          </cell>
          <cell r="D81" t="str">
            <v>306022X</v>
          </cell>
          <cell r="E81" t="str">
            <v>M79382</v>
          </cell>
          <cell r="F81" t="str">
            <v>OUR DEBOUCHEUR ACTION TOTALE 1L</v>
          </cell>
          <cell r="G81" t="str">
            <v>ZZTU</v>
          </cell>
          <cell r="H81" t="str">
            <v>UL</v>
          </cell>
          <cell r="I81" t="str">
            <v>99999</v>
          </cell>
          <cell r="J81">
            <v>20</v>
          </cell>
          <cell r="K81">
            <v>12</v>
          </cell>
          <cell r="L81">
            <v>240</v>
          </cell>
          <cell r="M81" t="str">
            <v xml:space="preserve">OURAGAN - Déboucheur action totale - 1 Litre </v>
          </cell>
          <cell r="N81" t="str">
            <v xml:space="preserve">PRODUITS D'ENTRETIEN </v>
          </cell>
          <cell r="O81" t="str">
            <v>PRODUITS POUR LES SANITAIRES</v>
          </cell>
          <cell r="P81">
            <v>22</v>
          </cell>
          <cell r="Q81" t="str">
            <v>306022X</v>
          </cell>
        </row>
        <row r="82">
          <cell r="C82" t="str">
            <v>3346027013201</v>
          </cell>
          <cell r="D82" t="str">
            <v>306023X</v>
          </cell>
          <cell r="E82" t="str">
            <v>M79373</v>
          </cell>
          <cell r="F82" t="str">
            <v>OURAGAN CANA A BIO BIPA 6+6 1L DP</v>
          </cell>
          <cell r="G82" t="str">
            <v>ZZTU</v>
          </cell>
          <cell r="H82" t="str">
            <v>UL</v>
          </cell>
          <cell r="I82" t="str">
            <v>99999</v>
          </cell>
          <cell r="J82">
            <v>42</v>
          </cell>
          <cell r="K82">
            <v>12</v>
          </cell>
          <cell r="L82">
            <v>504</v>
          </cell>
          <cell r="M82" t="str">
            <v>OURAGAN - Nettoyant canalisation - Fraicheur marine - 1 Litre</v>
          </cell>
          <cell r="N82" t="str">
            <v xml:space="preserve">PRODUITS D'ENTRETIEN </v>
          </cell>
          <cell r="O82" t="str">
            <v>PRODUITS POUR LES SANITAIRES</v>
          </cell>
          <cell r="P82">
            <v>23</v>
          </cell>
          <cell r="Q82" t="str">
            <v>306023X</v>
          </cell>
        </row>
        <row r="83">
          <cell r="C83" t="str">
            <v>3346027013164</v>
          </cell>
          <cell r="D83" t="str">
            <v>306024X</v>
          </cell>
          <cell r="E83" t="str">
            <v>M79216</v>
          </cell>
          <cell r="F83" t="str">
            <v>OURAGAN CANA A BIO MENTHOLEE 1LX12 FR DP</v>
          </cell>
          <cell r="G83" t="str">
            <v>ZZTU</v>
          </cell>
          <cell r="H83" t="str">
            <v>UL</v>
          </cell>
          <cell r="I83" t="str">
            <v>99999</v>
          </cell>
          <cell r="J83">
            <v>27</v>
          </cell>
          <cell r="K83">
            <v>12</v>
          </cell>
          <cell r="L83">
            <v>324</v>
          </cell>
          <cell r="M83" t="str">
            <v>OURAGAN - Nettoyant canalisation - Fraicheur mentholée - 1 Litre</v>
          </cell>
          <cell r="N83" t="str">
            <v xml:space="preserve">PRODUITS D'ENTRETIEN </v>
          </cell>
          <cell r="O83" t="str">
            <v>PRODUITS POUR LES SANITAIRES</v>
          </cell>
          <cell r="P83">
            <v>24</v>
          </cell>
          <cell r="Q83" t="str">
            <v>306024X</v>
          </cell>
        </row>
        <row r="84">
          <cell r="C84" t="str">
            <v>3346027013157</v>
          </cell>
          <cell r="D84" t="str">
            <v>306025X</v>
          </cell>
          <cell r="E84" t="str">
            <v>M79374</v>
          </cell>
          <cell r="F84" t="str">
            <v>OURAGAN CANA AB FR MARINE 1L DP</v>
          </cell>
          <cell r="G84" t="str">
            <v>ZZTU</v>
          </cell>
          <cell r="H84" t="str">
            <v>UL</v>
          </cell>
          <cell r="I84" t="str">
            <v>99999</v>
          </cell>
          <cell r="J84">
            <v>31</v>
          </cell>
          <cell r="K84">
            <v>12</v>
          </cell>
          <cell r="L84">
            <v>372</v>
          </cell>
          <cell r="M84" t="str">
            <v>OURAGAN - Nettoyant canalisation - Fraicheur marine - 1 Litre</v>
          </cell>
          <cell r="N84" t="str">
            <v xml:space="preserve">PRODUITS D'ENTRETIEN </v>
          </cell>
          <cell r="O84" t="str">
            <v>PRODUITS POUR LES SANITAIRES</v>
          </cell>
          <cell r="P84">
            <v>25</v>
          </cell>
          <cell r="Q84" t="str">
            <v>306025X</v>
          </cell>
        </row>
        <row r="85">
          <cell r="C85" t="str">
            <v>3346027789984</v>
          </cell>
          <cell r="D85" t="str">
            <v>306026X</v>
          </cell>
          <cell r="E85" t="str">
            <v>M79442</v>
          </cell>
          <cell r="F85" t="str">
            <v>OURAGAN CANA CHARBON ACTIF 700ML CLP</v>
          </cell>
          <cell r="G85" t="str">
            <v>ZZTU</v>
          </cell>
          <cell r="H85" t="str">
            <v>UL</v>
          </cell>
          <cell r="I85" t="str">
            <v>99999</v>
          </cell>
          <cell r="J85">
            <v>144</v>
          </cell>
          <cell r="K85">
            <v>12</v>
          </cell>
          <cell r="L85">
            <v>1728</v>
          </cell>
          <cell r="M85" t="str">
            <v xml:space="preserve">OURAGAN - Nettoyant canalisation - Charbon actif - 700 ml </v>
          </cell>
          <cell r="N85" t="str">
            <v xml:space="preserve">PRODUITS D'ENTRETIEN </v>
          </cell>
          <cell r="O85" t="str">
            <v>PRODUITS POUR LES SANITAIRES</v>
          </cell>
          <cell r="P85">
            <v>26</v>
          </cell>
          <cell r="Q85" t="str">
            <v>306026X</v>
          </cell>
        </row>
        <row r="86">
          <cell r="C86">
            <v>3346027795770</v>
          </cell>
          <cell r="D86" t="str">
            <v>306027X</v>
          </cell>
          <cell r="E86" t="str">
            <v>M79577</v>
          </cell>
          <cell r="F86" t="str">
            <v>OURAGAN CANA NAT POWER ECOCERT 700ML</v>
          </cell>
          <cell r="G86" t="str">
            <v>ZZTU</v>
          </cell>
          <cell r="H86" t="str">
            <v>UL</v>
          </cell>
          <cell r="I86" t="str">
            <v>99999</v>
          </cell>
          <cell r="J86">
            <v>72</v>
          </cell>
          <cell r="K86">
            <v>12</v>
          </cell>
          <cell r="L86">
            <v>864</v>
          </cell>
          <cell r="M86" t="str">
            <v xml:space="preserve">OURAGAN - Déboucheur canalisation power - 700 ml </v>
          </cell>
          <cell r="N86" t="str">
            <v xml:space="preserve">PRODUITS D'ENTRETIEN </v>
          </cell>
          <cell r="O86" t="str">
            <v>PRODUITS POUR LES SANITAIRES</v>
          </cell>
          <cell r="P86">
            <v>27</v>
          </cell>
          <cell r="Q86" t="str">
            <v>306027X</v>
          </cell>
        </row>
        <row r="87">
          <cell r="C87" t="str">
            <v>3346027794728</v>
          </cell>
          <cell r="D87" t="str">
            <v>306028X</v>
          </cell>
          <cell r="E87" t="str">
            <v>M79472</v>
          </cell>
          <cell r="F87" t="str">
            <v>OURAGAN CANALISATIONS BICARBONATE 700ML</v>
          </cell>
          <cell r="G87" t="str">
            <v>ZZTU</v>
          </cell>
          <cell r="H87" t="str">
            <v>UL</v>
          </cell>
          <cell r="I87" t="str">
            <v>99999</v>
          </cell>
          <cell r="J87">
            <v>4</v>
          </cell>
          <cell r="K87">
            <v>12</v>
          </cell>
          <cell r="L87">
            <v>48</v>
          </cell>
          <cell r="M87" t="str">
            <v xml:space="preserve">OURAGAN - Nettoyant canalisation - bicarbonate - 700 ml </v>
          </cell>
          <cell r="N87" t="str">
            <v xml:space="preserve">PRODUITS D'ENTRETIEN </v>
          </cell>
          <cell r="O87" t="str">
            <v>PRODUITS POUR LES SANITAIRES</v>
          </cell>
          <cell r="P87">
            <v>28</v>
          </cell>
          <cell r="Q87" t="str">
            <v>306028X</v>
          </cell>
        </row>
        <row r="88">
          <cell r="C88" t="str">
            <v>3346027793813</v>
          </cell>
          <cell r="D88" t="str">
            <v>306029X</v>
          </cell>
          <cell r="E88" t="str">
            <v>M79381</v>
          </cell>
          <cell r="F88" t="str">
            <v>OURAGAN DEB GEL EPAIS PARFUME 1L</v>
          </cell>
          <cell r="G88" t="str">
            <v>ZZTU</v>
          </cell>
          <cell r="H88" t="str">
            <v>UL</v>
          </cell>
          <cell r="I88" t="str">
            <v>99999</v>
          </cell>
          <cell r="J88">
            <v>26</v>
          </cell>
          <cell r="K88">
            <v>12</v>
          </cell>
          <cell r="L88">
            <v>312</v>
          </cell>
          <cell r="M88" t="str">
            <v>OURAGAN -  Déboucheur gel épais parfumé - 1 Litre</v>
          </cell>
          <cell r="N88" t="str">
            <v xml:space="preserve">PRODUITS D'ENTRETIEN </v>
          </cell>
          <cell r="O88" t="str">
            <v>PRODUITS POUR LES SANITAIRES</v>
          </cell>
          <cell r="P88">
            <v>29</v>
          </cell>
          <cell r="Q88" t="str">
            <v>306029X</v>
          </cell>
        </row>
        <row r="89">
          <cell r="C89" t="str">
            <v>3346027790492</v>
          </cell>
          <cell r="D89" t="str">
            <v>306030X</v>
          </cell>
          <cell r="E89" t="str">
            <v>S700911</v>
          </cell>
          <cell r="F89" t="str">
            <v>OURAGAN DEBOUCHEUR 1,5L ACTION</v>
          </cell>
          <cell r="G89" t="str">
            <v>ZZTU</v>
          </cell>
          <cell r="H89" t="str">
            <v>UL</v>
          </cell>
          <cell r="I89" t="str">
            <v/>
          </cell>
          <cell r="J89">
            <v>1</v>
          </cell>
          <cell r="K89">
            <v>8</v>
          </cell>
          <cell r="L89">
            <v>8</v>
          </cell>
          <cell r="M89" t="str">
            <v>OURAGAN -  Déboucheur gel épais - 1,5 Litre</v>
          </cell>
          <cell r="N89" t="str">
            <v xml:space="preserve">PRODUITS D'ENTRETIEN </v>
          </cell>
          <cell r="O89" t="str">
            <v>PRODUITS POUR LES SANITAIRES</v>
          </cell>
          <cell r="P89">
            <v>30</v>
          </cell>
          <cell r="Q89" t="str">
            <v>306030X</v>
          </cell>
        </row>
        <row r="90">
          <cell r="C90" t="str">
            <v>3346027790492</v>
          </cell>
          <cell r="D90" t="str">
            <v>306031X</v>
          </cell>
          <cell r="E90" t="str">
            <v>M79458</v>
          </cell>
          <cell r="F90" t="str">
            <v>OURAGAN DEBOUCHEUR 15MIN 1,5L CLP</v>
          </cell>
          <cell r="G90" t="str">
            <v>ZZTU</v>
          </cell>
          <cell r="H90" t="str">
            <v>UL</v>
          </cell>
          <cell r="I90" t="str">
            <v>99999</v>
          </cell>
          <cell r="J90">
            <v>3</v>
          </cell>
          <cell r="K90">
            <v>10</v>
          </cell>
          <cell r="L90">
            <v>30</v>
          </cell>
          <cell r="M90" t="str">
            <v>OURAGAN -  Déboucheur 15 minutes -  gel épais - 1,5 Litre</v>
          </cell>
          <cell r="N90" t="str">
            <v xml:space="preserve">PRODUITS D'ENTRETIEN </v>
          </cell>
          <cell r="O90" t="str">
            <v>PRODUITS POUR LES SANITAIRES</v>
          </cell>
          <cell r="P90">
            <v>31</v>
          </cell>
          <cell r="Q90" t="str">
            <v>306031X</v>
          </cell>
        </row>
        <row r="91">
          <cell r="C91" t="str">
            <v>3346027002502</v>
          </cell>
          <cell r="D91" t="str">
            <v>306032X</v>
          </cell>
          <cell r="E91" t="str">
            <v>M79457</v>
          </cell>
          <cell r="F91" t="str">
            <v>OURAGAN DEBOUCHEUR 15MIN 1L CLP</v>
          </cell>
          <cell r="G91" t="str">
            <v>ZZTU</v>
          </cell>
          <cell r="H91" t="str">
            <v>UL</v>
          </cell>
          <cell r="I91" t="str">
            <v>99999</v>
          </cell>
          <cell r="J91">
            <v>83</v>
          </cell>
          <cell r="K91">
            <v>12</v>
          </cell>
          <cell r="L91">
            <v>996</v>
          </cell>
          <cell r="M91" t="str">
            <v>OURAGAN -  Déboucheur 15 minutes -  gel épais - 1 Litre</v>
          </cell>
          <cell r="N91" t="str">
            <v xml:space="preserve">PRODUITS D'ENTRETIEN </v>
          </cell>
          <cell r="O91" t="str">
            <v>PRODUITS POUR LES SANITAIRES</v>
          </cell>
          <cell r="P91">
            <v>32</v>
          </cell>
          <cell r="Q91" t="str">
            <v>306032X</v>
          </cell>
        </row>
        <row r="92">
          <cell r="C92" t="str">
            <v>3346027790959</v>
          </cell>
          <cell r="D92" t="str">
            <v>306033X</v>
          </cell>
          <cell r="E92" t="str">
            <v>M79313</v>
          </cell>
          <cell r="F92" t="str">
            <v>OURAGAN DEBOUCHEUR CHRONO 5MIN 1LX12 CLP</v>
          </cell>
          <cell r="G92" t="str">
            <v>ZZTU</v>
          </cell>
          <cell r="H92" t="str">
            <v>UL</v>
          </cell>
          <cell r="I92" t="str">
            <v>99999</v>
          </cell>
          <cell r="J92">
            <v>59</v>
          </cell>
          <cell r="K92">
            <v>12</v>
          </cell>
          <cell r="L92">
            <v>708</v>
          </cell>
          <cell r="M92" t="str">
            <v>OURAGAN -  Déboucheur chrono 5 minutes -  gel - 1 Litre</v>
          </cell>
          <cell r="N92" t="str">
            <v xml:space="preserve">PRODUITS D'ENTRETIEN </v>
          </cell>
          <cell r="O92" t="str">
            <v>PRODUITS POUR LES SANITAIRES</v>
          </cell>
          <cell r="P92">
            <v>33</v>
          </cell>
          <cell r="Q92" t="str">
            <v>306033X</v>
          </cell>
        </row>
        <row r="93">
          <cell r="C93" t="str">
            <v>3346027796067</v>
          </cell>
          <cell r="D93" t="str">
            <v>306034X</v>
          </cell>
          <cell r="E93" t="str">
            <v>M79606</v>
          </cell>
          <cell r="F93" t="str">
            <v>OURAGAN DEBOUCHEUR SALLE DE BAIN 1L</v>
          </cell>
          <cell r="G93" t="str">
            <v>ZZTU</v>
          </cell>
          <cell r="H93" t="str">
            <v>UL</v>
          </cell>
          <cell r="I93" t="str">
            <v>99999</v>
          </cell>
          <cell r="J93">
            <v>1</v>
          </cell>
          <cell r="K93">
            <v>12</v>
          </cell>
          <cell r="L93">
            <v>12</v>
          </cell>
          <cell r="M93" t="str">
            <v>OURAGAN -  Déboucheur salle de bain - spécial cheveux - 1 Litre</v>
          </cell>
          <cell r="N93" t="str">
            <v xml:space="preserve">PRODUITS D'ENTRETIEN </v>
          </cell>
          <cell r="O93" t="str">
            <v>PRODUITS POUR LES SANITAIRES</v>
          </cell>
          <cell r="P93">
            <v>34</v>
          </cell>
          <cell r="Q93" t="str">
            <v>306034X</v>
          </cell>
        </row>
        <row r="94">
          <cell r="C94" t="str">
            <v>3346027794780</v>
          </cell>
          <cell r="D94" t="str">
            <v>306035X</v>
          </cell>
          <cell r="E94" t="str">
            <v>M79598</v>
          </cell>
          <cell r="F94" t="str">
            <v>OURAGAN LAVE-LINGE ANTICAL GEL 700ML DP</v>
          </cell>
          <cell r="G94" t="str">
            <v>ZZTU</v>
          </cell>
          <cell r="H94" t="str">
            <v>UL</v>
          </cell>
          <cell r="I94" t="str">
            <v>99999</v>
          </cell>
          <cell r="J94">
            <v>1</v>
          </cell>
          <cell r="K94">
            <v>8</v>
          </cell>
          <cell r="L94">
            <v>8</v>
          </cell>
          <cell r="M94" t="str">
            <v xml:space="preserve">OURAGAN - Nettoyant anticalcaire en gel- Lave linge - vinaigre - 700 ml </v>
          </cell>
          <cell r="N94" t="str">
            <v xml:space="preserve">PRODUITS D'ENTRETIEN </v>
          </cell>
          <cell r="O94" t="str">
            <v>PRODUITS POUR LES SANITAIRES</v>
          </cell>
          <cell r="P94">
            <v>35</v>
          </cell>
          <cell r="Q94" t="str">
            <v>306035X</v>
          </cell>
        </row>
        <row r="95">
          <cell r="C95" t="str">
            <v>3346027794780</v>
          </cell>
          <cell r="D95" t="str">
            <v>306036X</v>
          </cell>
          <cell r="E95" t="str">
            <v>M79478</v>
          </cell>
          <cell r="F95" t="str">
            <v>OURAGAN LAVE-LINGE ANTICAL GEL 700ML X8</v>
          </cell>
          <cell r="G95" t="str">
            <v>ZZTU</v>
          </cell>
          <cell r="H95" t="str">
            <v>UL</v>
          </cell>
          <cell r="I95" t="str">
            <v>99999</v>
          </cell>
          <cell r="J95">
            <v>5</v>
          </cell>
          <cell r="K95">
            <v>8</v>
          </cell>
          <cell r="L95">
            <v>40</v>
          </cell>
          <cell r="M95" t="str">
            <v xml:space="preserve">OURAGAN - Nettoyant anticalcaire en gel- Lave linge - vinaigre - 700 ml </v>
          </cell>
          <cell r="N95" t="str">
            <v xml:space="preserve">PRODUITS D'ENTRETIEN </v>
          </cell>
          <cell r="O95" t="str">
            <v>PRODUITS POUR LES SANITAIRES</v>
          </cell>
          <cell r="P95">
            <v>36</v>
          </cell>
          <cell r="Q95" t="str">
            <v>306036X</v>
          </cell>
        </row>
        <row r="96">
          <cell r="C96" t="str">
            <v>3346027794797</v>
          </cell>
          <cell r="D96" t="str">
            <v>306037X</v>
          </cell>
          <cell r="E96" t="str">
            <v>M79479</v>
          </cell>
          <cell r="F96" t="str">
            <v>OURAGAN LAVE-LINGE ANTICAL TABS x15</v>
          </cell>
          <cell r="G96" t="str">
            <v>ZZTU</v>
          </cell>
          <cell r="H96" t="str">
            <v>UL</v>
          </cell>
          <cell r="I96" t="str">
            <v>99999</v>
          </cell>
          <cell r="J96">
            <v>2</v>
          </cell>
          <cell r="K96">
            <v>8</v>
          </cell>
          <cell r="L96">
            <v>16</v>
          </cell>
          <cell r="M96" t="str">
            <v>OURAGAN - Nettoyant anticalcaire - 15 tablettes - Lave linge - bicarbonate - 240gr</v>
          </cell>
          <cell r="N96" t="str">
            <v xml:space="preserve">PRODUITS D'ENTRETIEN </v>
          </cell>
          <cell r="O96" t="str">
            <v>PRODUITS POUR LES SANITAIRES</v>
          </cell>
          <cell r="P96">
            <v>37</v>
          </cell>
          <cell r="Q96" t="str">
            <v>306037X</v>
          </cell>
        </row>
        <row r="97">
          <cell r="C97" t="str">
            <v>3346027794803</v>
          </cell>
          <cell r="D97" t="str">
            <v>306038X</v>
          </cell>
          <cell r="E97" t="str">
            <v>M79480</v>
          </cell>
          <cell r="F97" t="str">
            <v>OURAGAN LAVE-LINGE DETARTRANT 2x250mL</v>
          </cell>
          <cell r="G97" t="str">
            <v>ZZTU</v>
          </cell>
          <cell r="H97" t="str">
            <v>UL</v>
          </cell>
          <cell r="I97" t="str">
            <v>99999</v>
          </cell>
          <cell r="J97">
            <v>10</v>
          </cell>
          <cell r="K97">
            <v>6</v>
          </cell>
          <cell r="L97">
            <v>60</v>
          </cell>
          <cell r="M97" t="str">
            <v>OURAGAN - Détartrant - spécial lave linge - vinaigre - lot de 2 flacons de 250ml</v>
          </cell>
          <cell r="N97" t="str">
            <v xml:space="preserve">PRODUITS D'ENTRETIEN </v>
          </cell>
          <cell r="O97" t="str">
            <v>PRODUITS POUR LES SANITAIRES</v>
          </cell>
          <cell r="P97">
            <v>38</v>
          </cell>
          <cell r="Q97" t="str">
            <v>306038X</v>
          </cell>
        </row>
        <row r="98">
          <cell r="C98" t="str">
            <v>3346024802235</v>
          </cell>
          <cell r="D98" t="str">
            <v>306039X</v>
          </cell>
          <cell r="E98" t="str">
            <v>M79321</v>
          </cell>
          <cell r="F98" t="str">
            <v>OURAGAN PRO DEBOUCHEUR GEL 1L</v>
          </cell>
          <cell r="G98" t="str">
            <v>ZZTU</v>
          </cell>
          <cell r="H98" t="str">
            <v>UL</v>
          </cell>
          <cell r="I98" t="str">
            <v>99999</v>
          </cell>
          <cell r="J98">
            <v>7</v>
          </cell>
          <cell r="K98">
            <v>12</v>
          </cell>
          <cell r="L98">
            <v>84</v>
          </cell>
          <cell r="M98" t="str">
            <v>OURAGAN -  Déboucheur gel épais- professionnel -  1Litre</v>
          </cell>
          <cell r="N98" t="str">
            <v xml:space="preserve">PRODUITS D'ENTRETIEN </v>
          </cell>
          <cell r="O98" t="str">
            <v>PRODUITS POUR LES SANITAIRES</v>
          </cell>
          <cell r="P98">
            <v>39</v>
          </cell>
          <cell r="Q98" t="str">
            <v>306039X</v>
          </cell>
        </row>
        <row r="99">
          <cell r="C99" t="str">
            <v>3346029401082</v>
          </cell>
          <cell r="D99" t="str">
            <v>205011X</v>
          </cell>
          <cell r="E99" t="str">
            <v>R940173</v>
          </cell>
          <cell r="F99" t="str">
            <v>SANO BDB S.COMPLET+BLANCHEUR 500 ML DP</v>
          </cell>
          <cell r="G99" t="str">
            <v>ZZTU</v>
          </cell>
          <cell r="H99" t="str">
            <v>UL</v>
          </cell>
          <cell r="I99" t="str">
            <v>99999</v>
          </cell>
          <cell r="J99">
            <v>17</v>
          </cell>
          <cell r="K99">
            <v>9</v>
          </cell>
          <cell r="L99">
            <v>153</v>
          </cell>
          <cell r="M99" t="str">
            <v xml:space="preserve">SANOGYL - Bain de bouche - soin complet + blancheur - 500ml </v>
          </cell>
          <cell r="N99" t="str">
            <v>PRODUITS DE TOILETTE</v>
          </cell>
          <cell r="O99" t="str">
            <v>HYGIENE BUCCO - DENTAIRE</v>
          </cell>
          <cell r="P99">
            <v>11</v>
          </cell>
          <cell r="Q99" t="str">
            <v>205011X</v>
          </cell>
        </row>
        <row r="100">
          <cell r="C100" t="str">
            <v>3346029400702</v>
          </cell>
          <cell r="D100" t="str">
            <v>205012X</v>
          </cell>
          <cell r="E100" t="str">
            <v>R940171</v>
          </cell>
          <cell r="F100" t="str">
            <v>SANO BDB S.MULTIPROTEC 500 ML DP</v>
          </cell>
          <cell r="G100" t="str">
            <v>ZZTU</v>
          </cell>
          <cell r="H100" t="str">
            <v>UL</v>
          </cell>
          <cell r="I100" t="str">
            <v>99999</v>
          </cell>
          <cell r="J100">
            <v>1</v>
          </cell>
          <cell r="K100">
            <v>9</v>
          </cell>
          <cell r="L100">
            <v>9</v>
          </cell>
          <cell r="M100" t="str">
            <v xml:space="preserve">SANOGYL - Bain de bouche - soin gencives - 500ml </v>
          </cell>
          <cell r="N100" t="str">
            <v>PRODUITS DE TOILETTE</v>
          </cell>
          <cell r="O100" t="str">
            <v>HYGIENE BUCCO - DENTAIRE</v>
          </cell>
          <cell r="P100">
            <v>12</v>
          </cell>
          <cell r="Q100" t="str">
            <v>205012X</v>
          </cell>
        </row>
        <row r="101">
          <cell r="C101" t="str">
            <v>3346029400696</v>
          </cell>
          <cell r="D101" t="str">
            <v>205013X</v>
          </cell>
          <cell r="E101" t="str">
            <v>R940186</v>
          </cell>
          <cell r="F101" t="str">
            <v>SANO BDB SOIN ANTIBACT 97% 500 ML</v>
          </cell>
          <cell r="G101" t="str">
            <v>ZZTU</v>
          </cell>
          <cell r="H101" t="str">
            <v>UL</v>
          </cell>
          <cell r="I101" t="str">
            <v>99999</v>
          </cell>
          <cell r="J101">
            <v>1</v>
          </cell>
          <cell r="K101">
            <v>9</v>
          </cell>
          <cell r="L101">
            <v>9</v>
          </cell>
          <cell r="M101" t="str">
            <v xml:space="preserve">SANOGYL - Bain de bouche - soin antibactérien - 500ml </v>
          </cell>
          <cell r="N101" t="str">
            <v>PRODUITS DE TOILETTE</v>
          </cell>
          <cell r="O101" t="str">
            <v>HYGIENE BUCCO - DENTAIRE</v>
          </cell>
          <cell r="P101">
            <v>13</v>
          </cell>
          <cell r="Q101" t="str">
            <v>205013X</v>
          </cell>
        </row>
        <row r="102">
          <cell r="C102" t="str">
            <v>3346022010557</v>
          </cell>
          <cell r="D102" t="str">
            <v>205014X</v>
          </cell>
          <cell r="E102" t="str">
            <v>S201055</v>
          </cell>
          <cell r="F102" t="str">
            <v>SANO SHE ANTIBACTERIEN LOTx2 75 ML</v>
          </cell>
          <cell r="G102" t="str">
            <v>ZZTU</v>
          </cell>
          <cell r="H102" t="str">
            <v>UL</v>
          </cell>
          <cell r="I102" t="str">
            <v/>
          </cell>
          <cell r="J102">
            <v>2</v>
          </cell>
          <cell r="K102">
            <v>24</v>
          </cell>
          <cell r="L102">
            <v>48</v>
          </cell>
          <cell r="M102" t="str">
            <v xml:space="preserve">SANOGYL - Dentifrice - soin antibactérien- huiles essentielles - lot de 2 tubes de 75ml </v>
          </cell>
          <cell r="N102" t="str">
            <v>PRODUITS DE TOILETTE</v>
          </cell>
          <cell r="O102" t="str">
            <v>HYGIENE BUCCO - DENTAIRE</v>
          </cell>
          <cell r="P102">
            <v>14</v>
          </cell>
          <cell r="Q102" t="str">
            <v>205014X</v>
          </cell>
        </row>
        <row r="103">
          <cell r="C103" t="str">
            <v>3346022020327</v>
          </cell>
          <cell r="D103" t="str">
            <v>205015X</v>
          </cell>
          <cell r="E103" t="str">
            <v>S202032</v>
          </cell>
          <cell r="F103" t="str">
            <v>SANO SOIN COMP + BLANCH LOT x3</v>
          </cell>
          <cell r="G103" t="str">
            <v>ZZTU</v>
          </cell>
          <cell r="H103" t="str">
            <v>UL</v>
          </cell>
          <cell r="I103" t="str">
            <v/>
          </cell>
          <cell r="J103">
            <v>1</v>
          </cell>
          <cell r="K103">
            <v>24</v>
          </cell>
          <cell r="L103">
            <v>24</v>
          </cell>
          <cell r="M103" t="str">
            <v xml:space="preserve">SANOGYL - Dentifrice - soin global - lot de 3 tubes de 75ml </v>
          </cell>
          <cell r="N103" t="str">
            <v>PRODUITS DE TOILETTE</v>
          </cell>
          <cell r="O103" t="str">
            <v>HYGIENE BUCCO - DENTAIRE</v>
          </cell>
          <cell r="P103">
            <v>15</v>
          </cell>
          <cell r="Q103" t="str">
            <v>205015X</v>
          </cell>
        </row>
        <row r="104">
          <cell r="C104" t="str">
            <v>3346022010588</v>
          </cell>
          <cell r="D104" t="str">
            <v>205016X</v>
          </cell>
          <cell r="E104" t="str">
            <v>S201058</v>
          </cell>
          <cell r="F104" t="str">
            <v>SANO SOIN DUO SENSIBILITE LOTx2 75 ML</v>
          </cell>
          <cell r="G104" t="str">
            <v>ZZTU</v>
          </cell>
          <cell r="H104" t="str">
            <v>UL</v>
          </cell>
          <cell r="I104" t="str">
            <v/>
          </cell>
          <cell r="J104">
            <v>1</v>
          </cell>
          <cell r="K104">
            <v>24</v>
          </cell>
          <cell r="L104">
            <v>24</v>
          </cell>
          <cell r="M104" t="str">
            <v xml:space="preserve">SANOGYL - Dentifrice - soin duo sensibilité - lot de 2 tubes de 75ml </v>
          </cell>
          <cell r="N104" t="str">
            <v>PRODUITS DE TOILETTE</v>
          </cell>
          <cell r="O104" t="str">
            <v>HYGIENE BUCCO - DENTAIRE</v>
          </cell>
          <cell r="P104">
            <v>16</v>
          </cell>
          <cell r="Q104" t="str">
            <v>205016X</v>
          </cell>
        </row>
        <row r="105">
          <cell r="C105" t="str">
            <v>3346029400870</v>
          </cell>
          <cell r="D105" t="str">
            <v>205017X</v>
          </cell>
          <cell r="E105" t="str">
            <v>R940188</v>
          </cell>
          <cell r="F105" t="str">
            <v>SANO SOIN ESS BLANCHEUR 75ML</v>
          </cell>
          <cell r="G105" t="str">
            <v>ZZTU</v>
          </cell>
          <cell r="H105" t="str">
            <v>UL</v>
          </cell>
          <cell r="I105" t="str">
            <v>99999</v>
          </cell>
          <cell r="J105">
            <v>6</v>
          </cell>
          <cell r="K105">
            <v>24</v>
          </cell>
          <cell r="L105">
            <v>144</v>
          </cell>
          <cell r="M105" t="str">
            <v xml:space="preserve">SANOGYL - Dentifrice - soin essentiel blancheur - 75ml </v>
          </cell>
          <cell r="N105" t="str">
            <v>PRODUITS DE TOILETTE</v>
          </cell>
          <cell r="O105" t="str">
            <v>HYGIENE BUCCO - DENTAIRE</v>
          </cell>
          <cell r="P105">
            <v>17</v>
          </cell>
          <cell r="Q105" t="str">
            <v>205017X</v>
          </cell>
        </row>
        <row r="106">
          <cell r="C106" t="str">
            <v>3346022010397</v>
          </cell>
          <cell r="D106" t="str">
            <v>205018X</v>
          </cell>
          <cell r="E106" t="str">
            <v>S201051</v>
          </cell>
          <cell r="F106" t="str">
            <v>SANO SOIN ESS GENCIV 75ML LOT2</v>
          </cell>
          <cell r="G106" t="str">
            <v>ZZTU</v>
          </cell>
          <cell r="H106" t="str">
            <v>UL</v>
          </cell>
          <cell r="I106" t="str">
            <v/>
          </cell>
          <cell r="J106">
            <v>1</v>
          </cell>
          <cell r="K106">
            <v>24</v>
          </cell>
          <cell r="L106">
            <v>24</v>
          </cell>
          <cell r="M106" t="str">
            <v xml:space="preserve">SANOGYL - Dentifrice - soin essentiel gencives - lot de 2 tubes de 75ml </v>
          </cell>
          <cell r="N106" t="str">
            <v>PRODUITS DE TOILETTE</v>
          </cell>
          <cell r="O106" t="str">
            <v>HYGIENE BUCCO - DENTAIRE</v>
          </cell>
          <cell r="P106">
            <v>18</v>
          </cell>
          <cell r="Q106" t="str">
            <v>205018X</v>
          </cell>
        </row>
        <row r="107">
          <cell r="C107" t="str">
            <v>3346029401075</v>
          </cell>
          <cell r="D107" t="str">
            <v>205019X</v>
          </cell>
          <cell r="E107" t="str">
            <v>R940187</v>
          </cell>
          <cell r="F107" t="str">
            <v>SANO SOIN ESS GENCIVES 75ML</v>
          </cell>
          <cell r="G107" t="str">
            <v>ZZTU</v>
          </cell>
          <cell r="H107" t="str">
            <v>UL</v>
          </cell>
          <cell r="I107" t="str">
            <v>99999</v>
          </cell>
          <cell r="J107">
            <v>3</v>
          </cell>
          <cell r="K107">
            <v>24</v>
          </cell>
          <cell r="L107">
            <v>72</v>
          </cell>
          <cell r="M107" t="str">
            <v xml:space="preserve">SANOGYL - Dentifrice - soin essentiel gencives -75ml </v>
          </cell>
          <cell r="N107" t="str">
            <v>PRODUITS DE TOILETTE</v>
          </cell>
          <cell r="O107" t="str">
            <v>HYGIENE BUCCO - DENTAIRE</v>
          </cell>
          <cell r="P107">
            <v>19</v>
          </cell>
          <cell r="Q107" t="str">
            <v>205019X</v>
          </cell>
        </row>
        <row r="108">
          <cell r="C108" t="str">
            <v>3346029401075</v>
          </cell>
          <cell r="D108" t="str">
            <v>205020X</v>
          </cell>
          <cell r="E108" t="str">
            <v>S209450</v>
          </cell>
          <cell r="F108" t="str">
            <v>SANO SOIN ESS GENCIVES PCB 8</v>
          </cell>
          <cell r="G108" t="str">
            <v>ZZTU</v>
          </cell>
          <cell r="H108" t="str">
            <v>UL</v>
          </cell>
          <cell r="I108" t="str">
            <v/>
          </cell>
          <cell r="J108">
            <v>3</v>
          </cell>
          <cell r="K108">
            <v>8</v>
          </cell>
          <cell r="L108">
            <v>24</v>
          </cell>
          <cell r="M108" t="str">
            <v xml:space="preserve">SANOGYL - Dentifrice - soin essentiel gencives -75ml </v>
          </cell>
          <cell r="N108" t="str">
            <v>PRODUITS DE TOILETTE</v>
          </cell>
          <cell r="O108" t="str">
            <v>HYGIENE BUCCO - DENTAIRE</v>
          </cell>
          <cell r="P108">
            <v>20</v>
          </cell>
          <cell r="Q108" t="str">
            <v>205020X</v>
          </cell>
        </row>
        <row r="109">
          <cell r="C109" t="str">
            <v>3346022020198</v>
          </cell>
          <cell r="D109" t="str">
            <v>205021X</v>
          </cell>
          <cell r="E109" t="str">
            <v>S202019</v>
          </cell>
          <cell r="F109" t="str">
            <v>SANO SOIN GENCIVES LOT x3</v>
          </cell>
          <cell r="G109" t="str">
            <v>ZZTU</v>
          </cell>
          <cell r="H109" t="str">
            <v>UL</v>
          </cell>
          <cell r="I109" t="str">
            <v/>
          </cell>
          <cell r="J109">
            <v>723</v>
          </cell>
          <cell r="K109">
            <v>24</v>
          </cell>
          <cell r="L109">
            <v>17352</v>
          </cell>
          <cell r="M109" t="str">
            <v xml:space="preserve">SANOGYL - Dentifrice - soin gencives - lot de 3 tubes de 75ml </v>
          </cell>
          <cell r="N109" t="str">
            <v>PRODUITS DE TOILETTE</v>
          </cell>
          <cell r="O109" t="str">
            <v>HYGIENE BUCCO - DENTAIRE</v>
          </cell>
          <cell r="P109">
            <v>21</v>
          </cell>
          <cell r="Q109" t="str">
            <v>205021X</v>
          </cell>
        </row>
        <row r="110">
          <cell r="C110" t="str">
            <v>3346022010564</v>
          </cell>
          <cell r="D110" t="str">
            <v>S201056</v>
          </cell>
          <cell r="E110" t="str">
            <v>S201056</v>
          </cell>
          <cell r="F110" t="str">
            <v>SANO SOIN HOMEO LOTx2 75 ML</v>
          </cell>
          <cell r="G110" t="str">
            <v>ZZTU</v>
          </cell>
          <cell r="H110" t="str">
            <v>UL</v>
          </cell>
          <cell r="I110" t="str">
            <v/>
          </cell>
          <cell r="J110">
            <v>1</v>
          </cell>
          <cell r="K110">
            <v>24</v>
          </cell>
          <cell r="L110">
            <v>24</v>
          </cell>
          <cell r="M110"/>
          <cell r="N110"/>
          <cell r="O110"/>
          <cell r="P110"/>
          <cell r="Q110"/>
        </row>
        <row r="111">
          <cell r="C111" t="str">
            <v>3346029401822</v>
          </cell>
          <cell r="D111" t="str">
            <v>205022X</v>
          </cell>
          <cell r="E111" t="str">
            <v>R940197</v>
          </cell>
          <cell r="F111" t="str">
            <v>SANOGYL A&amp;R COMPLET 75 ML</v>
          </cell>
          <cell r="G111" t="str">
            <v>ZZTU</v>
          </cell>
          <cell r="H111" t="str">
            <v>UL</v>
          </cell>
          <cell r="I111" t="str">
            <v>99999</v>
          </cell>
          <cell r="J111">
            <v>1</v>
          </cell>
          <cell r="K111">
            <v>24</v>
          </cell>
          <cell r="L111">
            <v>24</v>
          </cell>
          <cell r="M111" t="str">
            <v xml:space="preserve">SANOGYL - Dentifrice - soin complet apaise et renforce - lot de 2 tubes de 75ml </v>
          </cell>
          <cell r="N111" t="str">
            <v>PRODUITS DE TOILETTE</v>
          </cell>
          <cell r="O111" t="str">
            <v>HYGIENE BUCCO - DENTAIRE</v>
          </cell>
          <cell r="P111">
            <v>22</v>
          </cell>
          <cell r="Q111" t="str">
            <v>205022X</v>
          </cell>
        </row>
        <row r="112">
          <cell r="C112" t="str">
            <v>3346029401808</v>
          </cell>
          <cell r="D112" t="str">
            <v>205023X</v>
          </cell>
          <cell r="E112" t="str">
            <v>R940195</v>
          </cell>
          <cell r="F112" t="str">
            <v>SANOGYL A&amp;R GENCIVES 75ML</v>
          </cell>
          <cell r="G112" t="str">
            <v>ZZTU</v>
          </cell>
          <cell r="H112" t="str">
            <v>UL</v>
          </cell>
          <cell r="I112" t="str">
            <v>99999</v>
          </cell>
          <cell r="J112">
            <v>3</v>
          </cell>
          <cell r="K112">
            <v>24</v>
          </cell>
          <cell r="L112">
            <v>72</v>
          </cell>
          <cell r="M112" t="str">
            <v xml:space="preserve">SANOGYL - Dentifrice - soin complet gencives - apaise et renforce - 75ml </v>
          </cell>
          <cell r="N112" t="str">
            <v>PRODUITS DE TOILETTE</v>
          </cell>
          <cell r="O112" t="str">
            <v>HYGIENE BUCCO - DENTAIRE</v>
          </cell>
          <cell r="P112">
            <v>23</v>
          </cell>
          <cell r="Q112" t="str">
            <v>205023X</v>
          </cell>
        </row>
        <row r="113">
          <cell r="C113" t="str">
            <v>3346029401822</v>
          </cell>
          <cell r="D113" t="str">
            <v>205024X</v>
          </cell>
          <cell r="E113" t="str">
            <v>R940182</v>
          </cell>
          <cell r="F113" t="str">
            <v>SANOGYL APAISE &amp; RENFORCE COMPLET 75 ML</v>
          </cell>
          <cell r="G113" t="str">
            <v>ZZTU</v>
          </cell>
          <cell r="H113" t="str">
            <v>UL</v>
          </cell>
          <cell r="I113" t="str">
            <v>99999</v>
          </cell>
          <cell r="J113">
            <v>1</v>
          </cell>
          <cell r="K113">
            <v>24</v>
          </cell>
          <cell r="L113">
            <v>24</v>
          </cell>
          <cell r="M113" t="str">
            <v xml:space="preserve">SANOGYL - Dentifrice - soin complet- apaise et renforce - 75ml </v>
          </cell>
          <cell r="N113" t="str">
            <v>PRODUITS DE TOILETTE</v>
          </cell>
          <cell r="O113" t="str">
            <v>HYGIENE BUCCO - DENTAIRE</v>
          </cell>
          <cell r="P113">
            <v>24</v>
          </cell>
          <cell r="Q113" t="str">
            <v>205024X</v>
          </cell>
        </row>
        <row r="114">
          <cell r="C114" t="str">
            <v>3346029400979</v>
          </cell>
          <cell r="D114" t="str">
            <v>205025X</v>
          </cell>
          <cell r="E114" t="str">
            <v>R940178</v>
          </cell>
          <cell r="F114" t="str">
            <v>SANOGYL BAD INTERDENTAIRE MEDIUM</v>
          </cell>
          <cell r="G114" t="str">
            <v>ZZTU</v>
          </cell>
          <cell r="H114" t="str">
            <v>UL</v>
          </cell>
          <cell r="I114" t="str">
            <v>99999</v>
          </cell>
          <cell r="J114">
            <v>5</v>
          </cell>
          <cell r="K114">
            <v>12</v>
          </cell>
          <cell r="L114">
            <v>60</v>
          </cell>
          <cell r="M114" t="str">
            <v>SANOGYL - Brosse à dents - médium - soin interdentaire x1</v>
          </cell>
          <cell r="N114" t="str">
            <v>PRODUITS DE TOILETTE</v>
          </cell>
          <cell r="O114" t="str">
            <v>HYGIENE BUCCO - DENTAIRE</v>
          </cell>
          <cell r="P114">
            <v>25</v>
          </cell>
          <cell r="Q114" t="str">
            <v>205025X</v>
          </cell>
        </row>
        <row r="115">
          <cell r="C115" t="str">
            <v>3346029400962</v>
          </cell>
          <cell r="D115" t="str">
            <v>205026X</v>
          </cell>
          <cell r="E115" t="str">
            <v>R940179</v>
          </cell>
          <cell r="F115" t="str">
            <v>SANOGYL BAD INTERDENTAIRE SOUPLE</v>
          </cell>
          <cell r="G115" t="str">
            <v>ZZTU</v>
          </cell>
          <cell r="H115" t="str">
            <v>UL</v>
          </cell>
          <cell r="I115" t="str">
            <v>99999</v>
          </cell>
          <cell r="J115">
            <v>7</v>
          </cell>
          <cell r="K115">
            <v>12</v>
          </cell>
          <cell r="L115">
            <v>84</v>
          </cell>
          <cell r="M115" t="str">
            <v>SANOGYL - Brosse à dents - souple - soin interdentaire x1</v>
          </cell>
          <cell r="N115" t="str">
            <v>PRODUITS DE TOILETTE</v>
          </cell>
          <cell r="O115" t="str">
            <v>HYGIENE BUCCO - DENTAIRE</v>
          </cell>
          <cell r="P115">
            <v>26</v>
          </cell>
          <cell r="Q115" t="str">
            <v>205026X</v>
          </cell>
        </row>
        <row r="116">
          <cell r="C116" t="str">
            <v>3346023050002</v>
          </cell>
          <cell r="D116" t="str">
            <v>205027X</v>
          </cell>
          <cell r="E116" t="str">
            <v>R940177</v>
          </cell>
          <cell r="F116" t="str">
            <v>SANOGYL BAD SOIN GENCIVES SOUPLE</v>
          </cell>
          <cell r="G116" t="str">
            <v>ZZTU</v>
          </cell>
          <cell r="H116" t="str">
            <v>UL</v>
          </cell>
          <cell r="I116" t="str">
            <v>99999</v>
          </cell>
          <cell r="J116">
            <v>1</v>
          </cell>
          <cell r="K116">
            <v>12</v>
          </cell>
          <cell r="L116">
            <v>12</v>
          </cell>
          <cell r="M116" t="str">
            <v>SANOGYL - Brosse à dents - souple - soin gencives x1</v>
          </cell>
          <cell r="N116" t="str">
            <v>PRODUITS DE TOILETTE</v>
          </cell>
          <cell r="O116" t="str">
            <v>HYGIENE BUCCO - DENTAIRE</v>
          </cell>
          <cell r="P116">
            <v>27</v>
          </cell>
          <cell r="Q116" t="str">
            <v>205027X</v>
          </cell>
        </row>
        <row r="117">
          <cell r="C117" t="str">
            <v>3346023050002</v>
          </cell>
          <cell r="D117" t="str">
            <v>205028X</v>
          </cell>
          <cell r="E117" t="str">
            <v>R940199</v>
          </cell>
          <cell r="F117" t="str">
            <v>SANOGYL BAD SOIN GENCIVES SOUPLE</v>
          </cell>
          <cell r="G117" t="str">
            <v>ZZTU</v>
          </cell>
          <cell r="H117" t="str">
            <v>UL</v>
          </cell>
          <cell r="I117" t="str">
            <v>99999</v>
          </cell>
          <cell r="J117">
            <v>1</v>
          </cell>
          <cell r="K117">
            <v>12</v>
          </cell>
          <cell r="L117">
            <v>12</v>
          </cell>
          <cell r="M117" t="str">
            <v>SANOGYL - Brosse à dents - souple - soin gencives x1</v>
          </cell>
          <cell r="N117" t="str">
            <v>PRODUITS DE TOILETTE</v>
          </cell>
          <cell r="O117" t="str">
            <v>HYGIENE BUCCO - DENTAIRE</v>
          </cell>
          <cell r="P117">
            <v>28</v>
          </cell>
          <cell r="Q117" t="str">
            <v>205028X</v>
          </cell>
        </row>
        <row r="118">
          <cell r="C118" t="str">
            <v>3346029401853</v>
          </cell>
          <cell r="D118" t="str">
            <v>205029X</v>
          </cell>
          <cell r="E118" t="str">
            <v>R940185</v>
          </cell>
          <cell r="F118" t="str">
            <v>SANOGYL BDB APAISE &amp; RENFORCE 500 ML</v>
          </cell>
          <cell r="G118" t="str">
            <v>ZZTU</v>
          </cell>
          <cell r="H118" t="str">
            <v>UL</v>
          </cell>
          <cell r="I118" t="str">
            <v>99999</v>
          </cell>
          <cell r="J118">
            <v>1</v>
          </cell>
          <cell r="K118">
            <v>9</v>
          </cell>
          <cell r="L118">
            <v>9</v>
          </cell>
          <cell r="M118" t="str">
            <v xml:space="preserve">SANOGYL - Bain de bouche - apaise et renforce - 500ml </v>
          </cell>
          <cell r="N118" t="str">
            <v>PRODUITS DE TOILETTE</v>
          </cell>
          <cell r="O118" t="str">
            <v>HYGIENE BUCCO - DENTAIRE</v>
          </cell>
          <cell r="P118">
            <v>29</v>
          </cell>
          <cell r="Q118" t="str">
            <v>205029X</v>
          </cell>
        </row>
        <row r="119">
          <cell r="C119" t="str">
            <v>3346029402003</v>
          </cell>
          <cell r="D119" t="str">
            <v>205030X</v>
          </cell>
          <cell r="E119" t="str">
            <v>R940200</v>
          </cell>
          <cell r="F119" t="str">
            <v>SANOGYL BIO SOIN COMPLET 75ML COSM.ORG</v>
          </cell>
          <cell r="G119" t="str">
            <v>ZZTU</v>
          </cell>
          <cell r="H119" t="str">
            <v>UL</v>
          </cell>
          <cell r="I119" t="str">
            <v>99999</v>
          </cell>
          <cell r="J119">
            <v>11</v>
          </cell>
          <cell r="K119">
            <v>24</v>
          </cell>
          <cell r="L119">
            <v>264</v>
          </cell>
          <cell r="M119" t="str">
            <v xml:space="preserve">SANOGYL - Dentifrice - soin complet bio - aloé vera - 75ml </v>
          </cell>
          <cell r="N119" t="str">
            <v>PRODUITS DE TOILETTE</v>
          </cell>
          <cell r="O119" t="str">
            <v>HYGIENE BUCCO - DENTAIRE</v>
          </cell>
          <cell r="P119">
            <v>30</v>
          </cell>
          <cell r="Q119" t="str">
            <v>205030X</v>
          </cell>
        </row>
        <row r="120">
          <cell r="C120" t="str">
            <v>3346029402119</v>
          </cell>
          <cell r="D120" t="str">
            <v>R940211</v>
          </cell>
          <cell r="E120" t="str">
            <v>R940211</v>
          </cell>
          <cell r="F120" t="str">
            <v>SANOGYL BIOME PROTEGE GENCIVE 75ML</v>
          </cell>
          <cell r="G120" t="str">
            <v>ZZTU</v>
          </cell>
          <cell r="H120" t="str">
            <v>UL</v>
          </cell>
          <cell r="I120" t="str">
            <v>99999</v>
          </cell>
          <cell r="J120">
            <v>1</v>
          </cell>
          <cell r="K120">
            <v>24</v>
          </cell>
          <cell r="L120">
            <v>24</v>
          </cell>
          <cell r="M120"/>
          <cell r="N120"/>
          <cell r="O120"/>
          <cell r="P120"/>
          <cell r="Q120"/>
        </row>
        <row r="121">
          <cell r="C121" t="str">
            <v>3346029401488</v>
          </cell>
          <cell r="D121" t="str">
            <v>205031X</v>
          </cell>
          <cell r="E121" t="str">
            <v>R940148</v>
          </cell>
          <cell r="F121" t="str">
            <v>SANOGYL BROSSETTE SENSIBILITE</v>
          </cell>
          <cell r="G121" t="str">
            <v>ZZTU</v>
          </cell>
          <cell r="H121" t="str">
            <v>UL</v>
          </cell>
          <cell r="I121" t="str">
            <v>99999</v>
          </cell>
          <cell r="J121">
            <v>1</v>
          </cell>
          <cell r="K121">
            <v>12</v>
          </cell>
          <cell r="L121">
            <v>12</v>
          </cell>
          <cell r="M121" t="str">
            <v xml:space="preserve">SANOGYL - Brossettes - soin sensibilité - lot de 2 </v>
          </cell>
          <cell r="N121" t="str">
            <v>PRODUITS DE TOILETTE</v>
          </cell>
          <cell r="O121" t="str">
            <v>HYGIENE BUCCO - DENTAIRE</v>
          </cell>
          <cell r="P121">
            <v>31</v>
          </cell>
          <cell r="Q121" t="str">
            <v>205031X</v>
          </cell>
        </row>
        <row r="122">
          <cell r="C122" t="str">
            <v>3346029401839</v>
          </cell>
          <cell r="D122" t="str">
            <v>205032X</v>
          </cell>
          <cell r="E122" t="str">
            <v>R940198</v>
          </cell>
          <cell r="F122" t="str">
            <v>SANOGYL SHE ANTIBACTERIEN 75 ML</v>
          </cell>
          <cell r="G122" t="str">
            <v>ZZTU</v>
          </cell>
          <cell r="H122" t="str">
            <v>UL</v>
          </cell>
          <cell r="I122" t="str">
            <v>99999</v>
          </cell>
          <cell r="J122">
            <v>35</v>
          </cell>
          <cell r="K122">
            <v>24</v>
          </cell>
          <cell r="L122">
            <v>840</v>
          </cell>
          <cell r="M122" t="str">
            <v xml:space="preserve">SANOGYL - Dentifrice - soin antibactérien- huiles essentielles - 75ml </v>
          </cell>
          <cell r="N122" t="str">
            <v>PRODUITS DE TOILETTE</v>
          </cell>
          <cell r="O122" t="str">
            <v>HYGIENE BUCCO - DENTAIRE</v>
          </cell>
          <cell r="P122">
            <v>32</v>
          </cell>
          <cell r="Q122" t="str">
            <v>205032X</v>
          </cell>
        </row>
        <row r="123">
          <cell r="C123" t="str">
            <v>3346022010106</v>
          </cell>
          <cell r="D123" t="str">
            <v>205033X</v>
          </cell>
          <cell r="E123" t="str">
            <v>R940190</v>
          </cell>
          <cell r="F123" t="str">
            <v>SANOGYL SOIN BLANCHEUR 75ML</v>
          </cell>
          <cell r="G123" t="str">
            <v>ZZTU</v>
          </cell>
          <cell r="H123" t="str">
            <v>UL</v>
          </cell>
          <cell r="I123" t="str">
            <v>99999</v>
          </cell>
          <cell r="J123">
            <v>2</v>
          </cell>
          <cell r="K123">
            <v>24</v>
          </cell>
          <cell r="L123">
            <v>48</v>
          </cell>
          <cell r="M123" t="str">
            <v xml:space="preserve">SANOGYL - Dentifrice - soin blancheur - 75ml </v>
          </cell>
          <cell r="N123" t="str">
            <v>PRODUITS DE TOILETTE</v>
          </cell>
          <cell r="O123" t="str">
            <v>HYGIENE BUCCO - DENTAIRE</v>
          </cell>
          <cell r="P123">
            <v>33</v>
          </cell>
          <cell r="Q123" t="str">
            <v>205033X</v>
          </cell>
        </row>
        <row r="124">
          <cell r="C124" t="str">
            <v>3346029401938</v>
          </cell>
          <cell r="D124" t="str">
            <v>205034X</v>
          </cell>
          <cell r="E124" t="str">
            <v>R940193</v>
          </cell>
          <cell r="F124" t="str">
            <v>SANOGYL SOIN DUO SENSIBILITE 75ML</v>
          </cell>
          <cell r="G124" t="str">
            <v>ZZTU</v>
          </cell>
          <cell r="H124" t="str">
            <v>UL</v>
          </cell>
          <cell r="I124" t="str">
            <v>99999</v>
          </cell>
          <cell r="J124">
            <v>4</v>
          </cell>
          <cell r="K124">
            <v>24</v>
          </cell>
          <cell r="L124">
            <v>96</v>
          </cell>
          <cell r="M124" t="str">
            <v xml:space="preserve">SANOGYL - Dentifrice - soin duo sensibilité - 75ml </v>
          </cell>
          <cell r="N124" t="str">
            <v>PRODUITS DE TOILETTE</v>
          </cell>
          <cell r="O124" t="str">
            <v>HYGIENE BUCCO - DENTAIRE</v>
          </cell>
          <cell r="P124">
            <v>34</v>
          </cell>
          <cell r="Q124" t="str">
            <v>205034X</v>
          </cell>
        </row>
        <row r="125">
          <cell r="C125" t="str">
            <v>3346022020105</v>
          </cell>
          <cell r="D125" t="str">
            <v>205035X</v>
          </cell>
          <cell r="E125" t="str">
            <v>S209402</v>
          </cell>
          <cell r="F125" t="str">
            <v>SANOGYL SOIN GENCIVE 75ML PCB8</v>
          </cell>
          <cell r="G125" t="str">
            <v>ZZTU</v>
          </cell>
          <cell r="H125" t="str">
            <v>UL</v>
          </cell>
          <cell r="I125" t="str">
            <v/>
          </cell>
          <cell r="J125">
            <v>2</v>
          </cell>
          <cell r="K125">
            <v>8</v>
          </cell>
          <cell r="L125">
            <v>16</v>
          </cell>
          <cell r="M125" t="str">
            <v xml:space="preserve">SANOGYL - Dentifrice - soin gencives -75ml </v>
          </cell>
          <cell r="N125" t="str">
            <v>PRODUITS DE TOILETTE</v>
          </cell>
          <cell r="O125" t="str">
            <v>HYGIENE BUCCO - DENTAIRE</v>
          </cell>
          <cell r="P125">
            <v>35</v>
          </cell>
          <cell r="Q125" t="str">
            <v>205035X</v>
          </cell>
        </row>
        <row r="126">
          <cell r="C126" t="str">
            <v>3346022020105</v>
          </cell>
          <cell r="D126" t="str">
            <v>205036X</v>
          </cell>
          <cell r="E126" t="str">
            <v>R940189</v>
          </cell>
          <cell r="F126" t="str">
            <v>SANOGYL SOIN GENCIVES 75ML</v>
          </cell>
          <cell r="G126" t="str">
            <v>ZZTU</v>
          </cell>
          <cell r="H126" t="str">
            <v>UL</v>
          </cell>
          <cell r="I126" t="str">
            <v>99999</v>
          </cell>
          <cell r="J126">
            <v>7</v>
          </cell>
          <cell r="K126">
            <v>24</v>
          </cell>
          <cell r="L126">
            <v>168</v>
          </cell>
          <cell r="M126" t="str">
            <v xml:space="preserve">SANOGYL - Dentifrice - soin gencives -75ml </v>
          </cell>
          <cell r="N126" t="str">
            <v>PRODUITS DE TOILETTE</v>
          </cell>
          <cell r="O126" t="str">
            <v>HYGIENE BUCCO - DENTAIRE</v>
          </cell>
          <cell r="P126">
            <v>36</v>
          </cell>
          <cell r="Q126" t="str">
            <v>205036X</v>
          </cell>
        </row>
        <row r="127">
          <cell r="C127" t="str">
            <v>3346029400719</v>
          </cell>
          <cell r="D127" t="str">
            <v>205037X</v>
          </cell>
          <cell r="E127" t="str">
            <v>R940191</v>
          </cell>
          <cell r="F127" t="str">
            <v>SANOGYL SOIN GLOBAL 75ML</v>
          </cell>
          <cell r="G127" t="str">
            <v>ZZTU</v>
          </cell>
          <cell r="H127" t="str">
            <v>UL</v>
          </cell>
          <cell r="I127" t="str">
            <v>99999</v>
          </cell>
          <cell r="J127">
            <v>9</v>
          </cell>
          <cell r="K127">
            <v>24</v>
          </cell>
          <cell r="L127">
            <v>216</v>
          </cell>
          <cell r="M127" t="str">
            <v xml:space="preserve">SANOGYL - Dentifrice - soin global + blancheur - 75ml </v>
          </cell>
          <cell r="N127" t="str">
            <v>PRODUITS DE TOILETTE</v>
          </cell>
          <cell r="O127" t="str">
            <v>HYGIENE BUCCO - DENTAIRE</v>
          </cell>
          <cell r="P127">
            <v>37</v>
          </cell>
          <cell r="Q127" t="str">
            <v>205037X</v>
          </cell>
        </row>
        <row r="128">
          <cell r="C128" t="str">
            <v>3346029401846</v>
          </cell>
          <cell r="D128" t="str">
            <v>205038X</v>
          </cell>
          <cell r="E128" t="str">
            <v>R940194</v>
          </cell>
          <cell r="F128" t="str">
            <v>SANOGYL SOIN HOMEOGENCIVES 75 ML</v>
          </cell>
          <cell r="G128" t="str">
            <v>ZZTU</v>
          </cell>
          <cell r="H128" t="str">
            <v>UL</v>
          </cell>
          <cell r="I128" t="str">
            <v>99999</v>
          </cell>
          <cell r="J128">
            <v>7</v>
          </cell>
          <cell r="K128">
            <v>24</v>
          </cell>
          <cell r="L128">
            <v>168</v>
          </cell>
          <cell r="M128" t="str">
            <v xml:space="preserve">SANOGYL - Dentifrice - soin homéo gencives- 75ml </v>
          </cell>
          <cell r="N128" t="str">
            <v>PRODUITS DE TOILETTE</v>
          </cell>
          <cell r="O128" t="str">
            <v>HYGIENE BUCCO - DENTAIRE</v>
          </cell>
          <cell r="P128">
            <v>38</v>
          </cell>
          <cell r="Q128" t="str">
            <v>205038X</v>
          </cell>
        </row>
        <row r="129">
          <cell r="C129" t="str">
            <v>3346024707943</v>
          </cell>
          <cell r="D129" t="str">
            <v>201014X</v>
          </cell>
          <cell r="E129" t="str">
            <v>S470855</v>
          </cell>
          <cell r="F129" t="str">
            <v>SAVONA CREME LAVANTE 1L AMANDE</v>
          </cell>
          <cell r="G129" t="str">
            <v>ZZTU</v>
          </cell>
          <cell r="H129" t="str">
            <v>UL</v>
          </cell>
          <cell r="I129" t="str">
            <v>99999</v>
          </cell>
          <cell r="J129">
            <v>1</v>
          </cell>
          <cell r="K129">
            <v>6</v>
          </cell>
          <cell r="L129">
            <v>6</v>
          </cell>
          <cell r="M129" t="str">
            <v xml:space="preserve">SAVONA - Crème lavante mains - amande - 1 Litre </v>
          </cell>
          <cell r="N129" t="str">
            <v>PRODUITS DE TOILETTE</v>
          </cell>
          <cell r="O129" t="str">
            <v>SAVONS ET CREMES LAVANTES</v>
          </cell>
          <cell r="P129">
            <v>14</v>
          </cell>
          <cell r="Q129" t="str">
            <v>201014X</v>
          </cell>
        </row>
        <row r="130">
          <cell r="C130" t="str">
            <v>3346024706854</v>
          </cell>
          <cell r="D130" t="str">
            <v>201015X</v>
          </cell>
          <cell r="E130" t="str">
            <v>S470837</v>
          </cell>
          <cell r="F130" t="str">
            <v>SAVONA CREME LAVANTE 5L Amande</v>
          </cell>
          <cell r="G130" t="str">
            <v>ZZTU</v>
          </cell>
          <cell r="H130" t="str">
            <v>UL</v>
          </cell>
          <cell r="I130" t="str">
            <v>99999</v>
          </cell>
          <cell r="J130">
            <v>1</v>
          </cell>
          <cell r="K130">
            <v>4</v>
          </cell>
          <cell r="L130">
            <v>4</v>
          </cell>
          <cell r="M130" t="str">
            <v xml:space="preserve">SAVONA - Crème lavante mains - amande - 5 Litres </v>
          </cell>
          <cell r="N130" t="str">
            <v>PRODUITS DE TOILETTE</v>
          </cell>
          <cell r="O130" t="str">
            <v>SAVONS ET CREMES LAVANTES</v>
          </cell>
          <cell r="P130">
            <v>15</v>
          </cell>
          <cell r="Q130" t="str">
            <v>201015X</v>
          </cell>
        </row>
        <row r="131">
          <cell r="C131" t="str">
            <v>3346024708940</v>
          </cell>
          <cell r="D131" t="str">
            <v>201016X</v>
          </cell>
          <cell r="E131" t="str">
            <v>S470905</v>
          </cell>
          <cell r="F131" t="str">
            <v>SAVONA CREME LAVANTE ECO RECHARGE 3L</v>
          </cell>
          <cell r="G131" t="str">
            <v>ZZTU</v>
          </cell>
          <cell r="H131" t="str">
            <v>UL</v>
          </cell>
          <cell r="I131" t="str">
            <v/>
          </cell>
          <cell r="J131">
            <v>1</v>
          </cell>
          <cell r="K131">
            <v>3</v>
          </cell>
          <cell r="L131">
            <v>3</v>
          </cell>
          <cell r="M131" t="str">
            <v xml:space="preserve">SAVONA - Crème lavante mains - éco recharge - 3 Litres </v>
          </cell>
          <cell r="N131" t="str">
            <v>PRODUITS DE TOILETTE</v>
          </cell>
          <cell r="O131" t="str">
            <v>SAVONS ET CREMES LAVANTES</v>
          </cell>
          <cell r="P131">
            <v>16</v>
          </cell>
          <cell r="Q131" t="str">
            <v>201016X</v>
          </cell>
        </row>
        <row r="132">
          <cell r="C132" t="str">
            <v>3346024708940</v>
          </cell>
          <cell r="D132" t="str">
            <v>201017X</v>
          </cell>
          <cell r="E132" t="str">
            <v>S470908</v>
          </cell>
          <cell r="F132" t="str">
            <v>SAVONA CREME LAVANTE ECO RECHARGE 3L</v>
          </cell>
          <cell r="G132" t="str">
            <v>ZZTU</v>
          </cell>
          <cell r="H132" t="str">
            <v>UL</v>
          </cell>
          <cell r="I132" t="str">
            <v/>
          </cell>
          <cell r="J132">
            <v>2</v>
          </cell>
          <cell r="K132">
            <v>3</v>
          </cell>
          <cell r="L132">
            <v>6</v>
          </cell>
          <cell r="M132" t="str">
            <v xml:space="preserve">SAVONA - Crème lavante mains - éco recharge - 3 Litres </v>
          </cell>
          <cell r="N132" t="str">
            <v>PRODUITS DE TOILETTE</v>
          </cell>
          <cell r="O132" t="str">
            <v>SAVONS ET CREMES LAVANTES</v>
          </cell>
          <cell r="P132">
            <v>17</v>
          </cell>
          <cell r="Q132" t="str">
            <v>201017X</v>
          </cell>
        </row>
        <row r="133">
          <cell r="C133" t="str">
            <v>3346024708544</v>
          </cell>
          <cell r="D133" t="str">
            <v>201018X</v>
          </cell>
          <cell r="E133" t="str">
            <v>S470854</v>
          </cell>
          <cell r="F133" t="str">
            <v>SAVONA GEL ECOLOGIQUE 1L PAMPLEMOUSSE</v>
          </cell>
          <cell r="G133" t="str">
            <v>ZZTU</v>
          </cell>
          <cell r="H133" t="str">
            <v>UL</v>
          </cell>
          <cell r="I133" t="str">
            <v>99999</v>
          </cell>
          <cell r="J133">
            <v>1</v>
          </cell>
          <cell r="K133">
            <v>6</v>
          </cell>
          <cell r="L133">
            <v>6</v>
          </cell>
          <cell r="M133" t="str">
            <v>SAVONA Gel nettoyant mains - senteur pamplemousse - Flacon Pompe 1L</v>
          </cell>
          <cell r="N133" t="str">
            <v>PRODUITS DE TOILETTE</v>
          </cell>
          <cell r="O133" t="str">
            <v>SAVONS ET CREMES LAVANTES</v>
          </cell>
          <cell r="P133">
            <v>18</v>
          </cell>
          <cell r="Q133" t="str">
            <v>201018X</v>
          </cell>
        </row>
        <row r="134">
          <cell r="C134" t="str">
            <v>3346024708957</v>
          </cell>
          <cell r="D134" t="str">
            <v>201019X</v>
          </cell>
          <cell r="E134" t="str">
            <v>S470906</v>
          </cell>
          <cell r="F134" t="str">
            <v>SAVONA LOTION DESINF ECO RECHARGE 3L</v>
          </cell>
          <cell r="G134" t="str">
            <v>ZZTU</v>
          </cell>
          <cell r="H134" t="str">
            <v>UL</v>
          </cell>
          <cell r="I134" t="str">
            <v/>
          </cell>
          <cell r="J134">
            <v>2</v>
          </cell>
          <cell r="K134">
            <v>3</v>
          </cell>
          <cell r="L134">
            <v>6</v>
          </cell>
          <cell r="M134" t="str">
            <v>SAVONA Gel nettoyant mains - éco recharge - 3 Litres</v>
          </cell>
          <cell r="N134" t="str">
            <v>PRODUITS DE TOILETTE</v>
          </cell>
          <cell r="O134" t="str">
            <v>SAVONS ET CREMES LAVANTES</v>
          </cell>
          <cell r="P134">
            <v>19</v>
          </cell>
          <cell r="Q134" t="str">
            <v>201019X</v>
          </cell>
        </row>
        <row r="135">
          <cell r="C135" t="str">
            <v>3346024707936</v>
          </cell>
          <cell r="D135" t="str">
            <v>201020X</v>
          </cell>
          <cell r="E135" t="str">
            <v>S470897</v>
          </cell>
          <cell r="F135" t="str">
            <v>SAVONA LOTION DESINFECTANTE 1L NF</v>
          </cell>
          <cell r="G135" t="str">
            <v>ZZTU</v>
          </cell>
          <cell r="H135" t="str">
            <v>UL</v>
          </cell>
          <cell r="I135" t="str">
            <v>99999</v>
          </cell>
          <cell r="J135">
            <v>1</v>
          </cell>
          <cell r="K135">
            <v>6</v>
          </cell>
          <cell r="L135">
            <v>6</v>
          </cell>
          <cell r="M135" t="str">
            <v>SAVONA Lotion désinfectante mains - 1 Litre</v>
          </cell>
          <cell r="N135" t="str">
            <v>PRODUITS DE TOILETTE</v>
          </cell>
          <cell r="O135" t="str">
            <v>SAVONS ET CREMES LAVANTES</v>
          </cell>
          <cell r="P135">
            <v>20</v>
          </cell>
          <cell r="Q135" t="str">
            <v>201020X</v>
          </cell>
        </row>
        <row r="136">
          <cell r="C136" t="str">
            <v>3346029992405</v>
          </cell>
          <cell r="D136" t="str">
            <v>307010X</v>
          </cell>
          <cell r="E136" t="str">
            <v>M99303</v>
          </cell>
          <cell r="F136" t="str">
            <v>SCEL O FRAIS FILM 2 EN 1 20MX24 PZ DP</v>
          </cell>
          <cell r="G136" t="str">
            <v>ZZTU</v>
          </cell>
          <cell r="H136" t="str">
            <v>UL</v>
          </cell>
          <cell r="I136" t="str">
            <v>99999</v>
          </cell>
          <cell r="J136">
            <v>1</v>
          </cell>
          <cell r="K136">
            <v>24</v>
          </cell>
          <cell r="L136">
            <v>24</v>
          </cell>
          <cell r="M136" t="str">
            <v>SCEL O FRAIS FILM ALIMENTAIRE 2 EN 1 20M</v>
          </cell>
          <cell r="N136" t="str">
            <v xml:space="preserve">PRODUITS D'ENTRETIEN </v>
          </cell>
          <cell r="O136" t="str">
            <v>SACS POUBELLE - ALUMINIUM ET FILM ALIMENTAIRE</v>
          </cell>
          <cell r="P136">
            <v>10</v>
          </cell>
          <cell r="Q136" t="str">
            <v>307010X</v>
          </cell>
        </row>
        <row r="137">
          <cell r="C137" t="str">
            <v>3346029992467</v>
          </cell>
          <cell r="D137" t="str">
            <v>307011X</v>
          </cell>
          <cell r="E137" t="str">
            <v>M99246</v>
          </cell>
          <cell r="F137" t="str">
            <v>SCEL-O-FRAIS FILM FRAICHEUR 20MX24PZ DP</v>
          </cell>
          <cell r="G137" t="str">
            <v>ZZTU</v>
          </cell>
          <cell r="H137" t="str">
            <v>UL</v>
          </cell>
          <cell r="I137" t="str">
            <v>99999</v>
          </cell>
          <cell r="J137">
            <v>4</v>
          </cell>
          <cell r="K137">
            <v>24</v>
          </cell>
          <cell r="L137">
            <v>96</v>
          </cell>
          <cell r="M137" t="str">
            <v xml:space="preserve">SCEL O FRAIS FILM ALIMENTAIRE FRAICHEUR 20M </v>
          </cell>
          <cell r="N137" t="str">
            <v xml:space="preserve">PRODUITS D'ENTRETIEN </v>
          </cell>
          <cell r="O137" t="str">
            <v>SACS POUBELLE - ALUMINIUM ET FILM ALIMENTAIRE</v>
          </cell>
          <cell r="P137">
            <v>11</v>
          </cell>
          <cell r="Q137" t="str">
            <v>307011X</v>
          </cell>
        </row>
        <row r="138">
          <cell r="C138" t="str">
            <v>3346024800781</v>
          </cell>
          <cell r="D138" t="str">
            <v>308005X</v>
          </cell>
          <cell r="E138" t="str">
            <v>S480073</v>
          </cell>
          <cell r="F138" t="str">
            <v>SLC DECAPANT FOUR 5L</v>
          </cell>
          <cell r="G138" t="str">
            <v>ZZTU</v>
          </cell>
          <cell r="H138" t="str">
            <v>UL</v>
          </cell>
          <cell r="I138" t="str">
            <v/>
          </cell>
          <cell r="J138">
            <v>4</v>
          </cell>
          <cell r="K138">
            <v>2</v>
          </cell>
          <cell r="L138">
            <v>8</v>
          </cell>
          <cell r="M138" t="str">
            <v>SOLICUISINE DECAPANT FOUR Bidon 5L</v>
          </cell>
          <cell r="N138" t="str">
            <v xml:space="preserve">PRODUITS D'ENTRETIEN </v>
          </cell>
          <cell r="O138" t="str">
            <v>DIVERS</v>
          </cell>
          <cell r="P138">
            <v>5</v>
          </cell>
          <cell r="Q138" t="str">
            <v>308005X</v>
          </cell>
        </row>
        <row r="139">
          <cell r="C139" t="str">
            <v>3346024707097</v>
          </cell>
          <cell r="D139" t="str">
            <v>308006X</v>
          </cell>
          <cell r="E139" t="str">
            <v>S470709</v>
          </cell>
          <cell r="F139" t="str">
            <v>SLC DEGRAISSANT 5L</v>
          </cell>
          <cell r="G139" t="str">
            <v>ZZTU</v>
          </cell>
          <cell r="H139" t="str">
            <v>UL</v>
          </cell>
          <cell r="I139" t="str">
            <v/>
          </cell>
          <cell r="J139">
            <v>3</v>
          </cell>
          <cell r="K139">
            <v>4</v>
          </cell>
          <cell r="L139">
            <v>12</v>
          </cell>
          <cell r="M139" t="str">
            <v>SOLICUISINE DEGRAISSANT Bidon 5L</v>
          </cell>
          <cell r="N139" t="str">
            <v xml:space="preserve">PRODUITS D'ENTRETIEN </v>
          </cell>
          <cell r="O139" t="str">
            <v>DIVERS</v>
          </cell>
          <cell r="P139">
            <v>6</v>
          </cell>
          <cell r="Q139" t="str">
            <v>308006X</v>
          </cell>
        </row>
        <row r="140">
          <cell r="C140" t="str">
            <v>3346024708827</v>
          </cell>
          <cell r="D140" t="str">
            <v>S470882</v>
          </cell>
          <cell r="E140" t="str">
            <v>S470882</v>
          </cell>
          <cell r="F140" t="str">
            <v>SLC DEGRAISSANT SURP ECOLABEL 5L</v>
          </cell>
          <cell r="G140" t="str">
            <v>ZZTU</v>
          </cell>
          <cell r="H140" t="str">
            <v>UL</v>
          </cell>
          <cell r="I140" t="str">
            <v/>
          </cell>
          <cell r="J140">
            <v>1</v>
          </cell>
          <cell r="K140">
            <v>2</v>
          </cell>
          <cell r="L140">
            <v>2</v>
          </cell>
          <cell r="M140"/>
          <cell r="N140"/>
          <cell r="O140"/>
          <cell r="P140"/>
          <cell r="Q140"/>
        </row>
        <row r="141">
          <cell r="C141" t="str">
            <v>3346024709800</v>
          </cell>
          <cell r="D141" t="str">
            <v>308007X</v>
          </cell>
          <cell r="E141" t="str">
            <v>S470867</v>
          </cell>
          <cell r="F141" t="str">
            <v>SLC NETTOYANT INOX 750ML</v>
          </cell>
          <cell r="G141" t="str">
            <v>ZZTU</v>
          </cell>
          <cell r="H141" t="str">
            <v>UL</v>
          </cell>
          <cell r="I141" t="str">
            <v/>
          </cell>
          <cell r="J141">
            <v>1</v>
          </cell>
          <cell r="K141">
            <v>6</v>
          </cell>
          <cell r="L141">
            <v>6</v>
          </cell>
          <cell r="M141" t="str">
            <v xml:space="preserve">SOLICUISINE - Nettoyant Inox - Spray 750 ml </v>
          </cell>
          <cell r="N141" t="str">
            <v xml:space="preserve">PRODUITS D'ENTRETIEN </v>
          </cell>
          <cell r="O141" t="str">
            <v>DIVERS</v>
          </cell>
          <cell r="P141">
            <v>7</v>
          </cell>
          <cell r="Q141" t="str">
            <v>308007X</v>
          </cell>
        </row>
        <row r="142">
          <cell r="C142" t="str">
            <v>3346024709046</v>
          </cell>
          <cell r="D142" t="str">
            <v>S470904</v>
          </cell>
          <cell r="E142" t="str">
            <v>S470904</v>
          </cell>
          <cell r="F142" t="str">
            <v>SLG DEG DES GLACES CHANTILLY 1L</v>
          </cell>
          <cell r="G142" t="str">
            <v>ZZTU</v>
          </cell>
          <cell r="H142" t="str">
            <v>UL</v>
          </cell>
          <cell r="I142" t="str">
            <v/>
          </cell>
          <cell r="J142">
            <v>1</v>
          </cell>
          <cell r="K142">
            <v>4</v>
          </cell>
          <cell r="L142">
            <v>4</v>
          </cell>
          <cell r="M142"/>
          <cell r="N142"/>
          <cell r="O142"/>
          <cell r="P142"/>
          <cell r="Q142"/>
        </row>
        <row r="143">
          <cell r="C143" t="str">
            <v>3346024708995</v>
          </cell>
          <cell r="D143" t="str">
            <v>S470899</v>
          </cell>
          <cell r="E143" t="str">
            <v>S470899</v>
          </cell>
          <cell r="F143" t="str">
            <v>SLG DESINFECTANT DESODO NF 750ML</v>
          </cell>
          <cell r="G143" t="str">
            <v>ZZTU</v>
          </cell>
          <cell r="H143" t="str">
            <v>UL</v>
          </cell>
          <cell r="I143" t="str">
            <v/>
          </cell>
          <cell r="J143">
            <v>15</v>
          </cell>
          <cell r="K143">
            <v>6</v>
          </cell>
          <cell r="L143">
            <v>90</v>
          </cell>
          <cell r="M143"/>
          <cell r="N143"/>
          <cell r="O143"/>
          <cell r="P143"/>
          <cell r="Q143"/>
        </row>
        <row r="144">
          <cell r="C144" t="str">
            <v>3346024708162</v>
          </cell>
          <cell r="D144" t="str">
            <v>308008X</v>
          </cell>
          <cell r="E144" t="str">
            <v>S470889</v>
          </cell>
          <cell r="F144" t="str">
            <v>SLG DESINFECTANT POUBELLE 750ML</v>
          </cell>
          <cell r="G144" t="str">
            <v>ZZTU</v>
          </cell>
          <cell r="H144" t="str">
            <v>UL</v>
          </cell>
          <cell r="I144" t="str">
            <v/>
          </cell>
          <cell r="J144">
            <v>1</v>
          </cell>
          <cell r="K144">
            <v>12</v>
          </cell>
          <cell r="L144">
            <v>12</v>
          </cell>
          <cell r="M144" t="str">
            <v>SOLIPRO - Desinfectant poubelle - 750 ml</v>
          </cell>
          <cell r="N144" t="str">
            <v xml:space="preserve">PRODUITS D'ENTRETIEN </v>
          </cell>
          <cell r="O144" t="str">
            <v>DIVERS</v>
          </cell>
          <cell r="P144">
            <v>8</v>
          </cell>
          <cell r="Q144" t="str">
            <v>308008X</v>
          </cell>
        </row>
        <row r="145">
          <cell r="C145">
            <v>3346024709503</v>
          </cell>
          <cell r="D145" t="str">
            <v>305036X</v>
          </cell>
          <cell r="E145" t="str">
            <v>S470950</v>
          </cell>
          <cell r="F145" t="str">
            <v>SLG LINGETTE DES SR * 200</v>
          </cell>
          <cell r="G145" t="str">
            <v>ZZTU</v>
          </cell>
          <cell r="H145" t="str">
            <v>UL</v>
          </cell>
          <cell r="I145" t="str">
            <v/>
          </cell>
          <cell r="J145">
            <v>1</v>
          </cell>
          <cell r="K145">
            <v>6</v>
          </cell>
          <cell r="L145">
            <v>6</v>
          </cell>
          <cell r="M145" t="str">
            <v>SOLIGERM - Lingettes désinfectantes - sans rinçage - boite de 200 lingettes</v>
          </cell>
          <cell r="N145" t="str">
            <v xml:space="preserve">PRODUITS D'ENTRETIEN </v>
          </cell>
          <cell r="O145" t="str">
            <v>PRODUITS MULTI USAGES / MULTI SURFACES</v>
          </cell>
          <cell r="P145">
            <v>36</v>
          </cell>
          <cell r="Q145" t="str">
            <v>305036X</v>
          </cell>
        </row>
        <row r="146">
          <cell r="C146" t="str">
            <v>3346024708216</v>
          </cell>
          <cell r="D146" t="str">
            <v>305037X</v>
          </cell>
          <cell r="E146" t="str">
            <v>S470821</v>
          </cell>
          <cell r="F146" t="str">
            <v>SLG LINGETTE NETTOYANTE DES EUCALYPT * 1</v>
          </cell>
          <cell r="G146" t="str">
            <v>ZZTU</v>
          </cell>
          <cell r="H146" t="str">
            <v>UL</v>
          </cell>
          <cell r="I146" t="str">
            <v>99999</v>
          </cell>
          <cell r="J146">
            <v>1</v>
          </cell>
          <cell r="K146">
            <v>12</v>
          </cell>
          <cell r="L146">
            <v>12</v>
          </cell>
          <cell r="M146" t="str">
            <v>SOLIGERM - Lingettes nettoyantes - paquet de 100 lingettes</v>
          </cell>
          <cell r="N146" t="str">
            <v xml:space="preserve">PRODUITS D'ENTRETIEN </v>
          </cell>
          <cell r="O146" t="str">
            <v>PRODUITS MULTI USAGES / MULTI SURFACES</v>
          </cell>
          <cell r="P146">
            <v>37</v>
          </cell>
          <cell r="Q146" t="str">
            <v>305037X</v>
          </cell>
        </row>
        <row r="147">
          <cell r="C147" t="str">
            <v>3346024717324</v>
          </cell>
          <cell r="D147" t="str">
            <v>S471732</v>
          </cell>
          <cell r="E147" t="str">
            <v>S471732</v>
          </cell>
          <cell r="F147" t="str">
            <v>SLG NETT DES EUCALYPT 5L</v>
          </cell>
          <cell r="G147" t="str">
            <v>ZZTU</v>
          </cell>
          <cell r="H147" t="str">
            <v>UL</v>
          </cell>
          <cell r="I147" t="str">
            <v/>
          </cell>
          <cell r="J147">
            <v>1</v>
          </cell>
          <cell r="K147">
            <v>4</v>
          </cell>
          <cell r="L147">
            <v>4</v>
          </cell>
          <cell r="M147"/>
          <cell r="N147"/>
          <cell r="O147"/>
          <cell r="P147"/>
          <cell r="Q147"/>
        </row>
        <row r="148">
          <cell r="C148" t="str">
            <v>3346024717270</v>
          </cell>
          <cell r="D148" t="str">
            <v>305038X</v>
          </cell>
          <cell r="E148" t="str">
            <v>S471727</v>
          </cell>
          <cell r="F148" t="str">
            <v>SLG+ DEGRAISSANT DES 5L</v>
          </cell>
          <cell r="G148" t="str">
            <v>ZZTU</v>
          </cell>
          <cell r="H148" t="str">
            <v>UL</v>
          </cell>
          <cell r="I148" t="str">
            <v/>
          </cell>
          <cell r="J148">
            <v>6</v>
          </cell>
          <cell r="K148">
            <v>4</v>
          </cell>
          <cell r="L148">
            <v>24</v>
          </cell>
          <cell r="M148" t="str">
            <v xml:space="preserve">SOLIGERM - Nettoyant Désinfectant et dégraissant - 5 LITRES </v>
          </cell>
          <cell r="N148" t="str">
            <v xml:space="preserve">PRODUITS D'ENTRETIEN </v>
          </cell>
          <cell r="O148" t="str">
            <v>PRODUITS MULTI USAGES / MULTI SURFACES</v>
          </cell>
          <cell r="P148">
            <v>38</v>
          </cell>
          <cell r="Q148" t="str">
            <v>305038X</v>
          </cell>
        </row>
        <row r="149">
          <cell r="C149" t="str">
            <v>3346024707493</v>
          </cell>
          <cell r="D149" t="str">
            <v>308009X</v>
          </cell>
          <cell r="E149" t="str">
            <v>S470749</v>
          </cell>
          <cell r="F149" t="str">
            <v>SLJ TABLETS *150</v>
          </cell>
          <cell r="G149" t="str">
            <v>ZZTU</v>
          </cell>
          <cell r="H149" t="str">
            <v>UL</v>
          </cell>
          <cell r="I149" t="str">
            <v/>
          </cell>
          <cell r="J149">
            <v>2</v>
          </cell>
          <cell r="K149">
            <v>12</v>
          </cell>
          <cell r="L149">
            <v>24</v>
          </cell>
          <cell r="M149" t="str">
            <v>SOLIJAVEL - Pastilles désinfectantes -  sols et surfaces - boite de 150 pastilles</v>
          </cell>
          <cell r="N149" t="str">
            <v xml:space="preserve">PRODUITS D'ENTRETIEN </v>
          </cell>
          <cell r="O149" t="str">
            <v>DIVERS</v>
          </cell>
          <cell r="P149">
            <v>9</v>
          </cell>
          <cell r="Q149" t="str">
            <v>308009X</v>
          </cell>
        </row>
        <row r="150">
          <cell r="C150" t="str">
            <v>3346024708605</v>
          </cell>
          <cell r="D150" t="str">
            <v>305039X</v>
          </cell>
          <cell r="E150" t="str">
            <v>S470860</v>
          </cell>
          <cell r="F150" t="str">
            <v>SLJ+ JAVEL NETT 4en1 5L</v>
          </cell>
          <cell r="G150" t="str">
            <v>ZZTU</v>
          </cell>
          <cell r="H150" t="str">
            <v>UL</v>
          </cell>
          <cell r="I150" t="str">
            <v>99999</v>
          </cell>
          <cell r="J150">
            <v>13</v>
          </cell>
          <cell r="K150">
            <v>3</v>
          </cell>
          <cell r="L150">
            <v>39</v>
          </cell>
          <cell r="M150" t="str">
            <v xml:space="preserve">SOLIJAVEL - Javel nettoyante - 4 en 1 - bidon de 5 Litres </v>
          </cell>
          <cell r="N150" t="str">
            <v xml:space="preserve">PRODUITS D'ENTRETIEN </v>
          </cell>
          <cell r="O150" t="str">
            <v>PRODUITS MULTI USAGES / MULTI SURFACES</v>
          </cell>
          <cell r="P150">
            <v>39</v>
          </cell>
          <cell r="Q150" t="str">
            <v>305039X</v>
          </cell>
        </row>
        <row r="151">
          <cell r="C151" t="str">
            <v>3346024708612</v>
          </cell>
          <cell r="D151" t="str">
            <v>305040X</v>
          </cell>
          <cell r="E151" t="str">
            <v>S470861</v>
          </cell>
          <cell r="F151" t="str">
            <v>SLJ+ JAVEL NETT 4en1 CITRON 5L</v>
          </cell>
          <cell r="G151" t="str">
            <v>ZZTU</v>
          </cell>
          <cell r="H151" t="str">
            <v>UL</v>
          </cell>
          <cell r="I151" t="str">
            <v>99999</v>
          </cell>
          <cell r="J151">
            <v>40</v>
          </cell>
          <cell r="K151">
            <v>3</v>
          </cell>
          <cell r="L151">
            <v>120</v>
          </cell>
          <cell r="M151" t="str">
            <v xml:space="preserve">SOLIJAVEL - Javel nettoyante - senteur citron - 4 en 1 - bidon de 5 Litres </v>
          </cell>
          <cell r="N151" t="str">
            <v xml:space="preserve">PRODUITS D'ENTRETIEN </v>
          </cell>
          <cell r="O151" t="str">
            <v>PRODUITS MULTI USAGES / MULTI SURFACES</v>
          </cell>
          <cell r="P151">
            <v>40</v>
          </cell>
          <cell r="Q151" t="str">
            <v>305040X</v>
          </cell>
        </row>
        <row r="152">
          <cell r="C152" t="str">
            <v>3346024610007</v>
          </cell>
          <cell r="D152" t="str">
            <v>305041X</v>
          </cell>
          <cell r="E152" t="str">
            <v>S461000</v>
          </cell>
          <cell r="F152" t="str">
            <v>SLP LINGETTE DEGRAISSANTE DES CITRON *10</v>
          </cell>
          <cell r="G152" t="str">
            <v>ZZTU</v>
          </cell>
          <cell r="H152" t="str">
            <v>UL</v>
          </cell>
          <cell r="I152" t="str">
            <v/>
          </cell>
          <cell r="J152">
            <v>17</v>
          </cell>
          <cell r="K152">
            <v>12</v>
          </cell>
          <cell r="L152">
            <v>204</v>
          </cell>
          <cell r="M152" t="str">
            <v>SOLIPROPRE - Lingettes dégraissantes et désinfectantes citron - paquet de 100</v>
          </cell>
          <cell r="N152" t="str">
            <v xml:space="preserve">PRODUITS D'ENTRETIEN </v>
          </cell>
          <cell r="O152" t="str">
            <v>PRODUITS MULTI USAGES / MULTI SURFACES</v>
          </cell>
          <cell r="P152">
            <v>41</v>
          </cell>
          <cell r="Q152" t="str">
            <v>305041X</v>
          </cell>
        </row>
        <row r="153">
          <cell r="C153" t="str">
            <v>3346029989498</v>
          </cell>
          <cell r="D153" t="str">
            <v>305042X</v>
          </cell>
          <cell r="E153" t="str">
            <v>M99402</v>
          </cell>
          <cell r="F153" t="str">
            <v>SLP ULTRA DEGRAISSANT CITRON 650ML DP</v>
          </cell>
          <cell r="G153" t="str">
            <v>ZZTU</v>
          </cell>
          <cell r="H153" t="str">
            <v>UL</v>
          </cell>
          <cell r="I153" t="str">
            <v>99999</v>
          </cell>
          <cell r="J153">
            <v>7</v>
          </cell>
          <cell r="K153">
            <v>12</v>
          </cell>
          <cell r="L153">
            <v>84</v>
          </cell>
          <cell r="M153" t="str">
            <v>SOLIPROPRE- Nettoyant Multi Surfaces - Ultra Dégraissant- citron - Spray 650 ml</v>
          </cell>
          <cell r="N153" t="str">
            <v xml:space="preserve">PRODUITS D'ENTRETIEN </v>
          </cell>
          <cell r="O153" t="str">
            <v>PRODUITS MULTI USAGES / MULTI SURFACES</v>
          </cell>
          <cell r="P153">
            <v>42</v>
          </cell>
          <cell r="Q153" t="str">
            <v>305042X</v>
          </cell>
        </row>
        <row r="154">
          <cell r="C154" t="str">
            <v>3346029993181</v>
          </cell>
          <cell r="D154" t="str">
            <v>305043X</v>
          </cell>
          <cell r="E154" t="str">
            <v>M99318</v>
          </cell>
          <cell r="F154" t="str">
            <v>SLP ULTRA DEGRAISSANT ORANGE 650ML DP</v>
          </cell>
          <cell r="G154" t="str">
            <v>ZZTU</v>
          </cell>
          <cell r="H154" t="str">
            <v>UL</v>
          </cell>
          <cell r="I154" t="str">
            <v>99999</v>
          </cell>
          <cell r="J154">
            <v>1</v>
          </cell>
          <cell r="K154">
            <v>12</v>
          </cell>
          <cell r="L154">
            <v>12</v>
          </cell>
          <cell r="M154" t="str">
            <v>SOLIPROPRE- Nettoyant Multi Surfaces - Ultra Dégraissant-  orange- Spray 650 ml</v>
          </cell>
          <cell r="N154" t="str">
            <v xml:space="preserve">PRODUITS D'ENTRETIEN </v>
          </cell>
          <cell r="O154" t="str">
            <v>PRODUITS MULTI USAGES / MULTI SURFACES</v>
          </cell>
          <cell r="P154">
            <v>43</v>
          </cell>
          <cell r="Q154" t="str">
            <v>305043X</v>
          </cell>
        </row>
        <row r="155">
          <cell r="C155" t="str">
            <v>3346029993181</v>
          </cell>
          <cell r="D155" t="str">
            <v>305044X</v>
          </cell>
          <cell r="E155" t="str">
            <v>M99423</v>
          </cell>
          <cell r="F155" t="str">
            <v>SLP ULTRA DEGRAISSANT ORANGE 650ML DP</v>
          </cell>
          <cell r="G155" t="str">
            <v>ZZTU</v>
          </cell>
          <cell r="H155" t="str">
            <v>UL</v>
          </cell>
          <cell r="I155" t="str">
            <v>99999</v>
          </cell>
          <cell r="J155">
            <v>1</v>
          </cell>
          <cell r="K155">
            <v>12</v>
          </cell>
          <cell r="L155">
            <v>12</v>
          </cell>
          <cell r="M155" t="str">
            <v>SOLIPROPRE- Nettoyant Multi Surfaces - Ultra Dégraissant-  orange- Spray 650 ml</v>
          </cell>
          <cell r="N155" t="str">
            <v xml:space="preserve">PRODUITS D'ENTRETIEN </v>
          </cell>
          <cell r="O155" t="str">
            <v>PRODUITS MULTI USAGES / MULTI SURFACES</v>
          </cell>
          <cell r="P155">
            <v>44</v>
          </cell>
          <cell r="Q155" t="str">
            <v>305044X</v>
          </cell>
        </row>
        <row r="156">
          <cell r="C156" t="str">
            <v>3346024708346</v>
          </cell>
          <cell r="D156" t="str">
            <v>S470834</v>
          </cell>
          <cell r="E156" t="str">
            <v>S470834</v>
          </cell>
          <cell r="F156" t="str">
            <v>SLV LIQ EAUX DURES 5L</v>
          </cell>
          <cell r="G156" t="str">
            <v>ZZTU</v>
          </cell>
          <cell r="H156" t="str">
            <v>UL</v>
          </cell>
          <cell r="I156" t="str">
            <v>99999</v>
          </cell>
          <cell r="J156">
            <v>2</v>
          </cell>
          <cell r="K156">
            <v>4</v>
          </cell>
          <cell r="L156">
            <v>8</v>
          </cell>
          <cell r="M156"/>
          <cell r="N156"/>
          <cell r="O156"/>
          <cell r="P156"/>
          <cell r="Q156"/>
        </row>
        <row r="157">
          <cell r="C157" t="str">
            <v>3346024703754</v>
          </cell>
          <cell r="D157" t="str">
            <v>S470375</v>
          </cell>
          <cell r="E157" t="str">
            <v>S470375</v>
          </cell>
          <cell r="F157" t="str">
            <v>SLV LIQ TTES EAUX 20L</v>
          </cell>
          <cell r="G157" t="str">
            <v>ZZTU</v>
          </cell>
          <cell r="H157" t="str">
            <v>UL</v>
          </cell>
          <cell r="I157" t="str">
            <v/>
          </cell>
          <cell r="J157">
            <v>3</v>
          </cell>
          <cell r="K157">
            <v>1</v>
          </cell>
          <cell r="L157">
            <v>3</v>
          </cell>
          <cell r="M157"/>
          <cell r="N157"/>
          <cell r="O157"/>
          <cell r="P157"/>
          <cell r="Q157"/>
        </row>
        <row r="158">
          <cell r="C158" t="str">
            <v>3346024703778</v>
          </cell>
          <cell r="D158" t="str">
            <v>S470377</v>
          </cell>
          <cell r="E158" t="str">
            <v>S470377</v>
          </cell>
          <cell r="F158" t="str">
            <v>SLV LIQ TTES EAUX 5L</v>
          </cell>
          <cell r="G158" t="str">
            <v>ZZTU</v>
          </cell>
          <cell r="H158" t="str">
            <v>UL</v>
          </cell>
          <cell r="I158" t="str">
            <v/>
          </cell>
          <cell r="J158">
            <v>21</v>
          </cell>
          <cell r="K158">
            <v>4</v>
          </cell>
          <cell r="L158">
            <v>84</v>
          </cell>
          <cell r="M158"/>
          <cell r="N158"/>
          <cell r="O158"/>
          <cell r="P158"/>
          <cell r="Q158"/>
        </row>
        <row r="159">
          <cell r="C159" t="str">
            <v>3346024708643</v>
          </cell>
          <cell r="D159" t="str">
            <v>S470864</v>
          </cell>
          <cell r="E159" t="str">
            <v>S470864</v>
          </cell>
          <cell r="F159" t="str">
            <v>SLV LIQUIDE MACHINE ECOLABEL 10L</v>
          </cell>
          <cell r="G159" t="str">
            <v>ZZTU</v>
          </cell>
          <cell r="H159" t="str">
            <v>UL</v>
          </cell>
          <cell r="I159" t="str">
            <v>99999</v>
          </cell>
          <cell r="J159">
            <v>1</v>
          </cell>
          <cell r="K159">
            <v>1</v>
          </cell>
          <cell r="L159">
            <v>1</v>
          </cell>
          <cell r="M159"/>
          <cell r="N159"/>
          <cell r="O159"/>
          <cell r="P159"/>
          <cell r="Q159"/>
        </row>
        <row r="160">
          <cell r="C160" t="str">
            <v>3346024708841</v>
          </cell>
          <cell r="D160" t="str">
            <v>S470884</v>
          </cell>
          <cell r="E160" t="str">
            <v>S470884</v>
          </cell>
          <cell r="F160" t="str">
            <v>SLV NETT MACHINE 1L</v>
          </cell>
          <cell r="G160" t="str">
            <v>ZZTU</v>
          </cell>
          <cell r="H160" t="str">
            <v>UL</v>
          </cell>
          <cell r="I160" t="str">
            <v/>
          </cell>
          <cell r="J160">
            <v>2</v>
          </cell>
          <cell r="K160">
            <v>6</v>
          </cell>
          <cell r="L160">
            <v>12</v>
          </cell>
          <cell r="M160"/>
          <cell r="N160"/>
          <cell r="O160"/>
          <cell r="P160"/>
          <cell r="Q160"/>
        </row>
        <row r="161">
          <cell r="C161">
            <v>3346024708735</v>
          </cell>
          <cell r="D161" t="str">
            <v>302007X</v>
          </cell>
          <cell r="E161" t="str">
            <v>S470873</v>
          </cell>
          <cell r="F161" t="str">
            <v>SLV PAST 3 EN 1 ECOLABEL 150 PAST</v>
          </cell>
          <cell r="G161" t="str">
            <v>ZZTU</v>
          </cell>
          <cell r="H161" t="str">
            <v>UL</v>
          </cell>
          <cell r="I161" t="str">
            <v/>
          </cell>
          <cell r="J161">
            <v>1</v>
          </cell>
          <cell r="K161">
            <v>1</v>
          </cell>
          <cell r="L161">
            <v>1</v>
          </cell>
          <cell r="M161" t="str">
            <v>SOLIVAISSELLE - Pastilles lave vaisselle - 3 en 1 - Boite de 150 pastilles</v>
          </cell>
          <cell r="N161" t="str">
            <v xml:space="preserve">PRODUITS D'ENTRETIEN </v>
          </cell>
          <cell r="O161" t="str">
            <v>LIQUIDE VAISSELLE</v>
          </cell>
          <cell r="P161">
            <v>7</v>
          </cell>
          <cell r="Q161" t="str">
            <v>302007X</v>
          </cell>
        </row>
        <row r="162">
          <cell r="C162" t="str">
            <v>3159675296007</v>
          </cell>
          <cell r="D162" t="str">
            <v>302008X</v>
          </cell>
          <cell r="E162" t="str">
            <v>S478497</v>
          </cell>
          <cell r="F162" t="str">
            <v>SLV PLONGE CITRON 2X750 ML</v>
          </cell>
          <cell r="G162" t="str">
            <v>ZZTU</v>
          </cell>
          <cell r="H162" t="str">
            <v>UL</v>
          </cell>
          <cell r="I162" t="str">
            <v>99999</v>
          </cell>
          <cell r="J162">
            <v>18</v>
          </cell>
          <cell r="K162">
            <v>12</v>
          </cell>
          <cell r="L162">
            <v>216</v>
          </cell>
          <cell r="M162" t="str">
            <v xml:space="preserve">SOLIVAISSELLE - Liquide vaisselle - Plonge - senteur citron </v>
          </cell>
          <cell r="N162" t="str">
            <v xml:space="preserve">PRODUITS D'ENTRETIEN </v>
          </cell>
          <cell r="O162" t="str">
            <v>LIQUIDE VAISSELLE</v>
          </cell>
          <cell r="P162">
            <v>8</v>
          </cell>
          <cell r="Q162" t="str">
            <v>302008X</v>
          </cell>
        </row>
        <row r="163">
          <cell r="C163" t="str">
            <v>3346024709701</v>
          </cell>
          <cell r="D163" t="str">
            <v>302009X</v>
          </cell>
          <cell r="E163" t="str">
            <v>S470971</v>
          </cell>
          <cell r="F163" t="str">
            <v>SLV PLONGE DES AGRUMES 5L</v>
          </cell>
          <cell r="G163" t="str">
            <v>ZZTU</v>
          </cell>
          <cell r="H163" t="str">
            <v>UL</v>
          </cell>
          <cell r="I163" t="str">
            <v/>
          </cell>
          <cell r="J163">
            <v>3</v>
          </cell>
          <cell r="K163">
            <v>4</v>
          </cell>
          <cell r="L163">
            <v>12</v>
          </cell>
          <cell r="M163" t="str">
            <v>SOLIVAISSELLE - Liquide vaisselle - Plonge - senteur agrumes - 5 Litres</v>
          </cell>
          <cell r="N163" t="str">
            <v xml:space="preserve">PRODUITS D'ENTRETIEN </v>
          </cell>
          <cell r="O163" t="str">
            <v>LIQUIDE VAISSELLE</v>
          </cell>
          <cell r="P163">
            <v>9</v>
          </cell>
          <cell r="Q163" t="str">
            <v>302009X</v>
          </cell>
        </row>
        <row r="164">
          <cell r="C164" t="str">
            <v>3346024706786</v>
          </cell>
          <cell r="D164" t="str">
            <v>302010X</v>
          </cell>
          <cell r="E164" t="str">
            <v>S470678</v>
          </cell>
          <cell r="F164" t="str">
            <v>SLV PLONGE ULTRA DEGRAISSANT CITRON 5L</v>
          </cell>
          <cell r="G164" t="str">
            <v>ZZTU</v>
          </cell>
          <cell r="H164" t="str">
            <v>UL</v>
          </cell>
          <cell r="I164" t="str">
            <v/>
          </cell>
          <cell r="J164">
            <v>1</v>
          </cell>
          <cell r="K164">
            <v>4</v>
          </cell>
          <cell r="L164">
            <v>4</v>
          </cell>
          <cell r="M164" t="str">
            <v>SOLIVAISSELLE - Liquide vaisselle - Plonge -Ultra dégraissant- senteur citron - 5 Litres</v>
          </cell>
          <cell r="N164" t="str">
            <v xml:space="preserve">PRODUITS D'ENTRETIEN </v>
          </cell>
          <cell r="O164" t="str">
            <v>LIQUIDE VAISSELLE</v>
          </cell>
          <cell r="P164">
            <v>10</v>
          </cell>
          <cell r="Q164" t="str">
            <v>302010X</v>
          </cell>
        </row>
        <row r="165">
          <cell r="C165" t="str">
            <v>3346024708650</v>
          </cell>
          <cell r="D165" t="str">
            <v>S470865</v>
          </cell>
          <cell r="E165" t="str">
            <v>S470865</v>
          </cell>
          <cell r="F165" t="str">
            <v>SLV RINC/SECHAGE ECOLABEL 5L</v>
          </cell>
          <cell r="G165" t="str">
            <v>ZZTU</v>
          </cell>
          <cell r="H165" t="str">
            <v>UL</v>
          </cell>
          <cell r="I165" t="str">
            <v>99999</v>
          </cell>
          <cell r="J165">
            <v>1</v>
          </cell>
          <cell r="K165">
            <v>4</v>
          </cell>
          <cell r="L165">
            <v>4</v>
          </cell>
          <cell r="M165"/>
          <cell r="N165"/>
          <cell r="O165"/>
          <cell r="P165"/>
          <cell r="Q165"/>
        </row>
        <row r="166">
          <cell r="C166" t="str">
            <v>3346024706823</v>
          </cell>
          <cell r="D166" t="str">
            <v>S470682</v>
          </cell>
          <cell r="E166" t="str">
            <v>S470682</v>
          </cell>
          <cell r="F166" t="str">
            <v>SLV RINCAGE 5L</v>
          </cell>
          <cell r="G166" t="str">
            <v>ZZTU</v>
          </cell>
          <cell r="H166" t="str">
            <v>UL</v>
          </cell>
          <cell r="I166" t="str">
            <v/>
          </cell>
          <cell r="J166">
            <v>12</v>
          </cell>
          <cell r="K166">
            <v>4</v>
          </cell>
          <cell r="L166">
            <v>48</v>
          </cell>
          <cell r="M166"/>
          <cell r="N166"/>
          <cell r="O166"/>
          <cell r="P166"/>
          <cell r="Q166"/>
        </row>
        <row r="167">
          <cell r="C167" t="str">
            <v>3346024703815</v>
          </cell>
          <cell r="D167" t="str">
            <v>302011X</v>
          </cell>
          <cell r="E167" t="str">
            <v>S470381</v>
          </cell>
          <cell r="F167" t="str">
            <v>SLV TABLETS * 160</v>
          </cell>
          <cell r="G167" t="str">
            <v>ZZTU</v>
          </cell>
          <cell r="H167" t="str">
            <v>UL</v>
          </cell>
          <cell r="I167" t="str">
            <v/>
          </cell>
          <cell r="J167">
            <v>4</v>
          </cell>
          <cell r="K167">
            <v>1</v>
          </cell>
          <cell r="L167">
            <v>4</v>
          </cell>
          <cell r="M167" t="str">
            <v>SOLIVAISSELLE - Pastilles lave vaisselle-  Boite de 160 pastilles</v>
          </cell>
          <cell r="N167" t="str">
            <v xml:space="preserve">PRODUITS D'ENTRETIEN </v>
          </cell>
          <cell r="O167" t="str">
            <v>LIQUIDE VAISSELLE</v>
          </cell>
          <cell r="P167">
            <v>11</v>
          </cell>
          <cell r="Q167" t="str">
            <v>302011X</v>
          </cell>
        </row>
        <row r="168">
          <cell r="C168" t="str">
            <v>3346024703730</v>
          </cell>
          <cell r="D168" t="str">
            <v>S470858</v>
          </cell>
          <cell r="E168" t="str">
            <v>S470858</v>
          </cell>
          <cell r="F168" t="str">
            <v>SOLIPROPRE DETERGENT UNIVERSEL 20L</v>
          </cell>
          <cell r="G168" t="str">
            <v>ZZTU</v>
          </cell>
          <cell r="H168" t="str">
            <v>UL</v>
          </cell>
          <cell r="I168" t="str">
            <v>99999</v>
          </cell>
          <cell r="J168">
            <v>1</v>
          </cell>
          <cell r="K168">
            <v>1</v>
          </cell>
          <cell r="L168">
            <v>1</v>
          </cell>
          <cell r="M168"/>
          <cell r="N168"/>
          <cell r="O168"/>
          <cell r="P168"/>
          <cell r="Q168"/>
        </row>
        <row r="169">
          <cell r="C169" t="str">
            <v>3346024700685</v>
          </cell>
          <cell r="D169" t="str">
            <v>302012X</v>
          </cell>
          <cell r="E169" t="str">
            <v>S470869</v>
          </cell>
          <cell r="F169" t="str">
            <v>SOLIVAISSELLE BAR 1L</v>
          </cell>
          <cell r="G169" t="str">
            <v>ZZTU</v>
          </cell>
          <cell r="H169" t="str">
            <v>UL</v>
          </cell>
          <cell r="I169" t="str">
            <v/>
          </cell>
          <cell r="J169">
            <v>4</v>
          </cell>
          <cell r="K169">
            <v>4</v>
          </cell>
          <cell r="L169">
            <v>16</v>
          </cell>
          <cell r="M169" t="str">
            <v>SOLIVAISSELLE - Liquide vaisselle - spécial verres et tasses - 1 Litres</v>
          </cell>
          <cell r="N169" t="str">
            <v xml:space="preserve">PRODUITS D'ENTRETIEN </v>
          </cell>
          <cell r="O169" t="str">
            <v>LIQUIDE VAISSELLE</v>
          </cell>
          <cell r="P169">
            <v>12</v>
          </cell>
          <cell r="Q169" t="str">
            <v>302012X</v>
          </cell>
        </row>
        <row r="170">
          <cell r="C170" t="str">
            <v>3346029200098</v>
          </cell>
          <cell r="D170" t="str">
            <v>202007X</v>
          </cell>
          <cell r="E170" t="str">
            <v>R920042</v>
          </cell>
          <cell r="F170" t="str">
            <v>VENDOM DCH SS SAV ALOE 400 ML</v>
          </cell>
          <cell r="G170" t="str">
            <v>ZZTU</v>
          </cell>
          <cell r="H170" t="str">
            <v>UL</v>
          </cell>
          <cell r="I170" t="str">
            <v>99999</v>
          </cell>
          <cell r="J170">
            <v>2</v>
          </cell>
          <cell r="K170">
            <v>12</v>
          </cell>
          <cell r="L170">
            <v>24</v>
          </cell>
          <cell r="M170" t="str">
            <v xml:space="preserve">VENDOME - Gel douche sans savon micellaire- peaux sensible - aloé vera - 400 ml </v>
          </cell>
          <cell r="N170" t="str">
            <v>PRODUITS DE TOILETTE</v>
          </cell>
          <cell r="O170" t="str">
            <v xml:space="preserve">GELS DOUCHE ET GELS SHAMPOOING DOUCHE </v>
          </cell>
          <cell r="P170">
            <v>7</v>
          </cell>
          <cell r="Q170" t="str">
            <v>202007X</v>
          </cell>
        </row>
        <row r="171">
          <cell r="C171" t="str">
            <v>3346029200241</v>
          </cell>
          <cell r="D171" t="str">
            <v>202008X</v>
          </cell>
          <cell r="E171" t="str">
            <v>R920045</v>
          </cell>
          <cell r="F171" t="str">
            <v>VENDOME BATH KARITE 750 ML DP</v>
          </cell>
          <cell r="G171" t="str">
            <v>ZZTU</v>
          </cell>
          <cell r="H171" t="str">
            <v>UL</v>
          </cell>
          <cell r="I171" t="str">
            <v>99999</v>
          </cell>
          <cell r="J171">
            <v>1</v>
          </cell>
          <cell r="K171">
            <v>12</v>
          </cell>
          <cell r="L171">
            <v>12</v>
          </cell>
          <cell r="M171" t="str">
            <v xml:space="preserve">VENDOME - Gel douche surgras - beurre de karité- 750 ml </v>
          </cell>
          <cell r="N171" t="str">
            <v>PRODUITS DE TOILETTE</v>
          </cell>
          <cell r="O171" t="str">
            <v xml:space="preserve">GELS DOUCHE ET GELS SHAMPOOING DOUCHE </v>
          </cell>
          <cell r="P171">
            <v>8</v>
          </cell>
          <cell r="Q171" t="str">
            <v>202008X</v>
          </cell>
        </row>
        <row r="172">
          <cell r="C172" t="str">
            <v>3346029200265</v>
          </cell>
          <cell r="D172" t="str">
            <v>202009X</v>
          </cell>
          <cell r="E172" t="str">
            <v>R920046</v>
          </cell>
          <cell r="F172" t="str">
            <v>VENDOME DCHE SANS SAVON ABRICOT 750ML DP</v>
          </cell>
          <cell r="G172" t="str">
            <v>ZZTU</v>
          </cell>
          <cell r="H172" t="str">
            <v>UL</v>
          </cell>
          <cell r="I172" t="str">
            <v>99999</v>
          </cell>
          <cell r="J172">
            <v>7</v>
          </cell>
          <cell r="K172">
            <v>12</v>
          </cell>
          <cell r="L172">
            <v>84</v>
          </cell>
          <cell r="M172" t="str">
            <v xml:space="preserve">VENDOME - Gel douche sans savon micellaire- peaux sensible - senteur abricot - 750 ml </v>
          </cell>
          <cell r="N172" t="str">
            <v>PRODUITS DE TOILETTE</v>
          </cell>
          <cell r="O172" t="str">
            <v xml:space="preserve">GELS DOUCHE ET GELS SHAMPOOING DOUCHE </v>
          </cell>
          <cell r="P172">
            <v>9</v>
          </cell>
          <cell r="Q172" t="str">
            <v>202009X</v>
          </cell>
        </row>
        <row r="173">
          <cell r="C173" t="str">
            <v>3346029200258</v>
          </cell>
          <cell r="D173" t="str">
            <v>202010X</v>
          </cell>
          <cell r="E173" t="str">
            <v>R920039</v>
          </cell>
          <cell r="F173" t="str">
            <v>VENDOME DCHE SS ABRI 400 ML DP</v>
          </cell>
          <cell r="G173" t="str">
            <v>ZZTU</v>
          </cell>
          <cell r="H173" t="str">
            <v>UL</v>
          </cell>
          <cell r="I173" t="str">
            <v>99999</v>
          </cell>
          <cell r="J173">
            <v>3</v>
          </cell>
          <cell r="K173">
            <v>12</v>
          </cell>
          <cell r="L173">
            <v>36</v>
          </cell>
          <cell r="M173" t="str">
            <v xml:space="preserve">VENDOME - Gel douche crème sans savon micellaire- peaux sensible - senteur abricot - 400 ml </v>
          </cell>
          <cell r="N173" t="str">
            <v>PRODUITS DE TOILETTE</v>
          </cell>
          <cell r="O173" t="str">
            <v xml:space="preserve">GELS DOUCHE ET GELS SHAMPOOING DOUCHE </v>
          </cell>
          <cell r="P173">
            <v>10</v>
          </cell>
          <cell r="Q173" t="str">
            <v>202010X</v>
          </cell>
        </row>
        <row r="174">
          <cell r="C174" t="str">
            <v>3346029200272</v>
          </cell>
          <cell r="D174" t="str">
            <v>202011X</v>
          </cell>
          <cell r="E174" t="str">
            <v>R920047</v>
          </cell>
          <cell r="F174" t="str">
            <v>VENDOME DCHE SURGRAS AMAND DOUC 750ML DP</v>
          </cell>
          <cell r="G174" t="str">
            <v>ZZTU</v>
          </cell>
          <cell r="H174" t="str">
            <v>UL</v>
          </cell>
          <cell r="I174" t="str">
            <v>99999</v>
          </cell>
          <cell r="J174">
            <v>1</v>
          </cell>
          <cell r="K174">
            <v>12</v>
          </cell>
          <cell r="L174">
            <v>12</v>
          </cell>
          <cell r="M174" t="str">
            <v xml:space="preserve">VENDOME - Crème de douche surgras - peux sèches - lait d'amande douce - 750ml </v>
          </cell>
          <cell r="N174" t="str">
            <v>PRODUITS DE TOILETTE</v>
          </cell>
          <cell r="O174" t="str">
            <v xml:space="preserve">GELS DOUCHE ET GELS SHAMPOOING DOUCHE </v>
          </cell>
          <cell r="P174">
            <v>11</v>
          </cell>
          <cell r="Q174" t="str">
            <v>202011X</v>
          </cell>
        </row>
        <row r="175">
          <cell r="C175" t="str">
            <v>3346029200234</v>
          </cell>
          <cell r="D175" t="str">
            <v>202012X</v>
          </cell>
          <cell r="E175" t="str">
            <v>R920038</v>
          </cell>
          <cell r="F175" t="str">
            <v>VENDOME DOUCHE KARITE 400 ML DP</v>
          </cell>
          <cell r="G175" t="str">
            <v>ZZTU</v>
          </cell>
          <cell r="H175" t="str">
            <v>UL</v>
          </cell>
          <cell r="I175" t="str">
            <v>99999</v>
          </cell>
          <cell r="J175">
            <v>2</v>
          </cell>
          <cell r="K175">
            <v>12</v>
          </cell>
          <cell r="L175">
            <v>24</v>
          </cell>
          <cell r="M175" t="str">
            <v xml:space="preserve">VENDOME - Gel douche  - beurre de karité- 400 ml </v>
          </cell>
          <cell r="N175" t="str">
            <v>PRODUITS DE TOILETTE</v>
          </cell>
          <cell r="O175" t="str">
            <v xml:space="preserve">GELS DOUCHE ET GELS SHAMPOOING DOUCHE </v>
          </cell>
          <cell r="P175">
            <v>12</v>
          </cell>
          <cell r="Q175" t="str">
            <v>202012X</v>
          </cell>
        </row>
        <row r="176">
          <cell r="C176" t="str">
            <v>3346029200531</v>
          </cell>
          <cell r="D176" t="str">
            <v>202013X</v>
          </cell>
          <cell r="E176" t="str">
            <v>R920053</v>
          </cell>
          <cell r="F176" t="str">
            <v>VENDOME DOUCHE MIEL 400 ML</v>
          </cell>
          <cell r="G176" t="str">
            <v>ZZTU</v>
          </cell>
          <cell r="H176" t="str">
            <v>UL</v>
          </cell>
          <cell r="I176" t="str">
            <v>99999</v>
          </cell>
          <cell r="J176">
            <v>4</v>
          </cell>
          <cell r="K176">
            <v>12</v>
          </cell>
          <cell r="L176">
            <v>48</v>
          </cell>
          <cell r="M176" t="str">
            <v xml:space="preserve">VENDOME - Gel douche  - miel - 400 ml </v>
          </cell>
          <cell r="N176" t="str">
            <v>PRODUITS DE TOILETTE</v>
          </cell>
          <cell r="O176" t="str">
            <v xml:space="preserve">GELS DOUCHE ET GELS SHAMPOOING DOUCHE </v>
          </cell>
          <cell r="P176">
            <v>13</v>
          </cell>
          <cell r="Q176" t="str">
            <v>202013X</v>
          </cell>
        </row>
        <row r="177">
          <cell r="C177" t="str">
            <v>3346029200302</v>
          </cell>
          <cell r="D177" t="str">
            <v>208004X</v>
          </cell>
          <cell r="E177" t="str">
            <v>R920057</v>
          </cell>
          <cell r="F177" t="str">
            <v>VENDOME GEL LUBRIFIANT 50ML DP</v>
          </cell>
          <cell r="G177" t="str">
            <v>ZZTU</v>
          </cell>
          <cell r="H177" t="str">
            <v>UL</v>
          </cell>
          <cell r="I177" t="str">
            <v>99999</v>
          </cell>
          <cell r="J177">
            <v>3</v>
          </cell>
          <cell r="K177">
            <v>6</v>
          </cell>
          <cell r="L177">
            <v>18</v>
          </cell>
          <cell r="M177" t="str">
            <v>VENDOME - Gel lubrifiant intime - 50ml</v>
          </cell>
          <cell r="N177" t="str">
            <v>PRODUITS DE TOILETTE</v>
          </cell>
          <cell r="O177" t="str">
            <v>BEAUTE ET SOINS DU CORPS</v>
          </cell>
          <cell r="P177">
            <v>4</v>
          </cell>
          <cell r="Q177" t="str">
            <v>208004X</v>
          </cell>
        </row>
        <row r="178">
          <cell r="C178" t="str">
            <v>3346029200371</v>
          </cell>
          <cell r="D178" t="str">
            <v>201021X</v>
          </cell>
          <cell r="E178" t="str">
            <v>R920037</v>
          </cell>
          <cell r="F178" t="str">
            <v>VENDOME SAVON BAUME AMANDE 115GR</v>
          </cell>
          <cell r="G178" t="str">
            <v>ZZTU</v>
          </cell>
          <cell r="H178" t="str">
            <v>UL</v>
          </cell>
          <cell r="I178" t="str">
            <v>99999</v>
          </cell>
          <cell r="J178">
            <v>1</v>
          </cell>
          <cell r="K178">
            <v>24</v>
          </cell>
          <cell r="L178">
            <v>24</v>
          </cell>
          <cell r="M178" t="str">
            <v>VENDOME - Savon dermatologique - surgras végétal - visage et corps - beurre d'amande - 115gr</v>
          </cell>
          <cell r="N178" t="str">
            <v>PRODUITS DE TOILETTE</v>
          </cell>
          <cell r="O178" t="str">
            <v>SAVONS ET CREMES LAVANTES</v>
          </cell>
          <cell r="P178">
            <v>21</v>
          </cell>
          <cell r="Q178" t="str">
            <v>201021X</v>
          </cell>
        </row>
        <row r="179">
          <cell r="C179" t="str">
            <v>3346029200289</v>
          </cell>
          <cell r="D179" t="str">
            <v>201022X</v>
          </cell>
          <cell r="E179" t="str">
            <v>R920050</v>
          </cell>
          <cell r="F179" t="str">
            <v>VENDOME SAVON KARITE 2X125G DP</v>
          </cell>
          <cell r="G179" t="str">
            <v>ZZTU</v>
          </cell>
          <cell r="H179" t="str">
            <v>UL</v>
          </cell>
          <cell r="I179" t="str">
            <v>99999</v>
          </cell>
          <cell r="J179">
            <v>1</v>
          </cell>
          <cell r="K179">
            <v>12</v>
          </cell>
          <cell r="L179">
            <v>12</v>
          </cell>
          <cell r="M179" t="str">
            <v>VENDOME - Savon dermatologique - surgras -  visage et corps- beurre de karité - lot de 2 x 125 gr</v>
          </cell>
          <cell r="N179" t="str">
            <v>PRODUITS DE TOILETTE</v>
          </cell>
          <cell r="O179" t="str">
            <v>SAVONS ET CREMES LAVANTES</v>
          </cell>
          <cell r="P179">
            <v>22</v>
          </cell>
          <cell r="Q179" t="str">
            <v>201022X</v>
          </cell>
        </row>
        <row r="180">
          <cell r="C180" t="str">
            <v>3346029200319</v>
          </cell>
          <cell r="D180" t="str">
            <v>208005X</v>
          </cell>
          <cell r="E180" t="str">
            <v>R920058</v>
          </cell>
          <cell r="F180" t="str">
            <v>VENDOME VASELINE 50 ML DP</v>
          </cell>
          <cell r="G180" t="str">
            <v>ZZTU</v>
          </cell>
          <cell r="H180" t="str">
            <v>UL</v>
          </cell>
          <cell r="I180" t="str">
            <v>99999</v>
          </cell>
          <cell r="J180">
            <v>3</v>
          </cell>
          <cell r="K180">
            <v>8</v>
          </cell>
          <cell r="L180">
            <v>24</v>
          </cell>
          <cell r="M180" t="str">
            <v xml:space="preserve">VENDOME - Vaseline en crème - 50ml </v>
          </cell>
          <cell r="N180" t="str">
            <v>PRODUITS DE TOILETTE</v>
          </cell>
          <cell r="O180" t="str">
            <v>BEAUTE ET SOINS DU CORPS</v>
          </cell>
          <cell r="P180">
            <v>5</v>
          </cell>
          <cell r="Q180" t="str">
            <v>208005X</v>
          </cell>
        </row>
        <row r="181">
          <cell r="C181" t="str">
            <v>3346024803102</v>
          </cell>
          <cell r="D181" t="str">
            <v>306040X</v>
          </cell>
          <cell r="E181" t="str">
            <v>M79319</v>
          </cell>
          <cell r="F181" t="str">
            <v>WC NET GEL JAVEL 1.5L</v>
          </cell>
          <cell r="G181" t="str">
            <v>ZZTU</v>
          </cell>
          <cell r="H181" t="str">
            <v>UL</v>
          </cell>
          <cell r="I181" t="str">
            <v>99999</v>
          </cell>
          <cell r="J181">
            <v>11</v>
          </cell>
          <cell r="K181">
            <v>8</v>
          </cell>
          <cell r="L181">
            <v>88</v>
          </cell>
          <cell r="M181" t="str">
            <v>WC NET - Gel javel - 1,5 Litre</v>
          </cell>
          <cell r="N181" t="str">
            <v xml:space="preserve">PRODUITS D'ENTRETIEN </v>
          </cell>
          <cell r="O181" t="str">
            <v>PRODUITS POUR LES SANITAIRES</v>
          </cell>
          <cell r="P181">
            <v>40</v>
          </cell>
          <cell r="Q181" t="str">
            <v>306040X</v>
          </cell>
        </row>
        <row r="182">
          <cell r="C182" t="str">
            <v>3346024803201</v>
          </cell>
          <cell r="D182" t="str">
            <v>306041X</v>
          </cell>
          <cell r="E182" t="str">
            <v>M79320</v>
          </cell>
          <cell r="F182" t="str">
            <v>WC NET GEL JAVEL CITRON 1.5L</v>
          </cell>
          <cell r="G182" t="str">
            <v>ZZTU</v>
          </cell>
          <cell r="H182" t="str">
            <v>UL</v>
          </cell>
          <cell r="I182" t="str">
            <v>99999</v>
          </cell>
          <cell r="J182">
            <v>2</v>
          </cell>
          <cell r="K182">
            <v>8</v>
          </cell>
          <cell r="L182">
            <v>16</v>
          </cell>
          <cell r="M182" t="str">
            <v>WC NET - Gel javel - senteur citron -  1,5 Litre</v>
          </cell>
          <cell r="N182" t="str">
            <v xml:space="preserve">PRODUITS D'ENTRETIEN </v>
          </cell>
          <cell r="O182" t="str">
            <v>PRODUITS POUR LES SANITAIRES</v>
          </cell>
          <cell r="P182">
            <v>41</v>
          </cell>
          <cell r="Q182" t="str">
            <v>306041X</v>
          </cell>
        </row>
        <row r="183">
          <cell r="C183" t="str">
            <v>3346024708414</v>
          </cell>
          <cell r="D183" t="str">
            <v>S470841</v>
          </cell>
          <cell r="E183" t="str">
            <v>S470841</v>
          </cell>
          <cell r="F183" t="str">
            <v>WC NET GRILLE DESODORISANTE URINOIR</v>
          </cell>
          <cell r="G183" t="str">
            <v>ZZTU</v>
          </cell>
          <cell r="H183" t="str">
            <v>UL</v>
          </cell>
          <cell r="I183" t="str">
            <v>99999</v>
          </cell>
          <cell r="J183">
            <v>2</v>
          </cell>
          <cell r="K183">
            <v>20</v>
          </cell>
          <cell r="L183">
            <v>40</v>
          </cell>
          <cell r="M183"/>
          <cell r="N183"/>
          <cell r="O183"/>
          <cell r="P183"/>
          <cell r="Q183"/>
        </row>
        <row r="184">
          <cell r="C184" t="str">
            <v>3346024800880</v>
          </cell>
          <cell r="D184" t="str">
            <v>S480088</v>
          </cell>
          <cell r="E184" t="str">
            <v>S480088</v>
          </cell>
          <cell r="F184" t="str">
            <v>WC NET PASTILLES URINOIRS *40</v>
          </cell>
          <cell r="G184" t="str">
            <v>ZZTU</v>
          </cell>
          <cell r="H184" t="str">
            <v>UL</v>
          </cell>
          <cell r="I184" t="str">
            <v/>
          </cell>
          <cell r="J184">
            <v>1</v>
          </cell>
          <cell r="K184">
            <v>6</v>
          </cell>
          <cell r="L184">
            <v>6</v>
          </cell>
          <cell r="M184"/>
          <cell r="N184"/>
          <cell r="O184"/>
          <cell r="P184"/>
          <cell r="Q184"/>
        </row>
        <row r="185">
          <cell r="C185" t="str">
            <v>3346027794001</v>
          </cell>
          <cell r="D185" t="str">
            <v>306042X</v>
          </cell>
          <cell r="E185" t="str">
            <v>M79400</v>
          </cell>
          <cell r="F185" t="str">
            <v>WC NET PRO DETARTRANT PUISSANT 800ML</v>
          </cell>
          <cell r="G185" t="str">
            <v>ZZTU</v>
          </cell>
          <cell r="H185" t="str">
            <v>UL</v>
          </cell>
          <cell r="I185" t="str">
            <v>99999</v>
          </cell>
          <cell r="J185">
            <v>5</v>
          </cell>
          <cell r="K185">
            <v>12</v>
          </cell>
          <cell r="L185">
            <v>60</v>
          </cell>
          <cell r="M185" t="str">
            <v>WC NET - Gel détartrant - puissant - 800ml</v>
          </cell>
          <cell r="N185" t="str">
            <v xml:space="preserve">PRODUITS D'ENTRETIEN </v>
          </cell>
          <cell r="O185" t="str">
            <v>PRODUITS POUR LES SANITAIRES</v>
          </cell>
          <cell r="P185">
            <v>42</v>
          </cell>
          <cell r="Q185" t="str">
            <v>306042X</v>
          </cell>
        </row>
        <row r="186">
          <cell r="C186" t="str">
            <v>3346027793998</v>
          </cell>
          <cell r="D186" t="str">
            <v>306043X</v>
          </cell>
          <cell r="E186" t="str">
            <v>M79399</v>
          </cell>
          <cell r="F186" t="str">
            <v>WC NET PRO TRIPLE ACTION 800ML</v>
          </cell>
          <cell r="G186" t="str">
            <v>ZZTU</v>
          </cell>
          <cell r="H186" t="str">
            <v>UL</v>
          </cell>
          <cell r="I186" t="str">
            <v>99999</v>
          </cell>
          <cell r="J186">
            <v>8</v>
          </cell>
          <cell r="K186">
            <v>12</v>
          </cell>
          <cell r="L186">
            <v>96</v>
          </cell>
          <cell r="M186" t="str">
            <v xml:space="preserve">WC NET - Gel triple action - professionnel - 800 ml </v>
          </cell>
          <cell r="N186" t="str">
            <v xml:space="preserve">PRODUITS D'ENTRETIEN </v>
          </cell>
          <cell r="O186" t="str">
            <v>PRODUITS POUR LES SANITAIRES</v>
          </cell>
          <cell r="P186">
            <v>43</v>
          </cell>
          <cell r="Q186" t="str">
            <v>306043X</v>
          </cell>
        </row>
        <row r="187">
          <cell r="C187" t="str">
            <v>3346027002441</v>
          </cell>
          <cell r="D187" t="str">
            <v>306044X</v>
          </cell>
          <cell r="E187" t="str">
            <v>S700278</v>
          </cell>
          <cell r="F187" t="str">
            <v>WCN GEL CRYSTAL ROSE 2x750ml NB</v>
          </cell>
          <cell r="G187" t="str">
            <v>ZZTU</v>
          </cell>
          <cell r="H187" t="str">
            <v>UL</v>
          </cell>
          <cell r="I187" t="str">
            <v/>
          </cell>
          <cell r="J187">
            <v>1</v>
          </cell>
          <cell r="K187">
            <v>12</v>
          </cell>
          <cell r="L187">
            <v>12</v>
          </cell>
          <cell r="M187" t="str">
            <v>WC NET - Gel crystal - senteur fleurs roses - lot de 2 x 750 ml</v>
          </cell>
          <cell r="N187" t="str">
            <v xml:space="preserve">PRODUITS D'ENTRETIEN </v>
          </cell>
          <cell r="O187" t="str">
            <v>PRODUITS POUR LES SANITAIRES</v>
          </cell>
          <cell r="P187">
            <v>44</v>
          </cell>
          <cell r="Q187" t="str">
            <v>306044X</v>
          </cell>
        </row>
        <row r="188">
          <cell r="C188" t="str">
            <v>3346027792878</v>
          </cell>
          <cell r="D188" t="str">
            <v>306045X</v>
          </cell>
          <cell r="E188" t="str">
            <v>M79634</v>
          </cell>
          <cell r="F188" t="str">
            <v>WCN GEL GELCRYSTAL BLEU 750ML</v>
          </cell>
          <cell r="G188" t="str">
            <v>ZZTU</v>
          </cell>
          <cell r="H188" t="str">
            <v>UL</v>
          </cell>
          <cell r="I188" t="str">
            <v>99999</v>
          </cell>
          <cell r="J188">
            <v>2</v>
          </cell>
          <cell r="K188">
            <v>12</v>
          </cell>
          <cell r="L188">
            <v>24</v>
          </cell>
          <cell r="M188" t="str">
            <v>WC NET - Gel crystal - senteur eaux fraiches -  750 ml</v>
          </cell>
          <cell r="N188" t="str">
            <v xml:space="preserve">PRODUITS D'ENTRETIEN </v>
          </cell>
          <cell r="O188" t="str">
            <v>PRODUITS POUR LES SANITAIRES</v>
          </cell>
          <cell r="P188">
            <v>45</v>
          </cell>
          <cell r="Q188" t="str">
            <v>306045X</v>
          </cell>
        </row>
        <row r="189">
          <cell r="C189" t="str">
            <v>3346027792878</v>
          </cell>
          <cell r="D189" t="str">
            <v>306046X</v>
          </cell>
          <cell r="E189" t="str">
            <v>M79525</v>
          </cell>
          <cell r="F189" t="str">
            <v>WCN GEL GELCRYSTAL BLEU ECO 750ML</v>
          </cell>
          <cell r="G189" t="str">
            <v>ZZTU</v>
          </cell>
          <cell r="H189" t="str">
            <v>UL</v>
          </cell>
          <cell r="I189" t="str">
            <v>99999</v>
          </cell>
          <cell r="J189">
            <v>2</v>
          </cell>
          <cell r="K189">
            <v>12</v>
          </cell>
          <cell r="L189">
            <v>24</v>
          </cell>
          <cell r="M189" t="str">
            <v>WC NET - Gel crystal - senteur eaux fraiches - eco bouteille -  750 ml</v>
          </cell>
          <cell r="N189" t="str">
            <v xml:space="preserve">PRODUITS D'ENTRETIEN </v>
          </cell>
          <cell r="O189" t="str">
            <v>PRODUITS POUR LES SANITAIRES</v>
          </cell>
          <cell r="P189">
            <v>46</v>
          </cell>
          <cell r="Q189" t="str">
            <v>306046X</v>
          </cell>
        </row>
        <row r="190">
          <cell r="C190" t="str">
            <v>3346027792885</v>
          </cell>
          <cell r="D190" t="str">
            <v>306047X</v>
          </cell>
          <cell r="E190" t="str">
            <v>M79636</v>
          </cell>
          <cell r="F190" t="str">
            <v>WCN GEL GELCRYSTAL ROSE 750ML</v>
          </cell>
          <cell r="G190" t="str">
            <v>ZZTU</v>
          </cell>
          <cell r="H190" t="str">
            <v>UL</v>
          </cell>
          <cell r="I190" t="str">
            <v>99999</v>
          </cell>
          <cell r="J190">
            <v>1</v>
          </cell>
          <cell r="K190">
            <v>12</v>
          </cell>
          <cell r="L190">
            <v>12</v>
          </cell>
          <cell r="M190" t="str">
            <v>WC NET - Gel crystal - senteur fleurs roses - 750 ml</v>
          </cell>
          <cell r="N190" t="str">
            <v xml:space="preserve">PRODUITS D'ENTRETIEN </v>
          </cell>
          <cell r="O190" t="str">
            <v>PRODUITS POUR LES SANITAIRES</v>
          </cell>
          <cell r="P190">
            <v>47</v>
          </cell>
          <cell r="Q190" t="str">
            <v>306047X</v>
          </cell>
        </row>
        <row r="191">
          <cell r="C191" t="str">
            <v>3346027792885</v>
          </cell>
          <cell r="D191" t="str">
            <v>306048X</v>
          </cell>
          <cell r="E191" t="str">
            <v>M79526</v>
          </cell>
          <cell r="F191" t="str">
            <v>WCN GEL GELCRYSTAL ROSE ECO 750ML</v>
          </cell>
          <cell r="G191" t="str">
            <v>ZZTU</v>
          </cell>
          <cell r="H191" t="str">
            <v>UL</v>
          </cell>
          <cell r="I191" t="str">
            <v>99999</v>
          </cell>
          <cell r="J191">
            <v>6</v>
          </cell>
          <cell r="K191">
            <v>12</v>
          </cell>
          <cell r="L191">
            <v>72</v>
          </cell>
          <cell r="M191" t="str">
            <v>WC NET - Gel crystal - senteur fleurs roses - eco bouteille -  750 ml</v>
          </cell>
          <cell r="N191" t="str">
            <v xml:space="preserve">PRODUITS D'ENTRETIEN </v>
          </cell>
          <cell r="O191" t="str">
            <v>PRODUITS POUR LES SANITAIRES</v>
          </cell>
          <cell r="P191">
            <v>48</v>
          </cell>
          <cell r="Q191" t="str">
            <v>306048X</v>
          </cell>
        </row>
        <row r="192">
          <cell r="C192" t="str">
            <v>3346027796456</v>
          </cell>
          <cell r="D192" t="str">
            <v>M79645</v>
          </cell>
          <cell r="E192" t="str">
            <v>M79645</v>
          </cell>
          <cell r="F192" t="str">
            <v>WCN GEL INTENSE BRISE MONT 700ML DP</v>
          </cell>
          <cell r="G192" t="str">
            <v>ZZTU</v>
          </cell>
          <cell r="H192" t="str">
            <v>UL</v>
          </cell>
          <cell r="I192" t="str">
            <v>99999</v>
          </cell>
          <cell r="J192">
            <v>3</v>
          </cell>
          <cell r="K192">
            <v>12</v>
          </cell>
          <cell r="L192">
            <v>36</v>
          </cell>
          <cell r="M192"/>
          <cell r="N192"/>
          <cell r="O192"/>
          <cell r="P192"/>
          <cell r="Q192"/>
        </row>
        <row r="193">
          <cell r="C193" t="str">
            <v>3346027796470</v>
          </cell>
          <cell r="D193" t="str">
            <v>306049X</v>
          </cell>
          <cell r="E193" t="str">
            <v>M79647</v>
          </cell>
          <cell r="F193" t="str">
            <v>WCN GEL INTENSE FL CITRON 700ML DP</v>
          </cell>
          <cell r="G193" t="str">
            <v>ZZTU</v>
          </cell>
          <cell r="H193" t="str">
            <v>UL</v>
          </cell>
          <cell r="I193" t="str">
            <v>99999</v>
          </cell>
          <cell r="J193">
            <v>36</v>
          </cell>
          <cell r="K193">
            <v>12</v>
          </cell>
          <cell r="L193">
            <v>432</v>
          </cell>
          <cell r="M193" t="str">
            <v xml:space="preserve">WC NET - Gel anticalcaire intense - huiles essentielles fleurs de citronnier - 700 ml </v>
          </cell>
          <cell r="N193" t="str">
            <v xml:space="preserve">PRODUITS D'ENTRETIEN </v>
          </cell>
          <cell r="O193" t="str">
            <v>PRODUITS POUR LES SANITAIRES</v>
          </cell>
          <cell r="P193">
            <v>49</v>
          </cell>
          <cell r="Q193" t="str">
            <v>306049X</v>
          </cell>
        </row>
        <row r="194">
          <cell r="C194" t="str">
            <v>3346027796487</v>
          </cell>
          <cell r="D194" t="str">
            <v>306050X</v>
          </cell>
          <cell r="E194" t="str">
            <v>M79648</v>
          </cell>
          <cell r="F194" t="str">
            <v>WCN GEL INTENSE FR OCEANE 700ML DP</v>
          </cell>
          <cell r="G194" t="str">
            <v>ZZTU</v>
          </cell>
          <cell r="H194" t="str">
            <v>UL</v>
          </cell>
          <cell r="I194" t="str">
            <v>99999</v>
          </cell>
          <cell r="J194">
            <v>1</v>
          </cell>
          <cell r="K194">
            <v>12</v>
          </cell>
          <cell r="L194">
            <v>12</v>
          </cell>
          <cell r="M194" t="str">
            <v xml:space="preserve">WC NET - Gel anticalcaire intense - fraicheur océane - 700 ml </v>
          </cell>
          <cell r="N194" t="str">
            <v xml:space="preserve">PRODUITS D'ENTRETIEN </v>
          </cell>
          <cell r="O194" t="str">
            <v>PRODUITS POUR LES SANITAIRES</v>
          </cell>
          <cell r="P194">
            <v>50</v>
          </cell>
          <cell r="Q194" t="str">
            <v>306050X</v>
          </cell>
        </row>
        <row r="195">
          <cell r="C195" t="str">
            <v>3346028787453</v>
          </cell>
          <cell r="D195" t="str">
            <v>306051X</v>
          </cell>
          <cell r="E195" t="str">
            <v>M79530</v>
          </cell>
          <cell r="F195" t="str">
            <v>WCN GEL INTENSE HE BRISE MONT 750ML ECO</v>
          </cell>
          <cell r="G195" t="str">
            <v>ZZTU</v>
          </cell>
          <cell r="H195" t="str">
            <v>UL</v>
          </cell>
          <cell r="I195" t="str">
            <v>99999</v>
          </cell>
          <cell r="J195">
            <v>1</v>
          </cell>
          <cell r="K195">
            <v>12</v>
          </cell>
          <cell r="L195">
            <v>12</v>
          </cell>
          <cell r="M195" t="str">
            <v>WC NET - Gel intense - senteur brise des montagnes - eco bouteille -  750 ml</v>
          </cell>
          <cell r="N195" t="str">
            <v xml:space="preserve">PRODUITS D'ENTRETIEN </v>
          </cell>
          <cell r="O195" t="str">
            <v>PRODUITS POUR LES SANITAIRES</v>
          </cell>
          <cell r="P195">
            <v>51</v>
          </cell>
          <cell r="Q195" t="str">
            <v>306051X</v>
          </cell>
        </row>
        <row r="196">
          <cell r="C196" t="str">
            <v>3346027790980</v>
          </cell>
          <cell r="D196" t="str">
            <v>306052X</v>
          </cell>
          <cell r="E196" t="str">
            <v>M79531</v>
          </cell>
          <cell r="F196" t="str">
            <v>WCN GEL INTENSE HE FL CITRON 750ML ECO</v>
          </cell>
          <cell r="G196" t="str">
            <v>ZZTU</v>
          </cell>
          <cell r="H196" t="str">
            <v>UL</v>
          </cell>
          <cell r="I196" t="str">
            <v>99999</v>
          </cell>
          <cell r="J196">
            <v>8</v>
          </cell>
          <cell r="K196">
            <v>12</v>
          </cell>
          <cell r="L196">
            <v>96</v>
          </cell>
          <cell r="M196" t="str">
            <v>WC NET - Gel intense - huiles essentielles fleurs de citronnier- eco bouteille -  750 ml</v>
          </cell>
          <cell r="N196" t="str">
            <v xml:space="preserve">PRODUITS D'ENTRETIEN </v>
          </cell>
          <cell r="O196" t="str">
            <v>PRODUITS POUR LES SANITAIRES</v>
          </cell>
          <cell r="P196">
            <v>52</v>
          </cell>
          <cell r="Q196" t="str">
            <v>306052X</v>
          </cell>
        </row>
        <row r="197">
          <cell r="C197" t="str">
            <v>3346028787446</v>
          </cell>
          <cell r="D197" t="str">
            <v>306053X</v>
          </cell>
          <cell r="E197" t="str">
            <v>M79401</v>
          </cell>
          <cell r="F197" t="str">
            <v>WCN GEL INTENSE HE FR OCEANE 750ML CLP</v>
          </cell>
          <cell r="G197" t="str">
            <v>ZZTU</v>
          </cell>
          <cell r="H197" t="str">
            <v>UL</v>
          </cell>
          <cell r="I197" t="str">
            <v>99999</v>
          </cell>
          <cell r="J197">
            <v>1</v>
          </cell>
          <cell r="K197">
            <v>12</v>
          </cell>
          <cell r="L197">
            <v>12</v>
          </cell>
          <cell r="M197" t="str">
            <v>WC NET - Gel intense - huiles essentielles fraicheur océane - 750 ml</v>
          </cell>
          <cell r="N197" t="str">
            <v xml:space="preserve">PRODUITS D'ENTRETIEN </v>
          </cell>
          <cell r="O197" t="str">
            <v>PRODUITS POUR LES SANITAIRES</v>
          </cell>
          <cell r="P197">
            <v>53</v>
          </cell>
          <cell r="Q197" t="str">
            <v>306053X</v>
          </cell>
        </row>
        <row r="198">
          <cell r="C198" t="str">
            <v>3346028787446</v>
          </cell>
          <cell r="D198" t="str">
            <v>306054X</v>
          </cell>
          <cell r="E198" t="str">
            <v>M79528</v>
          </cell>
          <cell r="F198" t="str">
            <v>WCN GEL INTENSE HE FR OCEANE 750ML ECO</v>
          </cell>
          <cell r="G198" t="str">
            <v>ZZTU</v>
          </cell>
          <cell r="H198" t="str">
            <v>UL</v>
          </cell>
          <cell r="I198" t="str">
            <v>99999</v>
          </cell>
          <cell r="J198">
            <v>6</v>
          </cell>
          <cell r="K198">
            <v>12</v>
          </cell>
          <cell r="L198">
            <v>72</v>
          </cell>
          <cell r="M198" t="str">
            <v>WC NET - Gel intense - huiles essentielles fraicheur océane - eco bouteille  - 750 ml</v>
          </cell>
          <cell r="N198" t="str">
            <v xml:space="preserve">PRODUITS D'ENTRETIEN </v>
          </cell>
          <cell r="O198" t="str">
            <v>PRODUITS POUR LES SANITAIRES</v>
          </cell>
          <cell r="P198">
            <v>54</v>
          </cell>
          <cell r="Q198" t="str">
            <v>306054X</v>
          </cell>
        </row>
        <row r="199">
          <cell r="C199" t="str">
            <v>3346028787460</v>
          </cell>
          <cell r="D199" t="str">
            <v>306055X</v>
          </cell>
          <cell r="E199" t="str">
            <v>M79402</v>
          </cell>
          <cell r="F199" t="str">
            <v>WCN GEL INTENSE HE SENT PROV 750ML CLP</v>
          </cell>
          <cell r="G199" t="str">
            <v>ZZTU</v>
          </cell>
          <cell r="H199" t="str">
            <v>UL</v>
          </cell>
          <cell r="I199" t="str">
            <v>99999</v>
          </cell>
          <cell r="J199">
            <v>1</v>
          </cell>
          <cell r="K199">
            <v>12</v>
          </cell>
          <cell r="L199">
            <v>12</v>
          </cell>
          <cell r="M199" t="str">
            <v>WC NET - Gel intense - huiles essentielles senteurs provence - 750 ml</v>
          </cell>
          <cell r="N199" t="str">
            <v xml:space="preserve">PRODUITS D'ENTRETIEN </v>
          </cell>
          <cell r="O199" t="str">
            <v>PRODUITS POUR LES SANITAIRES</v>
          </cell>
          <cell r="P199">
            <v>55</v>
          </cell>
          <cell r="Q199" t="str">
            <v>306055X</v>
          </cell>
        </row>
        <row r="200">
          <cell r="C200" t="str">
            <v>3346028787460</v>
          </cell>
          <cell r="D200" t="str">
            <v>306056X</v>
          </cell>
          <cell r="E200" t="str">
            <v>M79529</v>
          </cell>
          <cell r="F200" t="str">
            <v>WCN GEL INTENSE HE SENT PROV 750ML ECO</v>
          </cell>
          <cell r="G200" t="str">
            <v>ZZTU</v>
          </cell>
          <cell r="H200" t="str">
            <v>UL</v>
          </cell>
          <cell r="I200" t="str">
            <v>99999</v>
          </cell>
          <cell r="J200">
            <v>9</v>
          </cell>
          <cell r="K200">
            <v>12</v>
          </cell>
          <cell r="L200">
            <v>108</v>
          </cell>
          <cell r="M200" t="str">
            <v>WC NET - Gel intense - huiles essentielles senteurs provence -  eco bouteille  - 750 ml</v>
          </cell>
          <cell r="N200" t="str">
            <v xml:space="preserve">PRODUITS D'ENTRETIEN </v>
          </cell>
          <cell r="O200" t="str">
            <v>PRODUITS POUR LES SANITAIRES</v>
          </cell>
          <cell r="P200">
            <v>56</v>
          </cell>
          <cell r="Q200" t="str">
            <v>306056X</v>
          </cell>
        </row>
        <row r="201">
          <cell r="C201" t="str">
            <v>3346027796463</v>
          </cell>
          <cell r="D201" t="str">
            <v>306057X</v>
          </cell>
          <cell r="E201" t="str">
            <v>M79646</v>
          </cell>
          <cell r="F201" t="str">
            <v>WCN GEL INTENSE SENT PROV 700ML DP</v>
          </cell>
          <cell r="G201" t="str">
            <v>ZZTU</v>
          </cell>
          <cell r="H201" t="str">
            <v>UL</v>
          </cell>
          <cell r="I201" t="str">
            <v>99999</v>
          </cell>
          <cell r="J201">
            <v>1</v>
          </cell>
          <cell r="K201">
            <v>12</v>
          </cell>
          <cell r="L201">
            <v>12</v>
          </cell>
          <cell r="M201" t="str">
            <v>WC NET - Gel intense - huiles essentielles senteurs provence - 700 ml</v>
          </cell>
          <cell r="N201" t="str">
            <v xml:space="preserve">PRODUITS D'ENTRETIEN </v>
          </cell>
          <cell r="O201" t="str">
            <v>PRODUITS POUR LES SANITAIRES</v>
          </cell>
          <cell r="P201">
            <v>57</v>
          </cell>
          <cell r="Q201" t="str">
            <v>306057X</v>
          </cell>
        </row>
        <row r="202">
          <cell r="C202" t="str">
            <v>3346027118005</v>
          </cell>
          <cell r="D202" t="str">
            <v>306058X</v>
          </cell>
          <cell r="E202" t="str">
            <v>M79456</v>
          </cell>
          <cell r="F202" t="str">
            <v>WCN GEL JAVEL XTRA WHITE 750ML CLP DP</v>
          </cell>
          <cell r="G202" t="str">
            <v>ZZTU</v>
          </cell>
          <cell r="H202" t="str">
            <v>UL</v>
          </cell>
          <cell r="I202" t="str">
            <v>99999</v>
          </cell>
          <cell r="J202">
            <v>88</v>
          </cell>
          <cell r="K202">
            <v>12</v>
          </cell>
          <cell r="L202">
            <v>1056</v>
          </cell>
          <cell r="M202" t="str">
            <v>WC NET - Gel javel - désinfecte et blanchit - 750 ml</v>
          </cell>
          <cell r="N202" t="str">
            <v xml:space="preserve">PRODUITS D'ENTRETIEN </v>
          </cell>
          <cell r="O202" t="str">
            <v>PRODUITS POUR LES SANITAIRES</v>
          </cell>
          <cell r="P202">
            <v>58</v>
          </cell>
          <cell r="Q202" t="str">
            <v>306058X</v>
          </cell>
        </row>
        <row r="203">
          <cell r="C203" t="str">
            <v>3346027118005</v>
          </cell>
          <cell r="D203" t="str">
            <v>306059X</v>
          </cell>
          <cell r="E203" t="str">
            <v>M79613</v>
          </cell>
          <cell r="F203" t="str">
            <v>WCN GEL JAVEL XTRA WHITE 750ML DP</v>
          </cell>
          <cell r="G203" t="str">
            <v>ZZTU</v>
          </cell>
          <cell r="H203" t="str">
            <v>UL</v>
          </cell>
          <cell r="I203" t="str">
            <v>99999</v>
          </cell>
          <cell r="J203">
            <v>10</v>
          </cell>
          <cell r="K203">
            <v>12</v>
          </cell>
          <cell r="L203">
            <v>120</v>
          </cell>
          <cell r="M203" t="str">
            <v>WC NET - Gel javel - désinfecte et blanchit - 750 ml</v>
          </cell>
          <cell r="N203" t="str">
            <v xml:space="preserve">PRODUITS D'ENTRETIEN </v>
          </cell>
          <cell r="O203" t="str">
            <v>PRODUITS POUR LES SANITAIRES</v>
          </cell>
          <cell r="P203">
            <v>59</v>
          </cell>
          <cell r="Q203" t="str">
            <v>306059X</v>
          </cell>
        </row>
        <row r="204">
          <cell r="C204" t="str">
            <v>3346027794711</v>
          </cell>
          <cell r="D204" t="str">
            <v>306060X</v>
          </cell>
          <cell r="E204" t="str">
            <v>M79641</v>
          </cell>
          <cell r="F204" t="str">
            <v>WCN GEL NP ECOLABEL DETART 700ML</v>
          </cell>
          <cell r="G204" t="str">
            <v>ZZTU</v>
          </cell>
          <cell r="H204" t="str">
            <v>UL</v>
          </cell>
          <cell r="I204" t="str">
            <v>99999</v>
          </cell>
          <cell r="J204">
            <v>1</v>
          </cell>
          <cell r="K204">
            <v>12</v>
          </cell>
          <cell r="L204">
            <v>12</v>
          </cell>
          <cell r="M204" t="str">
            <v>WC NET - Gel détartrant - natural power  - 700ml</v>
          </cell>
          <cell r="N204" t="str">
            <v xml:space="preserve">PRODUITS D'ENTRETIEN </v>
          </cell>
          <cell r="O204" t="str">
            <v>PRODUITS POUR LES SANITAIRES</v>
          </cell>
          <cell r="P204">
            <v>60</v>
          </cell>
          <cell r="Q204" t="str">
            <v>306060X</v>
          </cell>
        </row>
        <row r="205">
          <cell r="C205" t="str">
            <v>3346027002434</v>
          </cell>
          <cell r="D205" t="str">
            <v>306061X</v>
          </cell>
          <cell r="E205" t="str">
            <v>S700243</v>
          </cell>
          <cell r="F205" t="str">
            <v>WCN GELCRYSTAL gel bleu 2x750ML OS</v>
          </cell>
          <cell r="G205" t="str">
            <v>ZZTU</v>
          </cell>
          <cell r="H205" t="str">
            <v>UL</v>
          </cell>
          <cell r="I205" t="str">
            <v/>
          </cell>
          <cell r="J205">
            <v>1</v>
          </cell>
          <cell r="K205">
            <v>12</v>
          </cell>
          <cell r="L205">
            <v>12</v>
          </cell>
          <cell r="M205" t="str">
            <v>WC NET - Gel crystal - senteur eaux fraiches - lot de 2 x 750 ml</v>
          </cell>
          <cell r="N205" t="str">
            <v xml:space="preserve">PRODUITS D'ENTRETIEN </v>
          </cell>
          <cell r="O205" t="str">
            <v>PRODUITS POUR LES SANITAIRES</v>
          </cell>
          <cell r="P205">
            <v>61</v>
          </cell>
          <cell r="Q205" t="str">
            <v>306061X</v>
          </cell>
        </row>
        <row r="206">
          <cell r="C206" t="str">
            <v>3346027792748</v>
          </cell>
          <cell r="D206" t="str">
            <v>306062X</v>
          </cell>
          <cell r="E206" t="str">
            <v>M79274</v>
          </cell>
          <cell r="F206" t="str">
            <v>WCN INT BLOC HE FLEU CITRON 3x34Gx12 DP</v>
          </cell>
          <cell r="G206" t="str">
            <v>ZZTU</v>
          </cell>
          <cell r="H206" t="str">
            <v>UL</v>
          </cell>
          <cell r="I206" t="str">
            <v>99999</v>
          </cell>
          <cell r="J206">
            <v>45</v>
          </cell>
          <cell r="K206">
            <v>12</v>
          </cell>
          <cell r="L206">
            <v>540</v>
          </cell>
          <cell r="M206" t="str">
            <v>WC NET - Bloc wc de 34 gr - huiles essentielles fleurs de citronniers - lot de 3 blocs</v>
          </cell>
          <cell r="N206" t="str">
            <v xml:space="preserve">PRODUITS D'ENTRETIEN </v>
          </cell>
          <cell r="O206" t="str">
            <v>PRODUITS POUR LES SANITAIRES</v>
          </cell>
          <cell r="P206">
            <v>62</v>
          </cell>
          <cell r="Q206" t="str">
            <v>306062X</v>
          </cell>
        </row>
        <row r="207">
          <cell r="C207" t="str">
            <v>3346028787514</v>
          </cell>
          <cell r="D207" t="str">
            <v>306063X</v>
          </cell>
          <cell r="E207" t="str">
            <v>M79273</v>
          </cell>
          <cell r="F207" t="str">
            <v>WCN INT BLOCS HE TRIPA 3x34Gx12 STD DP</v>
          </cell>
          <cell r="G207" t="str">
            <v>ZZTU</v>
          </cell>
          <cell r="H207" t="str">
            <v>UL</v>
          </cell>
          <cell r="I207" t="str">
            <v>99999</v>
          </cell>
          <cell r="J207">
            <v>7</v>
          </cell>
          <cell r="K207">
            <v>12</v>
          </cell>
          <cell r="L207">
            <v>84</v>
          </cell>
          <cell r="M207" t="str">
            <v>WC NET - Bloc wc de 34 gr - huiles essentielles  - lot de 3 blocs</v>
          </cell>
          <cell r="N207" t="str">
            <v xml:space="preserve">PRODUITS D'ENTRETIEN </v>
          </cell>
          <cell r="O207" t="str">
            <v>PRODUITS POUR LES SANITAIRES</v>
          </cell>
          <cell r="P207">
            <v>63</v>
          </cell>
          <cell r="Q207" t="str">
            <v>306063X</v>
          </cell>
        </row>
        <row r="208">
          <cell r="C208" t="str">
            <v>3346027001789</v>
          </cell>
          <cell r="D208" t="str">
            <v>306064X</v>
          </cell>
          <cell r="E208" t="str">
            <v>S700178</v>
          </cell>
          <cell r="F208" t="str">
            <v>WCN INT GEL fr oceane LOTX2 750ML</v>
          </cell>
          <cell r="G208" t="str">
            <v>ZZTU</v>
          </cell>
          <cell r="H208" t="str">
            <v>UL</v>
          </cell>
          <cell r="I208" t="str">
            <v/>
          </cell>
          <cell r="J208">
            <v>1</v>
          </cell>
          <cell r="K208">
            <v>12</v>
          </cell>
          <cell r="L208">
            <v>12</v>
          </cell>
          <cell r="M208" t="str">
            <v>WC NET - Gel intense - huiles essentielles fraicheur océane - lot de 2 x 750 ml</v>
          </cell>
          <cell r="N208" t="str">
            <v xml:space="preserve">PRODUITS D'ENTRETIEN </v>
          </cell>
          <cell r="O208" t="str">
            <v>PRODUITS POUR LES SANITAIRES</v>
          </cell>
          <cell r="P208">
            <v>64</v>
          </cell>
          <cell r="Q208" t="str">
            <v>306064X</v>
          </cell>
        </row>
        <row r="209">
          <cell r="C209" t="str">
            <v>3346027001802</v>
          </cell>
          <cell r="D209" t="str">
            <v>S700180</v>
          </cell>
          <cell r="E209" t="str">
            <v>S700180</v>
          </cell>
          <cell r="F209" t="str">
            <v>WCN INT GEL st pro LOTX2 750ML</v>
          </cell>
          <cell r="G209" t="str">
            <v>ZZTU</v>
          </cell>
          <cell r="H209" t="str">
            <v>UL</v>
          </cell>
          <cell r="I209" t="str">
            <v/>
          </cell>
          <cell r="J209">
            <v>4</v>
          </cell>
          <cell r="K209">
            <v>12</v>
          </cell>
          <cell r="L209">
            <v>48</v>
          </cell>
          <cell r="M209"/>
          <cell r="N209"/>
          <cell r="O209"/>
          <cell r="P209"/>
          <cell r="Q209"/>
        </row>
        <row r="210">
          <cell r="C210" t="str">
            <v>3346028787484</v>
          </cell>
          <cell r="D210" t="str">
            <v>306065X</v>
          </cell>
          <cell r="E210" t="str">
            <v>M79204</v>
          </cell>
          <cell r="F210" t="str">
            <v>WCN INT HE FR O BLOC 3x34GX12STD CLP DP</v>
          </cell>
          <cell r="G210" t="str">
            <v>ZZTU</v>
          </cell>
          <cell r="H210" t="str">
            <v>UL</v>
          </cell>
          <cell r="I210" t="str">
            <v>99999</v>
          </cell>
          <cell r="J210">
            <v>4</v>
          </cell>
          <cell r="K210">
            <v>12</v>
          </cell>
          <cell r="L210">
            <v>48</v>
          </cell>
          <cell r="M210" t="str">
            <v>WC NET - Bloc wc de 34 gr - huiles essentielles fraicheur océane - lot de 3 blocs</v>
          </cell>
          <cell r="N210" t="str">
            <v xml:space="preserve">PRODUITS D'ENTRETIEN </v>
          </cell>
          <cell r="O210" t="str">
            <v>PRODUITS POUR LES SANITAIRES</v>
          </cell>
          <cell r="P210">
            <v>65</v>
          </cell>
          <cell r="Q210" t="str">
            <v>306065X</v>
          </cell>
        </row>
        <row r="211">
          <cell r="C211" t="str">
            <v>3346028787491</v>
          </cell>
          <cell r="D211" t="str">
            <v>306066X</v>
          </cell>
          <cell r="E211" t="str">
            <v>M79206</v>
          </cell>
          <cell r="F211" t="str">
            <v>WCN INT HE MONT BLOC 3x34Gx12 STD CLP DP</v>
          </cell>
          <cell r="G211" t="str">
            <v>ZZTU</v>
          </cell>
          <cell r="H211" t="str">
            <v>UL</v>
          </cell>
          <cell r="I211" t="str">
            <v>99999</v>
          </cell>
          <cell r="J211">
            <v>3</v>
          </cell>
          <cell r="K211">
            <v>12</v>
          </cell>
          <cell r="L211">
            <v>36</v>
          </cell>
          <cell r="M211" t="str">
            <v>WC NET - Bloc wc de 34 gr - intense- huiles essentielles brise des montagnes - lot de 3 blocs</v>
          </cell>
          <cell r="N211" t="str">
            <v xml:space="preserve">PRODUITS D'ENTRETIEN </v>
          </cell>
          <cell r="O211" t="str">
            <v>PRODUITS POUR LES SANITAIRES</v>
          </cell>
          <cell r="P211">
            <v>66</v>
          </cell>
          <cell r="Q211" t="str">
            <v>306066X</v>
          </cell>
        </row>
        <row r="212">
          <cell r="C212" t="str">
            <v>3346027790980</v>
          </cell>
          <cell r="D212" t="str">
            <v>306067X</v>
          </cell>
          <cell r="E212" t="str">
            <v>M79098</v>
          </cell>
          <cell r="F212" t="str">
            <v>WCN INTENSE HE GEL CITRON 750X12 FR CLP</v>
          </cell>
          <cell r="G212" t="str">
            <v>ZZTU</v>
          </cell>
          <cell r="H212" t="str">
            <v>UL</v>
          </cell>
          <cell r="I212" t="str">
            <v>99999</v>
          </cell>
          <cell r="J212">
            <v>1</v>
          </cell>
          <cell r="K212">
            <v>12</v>
          </cell>
          <cell r="L212">
            <v>12</v>
          </cell>
          <cell r="M212" t="str">
            <v>WC NET - Gel intense - huiles essentielles fleur de citronnier - 750 ml</v>
          </cell>
          <cell r="N212" t="str">
            <v xml:space="preserve">PRODUITS D'ENTRETIEN </v>
          </cell>
          <cell r="O212" t="str">
            <v>PRODUITS POUR LES SANITAIRES</v>
          </cell>
          <cell r="P212">
            <v>67</v>
          </cell>
          <cell r="Q212" t="str">
            <v>306067X</v>
          </cell>
        </row>
        <row r="213">
          <cell r="C213" t="str">
            <v>3346027788420</v>
          </cell>
          <cell r="D213" t="str">
            <v>306068X</v>
          </cell>
          <cell r="E213" t="str">
            <v>S78842</v>
          </cell>
          <cell r="F213" t="str">
            <v>WCN LINGETTES DESINFECTANTES 30</v>
          </cell>
          <cell r="G213" t="str">
            <v>ZZTU</v>
          </cell>
          <cell r="H213" t="str">
            <v>UL</v>
          </cell>
          <cell r="I213" t="str">
            <v>99999</v>
          </cell>
          <cell r="J213">
            <v>197</v>
          </cell>
          <cell r="K213">
            <v>10</v>
          </cell>
          <cell r="L213">
            <v>1970</v>
          </cell>
          <cell r="M213" t="str">
            <v>WC NET - Lingettes désinfectantes x30</v>
          </cell>
          <cell r="N213" t="str">
            <v xml:space="preserve">PRODUITS D'ENTRETIEN </v>
          </cell>
          <cell r="O213" t="str">
            <v>PRODUITS POUR LES SANITAIRES</v>
          </cell>
          <cell r="P213">
            <v>68</v>
          </cell>
          <cell r="Q213" t="str">
            <v>306068X</v>
          </cell>
        </row>
        <row r="214">
          <cell r="C214" t="str">
            <v>3346027795978</v>
          </cell>
          <cell r="D214" t="str">
            <v>306069X</v>
          </cell>
          <cell r="E214" t="str">
            <v>M79642</v>
          </cell>
          <cell r="F214" t="str">
            <v>WCN NAT POW GEL BLANCHEUR 700ML</v>
          </cell>
          <cell r="G214" t="str">
            <v>ZZTU</v>
          </cell>
          <cell r="H214" t="str">
            <v>UL</v>
          </cell>
          <cell r="I214" t="str">
            <v>99999</v>
          </cell>
          <cell r="J214">
            <v>11</v>
          </cell>
          <cell r="K214">
            <v>12</v>
          </cell>
          <cell r="L214">
            <v>132</v>
          </cell>
          <cell r="M214" t="str">
            <v xml:space="preserve">WC NET - Gel blancheur - natural power - 700ml </v>
          </cell>
          <cell r="N214" t="str">
            <v xml:space="preserve">PRODUITS D'ENTRETIEN </v>
          </cell>
          <cell r="O214" t="str">
            <v>PRODUITS POUR LES SANITAIRES</v>
          </cell>
          <cell r="P214">
            <v>69</v>
          </cell>
          <cell r="Q214" t="str">
            <v>306069X</v>
          </cell>
        </row>
        <row r="215">
          <cell r="C215" t="str">
            <v>3346027795725</v>
          </cell>
          <cell r="D215" t="str">
            <v>306070X</v>
          </cell>
          <cell r="E215" t="str">
            <v>M79572</v>
          </cell>
          <cell r="F215" t="str">
            <v>WCN NAT POWER BLOC JASMIN 36.5G DP</v>
          </cell>
          <cell r="G215" t="str">
            <v>ZZTU</v>
          </cell>
          <cell r="H215" t="str">
            <v>UL</v>
          </cell>
          <cell r="I215" t="str">
            <v>99999</v>
          </cell>
          <cell r="J215">
            <v>3</v>
          </cell>
          <cell r="K215">
            <v>12</v>
          </cell>
          <cell r="L215">
            <v>36</v>
          </cell>
          <cell r="M215" t="str">
            <v>WC NET - Bloc wc de 36,5 gr - huiles essentielles jasmin eucalyptus - l'unité</v>
          </cell>
          <cell r="N215" t="str">
            <v xml:space="preserve">PRODUITS D'ENTRETIEN </v>
          </cell>
          <cell r="O215" t="str">
            <v>PRODUITS POUR LES SANITAIRES</v>
          </cell>
          <cell r="P215">
            <v>70</v>
          </cell>
          <cell r="Q215" t="str">
            <v>306070X</v>
          </cell>
        </row>
        <row r="216">
          <cell r="C216" t="str">
            <v>3346027794711</v>
          </cell>
          <cell r="D216" t="str">
            <v>306071X</v>
          </cell>
          <cell r="E216" t="str">
            <v>M79588</v>
          </cell>
          <cell r="F216" t="str">
            <v>WCN NAT POWER GEL ECOLABEL DETART 700ML</v>
          </cell>
          <cell r="G216" t="str">
            <v>ZZTU</v>
          </cell>
          <cell r="H216" t="str">
            <v>UL</v>
          </cell>
          <cell r="I216" t="str">
            <v>99999</v>
          </cell>
          <cell r="J216">
            <v>2</v>
          </cell>
          <cell r="K216">
            <v>12</v>
          </cell>
          <cell r="L216">
            <v>24</v>
          </cell>
          <cell r="M216" t="str">
            <v>WC NET - Gel détartrant - natural power  - 700ml</v>
          </cell>
          <cell r="N216" t="str">
            <v xml:space="preserve">PRODUITS D'ENTRETIEN </v>
          </cell>
          <cell r="O216" t="str">
            <v>PRODUITS POUR LES SANITAIRES</v>
          </cell>
          <cell r="P216">
            <v>71</v>
          </cell>
          <cell r="Q216" t="str">
            <v>306071X</v>
          </cell>
        </row>
        <row r="217">
          <cell r="C217" t="str">
            <v>3346028788092</v>
          </cell>
          <cell r="D217" t="str">
            <v>306072X</v>
          </cell>
          <cell r="E217" t="str">
            <v>M79451</v>
          </cell>
          <cell r="F217" t="str">
            <v>WCN NRJ BLOC 5A BIPA 8+6 38G CLP</v>
          </cell>
          <cell r="G217" t="str">
            <v>ZZTU</v>
          </cell>
          <cell r="H217" t="str">
            <v>UL</v>
          </cell>
          <cell r="I217" t="str">
            <v>99999</v>
          </cell>
          <cell r="J217">
            <v>3</v>
          </cell>
          <cell r="K217">
            <v>14</v>
          </cell>
          <cell r="L217">
            <v>42</v>
          </cell>
          <cell r="M217" t="str">
            <v>WC NET - Bloc wc de 38 gr - antitartre - l'unité</v>
          </cell>
          <cell r="N217" t="str">
            <v xml:space="preserve">PRODUITS D'ENTRETIEN </v>
          </cell>
          <cell r="O217" t="str">
            <v>PRODUITS POUR LES SANITAIRES</v>
          </cell>
          <cell r="P217">
            <v>72</v>
          </cell>
          <cell r="Q217" t="str">
            <v>306072X</v>
          </cell>
        </row>
        <row r="218">
          <cell r="C218" t="str">
            <v>3346027790973</v>
          </cell>
          <cell r="D218" t="str">
            <v>306073X</v>
          </cell>
          <cell r="E218" t="str">
            <v>M79228</v>
          </cell>
          <cell r="F218" t="str">
            <v>WCN NRJ BLOC 5A CITRUS 38GX14 FR CLP DP</v>
          </cell>
          <cell r="G218" t="str">
            <v>ZZTU</v>
          </cell>
          <cell r="H218" t="str">
            <v>UL</v>
          </cell>
          <cell r="I218" t="str">
            <v>99999</v>
          </cell>
          <cell r="J218">
            <v>1</v>
          </cell>
          <cell r="K218">
            <v>14</v>
          </cell>
          <cell r="L218">
            <v>14</v>
          </cell>
          <cell r="M218" t="str">
            <v>WC NET - Bloc wc de 38 gr - antitartre 5 actions - citron -  l'unité</v>
          </cell>
          <cell r="N218" t="str">
            <v xml:space="preserve">PRODUITS D'ENTRETIEN </v>
          </cell>
          <cell r="O218" t="str">
            <v>PRODUITS POUR LES SANITAIRES</v>
          </cell>
          <cell r="P218">
            <v>73</v>
          </cell>
          <cell r="Q218" t="str">
            <v>306073X</v>
          </cell>
        </row>
        <row r="219">
          <cell r="C219" t="str">
            <v>3346027784828</v>
          </cell>
          <cell r="D219" t="str">
            <v>306074X</v>
          </cell>
          <cell r="E219" t="str">
            <v>M79227</v>
          </cell>
          <cell r="F219" t="str">
            <v>WCN NRJ BLOC 5A LAVENDER 38GX14FR CLP DP</v>
          </cell>
          <cell r="G219" t="str">
            <v>ZZTU</v>
          </cell>
          <cell r="H219" t="str">
            <v>UL</v>
          </cell>
          <cell r="I219" t="str">
            <v>99999</v>
          </cell>
          <cell r="J219">
            <v>1</v>
          </cell>
          <cell r="K219">
            <v>14</v>
          </cell>
          <cell r="L219">
            <v>14</v>
          </cell>
          <cell r="M219" t="str">
            <v>WC NET - Bloc wc de 38 gr - antitartre 5 actions - lavande -  l'unité</v>
          </cell>
          <cell r="N219" t="str">
            <v xml:space="preserve">PRODUITS D'ENTRETIEN </v>
          </cell>
          <cell r="O219" t="str">
            <v>PRODUITS POUR LES SANITAIRES</v>
          </cell>
          <cell r="P219">
            <v>74</v>
          </cell>
          <cell r="Q219" t="str">
            <v>306074X</v>
          </cell>
        </row>
        <row r="220">
          <cell r="C220" t="str">
            <v>3346027004506</v>
          </cell>
          <cell r="D220" t="str">
            <v>306075X</v>
          </cell>
          <cell r="E220" t="str">
            <v>M79225</v>
          </cell>
          <cell r="F220" t="str">
            <v>WCN NRJ BLOC 5A OCEAN FR 38X14 FR CLP DP</v>
          </cell>
          <cell r="G220" t="str">
            <v>ZZTU</v>
          </cell>
          <cell r="H220" t="str">
            <v>UL</v>
          </cell>
          <cell r="I220" t="str">
            <v>99999</v>
          </cell>
          <cell r="J220">
            <v>5</v>
          </cell>
          <cell r="K220">
            <v>14</v>
          </cell>
          <cell r="L220">
            <v>70</v>
          </cell>
          <cell r="M220" t="str">
            <v>WC NET - Bloc wc de 38 gr - antitartre 5 actions - fraicheur océane -  l'unité</v>
          </cell>
          <cell r="N220" t="str">
            <v xml:space="preserve">PRODUITS D'ENTRETIEN </v>
          </cell>
          <cell r="O220" t="str">
            <v>PRODUITS POUR LES SANITAIRES</v>
          </cell>
          <cell r="P220">
            <v>75</v>
          </cell>
          <cell r="Q220" t="str">
            <v>306075X</v>
          </cell>
        </row>
        <row r="221">
          <cell r="C221" t="str">
            <v>3346027784811</v>
          </cell>
          <cell r="D221" t="str">
            <v>306076X</v>
          </cell>
          <cell r="E221" t="str">
            <v>M79226</v>
          </cell>
          <cell r="F221" t="str">
            <v>WCN NRJ BLOC 5A PURE FR 38GX14 FR CLP DP</v>
          </cell>
          <cell r="G221" t="str">
            <v>ZZTU</v>
          </cell>
          <cell r="H221" t="str">
            <v>UL</v>
          </cell>
          <cell r="I221" t="str">
            <v>99999</v>
          </cell>
          <cell r="J221">
            <v>1</v>
          </cell>
          <cell r="K221">
            <v>14</v>
          </cell>
          <cell r="L221">
            <v>14</v>
          </cell>
          <cell r="M221" t="str">
            <v>WC NET - Bloc wc de 38 gr - antitartre 5 actions -  l'unité</v>
          </cell>
          <cell r="N221" t="str">
            <v xml:space="preserve">PRODUITS D'ENTRETIEN </v>
          </cell>
          <cell r="O221" t="str">
            <v>PRODUITS POUR LES SANITAIRES</v>
          </cell>
          <cell r="P221">
            <v>76</v>
          </cell>
          <cell r="Q221" t="str">
            <v>306076X</v>
          </cell>
        </row>
        <row r="222">
          <cell r="C222" t="str">
            <v>3346027793523</v>
          </cell>
          <cell r="D222" t="str">
            <v>306077X</v>
          </cell>
          <cell r="E222" t="str">
            <v>M79352</v>
          </cell>
          <cell r="F222" t="str">
            <v>WCN NRJ BLOC BL EXT JAV AGRUMES 38G DP</v>
          </cell>
          <cell r="G222" t="str">
            <v>ZZTU</v>
          </cell>
          <cell r="H222" t="str">
            <v>UL</v>
          </cell>
          <cell r="I222" t="str">
            <v>99999</v>
          </cell>
          <cell r="J222">
            <v>3</v>
          </cell>
          <cell r="K222">
            <v>14</v>
          </cell>
          <cell r="L222">
            <v>42</v>
          </cell>
          <cell r="M222" t="str">
            <v>WC NET - Bloc wc de 38 gr - javel blancheur extrême - fraicheur agrumes-  l'unité</v>
          </cell>
          <cell r="N222" t="str">
            <v xml:space="preserve">PRODUITS D'ENTRETIEN </v>
          </cell>
          <cell r="O222" t="str">
            <v>PRODUITS POUR LES SANITAIRES</v>
          </cell>
          <cell r="P222">
            <v>77</v>
          </cell>
          <cell r="Q222" t="str">
            <v>306077X</v>
          </cell>
        </row>
        <row r="223">
          <cell r="C223" t="str">
            <v>3346027792694</v>
          </cell>
          <cell r="D223" t="str">
            <v>306078X</v>
          </cell>
          <cell r="E223" t="str">
            <v>M79269</v>
          </cell>
          <cell r="F223" t="str">
            <v>WCN NRJ BLOC EAU BLEUE MF 40GX8 STD DP</v>
          </cell>
          <cell r="G223" t="str">
            <v>ZZTU</v>
          </cell>
          <cell r="H223" t="str">
            <v>UL</v>
          </cell>
          <cell r="I223" t="str">
            <v>99999</v>
          </cell>
          <cell r="J223">
            <v>24</v>
          </cell>
          <cell r="K223">
            <v>8</v>
          </cell>
          <cell r="L223">
            <v>192</v>
          </cell>
          <cell r="M223" t="str">
            <v>WC NET - Bloc wc de 40 gr - eau bleue - fraicheur marine -  l'unité</v>
          </cell>
          <cell r="N223" t="str">
            <v xml:space="preserve">PRODUITS D'ENTRETIEN </v>
          </cell>
          <cell r="O223" t="str">
            <v>PRODUITS POUR LES SANITAIRES</v>
          </cell>
          <cell r="P223">
            <v>78</v>
          </cell>
          <cell r="Q223" t="str">
            <v>306078X</v>
          </cell>
        </row>
        <row r="224">
          <cell r="C224" t="str">
            <v>3346027002403</v>
          </cell>
          <cell r="D224" t="str">
            <v>306079X</v>
          </cell>
          <cell r="E224" t="str">
            <v>S700240</v>
          </cell>
          <cell r="F224" t="str">
            <v>WCN NRJ BLOC EAU BLEUE X4 MAXI PACK DP</v>
          </cell>
          <cell r="G224" t="str">
            <v>ZZTU</v>
          </cell>
          <cell r="H224" t="str">
            <v>UL</v>
          </cell>
          <cell r="I224" t="str">
            <v/>
          </cell>
          <cell r="J224">
            <v>1</v>
          </cell>
          <cell r="K224">
            <v>16</v>
          </cell>
          <cell r="L224">
            <v>16</v>
          </cell>
          <cell r="M224" t="str">
            <v>WC NET - Bloc wc  - eau bleue - fraicheur marine -  lot de 4 blocs</v>
          </cell>
          <cell r="N224" t="str">
            <v xml:space="preserve">PRODUITS D'ENTRETIEN </v>
          </cell>
          <cell r="O224" t="str">
            <v>PRODUITS POUR LES SANITAIRES</v>
          </cell>
          <cell r="P224">
            <v>79</v>
          </cell>
          <cell r="Q224" t="str">
            <v>306079X</v>
          </cell>
        </row>
        <row r="225">
          <cell r="C225" t="str">
            <v>3346027788383</v>
          </cell>
          <cell r="D225" t="str">
            <v>306080X</v>
          </cell>
          <cell r="E225" t="str">
            <v>M79510</v>
          </cell>
          <cell r="F225" t="str">
            <v>WCN NRJ GEL DETART THS 750ML NEW DP</v>
          </cell>
          <cell r="G225" t="str">
            <v>ZZTU</v>
          </cell>
          <cell r="H225" t="str">
            <v>UL</v>
          </cell>
          <cell r="I225" t="str">
            <v>99999</v>
          </cell>
          <cell r="J225">
            <v>22</v>
          </cell>
          <cell r="K225">
            <v>12</v>
          </cell>
          <cell r="L225">
            <v>264</v>
          </cell>
          <cell r="M225" t="str">
            <v>WC NET - Gel détartrant - natural power - eco bouteille - 750ml</v>
          </cell>
          <cell r="N225" t="str">
            <v xml:space="preserve">PRODUITS D'ENTRETIEN </v>
          </cell>
          <cell r="O225" t="str">
            <v>PRODUITS POUR LES SANITAIRES</v>
          </cell>
          <cell r="P225">
            <v>80</v>
          </cell>
          <cell r="Q225" t="str">
            <v>306080X</v>
          </cell>
        </row>
        <row r="226">
          <cell r="C226" t="str">
            <v>3346027794704</v>
          </cell>
          <cell r="D226" t="str">
            <v>306081X</v>
          </cell>
          <cell r="E226" t="str">
            <v>M79470</v>
          </cell>
          <cell r="F226" t="str">
            <v>WCN NRJ GEL DETARTRANT PARFUME 700ML</v>
          </cell>
          <cell r="G226" t="str">
            <v>ZZTU</v>
          </cell>
          <cell r="H226" t="str">
            <v>UL</v>
          </cell>
          <cell r="I226" t="str">
            <v>99999</v>
          </cell>
          <cell r="J226">
            <v>5</v>
          </cell>
          <cell r="K226">
            <v>12</v>
          </cell>
          <cell r="L226">
            <v>60</v>
          </cell>
          <cell r="M226" t="str">
            <v>WC NET - Gel détartrant - parfumé - eco bouteille - 700ml</v>
          </cell>
          <cell r="N226" t="str">
            <v xml:space="preserve">PRODUITS D'ENTRETIEN </v>
          </cell>
          <cell r="O226" t="str">
            <v>PRODUITS POUR LES SANITAIRES</v>
          </cell>
          <cell r="P226">
            <v>81</v>
          </cell>
          <cell r="Q226" t="str">
            <v>306081X</v>
          </cell>
        </row>
        <row r="227">
          <cell r="C227" t="str">
            <v>3346027788376</v>
          </cell>
          <cell r="D227" t="str">
            <v>306082X</v>
          </cell>
          <cell r="E227" t="str">
            <v>M79639</v>
          </cell>
          <cell r="F227" t="str">
            <v>WCN NRJ GEL JAVEL 750ML DP</v>
          </cell>
          <cell r="G227" t="str">
            <v>ZZTU</v>
          </cell>
          <cell r="H227" t="str">
            <v>UL</v>
          </cell>
          <cell r="I227" t="str">
            <v>99999</v>
          </cell>
          <cell r="J227">
            <v>20</v>
          </cell>
          <cell r="K227">
            <v>12</v>
          </cell>
          <cell r="L227">
            <v>240</v>
          </cell>
          <cell r="M227" t="str">
            <v>WC NET - Gel javel - 750 ml</v>
          </cell>
          <cell r="N227" t="str">
            <v xml:space="preserve">PRODUITS D'ENTRETIEN </v>
          </cell>
          <cell r="O227" t="str">
            <v>PRODUITS POUR LES SANITAIRES</v>
          </cell>
          <cell r="P227">
            <v>82</v>
          </cell>
          <cell r="Q227" t="str">
            <v>306082X</v>
          </cell>
        </row>
        <row r="228">
          <cell r="C228" t="str">
            <v>3346027788376</v>
          </cell>
          <cell r="D228" t="str">
            <v>306083X</v>
          </cell>
          <cell r="E228" t="str">
            <v>M79455</v>
          </cell>
          <cell r="F228" t="str">
            <v>WCN NRJ GEL JAVEL IWS 750ML CLP DP</v>
          </cell>
          <cell r="G228" t="str">
            <v>ZZTU</v>
          </cell>
          <cell r="H228" t="str">
            <v>UL</v>
          </cell>
          <cell r="I228" t="str">
            <v>99999</v>
          </cell>
          <cell r="J228">
            <v>22</v>
          </cell>
          <cell r="K228">
            <v>12</v>
          </cell>
          <cell r="L228">
            <v>264</v>
          </cell>
          <cell r="M228" t="str">
            <v>WC NET - Gel javel - 750 ml</v>
          </cell>
          <cell r="N228" t="str">
            <v xml:space="preserve">PRODUITS D'ENTRETIEN </v>
          </cell>
          <cell r="O228" t="str">
            <v>PRODUITS POUR LES SANITAIRES</v>
          </cell>
          <cell r="P228">
            <v>83</v>
          </cell>
          <cell r="Q228" t="str">
            <v>306083X</v>
          </cell>
        </row>
        <row r="229">
          <cell r="C229" t="str">
            <v>3346027003059</v>
          </cell>
          <cell r="D229" t="str">
            <v>306084 X</v>
          </cell>
          <cell r="E229" t="str">
            <v>M79221</v>
          </cell>
          <cell r="F229" t="str">
            <v>WCN NRJ POUDRE DET 60GX6X12 FR CLP DP</v>
          </cell>
          <cell r="G229" t="str">
            <v>ZZTU</v>
          </cell>
          <cell r="H229" t="str">
            <v>UL</v>
          </cell>
          <cell r="I229" t="str">
            <v>99999</v>
          </cell>
          <cell r="J229">
            <v>8</v>
          </cell>
          <cell r="K229">
            <v>12</v>
          </cell>
          <cell r="L229">
            <v>96</v>
          </cell>
          <cell r="M229" t="str">
            <v>WC NET - Poudre détartrante - sachet de 60 grammes - lot de 6</v>
          </cell>
          <cell r="N229" t="str">
            <v xml:space="preserve">PRODUITS D'ENTRETIEN </v>
          </cell>
          <cell r="O229" t="str">
            <v>PRODUITS POUR LES SANITAIRES</v>
          </cell>
          <cell r="P229">
            <v>84</v>
          </cell>
          <cell r="Q229" t="str">
            <v>306084X</v>
          </cell>
        </row>
        <row r="230">
          <cell r="C230" t="str">
            <v>3346027789038</v>
          </cell>
          <cell r="D230" t="str">
            <v>306085 X</v>
          </cell>
          <cell r="E230" t="str">
            <v>M79223</v>
          </cell>
          <cell r="F230" t="str">
            <v>WCN NRJ POUDRE DET MF 60GX8X9 FR CLP DP</v>
          </cell>
          <cell r="G230" t="str">
            <v>ZZTU</v>
          </cell>
          <cell r="H230" t="str">
            <v>UL</v>
          </cell>
          <cell r="I230" t="str">
            <v>99999</v>
          </cell>
          <cell r="J230">
            <v>1</v>
          </cell>
          <cell r="K230">
            <v>9</v>
          </cell>
          <cell r="L230">
            <v>9</v>
          </cell>
          <cell r="M230" t="str">
            <v>WC NET - Poudre détartrante - sachet de 60 grammes - lot de 8</v>
          </cell>
          <cell r="N230" t="str">
            <v xml:space="preserve">PRODUITS D'ENTRETIEN </v>
          </cell>
          <cell r="O230" t="str">
            <v>PRODUITS POUR LES SANITAIRES</v>
          </cell>
          <cell r="P230">
            <v>85</v>
          </cell>
          <cell r="Q230" t="str">
            <v>306085X</v>
          </cell>
        </row>
        <row r="231">
          <cell r="C231" t="str">
            <v>3346027793646</v>
          </cell>
          <cell r="D231" t="str">
            <v>306086 X</v>
          </cell>
          <cell r="E231" t="str">
            <v>M79498</v>
          </cell>
          <cell r="F231" t="str">
            <v>WCN STYLE FLEURS BLEUES 36.5G NEW DP</v>
          </cell>
          <cell r="G231" t="str">
            <v>ZZTU</v>
          </cell>
          <cell r="H231" t="str">
            <v>UL</v>
          </cell>
          <cell r="I231" t="str">
            <v>99999</v>
          </cell>
          <cell r="J231">
            <v>2</v>
          </cell>
          <cell r="K231">
            <v>12</v>
          </cell>
          <cell r="L231">
            <v>24</v>
          </cell>
          <cell r="M231" t="str">
            <v>WC NET - Bloc wc de 36,5 gr - style active fleurs bleues - l'unité</v>
          </cell>
          <cell r="N231" t="str">
            <v xml:space="preserve">PRODUITS D'ENTRETIEN </v>
          </cell>
          <cell r="O231" t="str">
            <v>PRODUITS POUR LES SANITAIRES</v>
          </cell>
          <cell r="P231">
            <v>86</v>
          </cell>
          <cell r="Q231" t="str">
            <v>306086X</v>
          </cell>
        </row>
        <row r="232">
          <cell r="C232" t="str">
            <v>3346027793653</v>
          </cell>
          <cell r="D232" t="str">
            <v>306087 X</v>
          </cell>
          <cell r="E232" t="str">
            <v>M79497</v>
          </cell>
          <cell r="F232" t="str">
            <v>WCN STYLE FLEURS ROSES 36.5G NEW DP</v>
          </cell>
          <cell r="G232" t="str">
            <v>ZZTU</v>
          </cell>
          <cell r="H232" t="str">
            <v>UL</v>
          </cell>
          <cell r="I232" t="str">
            <v>99999</v>
          </cell>
          <cell r="J232">
            <v>1</v>
          </cell>
          <cell r="K232">
            <v>12</v>
          </cell>
          <cell r="L232">
            <v>12</v>
          </cell>
          <cell r="M232" t="str">
            <v>WC NET - Bloc wc de 36,5 gr - style active fleurs roses- l'unité</v>
          </cell>
          <cell r="N232" t="str">
            <v xml:space="preserve">PRODUITS D'ENTRETIEN </v>
          </cell>
          <cell r="O232" t="str">
            <v>PRODUITS POUR LES SANITAIRES</v>
          </cell>
          <cell r="P232">
            <v>87</v>
          </cell>
          <cell r="Q232" t="str">
            <v>306087X</v>
          </cell>
        </row>
        <row r="233">
          <cell r="C233" t="str">
            <v>3346027794704</v>
          </cell>
          <cell r="D233" t="str">
            <v>306088 X</v>
          </cell>
          <cell r="E233" t="str">
            <v>M79638</v>
          </cell>
          <cell r="F233" t="str">
            <v>WCNET ENERGY GEL DETAR PAR 700ML DP</v>
          </cell>
          <cell r="G233" t="str">
            <v>ZZTU</v>
          </cell>
          <cell r="H233" t="str">
            <v>UL</v>
          </cell>
          <cell r="I233" t="str">
            <v>99999</v>
          </cell>
          <cell r="J233">
            <v>8</v>
          </cell>
          <cell r="K233">
            <v>12</v>
          </cell>
          <cell r="L233">
            <v>96</v>
          </cell>
          <cell r="M233" t="str">
            <v>WC NET - Gel détartrant - parfumé - eco bouteille - 700ml</v>
          </cell>
          <cell r="N233" t="str">
            <v xml:space="preserve">PRODUITS D'ENTRETIEN </v>
          </cell>
          <cell r="O233" t="str">
            <v>PRODUITS POUR LES SANITAIRES</v>
          </cell>
          <cell r="P233">
            <v>88</v>
          </cell>
          <cell r="Q233" t="str">
            <v>306088X</v>
          </cell>
        </row>
        <row r="234">
          <cell r="C234" t="str">
            <v>3346027788383</v>
          </cell>
          <cell r="D234" t="str">
            <v>306089 X</v>
          </cell>
          <cell r="E234" t="str">
            <v>M79637</v>
          </cell>
          <cell r="F234" t="str">
            <v>WCNET GEL ENERGY DETART 750ML DP</v>
          </cell>
          <cell r="G234" t="str">
            <v>ZZTU</v>
          </cell>
          <cell r="H234" t="str">
            <v>UL</v>
          </cell>
          <cell r="I234" t="str">
            <v>99999</v>
          </cell>
          <cell r="J234">
            <v>19</v>
          </cell>
          <cell r="K234">
            <v>12</v>
          </cell>
          <cell r="L234">
            <v>228</v>
          </cell>
          <cell r="M234" t="str">
            <v>WC NET - Gel détartrant - eco bouteille - 750ml</v>
          </cell>
          <cell r="N234" t="str">
            <v xml:space="preserve">PRODUITS D'ENTRETIEN </v>
          </cell>
          <cell r="O234" t="str">
            <v>PRODUITS POUR LES SANITAIRES</v>
          </cell>
          <cell r="P234">
            <v>89</v>
          </cell>
          <cell r="Q234" t="str">
            <v>306089X</v>
          </cell>
        </row>
        <row r="235">
          <cell r="C235" t="str">
            <v>3346025720408</v>
          </cell>
          <cell r="D235" t="str">
            <v>304026 X</v>
          </cell>
          <cell r="E235" t="str">
            <v>S576220</v>
          </cell>
          <cell r="F235" t="str">
            <v>CAROLIN SDM 2L STD DP</v>
          </cell>
          <cell r="G235"/>
          <cell r="H235"/>
          <cell r="I235"/>
          <cell r="J235"/>
          <cell r="K235"/>
          <cell r="L235"/>
          <cell r="M235" t="str">
            <v>Carolin savon de Marseille maxi format -  2Litres</v>
          </cell>
          <cell r="N235" t="str">
            <v xml:space="preserve">PRODUITS D'ENTRETIEN </v>
          </cell>
          <cell r="O235" t="str">
            <v>PRODUITS ENTRETIEN DES SOLS</v>
          </cell>
          <cell r="P235">
            <v>26</v>
          </cell>
          <cell r="Q235" t="str">
            <v>304026X</v>
          </cell>
        </row>
        <row r="236">
          <cell r="C236" t="str">
            <v>3346029987258</v>
          </cell>
          <cell r="D236" t="str">
            <v>304027 X</v>
          </cell>
          <cell r="E236" t="str">
            <v>M99414</v>
          </cell>
          <cell r="F236" t="str">
            <v>CAROLIN PARQUETS CLASSIQUES CLP 1L</v>
          </cell>
          <cell r="G236"/>
          <cell r="H236"/>
          <cell r="I236"/>
          <cell r="J236"/>
          <cell r="K236"/>
          <cell r="L236"/>
          <cell r="M236" t="str">
            <v>CAROLIN - Nettoyant Parquets classiques - 1 litre</v>
          </cell>
          <cell r="N236" t="str">
            <v xml:space="preserve">PRODUITS D'ENTRETIEN </v>
          </cell>
          <cell r="O236" t="str">
            <v>PRODUITS ENTRETIEN DES SOLS</v>
          </cell>
          <cell r="P236">
            <v>27</v>
          </cell>
          <cell r="Q236" t="str">
            <v>304027X</v>
          </cell>
        </row>
        <row r="237">
          <cell r="C237" t="str">
            <v>3346025771004</v>
          </cell>
          <cell r="D237" t="str">
            <v>304028 X</v>
          </cell>
          <cell r="E237" t="str">
            <v>S99212</v>
          </cell>
          <cell r="F237" t="str">
            <v>CAROLIN LINGETTES PARQUETS X15</v>
          </cell>
          <cell r="G237"/>
          <cell r="H237"/>
          <cell r="I237"/>
          <cell r="J237"/>
          <cell r="K237"/>
          <cell r="L237"/>
          <cell r="M237" t="str">
            <v>CAROLIN - Lingettes Sols Parquets - Paquet de 15 lingettes</v>
          </cell>
          <cell r="N237" t="str">
            <v xml:space="preserve">PRODUITS D'ENTRETIEN </v>
          </cell>
          <cell r="O237" t="str">
            <v>PRODUITS ENTRETIEN DES SOLS</v>
          </cell>
          <cell r="P237">
            <v>28</v>
          </cell>
          <cell r="Q237" t="str">
            <v>304028X</v>
          </cell>
        </row>
        <row r="238">
          <cell r="C238" t="str">
            <v>3346029788671</v>
          </cell>
          <cell r="D238" t="str">
            <v>305045 X</v>
          </cell>
          <cell r="E238" t="str">
            <v>S99214</v>
          </cell>
          <cell r="F238" t="str">
            <v>CAROLIN LINGETTES MS ARB THE BIO X80 DP</v>
          </cell>
          <cell r="G238" t="str">
            <v>ZZTU</v>
          </cell>
          <cell r="H238" t="str">
            <v>UL</v>
          </cell>
          <cell r="I238" t="str">
            <v>99999</v>
          </cell>
          <cell r="J238">
            <v>49</v>
          </cell>
          <cell r="K238">
            <v>10</v>
          </cell>
          <cell r="L238">
            <v>490</v>
          </cell>
          <cell r="M238" t="str">
            <v>CAROLIN  - Lingettes multi surfaces - Antibactérien - biodégradable - Huile essentielle arbre à thé - Paquet de 80 lingettes</v>
          </cell>
          <cell r="N238" t="str">
            <v xml:space="preserve">PRODUITS D'ENTRETIEN </v>
          </cell>
          <cell r="O238" t="str">
            <v>PRODUITS MULTI USAGES / MULTI SURFACES</v>
          </cell>
          <cell r="P238">
            <v>45</v>
          </cell>
          <cell r="Q238" t="str">
            <v>305045X</v>
          </cell>
        </row>
        <row r="239">
          <cell r="C239" t="str">
            <v>3346029989443</v>
          </cell>
          <cell r="D239" t="str">
            <v>306090X</v>
          </cell>
          <cell r="E239" t="str">
            <v>M99395</v>
          </cell>
          <cell r="F239" t="str">
            <v>CAROLIN PIST ANTICALC 650X12 DP</v>
          </cell>
          <cell r="G239" t="str">
            <v>ZZTU</v>
          </cell>
          <cell r="H239" t="str">
            <v>UL</v>
          </cell>
          <cell r="I239" t="str">
            <v>99999</v>
          </cell>
          <cell r="J239">
            <v>12</v>
          </cell>
          <cell r="K239">
            <v>12</v>
          </cell>
          <cell r="L239">
            <v>144</v>
          </cell>
          <cell r="M239" t="str">
            <v>CAROLIN Nettoyant Anticalcaire au Vinaigre Naturel - Spray  650ml</v>
          </cell>
          <cell r="N239" t="str">
            <v xml:space="preserve">PRODUITS D'ENTRETIEN </v>
          </cell>
          <cell r="O239" t="str">
            <v>PRODUITS POUR LES SANITAIRES</v>
          </cell>
          <cell r="P239">
            <v>90</v>
          </cell>
          <cell r="Q239" t="str">
            <v>306090X</v>
          </cell>
        </row>
        <row r="240">
          <cell r="C240">
            <v>3346024707134</v>
          </cell>
          <cell r="D240" t="str">
            <v>305046 X</v>
          </cell>
          <cell r="E240" t="str">
            <v>S470713</v>
          </cell>
          <cell r="F240" t="str">
            <v>CRL NETT CONCENTRE PIN 5L</v>
          </cell>
          <cell r="G240" t="str">
            <v>ZZTU</v>
          </cell>
          <cell r="H240" t="str">
            <v>UL</v>
          </cell>
          <cell r="I240" t="str">
            <v/>
          </cell>
          <cell r="J240">
            <v>15</v>
          </cell>
          <cell r="K240">
            <v>4</v>
          </cell>
          <cell r="L240">
            <v>60</v>
          </cell>
          <cell r="M240" t="str">
            <v>CAROLIN Nettoyant multi surfaces- Professionnel - senteur  pin - 5Litres</v>
          </cell>
          <cell r="N240" t="str">
            <v xml:space="preserve">PRODUITS D'ENTRETIEN </v>
          </cell>
          <cell r="O240" t="str">
            <v>PRODUITS MULTI USAGES / MULTI SURFACES</v>
          </cell>
          <cell r="P240">
            <v>46</v>
          </cell>
          <cell r="Q240" t="str">
            <v>305046X</v>
          </cell>
        </row>
        <row r="241">
          <cell r="C241">
            <v>3346024709305</v>
          </cell>
          <cell r="D241" t="str">
            <v>304029 X</v>
          </cell>
          <cell r="E241" t="str">
            <v>S470935</v>
          </cell>
          <cell r="F241" t="str">
            <v>CRL NETT REVITALISANT 5L</v>
          </cell>
          <cell r="G241" t="str">
            <v>ZZTU</v>
          </cell>
          <cell r="H241" t="str">
            <v>UL</v>
          </cell>
          <cell r="I241" t="str">
            <v/>
          </cell>
          <cell r="J241">
            <v>4</v>
          </cell>
          <cell r="K241">
            <v>4</v>
          </cell>
          <cell r="L241">
            <v>16</v>
          </cell>
          <cell r="M241" t="str">
            <v>CAROLIN Nettoyant sol professionnel - parquets - nettoyant revitalisant- 5Litres</v>
          </cell>
          <cell r="N241" t="str">
            <v xml:space="preserve">PRODUITS D'ENTRETIEN </v>
          </cell>
          <cell r="O241" t="str">
            <v>PRODUITS ENTRETIEN DES SOLS</v>
          </cell>
          <cell r="P241">
            <v>29</v>
          </cell>
          <cell r="Q241" t="str">
            <v>304029X</v>
          </cell>
        </row>
        <row r="242">
          <cell r="C242" t="str">
            <v>3346024800682</v>
          </cell>
          <cell r="D242" t="str">
            <v>304030 X</v>
          </cell>
          <cell r="E242" t="str">
            <v>S480040</v>
          </cell>
          <cell r="F242" t="str">
            <v>CRL RENOVATEUR PROTECTEUR 5L</v>
          </cell>
          <cell r="G242" t="str">
            <v>ZZTU</v>
          </cell>
          <cell r="H242" t="str">
            <v>UL</v>
          </cell>
          <cell r="I242" t="str">
            <v/>
          </cell>
          <cell r="J242">
            <v>1</v>
          </cell>
          <cell r="K242">
            <v>4</v>
          </cell>
          <cell r="L242">
            <v>4</v>
          </cell>
          <cell r="M242" t="str">
            <v>CAROLIN Nettoyant sol professionnel - parquets - renovateur protecteur - cire d'abeille -  5Litres</v>
          </cell>
          <cell r="N242" t="str">
            <v xml:space="preserve">PRODUITS D'ENTRETIEN </v>
          </cell>
          <cell r="O242" t="str">
            <v>PRODUITS ENTRETIEN DES SOLS</v>
          </cell>
          <cell r="P242">
            <v>30</v>
          </cell>
          <cell r="Q242" t="str">
            <v>304030X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1"/>
      <sheetName val="Etiquettes Moniteur"/>
      <sheetName val="Etiquettes Aurore"/>
      <sheetName val="Etiquettes Jonathan"/>
      <sheetName val="Etiquettes David"/>
      <sheetName val="Code Barre"/>
      <sheetName val="Gestion des accès"/>
      <sheetName val="Etiquettes Eureca"/>
    </sheetNames>
    <definedNames>
      <definedName name="IMPRIME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L01"/>
      <sheetName val="BL02"/>
      <sheetName val="BL03"/>
      <sheetName val="BL04"/>
      <sheetName val="BL05"/>
      <sheetName val="BL06"/>
      <sheetName val="Recap"/>
    </sheetNames>
    <definedNames>
      <definedName name="Date_du_Jour"/>
    </defined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353F00-D448-485E-85CE-94EFB55DDB95}">
  <sheetPr codeName="Feuil6">
    <tabColor rgb="FF002060"/>
    <pageSetUpPr fitToPage="1"/>
  </sheetPr>
  <dimension ref="B1:M26"/>
  <sheetViews>
    <sheetView showGridLines="0" zoomScale="160" zoomScaleNormal="160" workbookViewId="0">
      <selection activeCell="C12" sqref="C12:E12"/>
    </sheetView>
  </sheetViews>
  <sheetFormatPr baseColWidth="10" defaultRowHeight="21" x14ac:dyDescent="0.25"/>
  <cols>
    <col min="1" max="1" width="8.5703125" customWidth="1"/>
    <col min="2" max="2" width="19.28515625" style="1" customWidth="1"/>
    <col min="3" max="3" width="28.7109375" style="2" customWidth="1"/>
    <col min="4" max="4" width="20.140625" customWidth="1"/>
    <col min="5" max="5" width="19.140625" style="1" customWidth="1"/>
    <col min="6" max="6" width="8.5703125" style="1" customWidth="1"/>
    <col min="7" max="7" width="18.42578125" style="3" customWidth="1"/>
    <col min="8" max="8" width="34.28515625" customWidth="1"/>
    <col min="9" max="9" width="15" customWidth="1"/>
    <col min="10" max="10" width="18.7109375" customWidth="1"/>
    <col min="11" max="11" width="24.7109375" customWidth="1"/>
    <col min="12" max="12" width="24" customWidth="1"/>
    <col min="13" max="13" width="23.5703125" customWidth="1"/>
    <col min="14" max="14" width="20.7109375" customWidth="1"/>
    <col min="15" max="15" width="18.5703125" customWidth="1"/>
    <col min="16" max="16" width="18.140625" customWidth="1"/>
    <col min="17" max="17" width="31.85546875" customWidth="1"/>
    <col min="18" max="18" width="41.28515625" customWidth="1"/>
  </cols>
  <sheetData>
    <row r="1" spans="2:13" ht="15" x14ac:dyDescent="0.25">
      <c r="B1"/>
      <c r="C1"/>
      <c r="E1"/>
      <c r="F1"/>
      <c r="G1"/>
    </row>
    <row r="2" spans="2:13" ht="45" customHeight="1" x14ac:dyDescent="0.25">
      <c r="B2"/>
      <c r="C2"/>
      <c r="E2"/>
      <c r="F2"/>
      <c r="G2" s="6"/>
      <c r="H2" s="7">
        <f>VLOOKUP(C6,'Etiquettes Automatiques'!$C$2:$R$430,4,FALSE)</f>
        <v>0</v>
      </c>
      <c r="I2" s="6" t="s">
        <v>0</v>
      </c>
    </row>
    <row r="3" spans="2:13" ht="40.5" customHeight="1" x14ac:dyDescent="0.25">
      <c r="B3" s="8"/>
      <c r="C3" s="9"/>
      <c r="D3" s="9"/>
      <c r="E3" s="9"/>
      <c r="F3"/>
      <c r="G3"/>
    </row>
    <row r="4" spans="2:13" ht="15.75" customHeight="1" x14ac:dyDescent="0.5">
      <c r="B4" s="8"/>
      <c r="C4" s="137" t="s">
        <v>57</v>
      </c>
      <c r="D4" s="137"/>
      <c r="E4" s="9"/>
      <c r="F4"/>
      <c r="G4"/>
      <c r="H4" s="135" t="s">
        <v>57</v>
      </c>
      <c r="I4" s="135"/>
      <c r="J4" s="69"/>
      <c r="K4" s="136"/>
      <c r="L4" s="136"/>
    </row>
    <row r="5" spans="2:13" ht="25.5" customHeight="1" x14ac:dyDescent="0.5">
      <c r="B5" s="8"/>
      <c r="C5" s="138" t="str">
        <f>VLOOKUP(C6,[1]Feuil1!$C$2:$Q$482,4,FALSE)</f>
        <v>CAROLIN LING MS ARB THE ETH X80 DP</v>
      </c>
      <c r="D5" s="138"/>
      <c r="E5" s="9"/>
      <c r="F5"/>
      <c r="G5"/>
      <c r="H5" s="135"/>
      <c r="I5" s="135"/>
      <c r="J5" s="49"/>
      <c r="K5" s="136"/>
      <c r="L5" s="136"/>
    </row>
    <row r="6" spans="2:13" ht="25.5" customHeight="1" x14ac:dyDescent="0.5">
      <c r="B6" s="10"/>
      <c r="C6" s="136" t="s">
        <v>38</v>
      </c>
      <c r="D6" s="136"/>
      <c r="E6" s="4"/>
      <c r="F6"/>
      <c r="G6"/>
      <c r="H6" s="69"/>
      <c r="I6" s="69"/>
      <c r="J6" s="69"/>
    </row>
    <row r="7" spans="2:13" ht="24.75" customHeight="1" x14ac:dyDescent="0.25">
      <c r="B7" s="10"/>
      <c r="C7" s="136"/>
      <c r="D7" s="136"/>
      <c r="E7" s="4"/>
      <c r="F7"/>
      <c r="G7"/>
    </row>
    <row r="8" spans="2:13" ht="24.75" customHeight="1" x14ac:dyDescent="0.25">
      <c r="B8" s="8"/>
      <c r="C8" s="11" t="str">
        <f>VLOOKUP(C6,[1]Feuil1!$C$2:$Q$482,2,FALSE)</f>
        <v>305012X</v>
      </c>
      <c r="D8" s="60" t="e">
        <f>#REF!</f>
        <v>#REF!</v>
      </c>
      <c r="E8" s="9"/>
      <c r="F8"/>
      <c r="G8"/>
    </row>
    <row r="9" spans="2:13" ht="24.75" customHeight="1" x14ac:dyDescent="0.5">
      <c r="B9" s="8"/>
      <c r="C9" s="12" t="e">
        <f>#REF!&amp;" "&amp;#REF!&amp;" "&amp;#REF!</f>
        <v>#REF!</v>
      </c>
      <c r="D9" s="47" t="e">
        <f>#REF!</f>
        <v>#REF!</v>
      </c>
      <c r="E9" s="9"/>
      <c r="F9"/>
      <c r="G9"/>
      <c r="H9" s="69" t="s">
        <v>58</v>
      </c>
      <c r="I9" s="69"/>
      <c r="J9" s="69"/>
      <c r="K9" s="70"/>
      <c r="L9" s="134"/>
      <c r="M9" s="134"/>
    </row>
    <row r="10" spans="2:13" ht="42" customHeight="1" x14ac:dyDescent="0.5">
      <c r="B10" s="8"/>
      <c r="C10" s="13"/>
      <c r="D10" s="9"/>
      <c r="E10" s="9"/>
      <c r="F10"/>
      <c r="G10" s="14"/>
      <c r="H10" s="69"/>
      <c r="I10" s="69"/>
      <c r="J10" s="69"/>
      <c r="K10" s="70"/>
      <c r="L10" s="134"/>
      <c r="M10" s="134"/>
    </row>
    <row r="11" spans="2:13" ht="15" customHeight="1" x14ac:dyDescent="0.5">
      <c r="B11"/>
      <c r="C11"/>
      <c r="E11"/>
      <c r="F11"/>
      <c r="G11" s="14"/>
      <c r="H11" s="69"/>
      <c r="I11" s="69"/>
      <c r="J11" s="69"/>
      <c r="K11" s="71"/>
      <c r="L11" s="134"/>
      <c r="M11" s="134"/>
    </row>
    <row r="12" spans="2:13" ht="15" customHeight="1" x14ac:dyDescent="0.5">
      <c r="B12"/>
      <c r="C12" s="135"/>
      <c r="D12" s="135"/>
      <c r="E12" s="135"/>
      <c r="F12"/>
      <c r="G12"/>
      <c r="K12" s="70"/>
      <c r="L12" s="134"/>
      <c r="M12" s="134"/>
    </row>
    <row r="13" spans="2:13" ht="35.25" customHeight="1" x14ac:dyDescent="0.35">
      <c r="F13"/>
      <c r="G13"/>
      <c r="K13" s="72"/>
      <c r="L13" s="134"/>
      <c r="M13" s="134"/>
    </row>
    <row r="14" spans="2:13" ht="3.75" customHeight="1" x14ac:dyDescent="0.25">
      <c r="F14"/>
      <c r="G14"/>
    </row>
    <row r="15" spans="2:13" x14ac:dyDescent="0.25">
      <c r="G15"/>
    </row>
    <row r="16" spans="2:13" x14ac:dyDescent="0.25">
      <c r="G16"/>
    </row>
    <row r="18" spans="5:7" x14ac:dyDescent="0.25">
      <c r="G18"/>
    </row>
    <row r="26" spans="5:7" x14ac:dyDescent="0.25">
      <c r="E26"/>
      <c r="F26"/>
    </row>
  </sheetData>
  <mergeCells count="11">
    <mergeCell ref="C4:D4"/>
    <mergeCell ref="C5:D5"/>
    <mergeCell ref="C6:D7"/>
    <mergeCell ref="C12:E12"/>
    <mergeCell ref="L12:M12"/>
    <mergeCell ref="L13:M13"/>
    <mergeCell ref="H4:I5"/>
    <mergeCell ref="L9:M9"/>
    <mergeCell ref="L10:M10"/>
    <mergeCell ref="L11:M11"/>
    <mergeCell ref="K4:L5"/>
  </mergeCells>
  <conditionalFormatting sqref="C9">
    <cfRule type="expression" dxfId="2" priority="5">
      <formula>$C$9=0/1/1900</formula>
    </cfRule>
  </conditionalFormatting>
  <printOptions horizontalCentered="1" verticalCentered="1"/>
  <pageMargins left="7.874015748031496E-2" right="7.874015748031496E-2" top="7.874015748031496E-2" bottom="3.937007874015748E-2" header="7.874015748031496E-2" footer="7.874015748031496E-2"/>
  <pageSetup paperSize="9" scale="46" orientation="portrait" horizontalDpi="203" verticalDpi="203" r:id="rId1"/>
  <headerFooter scaleWithDoc="0"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4DA878-B6D0-4A38-89EE-F593C39D8AD6}">
  <sheetPr codeName="Feuil3">
    <tabColor theme="0"/>
    <pageSetUpPr fitToPage="1"/>
  </sheetPr>
  <dimension ref="A1:S110"/>
  <sheetViews>
    <sheetView showGridLines="0" tabSelected="1" zoomScale="130" zoomScaleNormal="130" workbookViewId="0">
      <pane xSplit="15" ySplit="8" topLeftCell="P9" activePane="bottomRight" state="frozen"/>
      <selection pane="topRight" activeCell="P1" sqref="P1"/>
      <selection pane="bottomLeft" activeCell="A7" sqref="A7"/>
      <selection pane="bottomRight" activeCell="F16" sqref="F16"/>
    </sheetView>
  </sheetViews>
  <sheetFormatPr baseColWidth="10" defaultRowHeight="15.75" x14ac:dyDescent="0.25"/>
  <cols>
    <col min="1" max="1" width="3.140625" style="15" customWidth="1"/>
    <col min="2" max="2" width="11.42578125" style="41"/>
    <col min="3" max="3" width="15.28515625" style="15" customWidth="1"/>
    <col min="4" max="4" width="39.5703125" style="33" customWidth="1"/>
    <col min="5" max="5" width="17.7109375" style="15" customWidth="1"/>
    <col min="6" max="6" width="9.5703125" style="33" customWidth="1"/>
    <col min="7" max="7" width="12.140625" style="20" bestFit="1" customWidth="1"/>
    <col min="8" max="8" width="17.28515625" style="15" customWidth="1"/>
    <col min="9" max="9" width="9" style="109" customWidth="1"/>
    <col min="10" max="10" width="9.42578125" style="104" customWidth="1"/>
    <col min="11" max="11" width="11.42578125" style="17"/>
    <col min="13" max="13" width="13" customWidth="1"/>
    <col min="16" max="16" width="2.140625" customWidth="1"/>
  </cols>
  <sheetData>
    <row r="1" spans="1:19" ht="21.75" customHeight="1" thickBot="1" x14ac:dyDescent="0.3">
      <c r="J1" s="99"/>
    </row>
    <row r="2" spans="1:19" ht="21.75" customHeight="1" thickBot="1" x14ac:dyDescent="0.3">
      <c r="C2" s="97" t="s">
        <v>74</v>
      </c>
      <c r="E2" s="125" t="s">
        <v>33</v>
      </c>
      <c r="F2" s="126" t="s">
        <v>22</v>
      </c>
      <c r="G2" s="127">
        <v>2026</v>
      </c>
      <c r="H2" s="61" t="s">
        <v>25</v>
      </c>
      <c r="I2" s="128">
        <v>20</v>
      </c>
      <c r="J2" s="131"/>
      <c r="K2" s="132">
        <v>14</v>
      </c>
      <c r="L2" s="139" t="s">
        <v>70</v>
      </c>
      <c r="M2" s="140"/>
      <c r="N2" s="140"/>
      <c r="O2" s="141"/>
    </row>
    <row r="3" spans="1:19" ht="21.75" customHeight="1" thickBot="1" x14ac:dyDescent="0.3">
      <c r="B3" s="18">
        <v>45006.429085648146</v>
      </c>
      <c r="C3" s="97" t="s">
        <v>75</v>
      </c>
      <c r="D3" s="97"/>
      <c r="E3" s="61">
        <v>36</v>
      </c>
      <c r="F3" s="139" t="s">
        <v>68</v>
      </c>
      <c r="G3" s="140"/>
      <c r="H3" s="140"/>
      <c r="I3" s="141"/>
      <c r="J3" s="131"/>
      <c r="K3" s="61">
        <f>SUM(E3+E4)</f>
        <v>37</v>
      </c>
      <c r="L3" s="139" t="s">
        <v>71</v>
      </c>
      <c r="M3" s="140"/>
      <c r="N3" s="140"/>
      <c r="O3" s="141"/>
    </row>
    <row r="4" spans="1:19" ht="24" customHeight="1" thickBot="1" x14ac:dyDescent="0.3">
      <c r="B4" s="15"/>
      <c r="C4" s="97" t="s">
        <v>76</v>
      </c>
      <c r="D4" s="97"/>
      <c r="E4" s="61">
        <v>1</v>
      </c>
      <c r="F4" s="142" t="s">
        <v>69</v>
      </c>
      <c r="G4" s="143"/>
      <c r="H4" s="143"/>
      <c r="I4" s="144"/>
      <c r="J4" s="131"/>
      <c r="K4" s="132">
        <f>(E3*I2)+K2</f>
        <v>734</v>
      </c>
      <c r="L4" s="139" t="s">
        <v>39</v>
      </c>
      <c r="M4" s="140"/>
      <c r="N4" s="140"/>
      <c r="O4" s="141"/>
    </row>
    <row r="5" spans="1:19" ht="20.25" customHeight="1" x14ac:dyDescent="0.25">
      <c r="D5" s="97"/>
      <c r="E5" s="98"/>
      <c r="F5" s="105"/>
      <c r="G5" s="98"/>
      <c r="H5" s="98"/>
      <c r="I5" s="98"/>
      <c r="J5" s="99"/>
    </row>
    <row r="6" spans="1:19" x14ac:dyDescent="0.25">
      <c r="B6" s="15"/>
      <c r="G6" s="53"/>
      <c r="H6" s="20"/>
      <c r="I6" s="110"/>
      <c r="J6" s="100"/>
      <c r="K6" s="22"/>
      <c r="L6" s="17"/>
    </row>
    <row r="7" spans="1:19" ht="30" x14ac:dyDescent="0.25">
      <c r="B7" s="146" t="s">
        <v>37</v>
      </c>
      <c r="C7" s="147"/>
      <c r="D7" s="147"/>
      <c r="E7" s="147"/>
      <c r="F7" s="147"/>
      <c r="G7" s="147"/>
      <c r="H7" s="147"/>
      <c r="I7" s="147"/>
      <c r="J7" s="147"/>
      <c r="K7" s="147"/>
      <c r="L7" s="147"/>
      <c r="M7" s="147"/>
      <c r="N7" s="147"/>
      <c r="O7" s="148"/>
      <c r="Q7" s="1"/>
      <c r="R7" s="1"/>
      <c r="S7" s="1"/>
    </row>
    <row r="8" spans="1:19" ht="54" customHeight="1" x14ac:dyDescent="0.25">
      <c r="B8" s="23" t="s">
        <v>5</v>
      </c>
      <c r="C8" s="23" t="s">
        <v>6</v>
      </c>
      <c r="D8" s="24" t="s">
        <v>7</v>
      </c>
      <c r="E8" s="25" t="s">
        <v>73</v>
      </c>
      <c r="F8" s="106" t="s">
        <v>8</v>
      </c>
      <c r="G8" s="25" t="s">
        <v>9</v>
      </c>
      <c r="H8" s="23" t="s">
        <v>72</v>
      </c>
      <c r="I8" s="106" t="s">
        <v>10</v>
      </c>
      <c r="J8" s="101" t="s">
        <v>64</v>
      </c>
      <c r="K8" s="26" t="s">
        <v>11</v>
      </c>
      <c r="L8" s="27" t="s">
        <v>36</v>
      </c>
      <c r="M8" s="27" t="s">
        <v>35</v>
      </c>
      <c r="N8" s="28" t="s">
        <v>26</v>
      </c>
      <c r="O8" s="28" t="s">
        <v>12</v>
      </c>
      <c r="R8" s="74">
        <v>45022</v>
      </c>
      <c r="S8" s="73"/>
    </row>
    <row r="9" spans="1:19" s="80" customFormat="1" ht="16.5" customHeight="1" x14ac:dyDescent="0.25">
      <c r="A9" s="78"/>
      <c r="B9" s="96">
        <v>45126</v>
      </c>
      <c r="C9" s="83" t="s">
        <v>38</v>
      </c>
      <c r="D9" s="29" t="str">
        <f>VLOOKUP(C9,[1]Feuil1!$C$2:$Q$482,4,FALSE)</f>
        <v>CAROLIN LING MS ARB THE ETH X80 DP</v>
      </c>
      <c r="E9" s="30" t="s">
        <v>13</v>
      </c>
      <c r="F9" s="107">
        <v>734</v>
      </c>
      <c r="G9" s="31">
        <v>1</v>
      </c>
      <c r="H9" s="54" t="s">
        <v>45</v>
      </c>
      <c r="I9" s="111">
        <v>734</v>
      </c>
      <c r="J9" s="102">
        <f t="shared" ref="J9:J40" si="0">IF(G9=1,I9,0)</f>
        <v>734</v>
      </c>
      <c r="K9" s="32" t="s">
        <v>60</v>
      </c>
      <c r="L9" s="76" t="str">
        <f>VLOOKUP(C9,[1]Feuil1!$C$2:$Q$482,2,FALSE)</f>
        <v>305012X</v>
      </c>
      <c r="M9" s="81" t="s">
        <v>67</v>
      </c>
      <c r="N9" s="79" t="s">
        <v>24</v>
      </c>
      <c r="O9" s="87">
        <f>J9/M9</f>
        <v>61.166666666666664</v>
      </c>
      <c r="R9" s="77"/>
      <c r="S9" s="77"/>
    </row>
    <row r="10" spans="1:19" s="80" customFormat="1" ht="16.5" customHeight="1" x14ac:dyDescent="0.25">
      <c r="A10" s="78"/>
      <c r="B10" s="75"/>
      <c r="C10" s="83"/>
      <c r="D10" s="29" t="e">
        <f>VLOOKUP(C10,[1]Feuil1!$C$2:$Q$482,4,FALSE)</f>
        <v>#N/A</v>
      </c>
      <c r="E10" s="30" t="s">
        <v>13</v>
      </c>
      <c r="F10" s="107"/>
      <c r="G10" s="31">
        <v>1</v>
      </c>
      <c r="H10" s="54"/>
      <c r="I10" s="111"/>
      <c r="J10" s="102">
        <f t="shared" si="0"/>
        <v>0</v>
      </c>
      <c r="K10" s="32"/>
      <c r="L10" s="76" t="e">
        <f>VLOOKUP(C10,[1]Feuil1!$C$2:$Q$482,2,FALSE)</f>
        <v>#N/A</v>
      </c>
      <c r="M10" s="81"/>
      <c r="N10" s="79"/>
      <c r="O10" s="87" t="e">
        <f t="shared" ref="O10:O73" si="1">J10/M10</f>
        <v>#DIV/0!</v>
      </c>
      <c r="R10" s="77"/>
      <c r="S10" s="77"/>
    </row>
    <row r="11" spans="1:19" s="80" customFormat="1" ht="16.5" customHeight="1" x14ac:dyDescent="0.25">
      <c r="A11" s="78"/>
      <c r="B11" s="82">
        <v>45126</v>
      </c>
      <c r="C11" s="83" t="s">
        <v>38</v>
      </c>
      <c r="D11" s="29" t="str">
        <f>VLOOKUP(C11,[1]Feuil1!$C$2:$Q$482,4,FALSE)</f>
        <v>CAROLIN LING MS ARB THE ETH X80 DP</v>
      </c>
      <c r="E11" s="30" t="s">
        <v>13</v>
      </c>
      <c r="F11" s="107">
        <v>648</v>
      </c>
      <c r="G11" s="31">
        <v>1</v>
      </c>
      <c r="H11" s="54" t="s">
        <v>63</v>
      </c>
      <c r="I11" s="111">
        <v>648</v>
      </c>
      <c r="J11" s="102">
        <f t="shared" si="0"/>
        <v>648</v>
      </c>
      <c r="K11" s="32" t="s">
        <v>62</v>
      </c>
      <c r="L11" s="76" t="str">
        <f>VLOOKUP(C11,[1]Feuil1!$C$2:$Q$482,2,FALSE)</f>
        <v>305012X</v>
      </c>
      <c r="M11" s="81" t="s">
        <v>61</v>
      </c>
      <c r="N11" s="79" t="s">
        <v>24</v>
      </c>
      <c r="O11" s="87">
        <f t="shared" si="1"/>
        <v>72</v>
      </c>
      <c r="R11" s="77"/>
      <c r="S11" s="77"/>
    </row>
    <row r="12" spans="1:19" s="80" customFormat="1" ht="16.5" customHeight="1" x14ac:dyDescent="0.25">
      <c r="A12" s="78"/>
      <c r="B12" s="75"/>
      <c r="C12" s="83"/>
      <c r="D12" s="29" t="e">
        <f>VLOOKUP(C12,[1]Feuil1!$C$2:$Q$482,4,FALSE)</f>
        <v>#N/A</v>
      </c>
      <c r="E12" s="30" t="s">
        <v>13</v>
      </c>
      <c r="F12" s="107"/>
      <c r="G12" s="31">
        <v>1</v>
      </c>
      <c r="H12" s="54"/>
      <c r="I12" s="111"/>
      <c r="J12" s="102">
        <f t="shared" si="0"/>
        <v>0</v>
      </c>
      <c r="K12" s="32"/>
      <c r="L12" s="76" t="e">
        <f>VLOOKUP(C12,[1]Feuil1!$C$2:$Q$482,2,FALSE)</f>
        <v>#N/A</v>
      </c>
      <c r="M12" s="81"/>
      <c r="N12" s="79"/>
      <c r="O12" s="87" t="e">
        <f t="shared" si="1"/>
        <v>#DIV/0!</v>
      </c>
      <c r="Q12" s="86"/>
    </row>
    <row r="13" spans="1:19" s="130" customFormat="1" ht="16.5" customHeight="1" x14ac:dyDescent="0.25">
      <c r="A13" s="114"/>
      <c r="B13" s="204">
        <v>45131</v>
      </c>
      <c r="C13" s="116" t="s">
        <v>38</v>
      </c>
      <c r="D13" s="117" t="str">
        <f>VLOOKUP(C13,[1]Feuil1!$C$2:$Q$482,4,FALSE)</f>
        <v>CAROLIN LING MS ARB THE ETH X80 DP</v>
      </c>
      <c r="E13" s="118" t="s">
        <v>13</v>
      </c>
      <c r="F13" s="119">
        <v>734</v>
      </c>
      <c r="G13" s="117">
        <v>1</v>
      </c>
      <c r="H13" s="115" t="str">
        <f>E2&amp;" "&amp;F2&amp;" "&amp;G2</f>
        <v>1ER SEMESTRE 2026</v>
      </c>
      <c r="I13" s="207">
        <f>K4</f>
        <v>734</v>
      </c>
      <c r="J13" s="120">
        <f>IF(G13=1,I13,0)</f>
        <v>734</v>
      </c>
      <c r="K13" s="206"/>
      <c r="L13" s="122" t="str">
        <f>VLOOKUP(C13,[1]Feuil1!$C$2:$Q$482,2,FALSE)</f>
        <v>305012X</v>
      </c>
      <c r="M13" s="205">
        <f>I2</f>
        <v>20</v>
      </c>
      <c r="N13" s="123" t="s">
        <v>23</v>
      </c>
      <c r="O13" s="124">
        <f t="shared" si="1"/>
        <v>36.700000000000003</v>
      </c>
      <c r="P13" s="129"/>
    </row>
    <row r="14" spans="1:19" s="80" customFormat="1" ht="16.5" customHeight="1" x14ac:dyDescent="0.25">
      <c r="A14" s="78"/>
      <c r="B14" s="75"/>
      <c r="C14" s="83"/>
      <c r="D14" s="29" t="e">
        <f>VLOOKUP(C14,[1]Feuil1!$C$2:$Q$482,4,FALSE)</f>
        <v>#N/A</v>
      </c>
      <c r="E14" s="30" t="s">
        <v>13</v>
      </c>
      <c r="F14" s="107"/>
      <c r="G14" s="31">
        <v>1</v>
      </c>
      <c r="H14" s="54"/>
      <c r="I14" s="111"/>
      <c r="J14" s="102">
        <f t="shared" si="0"/>
        <v>0</v>
      </c>
      <c r="K14" s="32"/>
      <c r="L14" s="122" t="e">
        <f>VLOOKUP(C14,[1]Feuil1!$C$2:$Q$482,2,FALSE)</f>
        <v>#N/A</v>
      </c>
      <c r="M14" s="81"/>
      <c r="N14" s="79"/>
      <c r="O14" s="87" t="e">
        <f t="shared" si="1"/>
        <v>#DIV/0!</v>
      </c>
    </row>
    <row r="15" spans="1:19" s="130" customFormat="1" ht="16.5" customHeight="1" x14ac:dyDescent="0.25">
      <c r="A15" s="114"/>
      <c r="B15" s="204">
        <v>45131</v>
      </c>
      <c r="C15" s="116" t="s">
        <v>38</v>
      </c>
      <c r="D15" s="117" t="str">
        <f>VLOOKUP(C15,[1]Feuil1!$C$2:$Q$482,4,FALSE)</f>
        <v>CAROLIN LING MS ARB THE ETH X80 DP</v>
      </c>
      <c r="E15" s="118" t="s">
        <v>13</v>
      </c>
      <c r="F15" s="119">
        <v>734</v>
      </c>
      <c r="G15" s="117">
        <v>1</v>
      </c>
      <c r="H15" s="115" t="str">
        <f>E2&amp;" "&amp;F2&amp;" "&amp;G2</f>
        <v>1ER SEMESTRE 2026</v>
      </c>
      <c r="I15" s="207">
        <f>K4</f>
        <v>734</v>
      </c>
      <c r="J15" s="120">
        <f t="shared" si="0"/>
        <v>734</v>
      </c>
      <c r="K15" s="121"/>
      <c r="L15" s="122" t="str">
        <f>VLOOKUP(C15,[1]Feuil1!$C$2:$Q$482,2,FALSE)</f>
        <v>305012X</v>
      </c>
      <c r="M15" s="205">
        <f>I2</f>
        <v>20</v>
      </c>
      <c r="N15" s="123" t="s">
        <v>23</v>
      </c>
      <c r="O15" s="124">
        <f t="shared" si="1"/>
        <v>36.700000000000003</v>
      </c>
    </row>
    <row r="16" spans="1:19" s="80" customFormat="1" ht="16.5" customHeight="1" x14ac:dyDescent="0.25">
      <c r="A16" s="78"/>
      <c r="B16" s="133"/>
      <c r="C16" s="83"/>
      <c r="D16" s="29" t="e">
        <f>VLOOKUP(C16,[1]Feuil1!$C$2:$Q$482,4,FALSE)</f>
        <v>#N/A</v>
      </c>
      <c r="E16" s="30" t="s">
        <v>13</v>
      </c>
      <c r="F16" s="107"/>
      <c r="G16" s="31">
        <v>1</v>
      </c>
      <c r="H16" s="54"/>
      <c r="I16" s="111"/>
      <c r="J16" s="102">
        <f t="shared" si="0"/>
        <v>0</v>
      </c>
      <c r="K16" s="32"/>
      <c r="L16" s="76" t="e">
        <f>VLOOKUP(C16,[1]Feuil1!$C$2:$Q$482,2,FALSE)</f>
        <v>#N/A</v>
      </c>
      <c r="M16" s="81"/>
      <c r="N16" s="79"/>
      <c r="O16" s="87" t="e">
        <f t="shared" si="1"/>
        <v>#DIV/0!</v>
      </c>
    </row>
    <row r="17" spans="1:15" s="80" customFormat="1" ht="16.5" customHeight="1" x14ac:dyDescent="0.25">
      <c r="A17" s="78"/>
      <c r="B17" s="75"/>
      <c r="C17" s="83"/>
      <c r="D17" s="29" t="e">
        <f>VLOOKUP(C17,[1]Feuil1!$C$2:$Q$482,4,FALSE)</f>
        <v>#N/A</v>
      </c>
      <c r="E17" s="30" t="s">
        <v>13</v>
      </c>
      <c r="F17" s="107"/>
      <c r="G17" s="31">
        <v>1</v>
      </c>
      <c r="H17" s="54"/>
      <c r="I17" s="111"/>
      <c r="J17" s="102">
        <f t="shared" si="0"/>
        <v>0</v>
      </c>
      <c r="K17" s="32"/>
      <c r="L17" s="76" t="e">
        <f>VLOOKUP(C17,[1]Feuil1!$C$2:$Q$482,2,FALSE)</f>
        <v>#N/A</v>
      </c>
      <c r="M17" s="81"/>
      <c r="N17" s="79"/>
      <c r="O17" s="87" t="e">
        <f t="shared" si="1"/>
        <v>#DIV/0!</v>
      </c>
    </row>
    <row r="18" spans="1:15" s="80" customFormat="1" ht="16.5" customHeight="1" x14ac:dyDescent="0.25">
      <c r="A18" s="78"/>
      <c r="B18" s="75"/>
      <c r="C18" s="83"/>
      <c r="D18" s="29" t="e">
        <f>VLOOKUP(C18,[1]Feuil1!$C$2:$Q$482,4,FALSE)</f>
        <v>#N/A</v>
      </c>
      <c r="E18" s="30" t="s">
        <v>13</v>
      </c>
      <c r="F18" s="107"/>
      <c r="G18" s="31">
        <v>1</v>
      </c>
      <c r="H18" s="54"/>
      <c r="I18" s="111"/>
      <c r="J18" s="102">
        <f t="shared" si="0"/>
        <v>0</v>
      </c>
      <c r="K18" s="32"/>
      <c r="L18" s="76" t="e">
        <f>VLOOKUP(C18,[1]Feuil1!$C$2:$Q$482,2,FALSE)</f>
        <v>#N/A</v>
      </c>
      <c r="M18" s="81"/>
      <c r="N18" s="79"/>
      <c r="O18" s="87" t="e">
        <f t="shared" si="1"/>
        <v>#DIV/0!</v>
      </c>
    </row>
    <row r="19" spans="1:15" s="80" customFormat="1" ht="16.5" customHeight="1" x14ac:dyDescent="0.25">
      <c r="A19" s="78"/>
      <c r="B19" s="75"/>
      <c r="C19" s="83"/>
      <c r="D19" s="29" t="e">
        <f>VLOOKUP(C19,[1]Feuil1!$C$2:$Q$482,4,FALSE)</f>
        <v>#N/A</v>
      </c>
      <c r="E19" s="30" t="s">
        <v>13</v>
      </c>
      <c r="F19" s="107"/>
      <c r="G19" s="31">
        <v>1</v>
      </c>
      <c r="H19" s="54"/>
      <c r="I19" s="111"/>
      <c r="J19" s="102">
        <f t="shared" si="0"/>
        <v>0</v>
      </c>
      <c r="K19" s="32"/>
      <c r="L19" s="76" t="e">
        <f>VLOOKUP(C19,[1]Feuil1!$C$2:$Q$482,2,FALSE)</f>
        <v>#N/A</v>
      </c>
      <c r="M19" s="81"/>
      <c r="N19" s="79"/>
      <c r="O19" s="87" t="e">
        <f t="shared" si="1"/>
        <v>#DIV/0!</v>
      </c>
    </row>
    <row r="20" spans="1:15" s="80" customFormat="1" ht="16.5" customHeight="1" x14ac:dyDescent="0.25">
      <c r="A20" s="78"/>
      <c r="B20" s="75"/>
      <c r="C20" s="83"/>
      <c r="D20" s="29" t="e">
        <f>VLOOKUP(C20,[1]Feuil1!$C$2:$Q$482,4,FALSE)</f>
        <v>#N/A</v>
      </c>
      <c r="E20" s="30" t="s">
        <v>13</v>
      </c>
      <c r="F20" s="107"/>
      <c r="G20" s="31">
        <v>1</v>
      </c>
      <c r="H20" s="54"/>
      <c r="I20" s="111"/>
      <c r="J20" s="102">
        <f t="shared" si="0"/>
        <v>0</v>
      </c>
      <c r="K20" s="32"/>
      <c r="L20" s="76" t="e">
        <f>VLOOKUP(C20,[1]Feuil1!$C$2:$Q$482,2,FALSE)</f>
        <v>#N/A</v>
      </c>
      <c r="M20" s="81"/>
      <c r="N20" s="79"/>
      <c r="O20" s="87" t="e">
        <f t="shared" si="1"/>
        <v>#DIV/0!</v>
      </c>
    </row>
    <row r="21" spans="1:15" s="80" customFormat="1" ht="16.5" customHeight="1" x14ac:dyDescent="0.25">
      <c r="A21" s="78"/>
      <c r="B21" s="75"/>
      <c r="C21" s="83"/>
      <c r="D21" s="29" t="e">
        <f>VLOOKUP(C21,[1]Feuil1!$C$2:$Q$482,4,FALSE)</f>
        <v>#N/A</v>
      </c>
      <c r="E21" s="30" t="s">
        <v>13</v>
      </c>
      <c r="F21" s="107"/>
      <c r="G21" s="31">
        <v>1</v>
      </c>
      <c r="H21" s="54"/>
      <c r="I21" s="111"/>
      <c r="J21" s="102">
        <f t="shared" si="0"/>
        <v>0</v>
      </c>
      <c r="K21" s="32"/>
      <c r="L21" s="76" t="e">
        <f>VLOOKUP(C21,[1]Feuil1!$C$2:$Q$482,2,FALSE)</f>
        <v>#N/A</v>
      </c>
      <c r="M21" s="81"/>
      <c r="N21" s="79"/>
      <c r="O21" s="87" t="e">
        <f t="shared" si="1"/>
        <v>#DIV/0!</v>
      </c>
    </row>
    <row r="22" spans="1:15" s="80" customFormat="1" ht="16.5" customHeight="1" x14ac:dyDescent="0.25">
      <c r="A22" s="78"/>
      <c r="B22" s="75"/>
      <c r="C22" s="83"/>
      <c r="D22" s="29" t="e">
        <f>VLOOKUP(C22,[1]Feuil1!$C$2:$Q$482,4,FALSE)</f>
        <v>#N/A</v>
      </c>
      <c r="E22" s="30" t="s">
        <v>13</v>
      </c>
      <c r="F22" s="107"/>
      <c r="G22" s="31">
        <v>1</v>
      </c>
      <c r="H22" s="54"/>
      <c r="I22" s="111"/>
      <c r="J22" s="102">
        <f t="shared" si="0"/>
        <v>0</v>
      </c>
      <c r="K22" s="32"/>
      <c r="L22" s="76" t="e">
        <f>VLOOKUP(C22,[1]Feuil1!$C$2:$Q$482,2,FALSE)</f>
        <v>#N/A</v>
      </c>
      <c r="M22" s="81"/>
      <c r="N22" s="79"/>
      <c r="O22" s="87" t="e">
        <f t="shared" si="1"/>
        <v>#DIV/0!</v>
      </c>
    </row>
    <row r="23" spans="1:15" s="80" customFormat="1" ht="16.5" customHeight="1" x14ac:dyDescent="0.25">
      <c r="A23" s="78"/>
      <c r="B23" s="75"/>
      <c r="C23" s="83"/>
      <c r="D23" s="29" t="e">
        <f>VLOOKUP(C23,[1]Feuil1!$C$2:$Q$482,4,FALSE)</f>
        <v>#N/A</v>
      </c>
      <c r="E23" s="30" t="s">
        <v>13</v>
      </c>
      <c r="F23" s="107"/>
      <c r="G23" s="31">
        <v>1</v>
      </c>
      <c r="H23" s="54"/>
      <c r="I23" s="111"/>
      <c r="J23" s="102">
        <f t="shared" si="0"/>
        <v>0</v>
      </c>
      <c r="K23" s="32"/>
      <c r="L23" s="76" t="e">
        <f>VLOOKUP(C23,[1]Feuil1!$C$2:$Q$482,2,FALSE)</f>
        <v>#N/A</v>
      </c>
      <c r="M23" s="81"/>
      <c r="N23" s="79"/>
      <c r="O23" s="87" t="e">
        <f t="shared" si="1"/>
        <v>#DIV/0!</v>
      </c>
    </row>
    <row r="24" spans="1:15" s="80" customFormat="1" ht="16.5" customHeight="1" x14ac:dyDescent="0.25">
      <c r="A24" s="78"/>
      <c r="B24" s="75"/>
      <c r="C24" s="83"/>
      <c r="D24" s="29" t="e">
        <f>VLOOKUP(C24,[1]Feuil1!$C$2:$Q$482,4,FALSE)</f>
        <v>#N/A</v>
      </c>
      <c r="E24" s="30" t="s">
        <v>13</v>
      </c>
      <c r="F24" s="107"/>
      <c r="G24" s="31">
        <v>1</v>
      </c>
      <c r="H24" s="54"/>
      <c r="I24" s="111"/>
      <c r="J24" s="102">
        <f t="shared" si="0"/>
        <v>0</v>
      </c>
      <c r="K24" s="32"/>
      <c r="L24" s="76" t="e">
        <f>VLOOKUP(C24,[1]Feuil1!$C$2:$Q$482,2,FALSE)</f>
        <v>#N/A</v>
      </c>
      <c r="M24" s="81"/>
      <c r="N24" s="79"/>
      <c r="O24" s="87" t="e">
        <f t="shared" si="1"/>
        <v>#DIV/0!</v>
      </c>
    </row>
    <row r="25" spans="1:15" s="80" customFormat="1" ht="16.5" customHeight="1" x14ac:dyDescent="0.25">
      <c r="A25" s="78"/>
      <c r="B25" s="75"/>
      <c r="C25" s="83"/>
      <c r="D25" s="29" t="e">
        <f>VLOOKUP(C25,[1]Feuil1!$C$2:$Q$482,4,FALSE)</f>
        <v>#N/A</v>
      </c>
      <c r="E25" s="30" t="s">
        <v>13</v>
      </c>
      <c r="F25" s="107"/>
      <c r="G25" s="31">
        <v>1</v>
      </c>
      <c r="H25" s="54"/>
      <c r="I25" s="111"/>
      <c r="J25" s="102">
        <f t="shared" si="0"/>
        <v>0</v>
      </c>
      <c r="K25" s="32"/>
      <c r="L25" s="76" t="e">
        <f>VLOOKUP(C25,[1]Feuil1!$C$2:$Q$482,2,FALSE)</f>
        <v>#N/A</v>
      </c>
      <c r="M25" s="81"/>
      <c r="N25" s="79"/>
      <c r="O25" s="87" t="e">
        <f t="shared" si="1"/>
        <v>#DIV/0!</v>
      </c>
    </row>
    <row r="26" spans="1:15" s="80" customFormat="1" ht="16.5" customHeight="1" x14ac:dyDescent="0.25">
      <c r="A26" s="78"/>
      <c r="B26" s="75"/>
      <c r="C26" s="83"/>
      <c r="D26" s="29" t="e">
        <f>VLOOKUP(C26,[1]Feuil1!$C$2:$Q$482,4,FALSE)</f>
        <v>#N/A</v>
      </c>
      <c r="E26" s="30" t="s">
        <v>13</v>
      </c>
      <c r="F26" s="107"/>
      <c r="G26" s="31">
        <v>1</v>
      </c>
      <c r="H26" s="54"/>
      <c r="I26" s="111"/>
      <c r="J26" s="102">
        <f t="shared" si="0"/>
        <v>0</v>
      </c>
      <c r="K26" s="32"/>
      <c r="L26" s="76" t="e">
        <f>VLOOKUP(C26,[1]Feuil1!$C$2:$Q$482,2,FALSE)</f>
        <v>#N/A</v>
      </c>
      <c r="M26" s="81"/>
      <c r="N26" s="79"/>
      <c r="O26" s="87" t="e">
        <f t="shared" si="1"/>
        <v>#DIV/0!</v>
      </c>
    </row>
    <row r="27" spans="1:15" s="80" customFormat="1" ht="16.5" customHeight="1" x14ac:dyDescent="0.25">
      <c r="A27" s="78"/>
      <c r="B27" s="75"/>
      <c r="C27" s="83"/>
      <c r="D27" s="29" t="e">
        <f>VLOOKUP(C27,[1]Feuil1!$C$2:$Q$482,4,FALSE)</f>
        <v>#N/A</v>
      </c>
      <c r="E27" s="30" t="s">
        <v>13</v>
      </c>
      <c r="F27" s="107"/>
      <c r="G27" s="31">
        <v>1</v>
      </c>
      <c r="H27" s="54"/>
      <c r="I27" s="111"/>
      <c r="J27" s="102">
        <f t="shared" si="0"/>
        <v>0</v>
      </c>
      <c r="K27" s="32"/>
      <c r="L27" s="76" t="e">
        <f>VLOOKUP(C27,[1]Feuil1!$C$2:$Q$482,2,FALSE)</f>
        <v>#N/A</v>
      </c>
      <c r="M27" s="81"/>
      <c r="N27" s="79"/>
      <c r="O27" s="87" t="e">
        <f t="shared" si="1"/>
        <v>#DIV/0!</v>
      </c>
    </row>
    <row r="28" spans="1:15" s="80" customFormat="1" ht="16.5" customHeight="1" x14ac:dyDescent="0.25">
      <c r="A28" s="78"/>
      <c r="B28" s="75"/>
      <c r="C28" s="83"/>
      <c r="D28" s="29" t="e">
        <f>VLOOKUP(C28,[1]Feuil1!$C$2:$Q$482,4,FALSE)</f>
        <v>#N/A</v>
      </c>
      <c r="E28" s="30" t="s">
        <v>13</v>
      </c>
      <c r="F28" s="107"/>
      <c r="G28" s="31">
        <v>1</v>
      </c>
      <c r="H28" s="34"/>
      <c r="I28" s="111"/>
      <c r="J28" s="102">
        <f t="shared" si="0"/>
        <v>0</v>
      </c>
      <c r="K28" s="32"/>
      <c r="L28" s="76" t="e">
        <f>VLOOKUP(C28,[1]Feuil1!$C$2:$Q$482,2,FALSE)</f>
        <v>#N/A</v>
      </c>
      <c r="M28" s="81"/>
      <c r="N28" s="79"/>
      <c r="O28" s="87" t="e">
        <f t="shared" si="1"/>
        <v>#DIV/0!</v>
      </c>
    </row>
    <row r="29" spans="1:15" s="80" customFormat="1" ht="16.5" customHeight="1" x14ac:dyDescent="0.25">
      <c r="A29" s="78"/>
      <c r="B29" s="75"/>
      <c r="C29" s="83"/>
      <c r="D29" s="29" t="e">
        <f>VLOOKUP(C29,[1]Feuil1!$C$2:$Q$482,4,FALSE)</f>
        <v>#N/A</v>
      </c>
      <c r="E29" s="30" t="s">
        <v>13</v>
      </c>
      <c r="F29" s="107"/>
      <c r="G29" s="31">
        <v>1</v>
      </c>
      <c r="H29" s="29"/>
      <c r="I29" s="111"/>
      <c r="J29" s="102">
        <f t="shared" si="0"/>
        <v>0</v>
      </c>
      <c r="K29" s="32"/>
      <c r="L29" s="76" t="e">
        <f>VLOOKUP(C29,[1]Feuil1!$C$2:$Q$482,2,FALSE)</f>
        <v>#N/A</v>
      </c>
      <c r="M29" s="81"/>
      <c r="N29" s="79"/>
      <c r="O29" s="87" t="e">
        <f t="shared" si="1"/>
        <v>#DIV/0!</v>
      </c>
    </row>
    <row r="30" spans="1:15" s="80" customFormat="1" ht="16.5" customHeight="1" x14ac:dyDescent="0.25">
      <c r="A30" s="78"/>
      <c r="B30" s="75"/>
      <c r="C30" s="83"/>
      <c r="D30" s="29" t="e">
        <f>VLOOKUP(C30,[1]Feuil1!$C$2:$Q$482,4,FALSE)</f>
        <v>#N/A</v>
      </c>
      <c r="E30" s="30" t="s">
        <v>13</v>
      </c>
      <c r="F30" s="107"/>
      <c r="G30" s="31">
        <v>1</v>
      </c>
      <c r="H30" s="29"/>
      <c r="I30" s="111"/>
      <c r="J30" s="102">
        <f t="shared" si="0"/>
        <v>0</v>
      </c>
      <c r="K30" s="32"/>
      <c r="L30" s="76" t="e">
        <f>VLOOKUP(C30,[1]Feuil1!$C$2:$Q$482,2,FALSE)</f>
        <v>#N/A</v>
      </c>
      <c r="M30" s="81"/>
      <c r="N30" s="79"/>
      <c r="O30" s="87" t="e">
        <f t="shared" si="1"/>
        <v>#DIV/0!</v>
      </c>
    </row>
    <row r="31" spans="1:15" s="80" customFormat="1" ht="16.5" customHeight="1" x14ac:dyDescent="0.25">
      <c r="A31" s="78"/>
      <c r="B31" s="75"/>
      <c r="C31" s="83"/>
      <c r="D31" s="29" t="e">
        <f>VLOOKUP(C31,[1]Feuil1!$C$2:$Q$482,4,FALSE)</f>
        <v>#N/A</v>
      </c>
      <c r="E31" s="30" t="s">
        <v>13</v>
      </c>
      <c r="F31" s="107"/>
      <c r="G31" s="31">
        <v>1</v>
      </c>
      <c r="H31" s="34"/>
      <c r="I31" s="111"/>
      <c r="J31" s="102">
        <f t="shared" si="0"/>
        <v>0</v>
      </c>
      <c r="K31" s="32"/>
      <c r="L31" s="76" t="e">
        <f>VLOOKUP(C31,[1]Feuil1!$C$2:$Q$482,2,FALSE)</f>
        <v>#N/A</v>
      </c>
      <c r="M31" s="81"/>
      <c r="N31" s="79"/>
      <c r="O31" s="87" t="e">
        <f t="shared" si="1"/>
        <v>#DIV/0!</v>
      </c>
    </row>
    <row r="32" spans="1:15" s="80" customFormat="1" ht="16.5" customHeight="1" x14ac:dyDescent="0.25">
      <c r="A32" s="78"/>
      <c r="B32" s="75"/>
      <c r="C32" s="83"/>
      <c r="D32" s="29" t="e">
        <f>VLOOKUP(C32,[1]Feuil1!$C$2:$Q$482,4,FALSE)</f>
        <v>#N/A</v>
      </c>
      <c r="E32" s="30" t="s">
        <v>13</v>
      </c>
      <c r="F32" s="107"/>
      <c r="G32" s="31">
        <v>1</v>
      </c>
      <c r="H32" s="29"/>
      <c r="I32" s="111"/>
      <c r="J32" s="102">
        <f t="shared" si="0"/>
        <v>0</v>
      </c>
      <c r="K32" s="32"/>
      <c r="L32" s="76" t="e">
        <f>VLOOKUP(C32,[1]Feuil1!$C$2:$Q$482,2,FALSE)</f>
        <v>#N/A</v>
      </c>
      <c r="M32" s="81"/>
      <c r="N32" s="79"/>
      <c r="O32" s="87" t="e">
        <f t="shared" si="1"/>
        <v>#DIV/0!</v>
      </c>
    </row>
    <row r="33" spans="1:15" s="80" customFormat="1" ht="16.5" customHeight="1" x14ac:dyDescent="0.25">
      <c r="A33" s="78"/>
      <c r="B33" s="75"/>
      <c r="C33" s="83"/>
      <c r="D33" s="29" t="e">
        <f>VLOOKUP(C33,[1]Feuil1!$C$2:$Q$482,4,FALSE)</f>
        <v>#N/A</v>
      </c>
      <c r="E33" s="30" t="s">
        <v>13</v>
      </c>
      <c r="F33" s="107"/>
      <c r="G33" s="31">
        <v>1</v>
      </c>
      <c r="H33" s="34"/>
      <c r="I33" s="111"/>
      <c r="J33" s="102">
        <f t="shared" si="0"/>
        <v>0</v>
      </c>
      <c r="K33" s="32"/>
      <c r="L33" s="76" t="e">
        <f>VLOOKUP(C33,[1]Feuil1!$C$2:$Q$482,2,FALSE)</f>
        <v>#N/A</v>
      </c>
      <c r="M33" s="81"/>
      <c r="N33" s="79"/>
      <c r="O33" s="87" t="e">
        <f t="shared" si="1"/>
        <v>#DIV/0!</v>
      </c>
    </row>
    <row r="34" spans="1:15" s="80" customFormat="1" ht="16.5" customHeight="1" x14ac:dyDescent="0.25">
      <c r="A34" s="78"/>
      <c r="B34" s="75"/>
      <c r="C34" s="83"/>
      <c r="D34" s="29" t="e">
        <f>VLOOKUP(C34,[1]Feuil1!$C$2:$Q$482,4,FALSE)</f>
        <v>#N/A</v>
      </c>
      <c r="E34" s="30" t="s">
        <v>13</v>
      </c>
      <c r="F34" s="107"/>
      <c r="G34" s="31">
        <v>1</v>
      </c>
      <c r="H34" s="54"/>
      <c r="I34" s="111"/>
      <c r="J34" s="102">
        <f t="shared" si="0"/>
        <v>0</v>
      </c>
      <c r="K34" s="32"/>
      <c r="L34" s="76" t="e">
        <f>VLOOKUP(C34,[1]Feuil1!$C$2:$Q$482,2,FALSE)</f>
        <v>#N/A</v>
      </c>
      <c r="M34" s="81"/>
      <c r="N34" s="79"/>
      <c r="O34" s="87" t="e">
        <f t="shared" si="1"/>
        <v>#DIV/0!</v>
      </c>
    </row>
    <row r="35" spans="1:15" s="80" customFormat="1" ht="16.5" customHeight="1" x14ac:dyDescent="0.25">
      <c r="A35" s="78"/>
      <c r="B35" s="75"/>
      <c r="C35" s="83"/>
      <c r="D35" s="29" t="e">
        <f>VLOOKUP(C35,[1]Feuil1!$C$2:$Q$482,4,FALSE)</f>
        <v>#N/A</v>
      </c>
      <c r="E35" s="30" t="s">
        <v>13</v>
      </c>
      <c r="F35" s="107"/>
      <c r="G35" s="31">
        <v>1</v>
      </c>
      <c r="H35" s="54"/>
      <c r="I35" s="111"/>
      <c r="J35" s="102">
        <f t="shared" si="0"/>
        <v>0</v>
      </c>
      <c r="K35" s="32"/>
      <c r="L35" s="76" t="e">
        <f>VLOOKUP(C35,[1]Feuil1!$C$2:$Q$482,2,FALSE)</f>
        <v>#N/A</v>
      </c>
      <c r="M35" s="81"/>
      <c r="N35" s="79"/>
      <c r="O35" s="87" t="e">
        <f t="shared" si="1"/>
        <v>#DIV/0!</v>
      </c>
    </row>
    <row r="36" spans="1:15" s="80" customFormat="1" ht="16.5" customHeight="1" x14ac:dyDescent="0.25">
      <c r="A36" s="78"/>
      <c r="B36" s="75"/>
      <c r="C36" s="83"/>
      <c r="D36" s="29" t="e">
        <f>VLOOKUP(C36,[1]Feuil1!$C$2:$Q$482,4,FALSE)</f>
        <v>#N/A</v>
      </c>
      <c r="E36" s="30" t="s">
        <v>13</v>
      </c>
      <c r="F36" s="107"/>
      <c r="G36" s="31">
        <v>1</v>
      </c>
      <c r="H36" s="54"/>
      <c r="I36" s="111"/>
      <c r="J36" s="102">
        <f t="shared" si="0"/>
        <v>0</v>
      </c>
      <c r="K36" s="32"/>
      <c r="L36" s="76" t="e">
        <f>VLOOKUP(C36,[1]Feuil1!$C$2:$Q$482,2,FALSE)</f>
        <v>#N/A</v>
      </c>
      <c r="M36" s="81"/>
      <c r="N36" s="79"/>
      <c r="O36" s="87" t="e">
        <f t="shared" si="1"/>
        <v>#DIV/0!</v>
      </c>
    </row>
    <row r="37" spans="1:15" s="80" customFormat="1" ht="16.5" customHeight="1" x14ac:dyDescent="0.25">
      <c r="A37" s="78"/>
      <c r="B37" s="75"/>
      <c r="C37" s="83"/>
      <c r="D37" s="29" t="e">
        <f>VLOOKUP(C37,[1]Feuil1!$C$2:$Q$482,4,FALSE)</f>
        <v>#N/A</v>
      </c>
      <c r="E37" s="30" t="s">
        <v>13</v>
      </c>
      <c r="F37" s="107"/>
      <c r="G37" s="31">
        <v>1</v>
      </c>
      <c r="H37" s="55"/>
      <c r="I37" s="111"/>
      <c r="J37" s="102">
        <f t="shared" si="0"/>
        <v>0</v>
      </c>
      <c r="K37" s="32"/>
      <c r="L37" s="76" t="e">
        <f>VLOOKUP(C37,[1]Feuil1!$C$2:$Q$482,2,FALSE)</f>
        <v>#N/A</v>
      </c>
      <c r="M37" s="81"/>
      <c r="N37" s="79"/>
      <c r="O37" s="87" t="e">
        <f t="shared" si="1"/>
        <v>#DIV/0!</v>
      </c>
    </row>
    <row r="38" spans="1:15" s="80" customFormat="1" ht="16.5" customHeight="1" x14ac:dyDescent="0.25">
      <c r="A38" s="78"/>
      <c r="B38" s="75"/>
      <c r="C38" s="83"/>
      <c r="D38" s="29" t="e">
        <f>VLOOKUP(C38,[1]Feuil1!$C$2:$Q$482,4,FALSE)</f>
        <v>#N/A</v>
      </c>
      <c r="E38" s="30" t="s">
        <v>13</v>
      </c>
      <c r="F38" s="107"/>
      <c r="G38" s="31">
        <v>1</v>
      </c>
      <c r="H38" s="75"/>
      <c r="I38" s="111"/>
      <c r="J38" s="102">
        <f t="shared" si="0"/>
        <v>0</v>
      </c>
      <c r="K38" s="32"/>
      <c r="L38" s="76" t="e">
        <f>VLOOKUP(C38,[1]Feuil1!$C$2:$Q$482,2,FALSE)</f>
        <v>#N/A</v>
      </c>
      <c r="M38" s="81"/>
      <c r="N38" s="79"/>
      <c r="O38" s="87" t="e">
        <f t="shared" si="1"/>
        <v>#DIV/0!</v>
      </c>
    </row>
    <row r="39" spans="1:15" s="80" customFormat="1" ht="16.5" customHeight="1" x14ac:dyDescent="0.25">
      <c r="A39" s="78"/>
      <c r="B39" s="75"/>
      <c r="C39" s="83"/>
      <c r="D39" s="29" t="e">
        <f>VLOOKUP(C39,[1]Feuil1!$C$2:$Q$482,4,FALSE)</f>
        <v>#N/A</v>
      </c>
      <c r="E39" s="30" t="s">
        <v>13</v>
      </c>
      <c r="F39" s="107"/>
      <c r="G39" s="31">
        <v>1</v>
      </c>
      <c r="H39" s="54"/>
      <c r="I39" s="111"/>
      <c r="J39" s="102">
        <f t="shared" si="0"/>
        <v>0</v>
      </c>
      <c r="K39" s="32"/>
      <c r="L39" s="76" t="e">
        <f>VLOOKUP(C39,[1]Feuil1!$C$2:$Q$482,2,FALSE)</f>
        <v>#N/A</v>
      </c>
      <c r="M39" s="81"/>
      <c r="N39" s="79"/>
      <c r="O39" s="87" t="e">
        <f t="shared" si="1"/>
        <v>#DIV/0!</v>
      </c>
    </row>
    <row r="40" spans="1:15" s="80" customFormat="1" ht="16.5" customHeight="1" x14ac:dyDescent="0.25">
      <c r="A40" s="78"/>
      <c r="B40" s="75"/>
      <c r="C40" s="83"/>
      <c r="D40" s="29" t="e">
        <f>VLOOKUP(C40,[1]Feuil1!$C$2:$Q$482,4,FALSE)</f>
        <v>#N/A</v>
      </c>
      <c r="E40" s="30" t="s">
        <v>13</v>
      </c>
      <c r="F40" s="107"/>
      <c r="G40" s="31">
        <v>1</v>
      </c>
      <c r="H40" s="54"/>
      <c r="I40" s="111"/>
      <c r="J40" s="102">
        <f t="shared" si="0"/>
        <v>0</v>
      </c>
      <c r="K40" s="32"/>
      <c r="L40" s="76" t="e">
        <f>VLOOKUP(C40,[1]Feuil1!$C$2:$Q$482,2,FALSE)</f>
        <v>#N/A</v>
      </c>
      <c r="M40" s="81"/>
      <c r="N40" s="79"/>
      <c r="O40" s="87" t="e">
        <f t="shared" si="1"/>
        <v>#DIV/0!</v>
      </c>
    </row>
    <row r="41" spans="1:15" s="80" customFormat="1" ht="16.5" customHeight="1" x14ac:dyDescent="0.25">
      <c r="A41" s="78"/>
      <c r="B41" s="75"/>
      <c r="C41" s="83"/>
      <c r="D41" s="29" t="e">
        <f>VLOOKUP(C41,[1]Feuil1!$C$2:$Q$482,4,FALSE)</f>
        <v>#N/A</v>
      </c>
      <c r="E41" s="30" t="s">
        <v>13</v>
      </c>
      <c r="F41" s="107"/>
      <c r="G41" s="31">
        <v>1</v>
      </c>
      <c r="H41" s="54"/>
      <c r="I41" s="111"/>
      <c r="J41" s="102">
        <f t="shared" ref="J41:J70" si="2">IF(G41=1,I41,0)</f>
        <v>0</v>
      </c>
      <c r="K41" s="32"/>
      <c r="L41" s="76" t="e">
        <f>VLOOKUP(C41,[1]Feuil1!$C$2:$Q$482,2,FALSE)</f>
        <v>#N/A</v>
      </c>
      <c r="M41" s="81"/>
      <c r="N41" s="79"/>
      <c r="O41" s="87" t="e">
        <f t="shared" si="1"/>
        <v>#DIV/0!</v>
      </c>
    </row>
    <row r="42" spans="1:15" s="80" customFormat="1" ht="16.5" customHeight="1" x14ac:dyDescent="0.25">
      <c r="A42" s="78"/>
      <c r="B42" s="75"/>
      <c r="C42" s="83"/>
      <c r="D42" s="29" t="e">
        <f>VLOOKUP(C42,[1]Feuil1!$C$2:$Q$482,4,FALSE)</f>
        <v>#N/A</v>
      </c>
      <c r="E42" s="30" t="s">
        <v>13</v>
      </c>
      <c r="F42" s="107"/>
      <c r="G42" s="31">
        <v>1</v>
      </c>
      <c r="H42" s="54"/>
      <c r="I42" s="111"/>
      <c r="J42" s="102">
        <f t="shared" si="2"/>
        <v>0</v>
      </c>
      <c r="K42" s="32"/>
      <c r="L42" s="76" t="e">
        <f>VLOOKUP(C42,[1]Feuil1!$C$2:$Q$482,2,FALSE)</f>
        <v>#N/A</v>
      </c>
      <c r="M42" s="81"/>
      <c r="N42" s="79"/>
      <c r="O42" s="87" t="e">
        <f t="shared" si="1"/>
        <v>#DIV/0!</v>
      </c>
    </row>
    <row r="43" spans="1:15" s="80" customFormat="1" ht="16.5" customHeight="1" x14ac:dyDescent="0.25">
      <c r="A43" s="78"/>
      <c r="B43" s="75"/>
      <c r="C43" s="83"/>
      <c r="D43" s="29" t="e">
        <f>VLOOKUP(C43,[1]Feuil1!$C$2:$Q$482,4,FALSE)</f>
        <v>#N/A</v>
      </c>
      <c r="E43" s="30" t="s">
        <v>13</v>
      </c>
      <c r="F43" s="107"/>
      <c r="G43" s="31">
        <v>1</v>
      </c>
      <c r="H43" s="54"/>
      <c r="I43" s="111"/>
      <c r="J43" s="102">
        <f t="shared" si="2"/>
        <v>0</v>
      </c>
      <c r="K43" s="32"/>
      <c r="L43" s="76" t="e">
        <f>VLOOKUP(C43,[1]Feuil1!$C$2:$Q$482,2,FALSE)</f>
        <v>#N/A</v>
      </c>
      <c r="M43" s="81"/>
      <c r="N43" s="79"/>
      <c r="O43" s="87" t="e">
        <f t="shared" si="1"/>
        <v>#DIV/0!</v>
      </c>
    </row>
    <row r="44" spans="1:15" s="80" customFormat="1" ht="16.5" customHeight="1" x14ac:dyDescent="0.25">
      <c r="A44" s="78"/>
      <c r="B44" s="75"/>
      <c r="C44" s="83"/>
      <c r="D44" s="29" t="e">
        <f>VLOOKUP(C44,[1]Feuil1!$C$2:$Q$482,4,FALSE)</f>
        <v>#N/A</v>
      </c>
      <c r="E44" s="30" t="s">
        <v>13</v>
      </c>
      <c r="F44" s="107"/>
      <c r="G44" s="31">
        <v>1</v>
      </c>
      <c r="H44" s="54"/>
      <c r="I44" s="111"/>
      <c r="J44" s="102">
        <f t="shared" si="2"/>
        <v>0</v>
      </c>
      <c r="K44" s="32"/>
      <c r="L44" s="76" t="e">
        <f>VLOOKUP(C44,[1]Feuil1!$C$2:$Q$482,2,FALSE)</f>
        <v>#N/A</v>
      </c>
      <c r="M44" s="81"/>
      <c r="N44" s="79"/>
      <c r="O44" s="87" t="e">
        <f t="shared" si="1"/>
        <v>#DIV/0!</v>
      </c>
    </row>
    <row r="45" spans="1:15" s="80" customFormat="1" ht="16.5" customHeight="1" x14ac:dyDescent="0.25">
      <c r="A45" s="78"/>
      <c r="B45" s="75"/>
      <c r="C45" s="83"/>
      <c r="D45" s="29" t="e">
        <f>VLOOKUP(C45,[1]Feuil1!$C$2:$Q$482,4,FALSE)</f>
        <v>#N/A</v>
      </c>
      <c r="E45" s="30" t="s">
        <v>13</v>
      </c>
      <c r="F45" s="107"/>
      <c r="G45" s="31">
        <v>1</v>
      </c>
      <c r="H45" s="54"/>
      <c r="I45" s="111"/>
      <c r="J45" s="102">
        <f t="shared" si="2"/>
        <v>0</v>
      </c>
      <c r="K45" s="32"/>
      <c r="L45" s="76" t="e">
        <f>VLOOKUP(C45,[1]Feuil1!$C$2:$Q$482,2,FALSE)</f>
        <v>#N/A</v>
      </c>
      <c r="M45" s="81"/>
      <c r="N45" s="79"/>
      <c r="O45" s="87" t="e">
        <f t="shared" si="1"/>
        <v>#DIV/0!</v>
      </c>
    </row>
    <row r="46" spans="1:15" s="80" customFormat="1" ht="16.5" customHeight="1" x14ac:dyDescent="0.25">
      <c r="A46" s="78"/>
      <c r="B46" s="75"/>
      <c r="C46" s="83"/>
      <c r="D46" s="29" t="e">
        <f>VLOOKUP(C46,[1]Feuil1!$C$2:$Q$482,4,FALSE)</f>
        <v>#N/A</v>
      </c>
      <c r="E46" s="30" t="s">
        <v>13</v>
      </c>
      <c r="F46" s="107"/>
      <c r="G46" s="31">
        <v>1</v>
      </c>
      <c r="H46" s="54"/>
      <c r="I46" s="111"/>
      <c r="J46" s="102">
        <f t="shared" si="2"/>
        <v>0</v>
      </c>
      <c r="K46" s="32"/>
      <c r="L46" s="76" t="e">
        <f>VLOOKUP(C46,[1]Feuil1!$C$2:$Q$482,2,FALSE)</f>
        <v>#N/A</v>
      </c>
      <c r="M46" s="81"/>
      <c r="N46" s="79"/>
      <c r="O46" s="87" t="e">
        <f t="shared" si="1"/>
        <v>#DIV/0!</v>
      </c>
    </row>
    <row r="47" spans="1:15" s="80" customFormat="1" ht="16.5" customHeight="1" x14ac:dyDescent="0.25">
      <c r="A47" s="78"/>
      <c r="B47" s="75"/>
      <c r="C47" s="83"/>
      <c r="D47" s="29" t="e">
        <f>VLOOKUP(C47,[1]Feuil1!$C$2:$Q$482,4,FALSE)</f>
        <v>#N/A</v>
      </c>
      <c r="E47" s="30" t="s">
        <v>13</v>
      </c>
      <c r="F47" s="107"/>
      <c r="G47" s="31">
        <v>1</v>
      </c>
      <c r="H47" s="54"/>
      <c r="I47" s="111"/>
      <c r="J47" s="102">
        <f t="shared" si="2"/>
        <v>0</v>
      </c>
      <c r="K47" s="32"/>
      <c r="L47" s="76" t="e">
        <f>VLOOKUP(C47,[1]Feuil1!$C$2:$Q$482,2,FALSE)</f>
        <v>#N/A</v>
      </c>
      <c r="M47" s="81"/>
      <c r="N47" s="79"/>
      <c r="O47" s="87" t="e">
        <f t="shared" si="1"/>
        <v>#DIV/0!</v>
      </c>
    </row>
    <row r="48" spans="1:15" s="80" customFormat="1" ht="16.5" customHeight="1" x14ac:dyDescent="0.25">
      <c r="A48" s="78"/>
      <c r="B48" s="75"/>
      <c r="C48" s="83"/>
      <c r="D48" s="29" t="e">
        <f>VLOOKUP(C48,[1]Feuil1!$C$2:$Q$482,4,FALSE)</f>
        <v>#N/A</v>
      </c>
      <c r="E48" s="30" t="s">
        <v>13</v>
      </c>
      <c r="F48" s="107"/>
      <c r="G48" s="31">
        <v>1</v>
      </c>
      <c r="H48" s="54"/>
      <c r="I48" s="111"/>
      <c r="J48" s="102">
        <f t="shared" si="2"/>
        <v>0</v>
      </c>
      <c r="K48" s="32"/>
      <c r="L48" s="76" t="e">
        <f>VLOOKUP(C48,[1]Feuil1!$C$2:$Q$482,2,FALSE)</f>
        <v>#N/A</v>
      </c>
      <c r="M48" s="81"/>
      <c r="N48" s="79"/>
      <c r="O48" s="87" t="e">
        <f t="shared" si="1"/>
        <v>#DIV/0!</v>
      </c>
    </row>
    <row r="49" spans="1:15" s="80" customFormat="1" ht="16.5" customHeight="1" x14ac:dyDescent="0.25">
      <c r="A49" s="78"/>
      <c r="B49" s="75"/>
      <c r="C49" s="83"/>
      <c r="D49" s="29" t="e">
        <f>VLOOKUP(C49,[1]Feuil1!$C$2:$Q$482,4,FALSE)</f>
        <v>#N/A</v>
      </c>
      <c r="E49" s="30" t="s">
        <v>13</v>
      </c>
      <c r="F49" s="107"/>
      <c r="G49" s="31">
        <v>1</v>
      </c>
      <c r="H49" s="54"/>
      <c r="I49" s="111"/>
      <c r="J49" s="102">
        <f t="shared" si="2"/>
        <v>0</v>
      </c>
      <c r="K49" s="32"/>
      <c r="L49" s="76" t="e">
        <f>VLOOKUP(C49,[1]Feuil1!$C$2:$Q$482,2,FALSE)</f>
        <v>#N/A</v>
      </c>
      <c r="M49" s="81"/>
      <c r="N49" s="79"/>
      <c r="O49" s="87" t="e">
        <f t="shared" si="1"/>
        <v>#DIV/0!</v>
      </c>
    </row>
    <row r="50" spans="1:15" s="80" customFormat="1" ht="16.5" customHeight="1" x14ac:dyDescent="0.25">
      <c r="A50" s="78"/>
      <c r="B50" s="75"/>
      <c r="C50" s="83"/>
      <c r="D50" s="29" t="e">
        <f>VLOOKUP(C50,[1]Feuil1!$C$2:$Q$482,4,FALSE)</f>
        <v>#N/A</v>
      </c>
      <c r="E50" s="30" t="s">
        <v>13</v>
      </c>
      <c r="F50" s="107"/>
      <c r="G50" s="31">
        <v>1</v>
      </c>
      <c r="H50" s="54"/>
      <c r="I50" s="111"/>
      <c r="J50" s="102">
        <f t="shared" si="2"/>
        <v>0</v>
      </c>
      <c r="K50" s="32"/>
      <c r="L50" s="76" t="e">
        <f>VLOOKUP(C50,[1]Feuil1!$C$2:$Q$482,2,FALSE)</f>
        <v>#N/A</v>
      </c>
      <c r="M50" s="81"/>
      <c r="N50" s="79"/>
      <c r="O50" s="87" t="e">
        <f t="shared" si="1"/>
        <v>#DIV/0!</v>
      </c>
    </row>
    <row r="51" spans="1:15" s="80" customFormat="1" ht="16.5" customHeight="1" x14ac:dyDescent="0.25">
      <c r="A51" s="78"/>
      <c r="B51" s="75"/>
      <c r="C51" s="83"/>
      <c r="D51" s="29" t="e">
        <f>VLOOKUP(C51,[1]Feuil1!$C$2:$Q$482,4,FALSE)</f>
        <v>#N/A</v>
      </c>
      <c r="E51" s="30" t="s">
        <v>13</v>
      </c>
      <c r="F51" s="107"/>
      <c r="G51" s="31">
        <v>1</v>
      </c>
      <c r="H51" s="54"/>
      <c r="I51" s="111"/>
      <c r="J51" s="102">
        <f t="shared" si="2"/>
        <v>0</v>
      </c>
      <c r="K51" s="32"/>
      <c r="L51" s="76" t="e">
        <f>VLOOKUP(C51,[1]Feuil1!$C$2:$Q$482,2,FALSE)</f>
        <v>#N/A</v>
      </c>
      <c r="M51" s="81"/>
      <c r="N51" s="79"/>
      <c r="O51" s="87" t="e">
        <f t="shared" si="1"/>
        <v>#DIV/0!</v>
      </c>
    </row>
    <row r="52" spans="1:15" s="80" customFormat="1" ht="16.5" customHeight="1" x14ac:dyDescent="0.25">
      <c r="A52" s="78"/>
      <c r="B52" s="75"/>
      <c r="C52" s="83"/>
      <c r="D52" s="29" t="e">
        <f>VLOOKUP(C52,[1]Feuil1!$C$2:$Q$482,4,FALSE)</f>
        <v>#N/A</v>
      </c>
      <c r="E52" s="30" t="s">
        <v>13</v>
      </c>
      <c r="F52" s="107"/>
      <c r="G52" s="31">
        <v>1</v>
      </c>
      <c r="H52" s="54"/>
      <c r="I52" s="111"/>
      <c r="J52" s="102">
        <f t="shared" si="2"/>
        <v>0</v>
      </c>
      <c r="K52" s="32"/>
      <c r="L52" s="76" t="e">
        <f>VLOOKUP(C52,[1]Feuil1!$C$2:$Q$482,2,FALSE)</f>
        <v>#N/A</v>
      </c>
      <c r="M52" s="81"/>
      <c r="N52" s="79"/>
      <c r="O52" s="87" t="e">
        <f t="shared" si="1"/>
        <v>#DIV/0!</v>
      </c>
    </row>
    <row r="53" spans="1:15" s="80" customFormat="1" ht="16.5" customHeight="1" x14ac:dyDescent="0.25">
      <c r="A53" s="78"/>
      <c r="B53" s="75"/>
      <c r="C53" s="83"/>
      <c r="D53" s="29" t="e">
        <f>VLOOKUP(C53,[1]Feuil1!$C$2:$Q$482,4,FALSE)</f>
        <v>#N/A</v>
      </c>
      <c r="E53" s="30" t="s">
        <v>13</v>
      </c>
      <c r="F53" s="107"/>
      <c r="G53" s="31">
        <v>1</v>
      </c>
      <c r="H53" s="54"/>
      <c r="I53" s="111"/>
      <c r="J53" s="102">
        <f t="shared" si="2"/>
        <v>0</v>
      </c>
      <c r="K53" s="32"/>
      <c r="L53" s="76" t="e">
        <f>VLOOKUP(C53,[1]Feuil1!$C$2:$Q$482,2,FALSE)</f>
        <v>#N/A</v>
      </c>
      <c r="M53" s="81"/>
      <c r="N53" s="79"/>
      <c r="O53" s="87" t="e">
        <f t="shared" si="1"/>
        <v>#DIV/0!</v>
      </c>
    </row>
    <row r="54" spans="1:15" s="80" customFormat="1" ht="16.5" customHeight="1" x14ac:dyDescent="0.25">
      <c r="A54" s="78"/>
      <c r="B54" s="75"/>
      <c r="C54" s="83"/>
      <c r="D54" s="29" t="e">
        <f>VLOOKUP(C54,[1]Feuil1!$C$2:$Q$482,4,FALSE)</f>
        <v>#N/A</v>
      </c>
      <c r="E54" s="30" t="s">
        <v>13</v>
      </c>
      <c r="F54" s="107"/>
      <c r="G54" s="31">
        <v>1</v>
      </c>
      <c r="H54" s="54"/>
      <c r="I54" s="111"/>
      <c r="J54" s="102">
        <f t="shared" si="2"/>
        <v>0</v>
      </c>
      <c r="K54" s="32"/>
      <c r="L54" s="76" t="e">
        <f>VLOOKUP(C54,[1]Feuil1!$C$2:$Q$482,2,FALSE)</f>
        <v>#N/A</v>
      </c>
      <c r="M54" s="81"/>
      <c r="N54" s="79"/>
      <c r="O54" s="87" t="e">
        <f t="shared" si="1"/>
        <v>#DIV/0!</v>
      </c>
    </row>
    <row r="55" spans="1:15" s="80" customFormat="1" ht="16.5" customHeight="1" x14ac:dyDescent="0.25">
      <c r="A55" s="78"/>
      <c r="B55" s="75"/>
      <c r="C55" s="83"/>
      <c r="D55" s="29" t="e">
        <f>VLOOKUP(C55,[1]Feuil1!$C$2:$Q$482,4,FALSE)</f>
        <v>#N/A</v>
      </c>
      <c r="E55" s="30" t="s">
        <v>13</v>
      </c>
      <c r="F55" s="107"/>
      <c r="G55" s="31">
        <v>1</v>
      </c>
      <c r="H55" s="54"/>
      <c r="I55" s="111"/>
      <c r="J55" s="102">
        <f t="shared" si="2"/>
        <v>0</v>
      </c>
      <c r="K55" s="32"/>
      <c r="L55" s="76" t="e">
        <f>VLOOKUP(C55,[1]Feuil1!$C$2:$Q$482,2,FALSE)</f>
        <v>#N/A</v>
      </c>
      <c r="M55" s="81"/>
      <c r="N55" s="79"/>
      <c r="O55" s="87" t="e">
        <f t="shared" si="1"/>
        <v>#DIV/0!</v>
      </c>
    </row>
    <row r="56" spans="1:15" s="80" customFormat="1" ht="16.5" customHeight="1" x14ac:dyDescent="0.25">
      <c r="A56" s="78"/>
      <c r="B56" s="75"/>
      <c r="C56" s="83"/>
      <c r="D56" s="29" t="e">
        <f>VLOOKUP(C56,[1]Feuil1!$C$2:$Q$482,4,FALSE)</f>
        <v>#N/A</v>
      </c>
      <c r="E56" s="30" t="s">
        <v>13</v>
      </c>
      <c r="F56" s="107"/>
      <c r="G56" s="31">
        <v>1</v>
      </c>
      <c r="H56" s="54"/>
      <c r="I56" s="111"/>
      <c r="J56" s="102">
        <f t="shared" si="2"/>
        <v>0</v>
      </c>
      <c r="K56" s="32"/>
      <c r="L56" s="76" t="e">
        <f>VLOOKUP(C56,[1]Feuil1!$C$2:$Q$482,2,FALSE)</f>
        <v>#N/A</v>
      </c>
      <c r="M56" s="81"/>
      <c r="N56" s="79"/>
      <c r="O56" s="87" t="e">
        <f t="shared" si="1"/>
        <v>#DIV/0!</v>
      </c>
    </row>
    <row r="57" spans="1:15" s="80" customFormat="1" ht="16.5" customHeight="1" x14ac:dyDescent="0.25">
      <c r="A57" s="78"/>
      <c r="B57" s="75"/>
      <c r="C57" s="83"/>
      <c r="D57" s="29" t="e">
        <f>VLOOKUP(C57,[1]Feuil1!$C$2:$Q$482,4,FALSE)</f>
        <v>#N/A</v>
      </c>
      <c r="E57" s="30" t="s">
        <v>13</v>
      </c>
      <c r="F57" s="107"/>
      <c r="G57" s="31">
        <v>1</v>
      </c>
      <c r="H57" s="54"/>
      <c r="I57" s="111"/>
      <c r="J57" s="102">
        <f t="shared" si="2"/>
        <v>0</v>
      </c>
      <c r="K57" s="32"/>
      <c r="L57" s="76" t="e">
        <f>VLOOKUP(C57,[1]Feuil1!$C$2:$Q$482,2,FALSE)</f>
        <v>#N/A</v>
      </c>
      <c r="M57" s="81"/>
      <c r="N57" s="79"/>
      <c r="O57" s="87" t="e">
        <f t="shared" si="1"/>
        <v>#DIV/0!</v>
      </c>
    </row>
    <row r="58" spans="1:15" s="80" customFormat="1" ht="16.5" customHeight="1" x14ac:dyDescent="0.25">
      <c r="A58" s="78"/>
      <c r="B58" s="75"/>
      <c r="C58" s="83"/>
      <c r="D58" s="29" t="e">
        <f>VLOOKUP(C58,[1]Feuil1!$C$2:$Q$482,4,FALSE)</f>
        <v>#N/A</v>
      </c>
      <c r="E58" s="30" t="s">
        <v>13</v>
      </c>
      <c r="F58" s="107"/>
      <c r="G58" s="31">
        <v>1</v>
      </c>
      <c r="H58" s="34"/>
      <c r="I58" s="111"/>
      <c r="J58" s="102">
        <f t="shared" si="2"/>
        <v>0</v>
      </c>
      <c r="K58" s="32"/>
      <c r="L58" s="76" t="e">
        <f>VLOOKUP(C58,[1]Feuil1!$C$2:$Q$482,2,FALSE)</f>
        <v>#N/A</v>
      </c>
      <c r="M58" s="81"/>
      <c r="N58" s="79"/>
      <c r="O58" s="87" t="e">
        <f t="shared" si="1"/>
        <v>#DIV/0!</v>
      </c>
    </row>
    <row r="59" spans="1:15" s="80" customFormat="1" ht="16.5" customHeight="1" x14ac:dyDescent="0.25">
      <c r="A59" s="78"/>
      <c r="B59" s="75"/>
      <c r="C59" s="83"/>
      <c r="D59" s="29" t="e">
        <f>VLOOKUP(C59,[1]Feuil1!$C$2:$Q$482,4,FALSE)</f>
        <v>#N/A</v>
      </c>
      <c r="E59" s="30" t="s">
        <v>13</v>
      </c>
      <c r="F59" s="107"/>
      <c r="G59" s="31">
        <v>1</v>
      </c>
      <c r="H59" s="29"/>
      <c r="I59" s="111"/>
      <c r="J59" s="102">
        <f t="shared" si="2"/>
        <v>0</v>
      </c>
      <c r="K59" s="32"/>
      <c r="L59" s="76" t="e">
        <f>VLOOKUP(C59,[1]Feuil1!$C$2:$Q$482,2,FALSE)</f>
        <v>#N/A</v>
      </c>
      <c r="M59" s="81"/>
      <c r="N59" s="79"/>
      <c r="O59" s="87" t="e">
        <f t="shared" si="1"/>
        <v>#DIV/0!</v>
      </c>
    </row>
    <row r="60" spans="1:15" s="80" customFormat="1" ht="16.5" customHeight="1" x14ac:dyDescent="0.25">
      <c r="A60" s="78"/>
      <c r="B60" s="75"/>
      <c r="C60" s="83"/>
      <c r="D60" s="29" t="e">
        <f>VLOOKUP(C60,[1]Feuil1!$C$2:$Q$482,4,FALSE)</f>
        <v>#N/A</v>
      </c>
      <c r="E60" s="30" t="s">
        <v>13</v>
      </c>
      <c r="F60" s="107"/>
      <c r="G60" s="31">
        <v>1</v>
      </c>
      <c r="H60" s="29"/>
      <c r="I60" s="111"/>
      <c r="J60" s="102">
        <f t="shared" si="2"/>
        <v>0</v>
      </c>
      <c r="K60" s="32"/>
      <c r="L60" s="76" t="e">
        <f>VLOOKUP(C60,[1]Feuil1!$C$2:$Q$482,2,FALSE)</f>
        <v>#N/A</v>
      </c>
      <c r="M60" s="81"/>
      <c r="N60" s="79"/>
      <c r="O60" s="87" t="e">
        <f t="shared" si="1"/>
        <v>#DIV/0!</v>
      </c>
    </row>
    <row r="61" spans="1:15" s="80" customFormat="1" ht="16.5" customHeight="1" x14ac:dyDescent="0.25">
      <c r="A61" s="78"/>
      <c r="B61" s="75"/>
      <c r="C61" s="83"/>
      <c r="D61" s="29" t="e">
        <f>VLOOKUP(C61,[1]Feuil1!$C$2:$Q$482,4,FALSE)</f>
        <v>#N/A</v>
      </c>
      <c r="E61" s="30" t="s">
        <v>13</v>
      </c>
      <c r="F61" s="107"/>
      <c r="G61" s="31">
        <v>1</v>
      </c>
      <c r="H61" s="34"/>
      <c r="I61" s="111"/>
      <c r="J61" s="102">
        <f t="shared" si="2"/>
        <v>0</v>
      </c>
      <c r="K61" s="32"/>
      <c r="L61" s="76" t="e">
        <f>VLOOKUP(C61,[1]Feuil1!$C$2:$Q$482,2,FALSE)</f>
        <v>#N/A</v>
      </c>
      <c r="M61" s="81"/>
      <c r="N61" s="79"/>
      <c r="O61" s="87" t="e">
        <f t="shared" si="1"/>
        <v>#DIV/0!</v>
      </c>
    </row>
    <row r="62" spans="1:15" s="80" customFormat="1" ht="16.5" customHeight="1" x14ac:dyDescent="0.25">
      <c r="A62" s="78"/>
      <c r="B62" s="75"/>
      <c r="C62" s="83"/>
      <c r="D62" s="29" t="e">
        <f>VLOOKUP(C62,[1]Feuil1!$C$2:$Q$482,4,FALSE)</f>
        <v>#N/A</v>
      </c>
      <c r="E62" s="30" t="s">
        <v>13</v>
      </c>
      <c r="F62" s="107"/>
      <c r="G62" s="31">
        <v>1</v>
      </c>
      <c r="H62" s="29"/>
      <c r="I62" s="111"/>
      <c r="J62" s="102">
        <f t="shared" si="2"/>
        <v>0</v>
      </c>
      <c r="K62" s="32"/>
      <c r="L62" s="76" t="e">
        <f>VLOOKUP(C62,[1]Feuil1!$C$2:$Q$482,2,FALSE)</f>
        <v>#N/A</v>
      </c>
      <c r="M62" s="81"/>
      <c r="N62" s="79"/>
      <c r="O62" s="87" t="e">
        <f t="shared" si="1"/>
        <v>#DIV/0!</v>
      </c>
    </row>
    <row r="63" spans="1:15" s="80" customFormat="1" ht="16.5" customHeight="1" x14ac:dyDescent="0.25">
      <c r="A63" s="78"/>
      <c r="B63" s="75"/>
      <c r="C63" s="83"/>
      <c r="D63" s="29" t="e">
        <f>VLOOKUP(C63,[1]Feuil1!$C$2:$Q$482,4,FALSE)</f>
        <v>#N/A</v>
      </c>
      <c r="E63" s="30" t="s">
        <v>13</v>
      </c>
      <c r="F63" s="107"/>
      <c r="G63" s="31">
        <v>1</v>
      </c>
      <c r="H63" s="34"/>
      <c r="I63" s="111"/>
      <c r="J63" s="102">
        <f t="shared" si="2"/>
        <v>0</v>
      </c>
      <c r="K63" s="32"/>
      <c r="L63" s="76" t="e">
        <f>VLOOKUP(C63,[1]Feuil1!$C$2:$Q$482,2,FALSE)</f>
        <v>#N/A</v>
      </c>
      <c r="M63" s="81"/>
      <c r="N63" s="79"/>
      <c r="O63" s="87" t="e">
        <f t="shared" si="1"/>
        <v>#DIV/0!</v>
      </c>
    </row>
    <row r="64" spans="1:15" s="80" customFormat="1" ht="16.5" customHeight="1" x14ac:dyDescent="0.25">
      <c r="A64" s="78"/>
      <c r="B64" s="75"/>
      <c r="C64" s="83"/>
      <c r="D64" s="29" t="e">
        <f>VLOOKUP(C64,[1]Feuil1!$C$2:$Q$482,4,FALSE)</f>
        <v>#N/A</v>
      </c>
      <c r="E64" s="30" t="s">
        <v>13</v>
      </c>
      <c r="F64" s="107"/>
      <c r="G64" s="31">
        <v>1</v>
      </c>
      <c r="H64" s="54"/>
      <c r="I64" s="111"/>
      <c r="J64" s="102">
        <f t="shared" si="2"/>
        <v>0</v>
      </c>
      <c r="K64" s="32"/>
      <c r="L64" s="76" t="e">
        <f>VLOOKUP(C64,[1]Feuil1!$C$2:$Q$482,2,FALSE)</f>
        <v>#N/A</v>
      </c>
      <c r="M64" s="81"/>
      <c r="N64" s="79"/>
      <c r="O64" s="87" t="e">
        <f t="shared" si="1"/>
        <v>#DIV/0!</v>
      </c>
    </row>
    <row r="65" spans="1:15" s="80" customFormat="1" ht="16.5" customHeight="1" x14ac:dyDescent="0.25">
      <c r="A65" s="78"/>
      <c r="B65" s="75"/>
      <c r="C65" s="83"/>
      <c r="D65" s="29" t="e">
        <f>VLOOKUP(C65,[1]Feuil1!$C$2:$Q$482,4,FALSE)</f>
        <v>#N/A</v>
      </c>
      <c r="E65" s="30" t="s">
        <v>13</v>
      </c>
      <c r="F65" s="107"/>
      <c r="G65" s="31">
        <v>1</v>
      </c>
      <c r="H65" s="54"/>
      <c r="I65" s="111"/>
      <c r="J65" s="102">
        <f t="shared" si="2"/>
        <v>0</v>
      </c>
      <c r="K65" s="32"/>
      <c r="L65" s="76" t="e">
        <f>VLOOKUP(C65,[1]Feuil1!$C$2:$Q$482,2,FALSE)</f>
        <v>#N/A</v>
      </c>
      <c r="M65" s="81"/>
      <c r="N65" s="79"/>
      <c r="O65" s="87" t="e">
        <f t="shared" si="1"/>
        <v>#DIV/0!</v>
      </c>
    </row>
    <row r="66" spans="1:15" s="80" customFormat="1" ht="16.5" customHeight="1" x14ac:dyDescent="0.25">
      <c r="A66" s="78"/>
      <c r="B66" s="75"/>
      <c r="C66" s="83"/>
      <c r="D66" s="29" t="e">
        <f>VLOOKUP(C66,[1]Feuil1!$C$2:$Q$482,4,FALSE)</f>
        <v>#N/A</v>
      </c>
      <c r="E66" s="30" t="s">
        <v>13</v>
      </c>
      <c r="F66" s="107"/>
      <c r="G66" s="31">
        <v>1</v>
      </c>
      <c r="H66" s="54"/>
      <c r="I66" s="111"/>
      <c r="J66" s="102">
        <f t="shared" si="2"/>
        <v>0</v>
      </c>
      <c r="K66" s="32"/>
      <c r="L66" s="76" t="e">
        <f>VLOOKUP(C66,[1]Feuil1!$C$2:$Q$482,2,FALSE)</f>
        <v>#N/A</v>
      </c>
      <c r="M66" s="81"/>
      <c r="N66" s="79"/>
      <c r="O66" s="87" t="e">
        <f t="shared" si="1"/>
        <v>#DIV/0!</v>
      </c>
    </row>
    <row r="67" spans="1:15" s="80" customFormat="1" ht="16.5" customHeight="1" x14ac:dyDescent="0.25">
      <c r="A67" s="78"/>
      <c r="B67" s="75"/>
      <c r="C67" s="83"/>
      <c r="D67" s="29" t="e">
        <f>VLOOKUP(C67,[1]Feuil1!$C$2:$Q$482,4,FALSE)</f>
        <v>#N/A</v>
      </c>
      <c r="E67" s="30" t="s">
        <v>13</v>
      </c>
      <c r="F67" s="107"/>
      <c r="G67" s="31">
        <v>1</v>
      </c>
      <c r="H67" s="55"/>
      <c r="I67" s="111"/>
      <c r="J67" s="102">
        <f t="shared" si="2"/>
        <v>0</v>
      </c>
      <c r="K67" s="32"/>
      <c r="L67" s="76" t="e">
        <f>VLOOKUP(C67,[1]Feuil1!$C$2:$Q$482,2,FALSE)</f>
        <v>#N/A</v>
      </c>
      <c r="M67" s="81"/>
      <c r="N67" s="79"/>
      <c r="O67" s="87" t="e">
        <f t="shared" si="1"/>
        <v>#DIV/0!</v>
      </c>
    </row>
    <row r="68" spans="1:15" s="80" customFormat="1" ht="16.5" customHeight="1" x14ac:dyDescent="0.25">
      <c r="A68" s="78"/>
      <c r="B68" s="75"/>
      <c r="C68" s="83"/>
      <c r="D68" s="29" t="e">
        <f>VLOOKUP(C68,[1]Feuil1!$C$2:$Q$482,4,FALSE)</f>
        <v>#N/A</v>
      </c>
      <c r="E68" s="30" t="s">
        <v>13</v>
      </c>
      <c r="F68" s="107"/>
      <c r="G68" s="31">
        <v>1</v>
      </c>
      <c r="H68" s="54"/>
      <c r="I68" s="111"/>
      <c r="J68" s="102">
        <f t="shared" si="2"/>
        <v>0</v>
      </c>
      <c r="K68" s="32"/>
      <c r="L68" s="76" t="e">
        <f>VLOOKUP(C68,[1]Feuil1!$C$2:$Q$482,2,FALSE)</f>
        <v>#N/A</v>
      </c>
      <c r="M68" s="81"/>
      <c r="N68" s="79"/>
      <c r="O68" s="87" t="e">
        <f t="shared" si="1"/>
        <v>#DIV/0!</v>
      </c>
    </row>
    <row r="69" spans="1:15" s="80" customFormat="1" ht="16.5" customHeight="1" x14ac:dyDescent="0.25">
      <c r="A69" s="78"/>
      <c r="B69" s="75"/>
      <c r="C69" s="83"/>
      <c r="D69" s="29" t="e">
        <f>VLOOKUP(C69,[1]Feuil1!$C$2:$Q$482,4,FALSE)</f>
        <v>#N/A</v>
      </c>
      <c r="E69" s="30" t="s">
        <v>13</v>
      </c>
      <c r="F69" s="107"/>
      <c r="G69" s="31">
        <v>1</v>
      </c>
      <c r="H69" s="55"/>
      <c r="I69" s="111"/>
      <c r="J69" s="102">
        <f t="shared" si="2"/>
        <v>0</v>
      </c>
      <c r="K69" s="32"/>
      <c r="L69" s="76" t="e">
        <f>VLOOKUP(C69,[1]Feuil1!$C$2:$Q$482,2,FALSE)</f>
        <v>#N/A</v>
      </c>
      <c r="M69" s="81"/>
      <c r="N69" s="79"/>
      <c r="O69" s="87" t="e">
        <f t="shared" si="1"/>
        <v>#DIV/0!</v>
      </c>
    </row>
    <row r="70" spans="1:15" s="80" customFormat="1" ht="16.5" customHeight="1" x14ac:dyDescent="0.25">
      <c r="A70" s="78"/>
      <c r="B70" s="75"/>
      <c r="C70" s="83"/>
      <c r="D70" s="29" t="e">
        <f>VLOOKUP(C70,[1]Feuil1!$C$2:$Q$482,4,FALSE)</f>
        <v>#N/A</v>
      </c>
      <c r="E70" s="30" t="s">
        <v>13</v>
      </c>
      <c r="F70" s="107"/>
      <c r="G70" s="31">
        <v>1</v>
      </c>
      <c r="H70" s="56"/>
      <c r="I70" s="111"/>
      <c r="J70" s="102">
        <f t="shared" si="2"/>
        <v>0</v>
      </c>
      <c r="K70" s="32"/>
      <c r="L70" s="76" t="e">
        <f>VLOOKUP(C70,[1]Feuil1!$C$2:$Q$482,2,FALSE)</f>
        <v>#N/A</v>
      </c>
      <c r="M70" s="81"/>
      <c r="N70" s="79"/>
      <c r="O70" s="87" t="e">
        <f t="shared" si="1"/>
        <v>#DIV/0!</v>
      </c>
    </row>
    <row r="71" spans="1:15" s="80" customFormat="1" ht="16.5" customHeight="1" x14ac:dyDescent="0.25">
      <c r="A71" s="78"/>
      <c r="B71" s="75"/>
      <c r="C71" s="83"/>
      <c r="D71" s="29" t="e">
        <f>VLOOKUP(C71,[1]Feuil1!$C$2:$Q$482,4,FALSE)</f>
        <v>#N/A</v>
      </c>
      <c r="E71" s="30" t="s">
        <v>13</v>
      </c>
      <c r="F71" s="107"/>
      <c r="G71" s="31">
        <v>1</v>
      </c>
      <c r="H71" s="54"/>
      <c r="I71" s="111"/>
      <c r="J71" s="102">
        <f>I71</f>
        <v>0</v>
      </c>
      <c r="K71" s="32"/>
      <c r="L71" s="76" t="e">
        <f>VLOOKUP(C71,[1]Feuil1!$C$2:$Q$482,2,FALSE)</f>
        <v>#N/A</v>
      </c>
      <c r="M71" s="81"/>
      <c r="N71" s="79"/>
      <c r="O71" s="87" t="e">
        <f t="shared" si="1"/>
        <v>#DIV/0!</v>
      </c>
    </row>
    <row r="72" spans="1:15" s="80" customFormat="1" ht="16.5" customHeight="1" x14ac:dyDescent="0.25">
      <c r="A72" s="78"/>
      <c r="B72" s="75"/>
      <c r="C72" s="83"/>
      <c r="D72" s="29" t="e">
        <f>VLOOKUP(C72,[1]Feuil1!$C$2:$Q$482,4,FALSE)</f>
        <v>#N/A</v>
      </c>
      <c r="E72" s="30" t="s">
        <v>13</v>
      </c>
      <c r="F72" s="107"/>
      <c r="G72" s="31">
        <v>1</v>
      </c>
      <c r="H72" s="29"/>
      <c r="I72" s="111"/>
      <c r="J72" s="102">
        <f t="shared" ref="J72:J105" si="3">IF(G72=1,I72,0)</f>
        <v>0</v>
      </c>
      <c r="K72" s="32"/>
      <c r="L72" s="76" t="e">
        <f>VLOOKUP(C72,[1]Feuil1!$C$2:$Q$482,2,FALSE)</f>
        <v>#N/A</v>
      </c>
      <c r="M72" s="81"/>
      <c r="N72" s="79"/>
      <c r="O72" s="87" t="e">
        <f t="shared" si="1"/>
        <v>#DIV/0!</v>
      </c>
    </row>
    <row r="73" spans="1:15" s="80" customFormat="1" ht="16.5" customHeight="1" x14ac:dyDescent="0.25">
      <c r="A73" s="78"/>
      <c r="B73" s="75"/>
      <c r="C73" s="83"/>
      <c r="D73" s="29" t="e">
        <f>VLOOKUP(C73,[1]Feuil1!$C$2:$Q$482,4,FALSE)</f>
        <v>#N/A</v>
      </c>
      <c r="E73" s="30" t="s">
        <v>13</v>
      </c>
      <c r="F73" s="107"/>
      <c r="G73" s="31">
        <v>1</v>
      </c>
      <c r="H73" s="75"/>
      <c r="I73" s="111"/>
      <c r="J73" s="102">
        <f t="shared" si="3"/>
        <v>0</v>
      </c>
      <c r="K73" s="32"/>
      <c r="L73" s="76" t="e">
        <f>VLOOKUP(C73,[1]Feuil1!$C$2:$Q$482,2,FALSE)</f>
        <v>#N/A</v>
      </c>
      <c r="M73" s="81"/>
      <c r="N73" s="79"/>
      <c r="O73" s="87" t="e">
        <f t="shared" si="1"/>
        <v>#DIV/0!</v>
      </c>
    </row>
    <row r="74" spans="1:15" s="80" customFormat="1" ht="16.5" customHeight="1" x14ac:dyDescent="0.25">
      <c r="A74" s="78"/>
      <c r="B74" s="75"/>
      <c r="C74" s="83"/>
      <c r="D74" s="29" t="e">
        <f>VLOOKUP(C74,[1]Feuil1!$C$2:$Q$482,4,FALSE)</f>
        <v>#N/A</v>
      </c>
      <c r="E74" s="30" t="s">
        <v>13</v>
      </c>
      <c r="F74" s="107"/>
      <c r="G74" s="31">
        <v>1</v>
      </c>
      <c r="H74" s="54"/>
      <c r="I74" s="111"/>
      <c r="J74" s="102">
        <f t="shared" si="3"/>
        <v>0</v>
      </c>
      <c r="K74" s="32"/>
      <c r="L74" s="76" t="e">
        <f>VLOOKUP(C74,[1]Feuil1!$C$2:$Q$482,2,FALSE)</f>
        <v>#N/A</v>
      </c>
      <c r="M74" s="81"/>
      <c r="N74" s="79"/>
      <c r="O74" s="87" t="e">
        <f t="shared" ref="O74:O107" si="4">J74/M74</f>
        <v>#DIV/0!</v>
      </c>
    </row>
    <row r="75" spans="1:15" s="80" customFormat="1" ht="16.5" customHeight="1" x14ac:dyDescent="0.25">
      <c r="A75" s="78"/>
      <c r="B75" s="75"/>
      <c r="C75" s="83"/>
      <c r="D75" s="29" t="e">
        <f>VLOOKUP(C75,[1]Feuil1!$C$2:$Q$482,4,FALSE)</f>
        <v>#N/A</v>
      </c>
      <c r="E75" s="30" t="s">
        <v>13</v>
      </c>
      <c r="F75" s="107"/>
      <c r="G75" s="31">
        <v>1</v>
      </c>
      <c r="H75" s="54"/>
      <c r="I75" s="111"/>
      <c r="J75" s="102">
        <f t="shared" si="3"/>
        <v>0</v>
      </c>
      <c r="K75" s="32"/>
      <c r="L75" s="76" t="e">
        <f>VLOOKUP(C75,[1]Feuil1!$C$2:$Q$482,2,FALSE)</f>
        <v>#N/A</v>
      </c>
      <c r="M75" s="81"/>
      <c r="N75" s="79"/>
      <c r="O75" s="87" t="e">
        <f t="shared" si="4"/>
        <v>#DIV/0!</v>
      </c>
    </row>
    <row r="76" spans="1:15" s="80" customFormat="1" ht="16.5" customHeight="1" x14ac:dyDescent="0.25">
      <c r="A76" s="78"/>
      <c r="B76" s="75"/>
      <c r="C76" s="83"/>
      <c r="D76" s="29" t="e">
        <f>VLOOKUP(C76,[1]Feuil1!$C$2:$Q$482,4,FALSE)</f>
        <v>#N/A</v>
      </c>
      <c r="E76" s="30" t="s">
        <v>13</v>
      </c>
      <c r="F76" s="107"/>
      <c r="G76" s="31">
        <v>1</v>
      </c>
      <c r="H76" s="54"/>
      <c r="I76" s="111"/>
      <c r="J76" s="102">
        <f t="shared" si="3"/>
        <v>0</v>
      </c>
      <c r="K76" s="32"/>
      <c r="L76" s="76" t="e">
        <f>VLOOKUP(C76,[1]Feuil1!$C$2:$Q$482,2,FALSE)</f>
        <v>#N/A</v>
      </c>
      <c r="M76" s="81"/>
      <c r="N76" s="79"/>
      <c r="O76" s="87" t="e">
        <f t="shared" si="4"/>
        <v>#DIV/0!</v>
      </c>
    </row>
    <row r="77" spans="1:15" s="80" customFormat="1" ht="16.5" customHeight="1" x14ac:dyDescent="0.25">
      <c r="A77" s="78"/>
      <c r="B77" s="75"/>
      <c r="C77" s="83"/>
      <c r="D77" s="29" t="e">
        <f>VLOOKUP(C77,[1]Feuil1!$C$2:$Q$482,4,FALSE)</f>
        <v>#N/A</v>
      </c>
      <c r="E77" s="30" t="s">
        <v>13</v>
      </c>
      <c r="F77" s="107"/>
      <c r="G77" s="31">
        <v>1</v>
      </c>
      <c r="H77" s="54"/>
      <c r="I77" s="111"/>
      <c r="J77" s="102">
        <f t="shared" si="3"/>
        <v>0</v>
      </c>
      <c r="K77" s="32"/>
      <c r="L77" s="76" t="e">
        <f>VLOOKUP(C77,[1]Feuil1!$C$2:$Q$482,2,FALSE)</f>
        <v>#N/A</v>
      </c>
      <c r="M77" s="81"/>
      <c r="N77" s="79"/>
      <c r="O77" s="87" t="e">
        <f t="shared" si="4"/>
        <v>#DIV/0!</v>
      </c>
    </row>
    <row r="78" spans="1:15" s="80" customFormat="1" ht="16.5" customHeight="1" x14ac:dyDescent="0.25">
      <c r="A78" s="78"/>
      <c r="B78" s="75"/>
      <c r="C78" s="83"/>
      <c r="D78" s="29" t="e">
        <f>VLOOKUP(C78,[1]Feuil1!$C$2:$Q$482,4,FALSE)</f>
        <v>#N/A</v>
      </c>
      <c r="E78" s="30" t="s">
        <v>13</v>
      </c>
      <c r="F78" s="107"/>
      <c r="G78" s="31">
        <v>1</v>
      </c>
      <c r="H78" s="54"/>
      <c r="I78" s="111"/>
      <c r="J78" s="102">
        <f t="shared" si="3"/>
        <v>0</v>
      </c>
      <c r="K78" s="32"/>
      <c r="L78" s="76" t="e">
        <f>VLOOKUP(C78,[1]Feuil1!$C$2:$Q$482,2,FALSE)</f>
        <v>#N/A</v>
      </c>
      <c r="M78" s="81"/>
      <c r="N78" s="79"/>
      <c r="O78" s="87" t="e">
        <f t="shared" si="4"/>
        <v>#DIV/0!</v>
      </c>
    </row>
    <row r="79" spans="1:15" s="80" customFormat="1" ht="16.5" customHeight="1" x14ac:dyDescent="0.25">
      <c r="A79" s="78"/>
      <c r="B79" s="75"/>
      <c r="C79" s="83"/>
      <c r="D79" s="29" t="e">
        <f>VLOOKUP(C79,[1]Feuil1!$C$2:$Q$482,4,FALSE)</f>
        <v>#N/A</v>
      </c>
      <c r="E79" s="30" t="s">
        <v>13</v>
      </c>
      <c r="F79" s="107"/>
      <c r="G79" s="31">
        <v>1</v>
      </c>
      <c r="H79" s="54"/>
      <c r="I79" s="111"/>
      <c r="J79" s="102">
        <f t="shared" si="3"/>
        <v>0</v>
      </c>
      <c r="K79" s="32"/>
      <c r="L79" s="76" t="e">
        <f>VLOOKUP(C79,[1]Feuil1!$C$2:$Q$482,2,FALSE)</f>
        <v>#N/A</v>
      </c>
      <c r="M79" s="81"/>
      <c r="N79" s="79"/>
      <c r="O79" s="87" t="e">
        <f t="shared" si="4"/>
        <v>#DIV/0!</v>
      </c>
    </row>
    <row r="80" spans="1:15" s="80" customFormat="1" ht="16.5" customHeight="1" x14ac:dyDescent="0.25">
      <c r="A80" s="78"/>
      <c r="B80" s="75"/>
      <c r="C80" s="83"/>
      <c r="D80" s="29" t="e">
        <f>VLOOKUP(C80,[1]Feuil1!$C$2:$Q$482,4,FALSE)</f>
        <v>#N/A</v>
      </c>
      <c r="E80" s="30" t="s">
        <v>13</v>
      </c>
      <c r="F80" s="107"/>
      <c r="G80" s="31">
        <v>1</v>
      </c>
      <c r="H80" s="54"/>
      <c r="I80" s="111"/>
      <c r="J80" s="102">
        <f t="shared" si="3"/>
        <v>0</v>
      </c>
      <c r="K80" s="32"/>
      <c r="L80" s="76" t="e">
        <f>VLOOKUP(C80,[1]Feuil1!$C$2:$Q$482,2,FALSE)</f>
        <v>#N/A</v>
      </c>
      <c r="M80" s="81"/>
      <c r="N80" s="79"/>
      <c r="O80" s="87" t="e">
        <f t="shared" si="4"/>
        <v>#DIV/0!</v>
      </c>
    </row>
    <row r="81" spans="1:15" s="80" customFormat="1" ht="16.5" customHeight="1" x14ac:dyDescent="0.25">
      <c r="A81" s="78"/>
      <c r="B81" s="75"/>
      <c r="C81" s="83"/>
      <c r="D81" s="29" t="e">
        <f>VLOOKUP(C81,[1]Feuil1!$C$2:$Q$482,4,FALSE)</f>
        <v>#N/A</v>
      </c>
      <c r="E81" s="30" t="s">
        <v>13</v>
      </c>
      <c r="F81" s="107"/>
      <c r="G81" s="31">
        <v>1</v>
      </c>
      <c r="H81" s="54"/>
      <c r="I81" s="111"/>
      <c r="J81" s="102">
        <f t="shared" si="3"/>
        <v>0</v>
      </c>
      <c r="K81" s="32"/>
      <c r="L81" s="76" t="e">
        <f>VLOOKUP(C81,[1]Feuil1!$C$2:$Q$482,2,FALSE)</f>
        <v>#N/A</v>
      </c>
      <c r="M81" s="81"/>
      <c r="N81" s="79"/>
      <c r="O81" s="87" t="e">
        <f t="shared" si="4"/>
        <v>#DIV/0!</v>
      </c>
    </row>
    <row r="82" spans="1:15" s="80" customFormat="1" ht="16.5" customHeight="1" x14ac:dyDescent="0.25">
      <c r="A82" s="78"/>
      <c r="B82" s="75"/>
      <c r="C82" s="83"/>
      <c r="D82" s="29" t="e">
        <f>VLOOKUP(C82,[1]Feuil1!$C$2:$Q$482,4,FALSE)</f>
        <v>#N/A</v>
      </c>
      <c r="E82" s="30" t="s">
        <v>13</v>
      </c>
      <c r="F82" s="107"/>
      <c r="G82" s="31">
        <v>1</v>
      </c>
      <c r="H82" s="54"/>
      <c r="I82" s="111"/>
      <c r="J82" s="102">
        <f t="shared" si="3"/>
        <v>0</v>
      </c>
      <c r="K82" s="32"/>
      <c r="L82" s="76" t="e">
        <f>VLOOKUP(C82,[1]Feuil1!$C$2:$Q$482,2,FALSE)</f>
        <v>#N/A</v>
      </c>
      <c r="M82" s="81"/>
      <c r="N82" s="79"/>
      <c r="O82" s="87" t="e">
        <f t="shared" si="4"/>
        <v>#DIV/0!</v>
      </c>
    </row>
    <row r="83" spans="1:15" s="80" customFormat="1" ht="16.5" customHeight="1" x14ac:dyDescent="0.25">
      <c r="A83" s="78"/>
      <c r="B83" s="75"/>
      <c r="C83" s="83"/>
      <c r="D83" s="29" t="e">
        <f>VLOOKUP(C83,[1]Feuil1!$C$2:$Q$482,4,FALSE)</f>
        <v>#N/A</v>
      </c>
      <c r="E83" s="30" t="s">
        <v>13</v>
      </c>
      <c r="F83" s="107"/>
      <c r="G83" s="31">
        <v>1</v>
      </c>
      <c r="H83" s="54"/>
      <c r="I83" s="111"/>
      <c r="J83" s="102">
        <f t="shared" si="3"/>
        <v>0</v>
      </c>
      <c r="K83" s="32"/>
      <c r="L83" s="76" t="e">
        <f>VLOOKUP(C83,[1]Feuil1!$C$2:$Q$482,2,FALSE)</f>
        <v>#N/A</v>
      </c>
      <c r="M83" s="81"/>
      <c r="N83" s="79"/>
      <c r="O83" s="87" t="e">
        <f t="shared" si="4"/>
        <v>#DIV/0!</v>
      </c>
    </row>
    <row r="84" spans="1:15" s="80" customFormat="1" ht="16.5" customHeight="1" x14ac:dyDescent="0.25">
      <c r="A84" s="78"/>
      <c r="B84" s="75"/>
      <c r="C84" s="83"/>
      <c r="D84" s="29" t="e">
        <f>VLOOKUP(C84,[1]Feuil1!$C$2:$Q$482,4,FALSE)</f>
        <v>#N/A</v>
      </c>
      <c r="E84" s="30" t="s">
        <v>13</v>
      </c>
      <c r="F84" s="107"/>
      <c r="G84" s="31">
        <v>1</v>
      </c>
      <c r="H84" s="54"/>
      <c r="I84" s="111"/>
      <c r="J84" s="102">
        <f t="shared" si="3"/>
        <v>0</v>
      </c>
      <c r="K84" s="32"/>
      <c r="L84" s="76" t="e">
        <f>VLOOKUP(C84,[1]Feuil1!$C$2:$Q$482,2,FALSE)</f>
        <v>#N/A</v>
      </c>
      <c r="M84" s="81"/>
      <c r="N84" s="79"/>
      <c r="O84" s="87" t="e">
        <f t="shared" si="4"/>
        <v>#DIV/0!</v>
      </c>
    </row>
    <row r="85" spans="1:15" s="80" customFormat="1" ht="16.5" customHeight="1" x14ac:dyDescent="0.25">
      <c r="A85" s="78"/>
      <c r="B85" s="75"/>
      <c r="C85" s="83"/>
      <c r="D85" s="29" t="e">
        <f>VLOOKUP(C85,[1]Feuil1!$C$2:$Q$482,4,FALSE)</f>
        <v>#N/A</v>
      </c>
      <c r="E85" s="30" t="s">
        <v>13</v>
      </c>
      <c r="F85" s="107"/>
      <c r="G85" s="31">
        <v>1</v>
      </c>
      <c r="H85" s="54"/>
      <c r="I85" s="111"/>
      <c r="J85" s="102">
        <f t="shared" si="3"/>
        <v>0</v>
      </c>
      <c r="K85" s="32"/>
      <c r="L85" s="76" t="e">
        <f>VLOOKUP(C85,[1]Feuil1!$C$2:$Q$482,2,FALSE)</f>
        <v>#N/A</v>
      </c>
      <c r="M85" s="81"/>
      <c r="N85" s="79"/>
      <c r="O85" s="87" t="e">
        <f t="shared" si="4"/>
        <v>#DIV/0!</v>
      </c>
    </row>
    <row r="86" spans="1:15" s="80" customFormat="1" ht="16.5" customHeight="1" x14ac:dyDescent="0.25">
      <c r="A86" s="78"/>
      <c r="B86" s="75"/>
      <c r="C86" s="83"/>
      <c r="D86" s="29" t="e">
        <f>VLOOKUP(C86,[1]Feuil1!$C$2:$Q$482,4,FALSE)</f>
        <v>#N/A</v>
      </c>
      <c r="E86" s="30" t="s">
        <v>13</v>
      </c>
      <c r="F86" s="107"/>
      <c r="G86" s="31">
        <v>1</v>
      </c>
      <c r="H86" s="54"/>
      <c r="I86" s="111"/>
      <c r="J86" s="102">
        <f t="shared" si="3"/>
        <v>0</v>
      </c>
      <c r="K86" s="32"/>
      <c r="L86" s="76" t="e">
        <f>VLOOKUP(C86,[1]Feuil1!$C$2:$Q$482,2,FALSE)</f>
        <v>#N/A</v>
      </c>
      <c r="M86" s="81"/>
      <c r="N86" s="79"/>
      <c r="O86" s="87" t="e">
        <f t="shared" si="4"/>
        <v>#DIV/0!</v>
      </c>
    </row>
    <row r="87" spans="1:15" s="80" customFormat="1" ht="16.5" customHeight="1" x14ac:dyDescent="0.25">
      <c r="A87" s="78"/>
      <c r="B87" s="75"/>
      <c r="C87" s="83"/>
      <c r="D87" s="29" t="e">
        <f>VLOOKUP(C87,[1]Feuil1!$C$2:$Q$482,4,FALSE)</f>
        <v>#N/A</v>
      </c>
      <c r="E87" s="30" t="s">
        <v>13</v>
      </c>
      <c r="F87" s="107"/>
      <c r="G87" s="31">
        <v>1</v>
      </c>
      <c r="H87" s="54"/>
      <c r="I87" s="111"/>
      <c r="J87" s="102">
        <f t="shared" si="3"/>
        <v>0</v>
      </c>
      <c r="K87" s="32"/>
      <c r="L87" s="76" t="e">
        <f>VLOOKUP(C87,[1]Feuil1!$C$2:$Q$482,2,FALSE)</f>
        <v>#N/A</v>
      </c>
      <c r="M87" s="81"/>
      <c r="N87" s="79"/>
      <c r="O87" s="87" t="e">
        <f t="shared" si="4"/>
        <v>#DIV/0!</v>
      </c>
    </row>
    <row r="88" spans="1:15" s="80" customFormat="1" ht="16.5" customHeight="1" x14ac:dyDescent="0.25">
      <c r="A88" s="78"/>
      <c r="B88" s="75"/>
      <c r="C88" s="83"/>
      <c r="D88" s="29" t="e">
        <f>VLOOKUP(C88,[1]Feuil1!$C$2:$Q$482,4,FALSE)</f>
        <v>#N/A</v>
      </c>
      <c r="E88" s="30" t="s">
        <v>13</v>
      </c>
      <c r="F88" s="107"/>
      <c r="G88" s="31">
        <v>1</v>
      </c>
      <c r="H88" s="54"/>
      <c r="I88" s="111"/>
      <c r="J88" s="102">
        <f t="shared" si="3"/>
        <v>0</v>
      </c>
      <c r="K88" s="32"/>
      <c r="L88" s="76" t="e">
        <f>VLOOKUP(C88,[1]Feuil1!$C$2:$Q$482,2,FALSE)</f>
        <v>#N/A</v>
      </c>
      <c r="M88" s="81"/>
      <c r="N88" s="79"/>
      <c r="O88" s="87" t="e">
        <f t="shared" si="4"/>
        <v>#DIV/0!</v>
      </c>
    </row>
    <row r="89" spans="1:15" s="80" customFormat="1" ht="16.5" customHeight="1" x14ac:dyDescent="0.25">
      <c r="A89" s="78"/>
      <c r="B89" s="75"/>
      <c r="C89" s="83"/>
      <c r="D89" s="29" t="e">
        <f>VLOOKUP(C89,[1]Feuil1!$C$2:$Q$482,4,FALSE)</f>
        <v>#N/A</v>
      </c>
      <c r="E89" s="30" t="s">
        <v>13</v>
      </c>
      <c r="F89" s="107"/>
      <c r="G89" s="31">
        <v>1</v>
      </c>
      <c r="H89" s="54"/>
      <c r="I89" s="111"/>
      <c r="J89" s="102">
        <f t="shared" si="3"/>
        <v>0</v>
      </c>
      <c r="K89" s="32"/>
      <c r="L89" s="76" t="e">
        <f>VLOOKUP(C89,[1]Feuil1!$C$2:$Q$482,2,FALSE)</f>
        <v>#N/A</v>
      </c>
      <c r="M89" s="81"/>
      <c r="N89" s="79"/>
      <c r="O89" s="87" t="e">
        <f t="shared" si="4"/>
        <v>#DIV/0!</v>
      </c>
    </row>
    <row r="90" spans="1:15" s="80" customFormat="1" ht="16.5" customHeight="1" x14ac:dyDescent="0.25">
      <c r="A90" s="78"/>
      <c r="B90" s="75"/>
      <c r="C90" s="83"/>
      <c r="D90" s="29" t="e">
        <f>VLOOKUP(C90,[1]Feuil1!$C$2:$Q$482,4,FALSE)</f>
        <v>#N/A</v>
      </c>
      <c r="E90" s="30" t="s">
        <v>13</v>
      </c>
      <c r="F90" s="107"/>
      <c r="G90" s="31">
        <v>1</v>
      </c>
      <c r="H90" s="54"/>
      <c r="I90" s="111"/>
      <c r="J90" s="102">
        <f t="shared" si="3"/>
        <v>0</v>
      </c>
      <c r="K90" s="32"/>
      <c r="L90" s="76" t="e">
        <f>VLOOKUP(C90,[1]Feuil1!$C$2:$Q$482,2,FALSE)</f>
        <v>#N/A</v>
      </c>
      <c r="M90" s="81"/>
      <c r="N90" s="79"/>
      <c r="O90" s="87" t="e">
        <f t="shared" si="4"/>
        <v>#DIV/0!</v>
      </c>
    </row>
    <row r="91" spans="1:15" s="80" customFormat="1" ht="16.5" customHeight="1" x14ac:dyDescent="0.25">
      <c r="A91" s="78"/>
      <c r="B91" s="75"/>
      <c r="C91" s="83"/>
      <c r="D91" s="29" t="e">
        <f>VLOOKUP(C91,[1]Feuil1!$C$2:$Q$482,4,FALSE)</f>
        <v>#N/A</v>
      </c>
      <c r="E91" s="30" t="s">
        <v>13</v>
      </c>
      <c r="F91" s="107"/>
      <c r="G91" s="31">
        <v>1</v>
      </c>
      <c r="H91" s="54"/>
      <c r="I91" s="111"/>
      <c r="J91" s="102">
        <f t="shared" si="3"/>
        <v>0</v>
      </c>
      <c r="K91" s="32"/>
      <c r="L91" s="76" t="e">
        <f>VLOOKUP(C91,[1]Feuil1!$C$2:$Q$482,2,FALSE)</f>
        <v>#N/A</v>
      </c>
      <c r="M91" s="81"/>
      <c r="N91" s="79"/>
      <c r="O91" s="87" t="e">
        <f t="shared" si="4"/>
        <v>#DIV/0!</v>
      </c>
    </row>
    <row r="92" spans="1:15" s="80" customFormat="1" ht="16.5" customHeight="1" x14ac:dyDescent="0.25">
      <c r="A92" s="78"/>
      <c r="B92" s="75"/>
      <c r="C92" s="83"/>
      <c r="D92" s="29" t="e">
        <f>VLOOKUP(C92,[1]Feuil1!$C$2:$Q$482,4,FALSE)</f>
        <v>#N/A</v>
      </c>
      <c r="E92" s="30" t="s">
        <v>13</v>
      </c>
      <c r="F92" s="107"/>
      <c r="G92" s="31">
        <v>1</v>
      </c>
      <c r="H92" s="54"/>
      <c r="I92" s="111"/>
      <c r="J92" s="102">
        <f t="shared" si="3"/>
        <v>0</v>
      </c>
      <c r="K92" s="32"/>
      <c r="L92" s="76" t="e">
        <f>VLOOKUP(C92,[1]Feuil1!$C$2:$Q$482,2,FALSE)</f>
        <v>#N/A</v>
      </c>
      <c r="M92" s="81"/>
      <c r="N92" s="79"/>
      <c r="O92" s="87" t="e">
        <f t="shared" si="4"/>
        <v>#DIV/0!</v>
      </c>
    </row>
    <row r="93" spans="1:15" s="80" customFormat="1" ht="16.5" customHeight="1" x14ac:dyDescent="0.25">
      <c r="A93" s="78"/>
      <c r="B93" s="75"/>
      <c r="C93" s="83"/>
      <c r="D93" s="29" t="e">
        <f>VLOOKUP(C93,[1]Feuil1!$C$2:$Q$482,4,FALSE)</f>
        <v>#N/A</v>
      </c>
      <c r="E93" s="30" t="s">
        <v>13</v>
      </c>
      <c r="F93" s="107"/>
      <c r="G93" s="31">
        <v>1</v>
      </c>
      <c r="H93" s="34"/>
      <c r="I93" s="111"/>
      <c r="J93" s="102">
        <f t="shared" si="3"/>
        <v>0</v>
      </c>
      <c r="K93" s="32"/>
      <c r="L93" s="76" t="e">
        <f>VLOOKUP(C93,[1]Feuil1!$C$2:$Q$482,2,FALSE)</f>
        <v>#N/A</v>
      </c>
      <c r="M93" s="81"/>
      <c r="N93" s="79"/>
      <c r="O93" s="87" t="e">
        <f t="shared" si="4"/>
        <v>#DIV/0!</v>
      </c>
    </row>
    <row r="94" spans="1:15" s="80" customFormat="1" ht="16.5" customHeight="1" x14ac:dyDescent="0.25">
      <c r="A94" s="78"/>
      <c r="B94" s="75"/>
      <c r="C94" s="83"/>
      <c r="D94" s="29" t="e">
        <f>VLOOKUP(C94,[1]Feuil1!$C$2:$Q$482,4,FALSE)</f>
        <v>#N/A</v>
      </c>
      <c r="E94" s="30" t="s">
        <v>13</v>
      </c>
      <c r="F94" s="107"/>
      <c r="G94" s="31">
        <v>1</v>
      </c>
      <c r="H94" s="29"/>
      <c r="I94" s="111"/>
      <c r="J94" s="102">
        <f t="shared" si="3"/>
        <v>0</v>
      </c>
      <c r="K94" s="32"/>
      <c r="L94" s="76" t="e">
        <f>VLOOKUP(C94,[1]Feuil1!$C$2:$Q$482,2,FALSE)</f>
        <v>#N/A</v>
      </c>
      <c r="M94" s="81"/>
      <c r="N94" s="79"/>
      <c r="O94" s="87" t="e">
        <f t="shared" si="4"/>
        <v>#DIV/0!</v>
      </c>
    </row>
    <row r="95" spans="1:15" s="80" customFormat="1" ht="16.5" customHeight="1" x14ac:dyDescent="0.25">
      <c r="A95" s="78"/>
      <c r="B95" s="75"/>
      <c r="C95" s="83"/>
      <c r="D95" s="29" t="e">
        <f>VLOOKUP(C95,[1]Feuil1!$C$2:$Q$482,4,FALSE)</f>
        <v>#N/A</v>
      </c>
      <c r="E95" s="30" t="s">
        <v>13</v>
      </c>
      <c r="F95" s="107"/>
      <c r="G95" s="31">
        <v>1</v>
      </c>
      <c r="H95" s="29"/>
      <c r="I95" s="111"/>
      <c r="J95" s="102">
        <f t="shared" si="3"/>
        <v>0</v>
      </c>
      <c r="K95" s="32"/>
      <c r="L95" s="76" t="e">
        <f>VLOOKUP(C95,[1]Feuil1!$C$2:$Q$482,2,FALSE)</f>
        <v>#N/A</v>
      </c>
      <c r="M95" s="81"/>
      <c r="N95" s="79"/>
      <c r="O95" s="87" t="e">
        <f t="shared" si="4"/>
        <v>#DIV/0!</v>
      </c>
    </row>
    <row r="96" spans="1:15" s="80" customFormat="1" ht="16.5" customHeight="1" x14ac:dyDescent="0.25">
      <c r="A96" s="78"/>
      <c r="B96" s="75"/>
      <c r="C96" s="83"/>
      <c r="D96" s="29" t="e">
        <f>VLOOKUP(C96,[1]Feuil1!$C$2:$Q$482,4,FALSE)</f>
        <v>#N/A</v>
      </c>
      <c r="E96" s="30" t="s">
        <v>13</v>
      </c>
      <c r="F96" s="107"/>
      <c r="G96" s="31">
        <v>1</v>
      </c>
      <c r="H96" s="34"/>
      <c r="I96" s="111"/>
      <c r="J96" s="102">
        <f t="shared" si="3"/>
        <v>0</v>
      </c>
      <c r="K96" s="32"/>
      <c r="L96" s="76" t="e">
        <f>VLOOKUP(C96,[1]Feuil1!$C$2:$Q$482,2,FALSE)</f>
        <v>#N/A</v>
      </c>
      <c r="M96" s="81"/>
      <c r="N96" s="79"/>
      <c r="O96" s="87" t="e">
        <f t="shared" si="4"/>
        <v>#DIV/0!</v>
      </c>
    </row>
    <row r="97" spans="1:15" s="80" customFormat="1" ht="16.5" customHeight="1" x14ac:dyDescent="0.25">
      <c r="A97" s="78"/>
      <c r="B97" s="75"/>
      <c r="C97" s="83"/>
      <c r="D97" s="29" t="e">
        <f>VLOOKUP(C97,[1]Feuil1!$C$2:$Q$482,4,FALSE)</f>
        <v>#N/A</v>
      </c>
      <c r="E97" s="30" t="s">
        <v>13</v>
      </c>
      <c r="F97" s="107"/>
      <c r="G97" s="31">
        <v>1</v>
      </c>
      <c r="H97" s="29"/>
      <c r="I97" s="111"/>
      <c r="J97" s="102">
        <f t="shared" si="3"/>
        <v>0</v>
      </c>
      <c r="K97" s="32"/>
      <c r="L97" s="76" t="e">
        <f>VLOOKUP(C97,[1]Feuil1!$C$2:$Q$482,2,FALSE)</f>
        <v>#N/A</v>
      </c>
      <c r="M97" s="81"/>
      <c r="N97" s="79"/>
      <c r="O97" s="87" t="e">
        <f t="shared" si="4"/>
        <v>#DIV/0!</v>
      </c>
    </row>
    <row r="98" spans="1:15" s="80" customFormat="1" ht="16.5" customHeight="1" x14ac:dyDescent="0.25">
      <c r="A98" s="78"/>
      <c r="B98" s="75"/>
      <c r="C98" s="83"/>
      <c r="D98" s="29" t="e">
        <f>VLOOKUP(C98,[1]Feuil1!$C$2:$Q$482,4,FALSE)</f>
        <v>#N/A</v>
      </c>
      <c r="E98" s="30" t="s">
        <v>13</v>
      </c>
      <c r="F98" s="107"/>
      <c r="G98" s="31">
        <v>1</v>
      </c>
      <c r="H98" s="34"/>
      <c r="I98" s="111"/>
      <c r="J98" s="102">
        <f t="shared" si="3"/>
        <v>0</v>
      </c>
      <c r="K98" s="32"/>
      <c r="L98" s="76" t="e">
        <f>VLOOKUP(C98,[1]Feuil1!$C$2:$Q$482,2,FALSE)</f>
        <v>#N/A</v>
      </c>
      <c r="M98" s="81"/>
      <c r="N98" s="79"/>
      <c r="O98" s="87" t="e">
        <f t="shared" si="4"/>
        <v>#DIV/0!</v>
      </c>
    </row>
    <row r="99" spans="1:15" s="80" customFormat="1" ht="16.5" customHeight="1" x14ac:dyDescent="0.25">
      <c r="A99" s="78"/>
      <c r="B99" s="75"/>
      <c r="C99" s="83"/>
      <c r="D99" s="29" t="e">
        <f>VLOOKUP(C99,[1]Feuil1!$C$2:$Q$482,4,FALSE)</f>
        <v>#N/A</v>
      </c>
      <c r="E99" s="30" t="s">
        <v>13</v>
      </c>
      <c r="F99" s="107"/>
      <c r="G99" s="31">
        <v>1</v>
      </c>
      <c r="H99" s="54"/>
      <c r="I99" s="111"/>
      <c r="J99" s="102">
        <f t="shared" si="3"/>
        <v>0</v>
      </c>
      <c r="K99" s="32"/>
      <c r="L99" s="76" t="e">
        <f>VLOOKUP(C99,[1]Feuil1!$C$2:$Q$482,2,FALSE)</f>
        <v>#N/A</v>
      </c>
      <c r="M99" s="81"/>
      <c r="N99" s="79"/>
      <c r="O99" s="87" t="e">
        <f t="shared" si="4"/>
        <v>#DIV/0!</v>
      </c>
    </row>
    <row r="100" spans="1:15" s="80" customFormat="1" ht="16.5" customHeight="1" x14ac:dyDescent="0.25">
      <c r="A100" s="78"/>
      <c r="B100" s="75"/>
      <c r="C100" s="83"/>
      <c r="D100" s="29" t="e">
        <f>VLOOKUP(C100,[1]Feuil1!$C$2:$Q$482,4,FALSE)</f>
        <v>#N/A</v>
      </c>
      <c r="E100" s="30" t="s">
        <v>13</v>
      </c>
      <c r="F100" s="107"/>
      <c r="G100" s="31">
        <v>1</v>
      </c>
      <c r="H100" s="54"/>
      <c r="I100" s="111"/>
      <c r="J100" s="102">
        <f t="shared" si="3"/>
        <v>0</v>
      </c>
      <c r="K100" s="32"/>
      <c r="L100" s="76" t="e">
        <f>VLOOKUP(C100,[1]Feuil1!$C$2:$Q$482,2,FALSE)</f>
        <v>#N/A</v>
      </c>
      <c r="M100" s="81"/>
      <c r="N100" s="79"/>
      <c r="O100" s="87" t="e">
        <f t="shared" si="4"/>
        <v>#DIV/0!</v>
      </c>
    </row>
    <row r="101" spans="1:15" s="80" customFormat="1" ht="16.5" customHeight="1" x14ac:dyDescent="0.25">
      <c r="A101" s="78"/>
      <c r="B101" s="75"/>
      <c r="C101" s="83"/>
      <c r="D101" s="29" t="e">
        <f>VLOOKUP(C101,[1]Feuil1!$C$2:$Q$482,4,FALSE)</f>
        <v>#N/A</v>
      </c>
      <c r="E101" s="30" t="s">
        <v>13</v>
      </c>
      <c r="F101" s="107"/>
      <c r="G101" s="31">
        <v>1</v>
      </c>
      <c r="H101" s="54"/>
      <c r="I101" s="111"/>
      <c r="J101" s="102">
        <f t="shared" si="3"/>
        <v>0</v>
      </c>
      <c r="K101" s="32"/>
      <c r="L101" s="76" t="e">
        <f>VLOOKUP(C101,[1]Feuil1!$C$2:$Q$482,2,FALSE)</f>
        <v>#N/A</v>
      </c>
      <c r="M101" s="81"/>
      <c r="N101" s="79"/>
      <c r="O101" s="87" t="e">
        <f t="shared" si="4"/>
        <v>#DIV/0!</v>
      </c>
    </row>
    <row r="102" spans="1:15" s="80" customFormat="1" ht="16.5" customHeight="1" x14ac:dyDescent="0.25">
      <c r="A102" s="78"/>
      <c r="B102" s="75"/>
      <c r="C102" s="83"/>
      <c r="D102" s="29" t="e">
        <f>VLOOKUP(C102,[1]Feuil1!$C$2:$Q$482,4,FALSE)</f>
        <v>#N/A</v>
      </c>
      <c r="E102" s="30" t="s">
        <v>13</v>
      </c>
      <c r="F102" s="107"/>
      <c r="G102" s="31">
        <v>1</v>
      </c>
      <c r="H102" s="55"/>
      <c r="I102" s="111"/>
      <c r="J102" s="102">
        <f t="shared" si="3"/>
        <v>0</v>
      </c>
      <c r="K102" s="32"/>
      <c r="L102" s="76" t="e">
        <f>VLOOKUP(C102,[1]Feuil1!$C$2:$Q$482,2,FALSE)</f>
        <v>#N/A</v>
      </c>
      <c r="M102" s="81"/>
      <c r="N102" s="79"/>
      <c r="O102" s="87" t="e">
        <f t="shared" si="4"/>
        <v>#DIV/0!</v>
      </c>
    </row>
    <row r="103" spans="1:15" s="80" customFormat="1" ht="16.5" customHeight="1" x14ac:dyDescent="0.25">
      <c r="A103" s="78"/>
      <c r="B103" s="75"/>
      <c r="C103" s="83"/>
      <c r="D103" s="29" t="e">
        <f>VLOOKUP(C103,[1]Feuil1!$C$2:$Q$482,4,FALSE)</f>
        <v>#N/A</v>
      </c>
      <c r="E103" s="30" t="s">
        <v>13</v>
      </c>
      <c r="F103" s="107"/>
      <c r="G103" s="31">
        <v>1</v>
      </c>
      <c r="H103" s="54"/>
      <c r="I103" s="111"/>
      <c r="J103" s="102">
        <f t="shared" si="3"/>
        <v>0</v>
      </c>
      <c r="K103" s="32"/>
      <c r="L103" s="76" t="e">
        <f>VLOOKUP(C103,[1]Feuil1!$C$2:$Q$482,2,FALSE)</f>
        <v>#N/A</v>
      </c>
      <c r="M103" s="81"/>
      <c r="N103" s="79"/>
      <c r="O103" s="87" t="e">
        <f t="shared" si="4"/>
        <v>#DIV/0!</v>
      </c>
    </row>
    <row r="104" spans="1:15" s="80" customFormat="1" ht="16.5" customHeight="1" x14ac:dyDescent="0.25">
      <c r="A104" s="78"/>
      <c r="B104" s="75"/>
      <c r="C104" s="83"/>
      <c r="D104" s="29" t="e">
        <f>VLOOKUP(C104,[1]Feuil1!$C$2:$Q$482,4,FALSE)</f>
        <v>#N/A</v>
      </c>
      <c r="E104" s="30" t="s">
        <v>13</v>
      </c>
      <c r="F104" s="107"/>
      <c r="G104" s="31">
        <v>1</v>
      </c>
      <c r="H104" s="55"/>
      <c r="I104" s="111"/>
      <c r="J104" s="102">
        <f t="shared" si="3"/>
        <v>0</v>
      </c>
      <c r="K104" s="32"/>
      <c r="L104" s="76" t="e">
        <f>VLOOKUP(C104,[1]Feuil1!$C$2:$Q$482,2,FALSE)</f>
        <v>#N/A</v>
      </c>
      <c r="M104" s="81"/>
      <c r="N104" s="79"/>
      <c r="O104" s="87" t="e">
        <f t="shared" si="4"/>
        <v>#DIV/0!</v>
      </c>
    </row>
    <row r="105" spans="1:15" s="80" customFormat="1" ht="16.5" customHeight="1" x14ac:dyDescent="0.25">
      <c r="A105" s="78"/>
      <c r="B105" s="75"/>
      <c r="C105" s="83"/>
      <c r="D105" s="29" t="e">
        <f>VLOOKUP(C105,[1]Feuil1!$C$2:$Q$482,4,FALSE)</f>
        <v>#N/A</v>
      </c>
      <c r="E105" s="30" t="s">
        <v>13</v>
      </c>
      <c r="F105" s="107"/>
      <c r="G105" s="31">
        <v>1</v>
      </c>
      <c r="H105" s="56"/>
      <c r="I105" s="111"/>
      <c r="J105" s="102">
        <f t="shared" si="3"/>
        <v>0</v>
      </c>
      <c r="K105" s="32"/>
      <c r="L105" s="76" t="e">
        <f>VLOOKUP(C105,[1]Feuil1!$C$2:$Q$482,2,FALSE)</f>
        <v>#N/A</v>
      </c>
      <c r="M105" s="81"/>
      <c r="N105" s="79"/>
      <c r="O105" s="87" t="e">
        <f t="shared" si="4"/>
        <v>#DIV/0!</v>
      </c>
    </row>
    <row r="106" spans="1:15" s="80" customFormat="1" ht="16.5" customHeight="1" x14ac:dyDescent="0.25">
      <c r="A106" s="78"/>
      <c r="B106" s="75"/>
      <c r="C106" s="83"/>
      <c r="D106" s="29" t="e">
        <f>VLOOKUP(C106,[1]Feuil1!$C$2:$Q$482,4,FALSE)</f>
        <v>#N/A</v>
      </c>
      <c r="E106" s="30" t="s">
        <v>13</v>
      </c>
      <c r="F106" s="107"/>
      <c r="G106" s="31">
        <v>1</v>
      </c>
      <c r="H106" s="54"/>
      <c r="I106" s="111"/>
      <c r="J106" s="102">
        <f>I106</f>
        <v>0</v>
      </c>
      <c r="K106" s="32"/>
      <c r="L106" s="76" t="e">
        <f>VLOOKUP(C106,[1]Feuil1!$C$2:$Q$482,2,FALSE)</f>
        <v>#N/A</v>
      </c>
      <c r="M106" s="81"/>
      <c r="N106" s="79"/>
      <c r="O106" s="87" t="e">
        <f t="shared" si="4"/>
        <v>#DIV/0!</v>
      </c>
    </row>
    <row r="107" spans="1:15" s="80" customFormat="1" ht="16.5" customHeight="1" x14ac:dyDescent="0.25">
      <c r="A107" s="78"/>
      <c r="B107" s="75"/>
      <c r="C107" s="83"/>
      <c r="D107" s="29" t="e">
        <f>VLOOKUP(C107,[1]Feuil1!$C$2:$Q$482,4,FALSE)</f>
        <v>#N/A</v>
      </c>
      <c r="E107" s="30" t="s">
        <v>13</v>
      </c>
      <c r="F107" s="107"/>
      <c r="G107" s="31">
        <v>1</v>
      </c>
      <c r="H107" s="29"/>
      <c r="I107" s="111"/>
      <c r="J107" s="102">
        <f>IF(G107=1,I107,0)</f>
        <v>0</v>
      </c>
      <c r="K107" s="32"/>
      <c r="L107" s="76" t="e">
        <f>VLOOKUP(C107,[1]Feuil1!$C$2:$Q$482,2,FALSE)</f>
        <v>#N/A</v>
      </c>
      <c r="M107" s="81"/>
      <c r="N107" s="79"/>
      <c r="O107" s="87" t="e">
        <f t="shared" si="4"/>
        <v>#DIV/0!</v>
      </c>
    </row>
    <row r="108" spans="1:15" ht="30.75" customHeight="1" x14ac:dyDescent="0.25">
      <c r="B108" s="149"/>
      <c r="C108" s="149"/>
      <c r="D108" s="35"/>
      <c r="E108" s="150" t="s">
        <v>14</v>
      </c>
      <c r="F108" s="150"/>
      <c r="G108" s="36"/>
      <c r="H108" s="37"/>
      <c r="I108" s="112"/>
      <c r="J108" s="84">
        <f>SUM(J9:J107)</f>
        <v>2850</v>
      </c>
      <c r="K108" s="22"/>
      <c r="L108" s="17"/>
    </row>
    <row r="109" spans="1:15" ht="14.25" customHeight="1" x14ac:dyDescent="0.25">
      <c r="B109" s="35"/>
      <c r="C109" s="35"/>
      <c r="D109" s="35"/>
      <c r="E109" s="16"/>
      <c r="F109" s="108"/>
      <c r="G109" s="16"/>
      <c r="H109" s="20"/>
      <c r="I109" s="108"/>
      <c r="J109" s="103"/>
      <c r="K109" s="22"/>
      <c r="L109" s="17"/>
    </row>
    <row r="110" spans="1:15" ht="37.5" customHeight="1" x14ac:dyDescent="0.25">
      <c r="B110" s="35"/>
      <c r="C110" s="35"/>
      <c r="D110" s="35"/>
      <c r="E110" s="145" t="s">
        <v>15</v>
      </c>
      <c r="F110" s="145"/>
      <c r="G110" s="39"/>
      <c r="H110" s="40"/>
      <c r="I110" s="113"/>
      <c r="J110" s="85">
        <f>J108</f>
        <v>2850</v>
      </c>
      <c r="K110" s="22"/>
      <c r="L110" s="17"/>
    </row>
  </sheetData>
  <sheetProtection formatCells="0"/>
  <dataConsolidate/>
  <mergeCells count="9">
    <mergeCell ref="L2:O2"/>
    <mergeCell ref="F4:I4"/>
    <mergeCell ref="F3:I3"/>
    <mergeCell ref="E110:F110"/>
    <mergeCell ref="B7:O7"/>
    <mergeCell ref="B108:C108"/>
    <mergeCell ref="E108:F108"/>
    <mergeCell ref="L3:O3"/>
    <mergeCell ref="L4:O4"/>
  </mergeCells>
  <phoneticPr fontId="34" type="noConversion"/>
  <pageMargins left="0.23622047244094491" right="0.23622047244094491" top="0.74803149606299213" bottom="0.74803149606299213" header="0.31496062992125984" footer="0.31496062992125984"/>
  <pageSetup paperSize="8" scale="10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0</xdr:col>
                    <xdr:colOff>0</xdr:colOff>
                    <xdr:row>12</xdr:row>
                    <xdr:rowOff>9525</xdr:rowOff>
                  </from>
                  <to>
                    <xdr:col>0</xdr:col>
                    <xdr:colOff>209550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defaultSize="0" autoFill="0" autoLine="0" autoPict="0">
                <anchor moveWithCells="1">
                  <from>
                    <xdr:col>0</xdr:col>
                    <xdr:colOff>0</xdr:colOff>
                    <xdr:row>14</xdr:row>
                    <xdr:rowOff>19050</xdr:rowOff>
                  </from>
                  <to>
                    <xdr:col>1</xdr:col>
                    <xdr:colOff>0</xdr:colOff>
                    <xdr:row>14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5">
        <x14:dataValidation type="list" allowBlank="1" showInputMessage="1" showErrorMessage="1" xr:uid="{F1443A26-5C67-4C9C-8CC2-6265A403C6F7}">
          <x14:formula1>
            <xm:f>'Feuille calcul'!$I$7:$I$16</xm:f>
          </x14:formula1>
          <xm:sqref>N9:N107</xm:sqref>
        </x14:dataValidation>
        <x14:dataValidation type="list" allowBlank="1" showInputMessage="1" showErrorMessage="1" xr:uid="{E07FE706-D6FC-4109-8BA1-36349A2339B8}">
          <x14:formula1>
            <xm:f>'Feuille calcul'!$K$7:$K$86</xm:f>
          </x14:formula1>
          <xm:sqref>I2</xm:sqref>
        </x14:dataValidation>
        <x14:dataValidation type="list" allowBlank="1" showInputMessage="1" showErrorMessage="1" xr:uid="{2FE4CA6C-D10D-41DD-B7F2-4DAA453B1ADE}">
          <x14:formula1>
            <xm:f>'Feuille calcul'!$I$7:$I$21</xm:f>
          </x14:formula1>
          <xm:sqref>H2</xm:sqref>
        </x14:dataValidation>
        <x14:dataValidation type="list" allowBlank="1" showInputMessage="1" showErrorMessage="1" xr:uid="{006F06CD-F5C7-47D4-B6C4-E62398DCA7CB}">
          <x14:formula1>
            <xm:f>'Feuille calcul'!$G$7:$G$34</xm:f>
          </x14:formula1>
          <xm:sqref>G2</xm:sqref>
        </x14:dataValidation>
        <x14:dataValidation type="list" allowBlank="1" showInputMessage="1" showErrorMessage="1" xr:uid="{5F33A712-64CF-4CE3-8373-BCE0114A6B0A}">
          <x14:formula1>
            <xm:f>'Feuille calcul'!$E$7:$E$8</xm:f>
          </x14:formula1>
          <xm:sqref>E2:E4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F633A6-F86D-44A4-9710-9D4D5CEEFEDB}">
  <sheetPr codeName="Feuil1">
    <tabColor rgb="FFFF0000"/>
    <pageSetUpPr fitToPage="1"/>
  </sheetPr>
  <dimension ref="B1:T46"/>
  <sheetViews>
    <sheetView showGridLines="0" zoomScale="70" zoomScaleNormal="70" workbookViewId="0">
      <selection activeCell="E30" sqref="E30"/>
    </sheetView>
  </sheetViews>
  <sheetFormatPr baseColWidth="10" defaultRowHeight="21" x14ac:dyDescent="0.25"/>
  <cols>
    <col min="1" max="1" width="3.85546875" customWidth="1"/>
    <col min="2" max="2" width="9" style="1" customWidth="1"/>
    <col min="3" max="3" width="28.7109375" style="2" customWidth="1"/>
    <col min="4" max="4" width="20.140625" customWidth="1"/>
    <col min="5" max="5" width="9" style="1" customWidth="1"/>
    <col min="6" max="6" width="21.85546875" style="1" customWidth="1"/>
    <col min="7" max="7" width="21.140625" style="3" customWidth="1"/>
    <col min="8" max="8" width="34.28515625" customWidth="1"/>
    <col min="9" max="9" width="15" customWidth="1"/>
    <col min="10" max="10" width="27.5703125" customWidth="1"/>
    <col min="11" max="11" width="28.42578125" customWidth="1"/>
    <col min="12" max="12" width="42.28515625" customWidth="1"/>
    <col min="13" max="13" width="23.5703125" customWidth="1"/>
    <col min="14" max="14" width="20.7109375" customWidth="1"/>
    <col min="15" max="15" width="18.5703125" customWidth="1"/>
    <col min="16" max="16" width="18.140625" customWidth="1"/>
    <col min="17" max="17" width="31.85546875" customWidth="1"/>
    <col min="18" max="18" width="41.28515625" customWidth="1"/>
  </cols>
  <sheetData>
    <row r="1" spans="2:13" ht="12.75" customHeight="1" thickBot="1" x14ac:dyDescent="0.3"/>
    <row r="2" spans="2:13" ht="76.5" customHeight="1" thickBot="1" x14ac:dyDescent="0.3">
      <c r="B2" s="151" t="s">
        <v>55</v>
      </c>
      <c r="C2" s="152"/>
      <c r="D2" s="152"/>
      <c r="E2" s="152"/>
      <c r="F2" s="152"/>
      <c r="G2" s="152"/>
      <c r="H2" s="152"/>
      <c r="I2" s="152"/>
      <c r="J2" s="152"/>
      <c r="K2" s="152"/>
      <c r="L2" s="152"/>
      <c r="M2" s="153"/>
    </row>
    <row r="3" spans="2:13" ht="4.5" customHeight="1" x14ac:dyDescent="0.25">
      <c r="B3"/>
      <c r="C3"/>
      <c r="E3"/>
      <c r="F3"/>
      <c r="G3" s="6"/>
      <c r="H3" s="7" t="e">
        <f>VLOOKUP(#REF!,'Etiquettes Manuelle'!$C$3:$R$445,4,FALSE)</f>
        <v>#REF!</v>
      </c>
      <c r="I3" s="6" t="s">
        <v>0</v>
      </c>
    </row>
    <row r="4" spans="2:13" ht="6" customHeight="1" x14ac:dyDescent="0.25">
      <c r="B4" s="2"/>
      <c r="C4"/>
      <c r="D4" s="1"/>
      <c r="E4"/>
      <c r="F4"/>
      <c r="G4" s="1"/>
      <c r="H4" s="3"/>
    </row>
    <row r="5" spans="2:13" ht="5.25" customHeight="1" x14ac:dyDescent="0.25">
      <c r="B5" s="44"/>
      <c r="C5" s="179"/>
      <c r="D5" s="179"/>
      <c r="E5"/>
      <c r="F5" s="67"/>
      <c r="G5" s="180"/>
      <c r="H5" s="180"/>
      <c r="I5" s="68"/>
      <c r="J5" s="181"/>
      <c r="K5" s="181"/>
    </row>
    <row r="6" spans="2:13" ht="9.75" customHeight="1" thickBot="1" x14ac:dyDescent="0.3">
      <c r="B6" s="44"/>
      <c r="C6" s="50"/>
      <c r="D6" s="50"/>
      <c r="E6"/>
      <c r="F6" s="67"/>
      <c r="G6" s="52"/>
      <c r="H6" s="52"/>
      <c r="I6" s="68"/>
      <c r="J6" s="51"/>
      <c r="K6" s="51"/>
    </row>
    <row r="7" spans="2:13" ht="30" customHeight="1" thickBot="1" x14ac:dyDescent="0.3">
      <c r="B7" s="139" t="s">
        <v>40</v>
      </c>
      <c r="C7" s="140"/>
      <c r="D7" s="140"/>
      <c r="E7" s="141"/>
      <c r="F7" s="61" t="s">
        <v>41</v>
      </c>
      <c r="G7" s="61" t="s">
        <v>42</v>
      </c>
      <c r="H7" s="61" t="s">
        <v>43</v>
      </c>
      <c r="I7" s="61" t="s">
        <v>44</v>
      </c>
      <c r="J7" s="61" t="s">
        <v>46</v>
      </c>
      <c r="K7" s="61" t="s">
        <v>49</v>
      </c>
    </row>
    <row r="8" spans="2:13" ht="30" customHeight="1" thickBot="1" x14ac:dyDescent="0.3">
      <c r="B8" s="154" t="s">
        <v>51</v>
      </c>
      <c r="C8" s="155"/>
      <c r="D8" s="155"/>
      <c r="E8" s="156"/>
      <c r="F8" s="184" t="s">
        <v>38</v>
      </c>
      <c r="G8" s="187" t="s">
        <v>48</v>
      </c>
      <c r="H8" s="190" t="s">
        <v>45</v>
      </c>
      <c r="I8" s="164" t="s">
        <v>24</v>
      </c>
      <c r="J8" s="167">
        <v>10</v>
      </c>
      <c r="K8" s="170" t="s">
        <v>50</v>
      </c>
      <c r="L8" s="173" t="str">
        <f>B8</f>
        <v>carolin Sav Marseille</v>
      </c>
      <c r="M8" s="174"/>
    </row>
    <row r="9" spans="2:13" ht="30" customHeight="1" x14ac:dyDescent="0.25">
      <c r="B9" s="157"/>
      <c r="C9" s="158"/>
      <c r="D9" s="158"/>
      <c r="E9" s="159"/>
      <c r="F9" s="185"/>
      <c r="G9" s="188"/>
      <c r="H9" s="191"/>
      <c r="I9" s="165"/>
      <c r="J9" s="168"/>
      <c r="K9" s="171"/>
      <c r="L9" s="175" t="str">
        <f>G8&amp;" "&amp;J8</f>
        <v>502010X 10</v>
      </c>
      <c r="M9" s="176"/>
    </row>
    <row r="10" spans="2:13" ht="30" customHeight="1" thickBot="1" x14ac:dyDescent="0.3">
      <c r="B10" s="157"/>
      <c r="C10" s="158"/>
      <c r="D10" s="158"/>
      <c r="E10" s="159"/>
      <c r="F10" s="185"/>
      <c r="G10" s="188"/>
      <c r="H10" s="191"/>
      <c r="I10" s="165"/>
      <c r="J10" s="168"/>
      <c r="K10" s="171"/>
      <c r="L10" s="177"/>
      <c r="M10" s="178"/>
    </row>
    <row r="11" spans="2:13" ht="30" customHeight="1" thickBot="1" x14ac:dyDescent="0.4">
      <c r="B11" s="157"/>
      <c r="C11" s="158"/>
      <c r="D11" s="158"/>
      <c r="E11" s="159"/>
      <c r="F11" s="185"/>
      <c r="G11" s="188"/>
      <c r="H11" s="191"/>
      <c r="I11" s="165"/>
      <c r="J11" s="168"/>
      <c r="K11" s="171"/>
      <c r="L11" s="64" t="str">
        <f>F8</f>
        <v>3346029788671</v>
      </c>
      <c r="M11" s="62" t="str">
        <f>K8</f>
        <v>650 ML</v>
      </c>
    </row>
    <row r="12" spans="2:13" ht="30" customHeight="1" thickBot="1" x14ac:dyDescent="0.4">
      <c r="B12" s="160"/>
      <c r="C12" s="161"/>
      <c r="D12" s="161"/>
      <c r="E12" s="162"/>
      <c r="F12" s="186"/>
      <c r="G12" s="189"/>
      <c r="H12" s="192"/>
      <c r="I12" s="166"/>
      <c r="J12" s="169"/>
      <c r="K12" s="172"/>
      <c r="L12" s="5" t="str">
        <f>H8</f>
        <v>1er semestre 25</v>
      </c>
      <c r="M12" s="63" t="str">
        <f>I8</f>
        <v>A15</v>
      </c>
    </row>
    <row r="13" spans="2:13" ht="30" customHeight="1" x14ac:dyDescent="0.25">
      <c r="B13"/>
      <c r="C13"/>
      <c r="E13"/>
      <c r="F13"/>
      <c r="G13"/>
    </row>
    <row r="14" spans="2:13" ht="30" customHeight="1" x14ac:dyDescent="0.25">
      <c r="B14" s="8"/>
      <c r="C14" s="9"/>
      <c r="D14" s="9"/>
      <c r="E14" s="9"/>
    </row>
    <row r="15" spans="2:13" ht="30" customHeight="1" x14ac:dyDescent="0.25">
      <c r="B15" s="8"/>
      <c r="C15" s="137" t="s">
        <v>1</v>
      </c>
      <c r="D15" s="137"/>
      <c r="E15" s="9"/>
      <c r="G15" s="193" t="s">
        <v>53</v>
      </c>
      <c r="H15" s="193"/>
      <c r="I15" s="193"/>
      <c r="J15" s="193"/>
      <c r="K15" s="193"/>
    </row>
    <row r="16" spans="2:13" ht="30" customHeight="1" x14ac:dyDescent="0.25">
      <c r="B16" s="8"/>
      <c r="C16" s="138" t="str">
        <f>L8</f>
        <v>carolin Sav Marseille</v>
      </c>
      <c r="D16" s="138"/>
      <c r="E16" s="9"/>
      <c r="G16" s="193"/>
      <c r="H16" s="193"/>
      <c r="I16" s="193"/>
      <c r="J16" s="193"/>
      <c r="K16" s="193"/>
    </row>
    <row r="17" spans="2:20" ht="30" customHeight="1" x14ac:dyDescent="0.25">
      <c r="B17" s="10"/>
      <c r="C17" s="182" t="str">
        <f>L9</f>
        <v>502010X 10</v>
      </c>
      <c r="D17" s="183"/>
      <c r="E17" s="4"/>
      <c r="G17" s="193"/>
      <c r="H17" s="193"/>
      <c r="I17" s="193"/>
      <c r="J17" s="193"/>
      <c r="K17" s="193"/>
    </row>
    <row r="18" spans="2:20" ht="30" customHeight="1" x14ac:dyDescent="0.25">
      <c r="B18" s="10"/>
      <c r="C18" s="183"/>
      <c r="D18" s="183"/>
      <c r="E18" s="4"/>
      <c r="L18" s="163" t="s">
        <v>56</v>
      </c>
      <c r="M18" s="163"/>
    </row>
    <row r="19" spans="2:20" ht="30" customHeight="1" x14ac:dyDescent="0.25">
      <c r="B19" s="8"/>
      <c r="C19" s="66" t="str">
        <f>L11</f>
        <v>3346029788671</v>
      </c>
      <c r="D19" s="65" t="str">
        <f>M11</f>
        <v>650 ML</v>
      </c>
      <c r="E19" s="9"/>
      <c r="G19" s="193" t="s">
        <v>52</v>
      </c>
      <c r="H19" s="193"/>
      <c r="I19" s="193"/>
      <c r="J19" s="193"/>
      <c r="K19" s="193"/>
      <c r="L19" s="163"/>
      <c r="M19" s="163"/>
    </row>
    <row r="20" spans="2:20" ht="30" customHeight="1" x14ac:dyDescent="0.25">
      <c r="B20" s="8"/>
      <c r="C20" s="12" t="str">
        <f>L12</f>
        <v>1er semestre 25</v>
      </c>
      <c r="D20" s="12" t="str">
        <f>M12</f>
        <v>A15</v>
      </c>
      <c r="E20" s="9"/>
      <c r="G20" s="193"/>
      <c r="H20" s="193"/>
      <c r="I20" s="193"/>
      <c r="J20" s="193"/>
      <c r="K20" s="193"/>
      <c r="L20" s="163"/>
      <c r="M20" s="163"/>
    </row>
    <row r="21" spans="2:20" ht="30" customHeight="1" x14ac:dyDescent="0.25">
      <c r="B21" s="8"/>
      <c r="C21" s="13"/>
      <c r="D21" s="9"/>
      <c r="E21" s="9"/>
      <c r="G21" s="193"/>
      <c r="H21" s="193"/>
      <c r="I21" s="193"/>
      <c r="J21" s="193"/>
      <c r="K21" s="193"/>
      <c r="L21" s="163"/>
      <c r="M21" s="163"/>
    </row>
    <row r="22" spans="2:20" ht="30" customHeight="1" x14ac:dyDescent="0.25">
      <c r="L22" s="163"/>
      <c r="M22" s="163"/>
    </row>
    <row r="23" spans="2:20" ht="30" customHeight="1" x14ac:dyDescent="0.25">
      <c r="B23" s="8"/>
      <c r="C23" s="9"/>
      <c r="D23" s="9"/>
      <c r="E23" s="9"/>
      <c r="F23"/>
      <c r="G23"/>
      <c r="P23" s="2"/>
      <c r="R23" s="1"/>
      <c r="S23" s="1"/>
      <c r="T23" s="3"/>
    </row>
    <row r="24" spans="2:20" ht="18.75" customHeight="1" x14ac:dyDescent="0.25">
      <c r="B24" s="8"/>
      <c r="C24" s="137" t="s">
        <v>1</v>
      </c>
      <c r="D24" s="137"/>
      <c r="E24" s="9"/>
      <c r="F24"/>
      <c r="G24"/>
    </row>
    <row r="25" spans="2:20" ht="33" customHeight="1" x14ac:dyDescent="0.25">
      <c r="B25" s="8"/>
      <c r="C25" s="138" t="s">
        <v>2</v>
      </c>
      <c r="D25" s="138"/>
      <c r="E25" s="9"/>
      <c r="F25"/>
      <c r="G25" s="193" t="s">
        <v>54</v>
      </c>
      <c r="H25" s="193"/>
      <c r="I25" s="193"/>
      <c r="J25" s="193"/>
      <c r="K25" s="193"/>
      <c r="S25" s="1"/>
    </row>
    <row r="26" spans="2:20" ht="23.25" customHeight="1" x14ac:dyDescent="0.25">
      <c r="B26" s="10"/>
      <c r="C26" s="136" t="s">
        <v>47</v>
      </c>
      <c r="D26" s="136"/>
      <c r="E26" s="4"/>
      <c r="F26"/>
      <c r="G26" s="193"/>
      <c r="H26" s="193"/>
      <c r="I26" s="193"/>
      <c r="J26" s="193"/>
      <c r="K26" s="193"/>
      <c r="S26" s="1"/>
    </row>
    <row r="27" spans="2:20" ht="21" customHeight="1" x14ac:dyDescent="0.25">
      <c r="B27" s="10"/>
      <c r="C27" s="136"/>
      <c r="D27" s="136"/>
      <c r="E27" s="4"/>
      <c r="F27"/>
      <c r="G27" s="193"/>
      <c r="H27" s="193"/>
      <c r="I27" s="193"/>
      <c r="J27" s="193"/>
      <c r="K27" s="193"/>
      <c r="S27" s="1"/>
    </row>
    <row r="28" spans="2:20" ht="27" customHeight="1" x14ac:dyDescent="0.25">
      <c r="B28" s="8"/>
      <c r="C28" s="48" t="s">
        <v>3</v>
      </c>
      <c r="D28" s="48" t="s">
        <v>4</v>
      </c>
      <c r="E28" s="9"/>
      <c r="F28"/>
      <c r="G28"/>
      <c r="S28" s="1"/>
    </row>
    <row r="29" spans="2:20" ht="30" customHeight="1" x14ac:dyDescent="0.25">
      <c r="B29" s="8"/>
      <c r="C29" s="12"/>
      <c r="D29" s="12"/>
      <c r="E29" s="9"/>
      <c r="F29"/>
      <c r="G29"/>
      <c r="S29" s="1"/>
    </row>
    <row r="30" spans="2:20" ht="43.5" customHeight="1" x14ac:dyDescent="0.25">
      <c r="B30" s="8"/>
      <c r="C30" s="13"/>
      <c r="D30" s="9"/>
      <c r="E30" s="9"/>
      <c r="F30"/>
      <c r="G30"/>
      <c r="S30" s="1"/>
    </row>
    <row r="31" spans="2:20" x14ac:dyDescent="0.25">
      <c r="B31"/>
      <c r="G31"/>
      <c r="S31" s="1"/>
    </row>
    <row r="46" customFormat="1" ht="15" x14ac:dyDescent="0.25"/>
  </sheetData>
  <mergeCells count="24">
    <mergeCell ref="G8:G12"/>
    <mergeCell ref="H8:H12"/>
    <mergeCell ref="C24:D24"/>
    <mergeCell ref="C25:D25"/>
    <mergeCell ref="G25:K27"/>
    <mergeCell ref="C26:D27"/>
    <mergeCell ref="G15:K17"/>
    <mergeCell ref="G19:K21"/>
    <mergeCell ref="B2:M2"/>
    <mergeCell ref="B7:E7"/>
    <mergeCell ref="B8:E12"/>
    <mergeCell ref="L18:M22"/>
    <mergeCell ref="I8:I12"/>
    <mergeCell ref="J8:J12"/>
    <mergeCell ref="K8:K12"/>
    <mergeCell ref="L8:M8"/>
    <mergeCell ref="L9:M10"/>
    <mergeCell ref="C15:D15"/>
    <mergeCell ref="C5:D5"/>
    <mergeCell ref="G5:H5"/>
    <mergeCell ref="J5:K5"/>
    <mergeCell ref="C16:D16"/>
    <mergeCell ref="C17:D18"/>
    <mergeCell ref="F8:F12"/>
  </mergeCells>
  <conditionalFormatting sqref="C29">
    <cfRule type="expression" dxfId="1" priority="3">
      <formula>#REF!=0/1/1900</formula>
    </cfRule>
  </conditionalFormatting>
  <conditionalFormatting sqref="C20">
    <cfRule type="expression" dxfId="0" priority="2">
      <formula>#REF!=0/1/1900</formula>
    </cfRule>
  </conditionalFormatting>
  <printOptions horizontalCentered="1" verticalCentered="1"/>
  <pageMargins left="7.874015748031496E-2" right="7.874015748031496E-2" top="7.874015748031496E-2" bottom="3.937007874015748E-2" header="7.874015748031496E-2" footer="7.874015748031496E-2"/>
  <pageSetup paperSize="9" scale="46" orientation="portrait" horizontalDpi="203" verticalDpi="203" r:id="rId1"/>
  <headerFooter scaleWithDoc="0"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2B83C0-C8C9-489E-B850-FCDB87E00F33}">
  <sheetPr codeName="Feuil4">
    <tabColor rgb="FF92D050"/>
  </sheetPr>
  <dimension ref="A1:K14"/>
  <sheetViews>
    <sheetView showGridLines="0" showZeros="0" zoomScale="210" zoomScaleNormal="210" workbookViewId="0">
      <selection activeCell="B7" sqref="B7:K8"/>
    </sheetView>
  </sheetViews>
  <sheetFormatPr baseColWidth="10" defaultRowHeight="15" x14ac:dyDescent="0.25"/>
  <cols>
    <col min="1" max="1" width="5.42578125" customWidth="1"/>
    <col min="2" max="2" width="11.140625" customWidth="1"/>
    <col min="4" max="4" width="12.42578125" customWidth="1"/>
    <col min="5" max="5" width="11.28515625" customWidth="1"/>
  </cols>
  <sheetData>
    <row r="1" spans="1:11" x14ac:dyDescent="0.25">
      <c r="A1" s="1"/>
      <c r="B1" s="1"/>
      <c r="C1" s="42" t="s">
        <v>74</v>
      </c>
      <c r="D1" s="42"/>
      <c r="E1" s="38"/>
      <c r="F1" s="42"/>
      <c r="G1" s="42" t="s">
        <v>74</v>
      </c>
      <c r="H1" s="42"/>
      <c r="I1" s="42"/>
    </row>
    <row r="2" spans="1:11" x14ac:dyDescent="0.25">
      <c r="A2" s="1"/>
      <c r="B2" s="1"/>
      <c r="C2" s="42" t="s">
        <v>75</v>
      </c>
      <c r="D2" s="42"/>
      <c r="E2" s="38"/>
      <c r="F2" s="42" t="s">
        <v>16</v>
      </c>
      <c r="G2" s="42" t="s">
        <v>75</v>
      </c>
      <c r="H2" s="42"/>
      <c r="I2" s="42"/>
    </row>
    <row r="3" spans="1:11" x14ac:dyDescent="0.25">
      <c r="A3" s="1"/>
      <c r="B3" s="1"/>
      <c r="C3" s="42" t="s">
        <v>76</v>
      </c>
      <c r="D3" s="42"/>
      <c r="E3" s="38"/>
      <c r="F3" s="42" t="s">
        <v>16</v>
      </c>
      <c r="G3" s="42" t="s">
        <v>76</v>
      </c>
      <c r="H3" s="42"/>
      <c r="I3" s="42"/>
    </row>
    <row r="4" spans="1:11" x14ac:dyDescent="0.25">
      <c r="A4" s="1"/>
      <c r="B4" s="1"/>
      <c r="C4" s="199" t="s">
        <v>77</v>
      </c>
      <c r="D4" s="199"/>
      <c r="E4" s="38"/>
      <c r="F4" s="21"/>
      <c r="G4" s="21" t="s">
        <v>77</v>
      </c>
      <c r="H4" s="21"/>
      <c r="I4" s="21"/>
    </row>
    <row r="6" spans="1:11" x14ac:dyDescent="0.25">
      <c r="A6" s="200"/>
      <c r="B6" s="200"/>
      <c r="C6" s="200"/>
      <c r="D6" s="200"/>
    </row>
    <row r="7" spans="1:11" ht="15" customHeight="1" x14ac:dyDescent="0.25">
      <c r="A7" s="19"/>
      <c r="B7" s="197" t="s">
        <v>78</v>
      </c>
      <c r="C7" s="197"/>
      <c r="D7" s="197"/>
      <c r="E7" s="197"/>
      <c r="F7" s="197"/>
      <c r="G7" s="197"/>
      <c r="H7" s="197"/>
      <c r="I7" s="197"/>
      <c r="J7" s="197"/>
      <c r="K7" s="197"/>
    </row>
    <row r="8" spans="1:11" ht="15" customHeight="1" x14ac:dyDescent="0.25">
      <c r="B8" s="197"/>
      <c r="C8" s="197"/>
      <c r="D8" s="197"/>
      <c r="E8" s="197"/>
      <c r="F8" s="197"/>
      <c r="G8" s="197"/>
      <c r="H8" s="197"/>
      <c r="I8" s="197"/>
      <c r="J8" s="197"/>
      <c r="K8" s="197"/>
    </row>
    <row r="9" spans="1:11" ht="15.75" thickBot="1" x14ac:dyDescent="0.3"/>
    <row r="10" spans="1:11" ht="20.25" customHeight="1" thickBot="1" x14ac:dyDescent="0.3">
      <c r="B10" s="201"/>
      <c r="C10" s="201"/>
      <c r="D10" s="89" t="s">
        <v>17</v>
      </c>
      <c r="E10" s="89" t="s">
        <v>18</v>
      </c>
      <c r="F10" s="89" t="s">
        <v>19</v>
      </c>
      <c r="G10" s="90"/>
      <c r="H10" s="202" t="s">
        <v>20</v>
      </c>
      <c r="I10" s="203"/>
      <c r="J10" s="202" t="s">
        <v>21</v>
      </c>
      <c r="K10" s="203"/>
    </row>
    <row r="11" spans="1:11" ht="26.25" customHeight="1" thickBot="1" x14ac:dyDescent="0.3">
      <c r="B11" s="198" t="s">
        <v>14</v>
      </c>
      <c r="C11" s="198"/>
      <c r="D11" s="88">
        <f>'Bon de Livraison PL 01'!J108</f>
        <v>2850</v>
      </c>
      <c r="E11" s="88" t="e">
        <f>#REF!</f>
        <v>#REF!</v>
      </c>
      <c r="F11" s="88" t="e">
        <f>#REF!</f>
        <v>#REF!</v>
      </c>
      <c r="G11" s="91"/>
      <c r="H11" s="92" t="s">
        <v>65</v>
      </c>
      <c r="I11" s="93" t="e">
        <f>SUM(D11:F11)</f>
        <v>#REF!</v>
      </c>
      <c r="J11" s="94">
        <v>0.3</v>
      </c>
      <c r="K11" s="95" t="e">
        <f>I11*J11</f>
        <v>#REF!</v>
      </c>
    </row>
    <row r="12" spans="1:11" ht="16.5" customHeight="1" thickBot="1" x14ac:dyDescent="0.3"/>
    <row r="13" spans="1:11" ht="16.5" customHeight="1" thickBot="1" x14ac:dyDescent="0.3">
      <c r="B13" s="194" t="s">
        <v>66</v>
      </c>
      <c r="C13" s="195"/>
      <c r="D13" s="195"/>
      <c r="E13" s="195"/>
      <c r="F13" s="196"/>
    </row>
    <row r="14" spans="1:11" x14ac:dyDescent="0.25">
      <c r="E14" s="43"/>
    </row>
  </sheetData>
  <sheetProtection formatCells="0"/>
  <mergeCells count="8">
    <mergeCell ref="B13:F13"/>
    <mergeCell ref="B7:K8"/>
    <mergeCell ref="B11:C11"/>
    <mergeCell ref="C4:D4"/>
    <mergeCell ref="A6:D6"/>
    <mergeCell ref="B10:C10"/>
    <mergeCell ref="H10:I10"/>
    <mergeCell ref="J10:K10"/>
  </mergeCells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94F485-FD6F-4DE4-9777-8A6D77A3000A}">
  <sheetPr codeName="Feuil2"/>
  <dimension ref="E7:L86"/>
  <sheetViews>
    <sheetView workbookViewId="0">
      <selection activeCell="E11" sqref="E11"/>
    </sheetView>
  </sheetViews>
  <sheetFormatPr baseColWidth="10" defaultRowHeight="26.25" x14ac:dyDescent="0.4"/>
  <cols>
    <col min="5" max="5" width="11.42578125" style="46"/>
    <col min="7" max="7" width="11.42578125" style="45"/>
    <col min="9" max="9" width="12.7109375" style="45" customWidth="1"/>
    <col min="11" max="11" width="14.42578125" style="58" customWidth="1"/>
  </cols>
  <sheetData>
    <row r="7" spans="5:12" x14ac:dyDescent="0.4">
      <c r="E7" s="45" t="s">
        <v>33</v>
      </c>
      <c r="G7" s="45">
        <v>2023</v>
      </c>
      <c r="I7" s="45" t="s">
        <v>23</v>
      </c>
      <c r="K7" s="59">
        <v>1</v>
      </c>
      <c r="L7" s="57"/>
    </row>
    <row r="8" spans="5:12" x14ac:dyDescent="0.4">
      <c r="E8" s="45" t="s">
        <v>34</v>
      </c>
      <c r="G8" s="45">
        <v>2024</v>
      </c>
      <c r="I8" s="45" t="s">
        <v>24</v>
      </c>
      <c r="K8" s="59">
        <v>2</v>
      </c>
    </row>
    <row r="9" spans="5:12" x14ac:dyDescent="0.4">
      <c r="G9" s="45">
        <v>2025</v>
      </c>
      <c r="I9" s="45" t="s">
        <v>25</v>
      </c>
      <c r="K9" s="59">
        <v>3</v>
      </c>
    </row>
    <row r="10" spans="5:12" x14ac:dyDescent="0.4">
      <c r="G10" s="45">
        <v>2026</v>
      </c>
      <c r="I10" s="45" t="s">
        <v>27</v>
      </c>
      <c r="K10" s="59">
        <v>4</v>
      </c>
    </row>
    <row r="11" spans="5:12" x14ac:dyDescent="0.4">
      <c r="G11" s="45">
        <v>2027</v>
      </c>
      <c r="I11" s="45" t="s">
        <v>28</v>
      </c>
      <c r="K11" s="59">
        <v>5</v>
      </c>
    </row>
    <row r="12" spans="5:12" x14ac:dyDescent="0.4">
      <c r="G12" s="45">
        <v>2028</v>
      </c>
      <c r="I12" s="45" t="s">
        <v>29</v>
      </c>
      <c r="K12" s="59">
        <v>6</v>
      </c>
    </row>
    <row r="13" spans="5:12" x14ac:dyDescent="0.4">
      <c r="G13" s="45">
        <v>2029</v>
      </c>
      <c r="I13" s="45" t="s">
        <v>30</v>
      </c>
      <c r="K13" s="59">
        <v>7</v>
      </c>
    </row>
    <row r="14" spans="5:12" x14ac:dyDescent="0.4">
      <c r="G14" s="45">
        <v>2030</v>
      </c>
      <c r="I14" s="45" t="s">
        <v>31</v>
      </c>
      <c r="K14" s="59">
        <v>8</v>
      </c>
    </row>
    <row r="15" spans="5:12" x14ac:dyDescent="0.4">
      <c r="G15" s="45">
        <v>2031</v>
      </c>
      <c r="I15" s="45" t="s">
        <v>32</v>
      </c>
      <c r="K15" s="59">
        <v>9</v>
      </c>
    </row>
    <row r="16" spans="5:12" x14ac:dyDescent="0.4">
      <c r="G16" s="45">
        <v>2032</v>
      </c>
      <c r="I16" s="45" t="s">
        <v>59</v>
      </c>
      <c r="K16" s="59">
        <v>10</v>
      </c>
    </row>
    <row r="17" spans="7:11" x14ac:dyDescent="0.4">
      <c r="G17" s="45">
        <v>2033</v>
      </c>
      <c r="K17" s="59">
        <v>11</v>
      </c>
    </row>
    <row r="18" spans="7:11" x14ac:dyDescent="0.4">
      <c r="G18" s="45">
        <v>2034</v>
      </c>
      <c r="K18" s="59">
        <v>12</v>
      </c>
    </row>
    <row r="19" spans="7:11" x14ac:dyDescent="0.4">
      <c r="G19" s="45">
        <v>2035</v>
      </c>
      <c r="K19" s="59">
        <v>13</v>
      </c>
    </row>
    <row r="20" spans="7:11" x14ac:dyDescent="0.4">
      <c r="G20" s="45">
        <v>2036</v>
      </c>
      <c r="K20" s="59">
        <v>14</v>
      </c>
    </row>
    <row r="21" spans="7:11" x14ac:dyDescent="0.4">
      <c r="G21" s="45">
        <v>2037</v>
      </c>
      <c r="K21" s="59">
        <v>15</v>
      </c>
    </row>
    <row r="22" spans="7:11" x14ac:dyDescent="0.4">
      <c r="G22" s="45">
        <v>2038</v>
      </c>
      <c r="K22" s="59">
        <v>16</v>
      </c>
    </row>
    <row r="23" spans="7:11" x14ac:dyDescent="0.4">
      <c r="G23" s="45">
        <v>2039</v>
      </c>
      <c r="K23" s="59">
        <v>17</v>
      </c>
    </row>
    <row r="24" spans="7:11" x14ac:dyDescent="0.4">
      <c r="G24" s="45">
        <v>2040</v>
      </c>
      <c r="K24" s="59">
        <v>18</v>
      </c>
    </row>
    <row r="25" spans="7:11" x14ac:dyDescent="0.4">
      <c r="G25" s="45">
        <v>2041</v>
      </c>
      <c r="K25" s="59">
        <v>19</v>
      </c>
    </row>
    <row r="26" spans="7:11" x14ac:dyDescent="0.4">
      <c r="G26" s="45">
        <v>2042</v>
      </c>
      <c r="K26" s="59">
        <v>20</v>
      </c>
    </row>
    <row r="27" spans="7:11" x14ac:dyDescent="0.4">
      <c r="G27" s="45">
        <v>2043</v>
      </c>
      <c r="K27" s="59">
        <v>21</v>
      </c>
    </row>
    <row r="28" spans="7:11" x14ac:dyDescent="0.4">
      <c r="G28" s="45">
        <v>2044</v>
      </c>
      <c r="K28" s="59">
        <v>22</v>
      </c>
    </row>
    <row r="29" spans="7:11" x14ac:dyDescent="0.4">
      <c r="G29" s="45">
        <v>2045</v>
      </c>
      <c r="K29" s="59">
        <v>23</v>
      </c>
    </row>
    <row r="30" spans="7:11" x14ac:dyDescent="0.4">
      <c r="G30" s="45">
        <v>2046</v>
      </c>
      <c r="K30" s="59">
        <v>24</v>
      </c>
    </row>
    <row r="31" spans="7:11" x14ac:dyDescent="0.4">
      <c r="G31" s="45">
        <v>2047</v>
      </c>
      <c r="K31" s="59">
        <v>25</v>
      </c>
    </row>
    <row r="32" spans="7:11" x14ac:dyDescent="0.4">
      <c r="G32" s="45">
        <v>2048</v>
      </c>
      <c r="K32" s="59">
        <v>26</v>
      </c>
    </row>
    <row r="33" spans="7:11" x14ac:dyDescent="0.4">
      <c r="G33" s="45">
        <v>2049</v>
      </c>
      <c r="K33" s="59">
        <v>27</v>
      </c>
    </row>
    <row r="34" spans="7:11" x14ac:dyDescent="0.4">
      <c r="G34" s="45">
        <v>2050</v>
      </c>
      <c r="K34" s="59">
        <v>28</v>
      </c>
    </row>
    <row r="35" spans="7:11" x14ac:dyDescent="0.4">
      <c r="K35" s="59">
        <v>29</v>
      </c>
    </row>
    <row r="36" spans="7:11" x14ac:dyDescent="0.4">
      <c r="K36" s="59">
        <v>30</v>
      </c>
    </row>
    <row r="37" spans="7:11" x14ac:dyDescent="0.4">
      <c r="K37" s="59">
        <v>31</v>
      </c>
    </row>
    <row r="38" spans="7:11" x14ac:dyDescent="0.4">
      <c r="K38" s="59">
        <v>32</v>
      </c>
    </row>
    <row r="39" spans="7:11" x14ac:dyDescent="0.4">
      <c r="K39" s="59">
        <v>33</v>
      </c>
    </row>
    <row r="40" spans="7:11" x14ac:dyDescent="0.4">
      <c r="K40" s="59">
        <v>34</v>
      </c>
    </row>
    <row r="41" spans="7:11" x14ac:dyDescent="0.4">
      <c r="K41" s="59">
        <v>35</v>
      </c>
    </row>
    <row r="42" spans="7:11" x14ac:dyDescent="0.4">
      <c r="K42" s="59">
        <v>36</v>
      </c>
    </row>
    <row r="43" spans="7:11" x14ac:dyDescent="0.4">
      <c r="K43" s="59">
        <v>37</v>
      </c>
    </row>
    <row r="44" spans="7:11" x14ac:dyDescent="0.4">
      <c r="K44" s="59">
        <v>38</v>
      </c>
    </row>
    <row r="45" spans="7:11" x14ac:dyDescent="0.4">
      <c r="K45" s="59">
        <v>39</v>
      </c>
    </row>
    <row r="46" spans="7:11" x14ac:dyDescent="0.4">
      <c r="K46" s="59">
        <v>40</v>
      </c>
    </row>
    <row r="47" spans="7:11" x14ac:dyDescent="0.4">
      <c r="K47" s="59">
        <v>41</v>
      </c>
    </row>
    <row r="48" spans="7:11" x14ac:dyDescent="0.4">
      <c r="K48" s="59">
        <v>42</v>
      </c>
    </row>
    <row r="49" spans="11:11" x14ac:dyDescent="0.4">
      <c r="K49" s="59">
        <v>43</v>
      </c>
    </row>
    <row r="50" spans="11:11" x14ac:dyDescent="0.4">
      <c r="K50" s="59">
        <v>44</v>
      </c>
    </row>
    <row r="51" spans="11:11" x14ac:dyDescent="0.4">
      <c r="K51" s="59">
        <v>45</v>
      </c>
    </row>
    <row r="52" spans="11:11" x14ac:dyDescent="0.4">
      <c r="K52" s="59">
        <v>46</v>
      </c>
    </row>
    <row r="53" spans="11:11" x14ac:dyDescent="0.4">
      <c r="K53" s="59">
        <v>47</v>
      </c>
    </row>
    <row r="54" spans="11:11" x14ac:dyDescent="0.4">
      <c r="K54" s="59">
        <v>48</v>
      </c>
    </row>
    <row r="55" spans="11:11" x14ac:dyDescent="0.4">
      <c r="K55" s="59">
        <v>49</v>
      </c>
    </row>
    <row r="56" spans="11:11" x14ac:dyDescent="0.4">
      <c r="K56" s="59">
        <v>50</v>
      </c>
    </row>
    <row r="57" spans="11:11" x14ac:dyDescent="0.4">
      <c r="K57" s="59">
        <v>51</v>
      </c>
    </row>
    <row r="58" spans="11:11" x14ac:dyDescent="0.4">
      <c r="K58" s="59">
        <v>52</v>
      </c>
    </row>
    <row r="59" spans="11:11" x14ac:dyDescent="0.4">
      <c r="K59" s="59">
        <v>53</v>
      </c>
    </row>
    <row r="60" spans="11:11" x14ac:dyDescent="0.4">
      <c r="K60" s="59">
        <v>54</v>
      </c>
    </row>
    <row r="61" spans="11:11" x14ac:dyDescent="0.4">
      <c r="K61" s="59">
        <v>55</v>
      </c>
    </row>
    <row r="62" spans="11:11" x14ac:dyDescent="0.4">
      <c r="K62" s="59">
        <v>56</v>
      </c>
    </row>
    <row r="63" spans="11:11" x14ac:dyDescent="0.4">
      <c r="K63" s="59">
        <v>57</v>
      </c>
    </row>
    <row r="64" spans="11:11" x14ac:dyDescent="0.4">
      <c r="K64" s="59">
        <v>58</v>
      </c>
    </row>
    <row r="65" spans="11:11" x14ac:dyDescent="0.4">
      <c r="K65" s="59">
        <v>59</v>
      </c>
    </row>
    <row r="66" spans="11:11" x14ac:dyDescent="0.4">
      <c r="K66" s="59">
        <v>60</v>
      </c>
    </row>
    <row r="67" spans="11:11" x14ac:dyDescent="0.4">
      <c r="K67" s="59">
        <v>61</v>
      </c>
    </row>
    <row r="68" spans="11:11" x14ac:dyDescent="0.4">
      <c r="K68" s="59">
        <v>62</v>
      </c>
    </row>
    <row r="69" spans="11:11" x14ac:dyDescent="0.4">
      <c r="K69" s="59">
        <v>63</v>
      </c>
    </row>
    <row r="70" spans="11:11" x14ac:dyDescent="0.4">
      <c r="K70" s="59">
        <v>64</v>
      </c>
    </row>
    <row r="71" spans="11:11" x14ac:dyDescent="0.4">
      <c r="K71" s="59">
        <v>65</v>
      </c>
    </row>
    <row r="72" spans="11:11" x14ac:dyDescent="0.4">
      <c r="K72" s="59">
        <v>66</v>
      </c>
    </row>
    <row r="73" spans="11:11" x14ac:dyDescent="0.4">
      <c r="K73" s="59">
        <v>67</v>
      </c>
    </row>
    <row r="74" spans="11:11" x14ac:dyDescent="0.4">
      <c r="K74" s="59">
        <v>68</v>
      </c>
    </row>
    <row r="75" spans="11:11" x14ac:dyDescent="0.4">
      <c r="K75" s="59">
        <v>69</v>
      </c>
    </row>
    <row r="76" spans="11:11" x14ac:dyDescent="0.4">
      <c r="K76" s="59">
        <v>70</v>
      </c>
    </row>
    <row r="77" spans="11:11" x14ac:dyDescent="0.4">
      <c r="K77" s="59">
        <v>71</v>
      </c>
    </row>
    <row r="78" spans="11:11" x14ac:dyDescent="0.4">
      <c r="K78" s="59">
        <v>72</v>
      </c>
    </row>
    <row r="79" spans="11:11" x14ac:dyDescent="0.4">
      <c r="K79" s="59">
        <v>73</v>
      </c>
    </row>
    <row r="80" spans="11:11" x14ac:dyDescent="0.4">
      <c r="K80" s="59">
        <v>74</v>
      </c>
    </row>
    <row r="81" spans="11:11" x14ac:dyDescent="0.4">
      <c r="K81" s="59">
        <v>75</v>
      </c>
    </row>
    <row r="82" spans="11:11" x14ac:dyDescent="0.4">
      <c r="K82" s="59">
        <v>76</v>
      </c>
    </row>
    <row r="83" spans="11:11" x14ac:dyDescent="0.4">
      <c r="K83" s="59">
        <v>77</v>
      </c>
    </row>
    <row r="84" spans="11:11" x14ac:dyDescent="0.4">
      <c r="K84" s="59">
        <v>78</v>
      </c>
    </row>
    <row r="85" spans="11:11" x14ac:dyDescent="0.4">
      <c r="K85" s="59">
        <v>79</v>
      </c>
    </row>
    <row r="86" spans="11:11" x14ac:dyDescent="0.4">
      <c r="K86" s="59">
        <v>80</v>
      </c>
    </row>
  </sheetData>
  <phoneticPr fontId="34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Etiquettes Automatiques</vt:lpstr>
      <vt:lpstr>Bon de Livraison PL 01</vt:lpstr>
      <vt:lpstr>Etiquettes Manuelle</vt:lpstr>
      <vt:lpstr>Recap</vt:lpstr>
      <vt:lpstr>Feuille calcul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Tony</dc:creator>
  <cp:lastModifiedBy>Tony</cp:lastModifiedBy>
  <dcterms:created xsi:type="dcterms:W3CDTF">2023-07-18T09:24:26Z</dcterms:created>
  <dcterms:modified xsi:type="dcterms:W3CDTF">2023-07-24T08:19:18Z</dcterms:modified>
</cp:coreProperties>
</file>