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90" windowWidth="13995" windowHeight="48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23" i="1"/>
  <c r="G30"/>
  <c r="B23"/>
  <c r="D23"/>
  <c r="B30"/>
  <c r="C30"/>
  <c r="C25"/>
  <c r="C23" s="1"/>
  <c r="H2"/>
  <c r="E2"/>
  <c r="G2" s="1"/>
  <c r="I2" s="1"/>
  <c r="D30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E21"/>
  <c r="G21" s="1"/>
  <c r="I21" s="1"/>
  <c r="E20"/>
  <c r="G20" s="1"/>
  <c r="I20" s="1"/>
  <c r="E19"/>
  <c r="G19" s="1"/>
  <c r="I19" s="1"/>
  <c r="D25"/>
  <c r="D31" s="1"/>
  <c r="C31"/>
  <c r="B25"/>
  <c r="B31" s="1"/>
  <c r="E16"/>
  <c r="G16" s="1"/>
  <c r="I16" s="1"/>
  <c r="E5"/>
  <c r="G5" s="1"/>
  <c r="I5" s="1"/>
  <c r="E6"/>
  <c r="G6" s="1"/>
  <c r="I6" s="1"/>
  <c r="E7"/>
  <c r="G7" s="1"/>
  <c r="I7" s="1"/>
  <c r="E8"/>
  <c r="G8" s="1"/>
  <c r="I8" s="1"/>
  <c r="E9"/>
  <c r="G9" s="1"/>
  <c r="I9" s="1"/>
  <c r="E10"/>
  <c r="G10" s="1"/>
  <c r="I10" s="1"/>
  <c r="E11"/>
  <c r="G11" s="1"/>
  <c r="I11" s="1"/>
  <c r="E12"/>
  <c r="G12" s="1"/>
  <c r="I12" s="1"/>
  <c r="E13"/>
  <c r="G13" s="1"/>
  <c r="I13" s="1"/>
  <c r="E14"/>
  <c r="G14" s="1"/>
  <c r="I14" s="1"/>
  <c r="E15"/>
  <c r="G15" s="1"/>
  <c r="I15" s="1"/>
  <c r="E17"/>
  <c r="G17" s="1"/>
  <c r="I17" s="1"/>
  <c r="E18"/>
  <c r="G18" s="1"/>
  <c r="I18" s="1"/>
  <c r="E22"/>
  <c r="I22" s="1"/>
  <c r="E4"/>
  <c r="G4" s="1"/>
  <c r="I4" s="1"/>
  <c r="E3"/>
  <c r="G3" s="1"/>
  <c r="I3" s="1"/>
  <c r="E23" l="1"/>
  <c r="I23"/>
  <c r="G23"/>
  <c r="B24" l="1"/>
</calcChain>
</file>

<file path=xl/sharedStrings.xml><?xml version="1.0" encoding="utf-8"?>
<sst xmlns="http://schemas.openxmlformats.org/spreadsheetml/2006/main" count="36" uniqueCount="36">
  <si>
    <t>Nom</t>
  </si>
  <si>
    <t xml:space="preserve">Nombre 350g </t>
  </si>
  <si>
    <t>Nombre 500g</t>
  </si>
  <si>
    <t>Nombre 125g</t>
  </si>
  <si>
    <t>Prix Total</t>
  </si>
  <si>
    <t>Reduction</t>
  </si>
  <si>
    <t>Emmanuelle OLLAND</t>
  </si>
  <si>
    <t>Prix apres reduction</t>
  </si>
  <si>
    <t>Prix de revient</t>
  </si>
  <si>
    <t>Bénéfice</t>
  </si>
  <si>
    <t>Danièle Zimmerman</t>
  </si>
  <si>
    <t>HILL</t>
  </si>
  <si>
    <t>Tiphanie</t>
  </si>
  <si>
    <t>Nico</t>
  </si>
  <si>
    <t>Copine Guigui</t>
  </si>
  <si>
    <t>Copain Guigui</t>
  </si>
  <si>
    <t>Guigui</t>
  </si>
  <si>
    <t>Cédric</t>
  </si>
  <si>
    <t>TOTAL</t>
  </si>
  <si>
    <t>Jacqueline Wehinger</t>
  </si>
  <si>
    <t>Carole HOFF</t>
  </si>
  <si>
    <t>Anthony</t>
  </si>
  <si>
    <t>Papa</t>
  </si>
  <si>
    <t>Chantal MANDRET</t>
  </si>
  <si>
    <t>Suzanne</t>
  </si>
  <si>
    <t>Poids TOTAL</t>
  </si>
  <si>
    <t>Michel</t>
  </si>
  <si>
    <t>Nombres bocaux</t>
  </si>
  <si>
    <t>Mamie Danièle</t>
  </si>
  <si>
    <t>Maman</t>
  </si>
  <si>
    <t>Nadège</t>
  </si>
  <si>
    <t>donné</t>
  </si>
  <si>
    <t>Reste a donner</t>
  </si>
  <si>
    <t>Micka et caro</t>
  </si>
  <si>
    <t>Payé</t>
  </si>
  <si>
    <t>Boss Guigui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</si>
</sst>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44" fontId="0" fillId="0" borderId="0" xfId="1" applyFont="1"/>
    <xf numFmtId="0" fontId="0" fillId="2" borderId="1" xfId="0" applyFill="1" applyBorder="1"/>
    <xf numFmtId="44" fontId="0" fillId="2" borderId="1" xfId="1" applyFont="1" applyFill="1" applyBorder="1"/>
    <xf numFmtId="0" fontId="0" fillId="3" borderId="1" xfId="0" applyFill="1" applyBorder="1"/>
    <xf numFmtId="44" fontId="0" fillId="3" borderId="1" xfId="1" applyFont="1" applyFill="1" applyBorder="1"/>
    <xf numFmtId="0" fontId="0" fillId="2" borderId="0" xfId="0" applyFill="1"/>
    <xf numFmtId="44" fontId="2" fillId="0" borderId="0" xfId="1" applyFont="1"/>
    <xf numFmtId="0" fontId="2" fillId="4" borderId="0" xfId="0" applyFont="1" applyFill="1"/>
    <xf numFmtId="0" fontId="0" fillId="4" borderId="1" xfId="0" applyFill="1" applyBorder="1"/>
    <xf numFmtId="44" fontId="0" fillId="4" borderId="1" xfId="1" applyFont="1" applyFill="1" applyBorder="1"/>
    <xf numFmtId="0" fontId="0" fillId="3" borderId="2" xfId="0" applyFill="1" applyBorder="1"/>
    <xf numFmtId="44" fontId="0" fillId="3" borderId="2" xfId="1" applyFont="1" applyFill="1" applyBorder="1"/>
    <xf numFmtId="0" fontId="2" fillId="0" borderId="0" xfId="0" applyFont="1" applyBorder="1"/>
    <xf numFmtId="0" fontId="0" fillId="0" borderId="0" xfId="0" applyBorder="1"/>
    <xf numFmtId="0" fontId="2" fillId="0" borderId="3" xfId="0" applyFont="1" applyBorder="1"/>
    <xf numFmtId="0" fontId="0" fillId="4" borderId="4" xfId="0" applyFill="1" applyBorder="1"/>
    <xf numFmtId="0" fontId="0" fillId="3" borderId="6" xfId="0" applyFill="1" applyBorder="1"/>
    <xf numFmtId="0" fontId="0" fillId="4" borderId="7" xfId="0" applyFill="1" applyBorder="1"/>
    <xf numFmtId="0" fontId="0" fillId="2" borderId="7" xfId="0" applyFill="1" applyBorder="1"/>
    <xf numFmtId="0" fontId="0" fillId="3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3" borderId="10" xfId="0" applyFill="1" applyBorder="1"/>
    <xf numFmtId="0" fontId="0" fillId="4" borderId="11" xfId="0" applyFill="1" applyBorder="1"/>
    <xf numFmtId="0" fontId="0" fillId="2" borderId="11" xfId="0" applyFill="1" applyBorder="1"/>
    <xf numFmtId="0" fontId="0" fillId="3" borderId="11" xfId="0" applyFill="1" applyBorder="1"/>
    <xf numFmtId="0" fontId="0" fillId="4" borderId="12" xfId="0" applyFill="1" applyBorder="1"/>
    <xf numFmtId="0" fontId="2" fillId="0" borderId="5" xfId="0" applyFont="1" applyBorder="1"/>
    <xf numFmtId="0" fontId="0" fillId="4" borderId="13" xfId="0" applyFill="1" applyBorder="1"/>
    <xf numFmtId="44" fontId="2" fillId="0" borderId="5" xfId="1" applyFont="1" applyBorder="1"/>
    <xf numFmtId="44" fontId="0" fillId="4" borderId="13" xfId="1" applyFont="1" applyFill="1" applyBorder="1"/>
    <xf numFmtId="44" fontId="0" fillId="4" borderId="4" xfId="1" applyFont="1" applyFill="1" applyBorder="1"/>
    <xf numFmtId="0" fontId="0" fillId="0" borderId="0" xfId="0" applyFill="1" applyBorder="1"/>
    <xf numFmtId="44" fontId="0" fillId="0" borderId="0" xfId="1" applyFont="1" applyFill="1" applyBorder="1"/>
    <xf numFmtId="0" fontId="0" fillId="0" borderId="0" xfId="0" applyFill="1"/>
    <xf numFmtId="44" fontId="0" fillId="0" borderId="0" xfId="0" applyNumberFormat="1" applyFill="1"/>
    <xf numFmtId="44" fontId="0" fillId="0" borderId="0" xfId="1" applyFont="1" applyFill="1"/>
    <xf numFmtId="44" fontId="0" fillId="3" borderId="0" xfId="1" applyFont="1" applyFill="1"/>
    <xf numFmtId="0" fontId="0" fillId="4" borderId="14" xfId="0" applyFill="1" applyBorder="1"/>
    <xf numFmtId="0" fontId="0" fillId="4" borderId="15" xfId="0" applyFill="1" applyBorder="1"/>
    <xf numFmtId="0" fontId="2" fillId="0" borderId="16" xfId="0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2"/>
  <sheetViews>
    <sheetView tabSelected="1" workbookViewId="0">
      <pane ySplit="1" topLeftCell="A2" activePane="bottomLeft" state="frozen"/>
      <selection pane="bottomLeft" activeCell="F25" sqref="F25"/>
    </sheetView>
  </sheetViews>
  <sheetFormatPr baseColWidth="10" defaultRowHeight="15"/>
  <cols>
    <col min="1" max="1" width="22.140625" customWidth="1"/>
    <col min="2" max="2" width="12.5703125" customWidth="1"/>
    <col min="3" max="3" width="12.28515625" customWidth="1"/>
    <col min="4" max="4" width="12.42578125" customWidth="1"/>
    <col min="5" max="5" width="11.42578125" style="2"/>
    <col min="6" max="6" width="11.140625" style="2" customWidth="1"/>
    <col min="7" max="7" width="19.28515625" style="2" customWidth="1"/>
    <col min="8" max="8" width="15.28515625" style="2" customWidth="1"/>
    <col min="9" max="9" width="11.42578125" style="2"/>
  </cols>
  <sheetData>
    <row r="1" spans="1:11" s="14" customFormat="1" ht="15.75" thickBot="1">
      <c r="A1" s="16" t="s">
        <v>0</v>
      </c>
      <c r="B1" s="29" t="s">
        <v>3</v>
      </c>
      <c r="C1" s="29" t="s">
        <v>1</v>
      </c>
      <c r="D1" s="29" t="s">
        <v>2</v>
      </c>
      <c r="E1" s="31" t="s">
        <v>4</v>
      </c>
      <c r="F1" s="31" t="s">
        <v>5</v>
      </c>
      <c r="G1" s="31" t="s">
        <v>7</v>
      </c>
      <c r="H1" s="31" t="s">
        <v>8</v>
      </c>
      <c r="I1" s="31" t="s">
        <v>9</v>
      </c>
    </row>
    <row r="2" spans="1:11" s="15" customFormat="1">
      <c r="A2" s="23" t="s">
        <v>35</v>
      </c>
      <c r="B2" s="22">
        <v>1</v>
      </c>
      <c r="C2" s="40">
        <v>1</v>
      </c>
      <c r="D2" s="30"/>
      <c r="E2" s="32">
        <f>B2*12+C2*32+D2*45</f>
        <v>44</v>
      </c>
      <c r="F2" s="32">
        <v>4</v>
      </c>
      <c r="G2" s="32">
        <f>E2-F2</f>
        <v>40</v>
      </c>
      <c r="H2" s="32">
        <f t="shared" ref="H2:H22" si="0">B2*5.5+C2*11.95+D2*16.65</f>
        <v>17.45</v>
      </c>
      <c r="I2" s="32">
        <f>G2-H2</f>
        <v>22.55</v>
      </c>
    </row>
    <row r="3" spans="1:11">
      <c r="A3" s="24" t="s">
        <v>6</v>
      </c>
      <c r="B3" s="12"/>
      <c r="C3" s="18">
        <v>1</v>
      </c>
      <c r="D3" s="12"/>
      <c r="E3" s="13">
        <f>B3*12+C3*32+D3*45</f>
        <v>32</v>
      </c>
      <c r="F3" s="13"/>
      <c r="G3" s="13">
        <f>E3-F3</f>
        <v>32</v>
      </c>
      <c r="H3" s="13">
        <f t="shared" si="0"/>
        <v>11.95</v>
      </c>
      <c r="I3" s="13">
        <f>G3-H3</f>
        <v>20.05</v>
      </c>
    </row>
    <row r="4" spans="1:11">
      <c r="A4" s="25" t="s">
        <v>10</v>
      </c>
      <c r="B4" s="10"/>
      <c r="C4" s="19">
        <v>1</v>
      </c>
      <c r="D4" s="10"/>
      <c r="E4" s="11">
        <f>B4*12+C4*32+D4*45</f>
        <v>32</v>
      </c>
      <c r="F4" s="11"/>
      <c r="G4" s="11">
        <f>E4-F4</f>
        <v>32</v>
      </c>
      <c r="H4" s="11">
        <f t="shared" si="0"/>
        <v>11.95</v>
      </c>
      <c r="I4" s="11">
        <f>G4-H4</f>
        <v>20.05</v>
      </c>
    </row>
    <row r="5" spans="1:11">
      <c r="A5" s="25" t="s">
        <v>11</v>
      </c>
      <c r="B5" s="10"/>
      <c r="C5" s="19"/>
      <c r="D5" s="10">
        <v>1</v>
      </c>
      <c r="E5" s="11">
        <f t="shared" ref="E5:E22" si="1">B5*12+C5*32+D5*45</f>
        <v>45</v>
      </c>
      <c r="F5" s="11">
        <v>15</v>
      </c>
      <c r="G5" s="11">
        <f t="shared" ref="G5:G22" si="2">E5-F5</f>
        <v>30</v>
      </c>
      <c r="H5" s="11">
        <f t="shared" si="0"/>
        <v>16.649999999999999</v>
      </c>
      <c r="I5" s="11">
        <f t="shared" ref="I5:I21" si="3">G5-H5</f>
        <v>13.350000000000001</v>
      </c>
    </row>
    <row r="6" spans="1:11">
      <c r="A6" s="26" t="s">
        <v>12</v>
      </c>
      <c r="B6" s="3">
        <v>6</v>
      </c>
      <c r="C6" s="20">
        <v>2</v>
      </c>
      <c r="D6" s="3"/>
      <c r="E6" s="4">
        <f t="shared" si="1"/>
        <v>136</v>
      </c>
      <c r="F6" s="4">
        <v>6</v>
      </c>
      <c r="G6" s="4">
        <f t="shared" si="2"/>
        <v>130</v>
      </c>
      <c r="H6" s="4">
        <f t="shared" si="0"/>
        <v>56.9</v>
      </c>
      <c r="I6" s="4">
        <f t="shared" si="3"/>
        <v>73.099999999999994</v>
      </c>
    </row>
    <row r="7" spans="1:11">
      <c r="A7" s="26" t="s">
        <v>13</v>
      </c>
      <c r="B7" s="3"/>
      <c r="C7" s="20">
        <v>1</v>
      </c>
      <c r="D7" s="3"/>
      <c r="E7" s="4">
        <f t="shared" si="1"/>
        <v>32</v>
      </c>
      <c r="F7" s="4"/>
      <c r="G7" s="4">
        <f t="shared" si="2"/>
        <v>32</v>
      </c>
      <c r="H7" s="4">
        <f t="shared" si="0"/>
        <v>11.95</v>
      </c>
      <c r="I7" s="4">
        <f>G7-H7</f>
        <v>20.05</v>
      </c>
    </row>
    <row r="8" spans="1:11">
      <c r="A8" s="26" t="s">
        <v>14</v>
      </c>
      <c r="B8" s="3"/>
      <c r="C8" s="20">
        <v>1</v>
      </c>
      <c r="D8" s="3"/>
      <c r="E8" s="4">
        <f t="shared" si="1"/>
        <v>32</v>
      </c>
      <c r="F8" s="4"/>
      <c r="G8" s="4">
        <f t="shared" si="2"/>
        <v>32</v>
      </c>
      <c r="H8" s="4">
        <f t="shared" si="0"/>
        <v>11.95</v>
      </c>
      <c r="I8" s="4">
        <f t="shared" si="3"/>
        <v>20.05</v>
      </c>
    </row>
    <row r="9" spans="1:11">
      <c r="A9" s="26" t="s">
        <v>15</v>
      </c>
      <c r="B9" s="3">
        <v>2</v>
      </c>
      <c r="C9" s="20">
        <v>4</v>
      </c>
      <c r="D9" s="3"/>
      <c r="E9" s="4">
        <f t="shared" si="1"/>
        <v>152</v>
      </c>
      <c r="F9" s="4">
        <v>4</v>
      </c>
      <c r="G9" s="4">
        <f t="shared" si="2"/>
        <v>148</v>
      </c>
      <c r="H9" s="4">
        <f t="shared" si="0"/>
        <v>58.8</v>
      </c>
      <c r="I9" s="4">
        <f t="shared" si="3"/>
        <v>89.2</v>
      </c>
    </row>
    <row r="10" spans="1:11">
      <c r="A10" s="26" t="s">
        <v>16</v>
      </c>
      <c r="B10" s="3"/>
      <c r="C10" s="20"/>
      <c r="D10" s="3">
        <v>1</v>
      </c>
      <c r="E10" s="4">
        <f t="shared" si="1"/>
        <v>45</v>
      </c>
      <c r="F10" s="4">
        <v>15</v>
      </c>
      <c r="G10" s="4">
        <f t="shared" si="2"/>
        <v>30</v>
      </c>
      <c r="H10" s="4">
        <f t="shared" si="0"/>
        <v>16.649999999999999</v>
      </c>
      <c r="I10" s="4">
        <f t="shared" si="3"/>
        <v>13.350000000000001</v>
      </c>
      <c r="K10" s="36"/>
    </row>
    <row r="11" spans="1:11">
      <c r="A11" s="25" t="s">
        <v>17</v>
      </c>
      <c r="B11" s="10"/>
      <c r="C11" s="19"/>
      <c r="D11" s="10">
        <v>1</v>
      </c>
      <c r="E11" s="11">
        <f t="shared" si="1"/>
        <v>45</v>
      </c>
      <c r="F11" s="11"/>
      <c r="G11" s="11">
        <f t="shared" si="2"/>
        <v>45</v>
      </c>
      <c r="H11" s="11">
        <f t="shared" si="0"/>
        <v>16.649999999999999</v>
      </c>
      <c r="I11" s="11">
        <f t="shared" si="3"/>
        <v>28.35</v>
      </c>
      <c r="K11" s="36"/>
    </row>
    <row r="12" spans="1:11">
      <c r="A12" s="26" t="s">
        <v>19</v>
      </c>
      <c r="B12" s="3">
        <v>1</v>
      </c>
      <c r="C12" s="20">
        <v>1</v>
      </c>
      <c r="D12" s="3"/>
      <c r="E12" s="4">
        <f t="shared" si="1"/>
        <v>44</v>
      </c>
      <c r="F12" s="4"/>
      <c r="G12" s="4">
        <f t="shared" si="2"/>
        <v>44</v>
      </c>
      <c r="H12" s="4">
        <f t="shared" si="0"/>
        <v>17.45</v>
      </c>
      <c r="I12" s="4">
        <f t="shared" si="3"/>
        <v>26.55</v>
      </c>
      <c r="K12" s="36"/>
    </row>
    <row r="13" spans="1:11">
      <c r="A13" s="26" t="s">
        <v>20</v>
      </c>
      <c r="B13" s="3"/>
      <c r="C13" s="20">
        <v>2</v>
      </c>
      <c r="D13" s="3"/>
      <c r="E13" s="4">
        <f t="shared" si="1"/>
        <v>64</v>
      </c>
      <c r="F13" s="4"/>
      <c r="G13" s="4">
        <f t="shared" si="2"/>
        <v>64</v>
      </c>
      <c r="H13" s="4">
        <f t="shared" si="0"/>
        <v>23.9</v>
      </c>
      <c r="I13" s="4">
        <f t="shared" si="3"/>
        <v>40.1</v>
      </c>
      <c r="K13" s="36"/>
    </row>
    <row r="14" spans="1:11">
      <c r="A14" s="27" t="s">
        <v>21</v>
      </c>
      <c r="B14" s="5"/>
      <c r="C14" s="21">
        <v>3</v>
      </c>
      <c r="D14" s="5"/>
      <c r="E14" s="6">
        <f t="shared" si="1"/>
        <v>96</v>
      </c>
      <c r="F14" s="6"/>
      <c r="G14" s="6">
        <f t="shared" si="2"/>
        <v>96</v>
      </c>
      <c r="H14" s="6">
        <f t="shared" si="0"/>
        <v>35.849999999999994</v>
      </c>
      <c r="I14" s="6">
        <f t="shared" si="3"/>
        <v>60.150000000000006</v>
      </c>
      <c r="K14" s="36"/>
    </row>
    <row r="15" spans="1:11">
      <c r="A15" s="27" t="s">
        <v>22</v>
      </c>
      <c r="B15" s="5"/>
      <c r="C15" s="21">
        <v>1</v>
      </c>
      <c r="D15" s="5">
        <v>1</v>
      </c>
      <c r="E15" s="6">
        <f t="shared" si="1"/>
        <v>77</v>
      </c>
      <c r="F15" s="6">
        <v>27</v>
      </c>
      <c r="G15" s="6">
        <f t="shared" si="2"/>
        <v>50</v>
      </c>
      <c r="H15" s="6">
        <f t="shared" si="0"/>
        <v>28.599999999999998</v>
      </c>
      <c r="I15" s="6">
        <f t="shared" si="3"/>
        <v>21.400000000000002</v>
      </c>
      <c r="K15" s="36"/>
    </row>
    <row r="16" spans="1:11">
      <c r="A16" s="26" t="s">
        <v>26</v>
      </c>
      <c r="B16" s="3"/>
      <c r="C16" s="20">
        <v>1</v>
      </c>
      <c r="D16" s="3"/>
      <c r="E16" s="4">
        <f t="shared" si="1"/>
        <v>32</v>
      </c>
      <c r="F16" s="4"/>
      <c r="G16" s="4">
        <f t="shared" si="2"/>
        <v>32</v>
      </c>
      <c r="H16" s="4">
        <f t="shared" si="0"/>
        <v>11.95</v>
      </c>
      <c r="I16" s="4">
        <f t="shared" si="3"/>
        <v>20.05</v>
      </c>
      <c r="K16" s="36"/>
    </row>
    <row r="17" spans="1:9">
      <c r="A17" s="26" t="s">
        <v>23</v>
      </c>
      <c r="B17" s="3"/>
      <c r="C17" s="20"/>
      <c r="D17" s="3">
        <v>1</v>
      </c>
      <c r="E17" s="4">
        <f t="shared" si="1"/>
        <v>45</v>
      </c>
      <c r="F17" s="4"/>
      <c r="G17" s="4">
        <f t="shared" si="2"/>
        <v>45</v>
      </c>
      <c r="H17" s="4">
        <f t="shared" si="0"/>
        <v>16.649999999999999</v>
      </c>
      <c r="I17" s="4">
        <f t="shared" si="3"/>
        <v>28.35</v>
      </c>
    </row>
    <row r="18" spans="1:9">
      <c r="A18" s="26" t="s">
        <v>24</v>
      </c>
      <c r="B18" s="3"/>
      <c r="C18" s="20">
        <v>1</v>
      </c>
      <c r="D18" s="3"/>
      <c r="E18" s="4">
        <f t="shared" si="1"/>
        <v>32</v>
      </c>
      <c r="F18" s="4"/>
      <c r="G18" s="4">
        <f t="shared" si="2"/>
        <v>32</v>
      </c>
      <c r="H18" s="4">
        <f t="shared" si="0"/>
        <v>11.95</v>
      </c>
      <c r="I18" s="4">
        <f t="shared" si="3"/>
        <v>20.05</v>
      </c>
    </row>
    <row r="19" spans="1:9">
      <c r="A19" s="25" t="s">
        <v>28</v>
      </c>
      <c r="B19" s="10">
        <v>1</v>
      </c>
      <c r="C19" s="19"/>
      <c r="D19" s="10"/>
      <c r="E19" s="11">
        <f t="shared" si="1"/>
        <v>12</v>
      </c>
      <c r="F19" s="11"/>
      <c r="G19" s="11">
        <f t="shared" si="2"/>
        <v>12</v>
      </c>
      <c r="H19" s="11">
        <f t="shared" si="0"/>
        <v>5.5</v>
      </c>
      <c r="I19" s="11">
        <f t="shared" si="3"/>
        <v>6.5</v>
      </c>
    </row>
    <row r="20" spans="1:9">
      <c r="A20" s="26" t="s">
        <v>29</v>
      </c>
      <c r="B20" s="3">
        <v>1</v>
      </c>
      <c r="C20" s="20">
        <v>1</v>
      </c>
      <c r="D20" s="3"/>
      <c r="E20" s="4">
        <f t="shared" si="1"/>
        <v>44</v>
      </c>
      <c r="F20" s="4">
        <v>15</v>
      </c>
      <c r="G20" s="4">
        <f t="shared" si="2"/>
        <v>29</v>
      </c>
      <c r="H20" s="4">
        <f t="shared" si="0"/>
        <v>17.45</v>
      </c>
      <c r="I20" s="4">
        <f t="shared" si="3"/>
        <v>11.55</v>
      </c>
    </row>
    <row r="21" spans="1:9">
      <c r="A21" s="26" t="s">
        <v>30</v>
      </c>
      <c r="B21" s="3">
        <v>2</v>
      </c>
      <c r="C21" s="20">
        <v>1</v>
      </c>
      <c r="D21" s="3"/>
      <c r="E21" s="4">
        <f t="shared" si="1"/>
        <v>56</v>
      </c>
      <c r="F21" s="4"/>
      <c r="G21" s="4">
        <f t="shared" si="2"/>
        <v>56</v>
      </c>
      <c r="H21" s="4">
        <f t="shared" si="0"/>
        <v>22.95</v>
      </c>
      <c r="I21" s="4">
        <f t="shared" si="3"/>
        <v>33.049999999999997</v>
      </c>
    </row>
    <row r="22" spans="1:9" ht="15.75" thickBot="1">
      <c r="A22" s="28" t="s">
        <v>33</v>
      </c>
      <c r="B22" s="17"/>
      <c r="C22" s="41">
        <v>1</v>
      </c>
      <c r="D22" s="17"/>
      <c r="E22" s="33">
        <f t="shared" si="1"/>
        <v>32</v>
      </c>
      <c r="F22" s="33">
        <v>32</v>
      </c>
      <c r="G22" s="33"/>
      <c r="H22" s="33">
        <f t="shared" si="0"/>
        <v>11.95</v>
      </c>
      <c r="I22" s="33">
        <f>G22-H22</f>
        <v>-11.95</v>
      </c>
    </row>
    <row r="23" spans="1:9" s="36" customFormat="1" ht="15.75" thickBot="1">
      <c r="A23" s="42" t="s">
        <v>18</v>
      </c>
      <c r="B23" s="29">
        <f>SUM(B2:B22)*0.125</f>
        <v>1.75</v>
      </c>
      <c r="C23" s="29">
        <f>C25*0.35</f>
        <v>8.0499999999999989</v>
      </c>
      <c r="D23" s="29">
        <f>SUM(D2:D22)*0.5</f>
        <v>2.5</v>
      </c>
      <c r="E23" s="31">
        <f>SUM(E2:E22)</f>
        <v>1129</v>
      </c>
      <c r="F23" s="31"/>
      <c r="G23" s="31">
        <f>E23-F23</f>
        <v>1129</v>
      </c>
      <c r="H23" s="31">
        <f>SUM(H2:H22)</f>
        <v>435.09999999999985</v>
      </c>
      <c r="I23" s="31">
        <f>SUM(I2:I22)</f>
        <v>575.89999999999986</v>
      </c>
    </row>
    <row r="24" spans="1:9" s="36" customFormat="1">
      <c r="A24" s="1" t="s">
        <v>25</v>
      </c>
      <c r="B24" s="1">
        <f>SUM(B23,C23,D23)</f>
        <v>12.299999999999999</v>
      </c>
      <c r="C24" s="34"/>
      <c r="D24" s="34"/>
      <c r="E24" s="35"/>
      <c r="F24" s="35"/>
      <c r="G24" s="35"/>
      <c r="H24" s="35"/>
      <c r="I24" s="35"/>
    </row>
    <row r="25" spans="1:9">
      <c r="A25" t="s">
        <v>27</v>
      </c>
      <c r="B25">
        <f>SUM(B2:B22)</f>
        <v>14</v>
      </c>
      <c r="C25">
        <f>SUM(C2:C22)</f>
        <v>23</v>
      </c>
      <c r="D25">
        <f>SUM(D2:D22)</f>
        <v>5</v>
      </c>
    </row>
    <row r="26" spans="1:9" s="36" customFormat="1"/>
    <row r="27" spans="1:9">
      <c r="A27" s="1"/>
      <c r="B27" s="1"/>
      <c r="C27" s="1"/>
      <c r="D27" s="1"/>
      <c r="E27" s="8"/>
      <c r="F27" s="8"/>
      <c r="G27" s="8"/>
      <c r="H27" s="8"/>
      <c r="I27" s="8"/>
    </row>
    <row r="30" spans="1:9">
      <c r="A30" s="7" t="s">
        <v>31</v>
      </c>
      <c r="B30" s="7">
        <f>SUM(B20:B21,B12:B18,B7:B10,B6)</f>
        <v>12</v>
      </c>
      <c r="C30" s="7">
        <f>SUM(C20:C21,C12:C18,C7:C10,C3,C6)</f>
        <v>20</v>
      </c>
      <c r="D30" s="7">
        <f>SUM(D20:D21,D12:D18,D7:D10)</f>
        <v>3</v>
      </c>
      <c r="F30" s="39" t="s">
        <v>34</v>
      </c>
      <c r="G30" s="39">
        <f>SUM(G15,G14,G3)</f>
        <v>178</v>
      </c>
      <c r="H30" s="38"/>
    </row>
    <row r="31" spans="1:9">
      <c r="A31" s="9" t="s">
        <v>32</v>
      </c>
      <c r="B31" s="9">
        <f>SUM(B25-B30)</f>
        <v>2</v>
      </c>
      <c r="C31" s="9">
        <f>SUM(C25-C30)</f>
        <v>3</v>
      </c>
      <c r="D31" s="9">
        <f>SUM(D25-D30)</f>
        <v>2</v>
      </c>
    </row>
    <row r="32" spans="1:9" s="36" customFormat="1">
      <c r="C32" s="37"/>
      <c r="E32" s="38"/>
      <c r="F32" s="38"/>
      <c r="G32" s="38"/>
      <c r="H32" s="38"/>
      <c r="I32" s="38"/>
    </row>
  </sheetData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audrey</cp:lastModifiedBy>
  <cp:lastPrinted>2010-12-22T20:15:46Z</cp:lastPrinted>
  <dcterms:created xsi:type="dcterms:W3CDTF">2010-12-13T10:25:31Z</dcterms:created>
  <dcterms:modified xsi:type="dcterms:W3CDTF">2010-12-22T20:55:08Z</dcterms:modified>
</cp:coreProperties>
</file>