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codeName="ThisWorkbook" hidePivotFieldList="1" defaultThemeVersion="124226"/>
  <xr:revisionPtr revIDLastSave="0" documentId="13_ncr:1_{9CB89A7E-15E5-4D8B-B2B5-5FFBAEA06910}" xr6:coauthVersionLast="47" xr6:coauthVersionMax="47" xr10:uidLastSave="{00000000-0000-0000-0000-000000000000}"/>
  <bookViews>
    <workbookView xWindow="-108" yWindow="-108" windowWidth="23256" windowHeight="12456" tabRatio="646" xr2:uid="{00000000-000D-0000-FFFF-FFFF00000000}"/>
  </bookViews>
  <sheets>
    <sheet name="V2 Global valeurs" sheetId="15" r:id="rId1"/>
  </sheets>
  <definedNames>
    <definedName name="_xlnm._FilterDatabase" localSheetId="0" hidden="1">'V2 Global valeurs'!$A$1:$AY$1221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" i="15" l="1"/>
  <c r="Q8" i="15"/>
  <c r="R8" i="15"/>
  <c r="S8" i="15"/>
  <c r="T8" i="15"/>
  <c r="U8" i="15"/>
  <c r="V8" i="15"/>
  <c r="W8" i="15"/>
  <c r="X8" i="15"/>
  <c r="Y8" i="15"/>
  <c r="AC8" i="15"/>
  <c r="AD8" i="15"/>
  <c r="AE8" i="15"/>
  <c r="AF8" i="15"/>
  <c r="AG8" i="15"/>
  <c r="AH8" i="15"/>
  <c r="AI8" i="15"/>
  <c r="AJ8" i="15"/>
  <c r="AK8" i="15"/>
  <c r="AL8" i="15"/>
  <c r="AP8" i="15"/>
  <c r="AQ8" i="15"/>
  <c r="AR8" i="15"/>
  <c r="AS8" i="15"/>
  <c r="AT8" i="15"/>
  <c r="AU8" i="15"/>
  <c r="AV8" i="15"/>
  <c r="AW8" i="15"/>
  <c r="AX8" i="15"/>
  <c r="AY8" i="15"/>
  <c r="P9" i="15"/>
  <c r="Q9" i="15"/>
  <c r="R9" i="15"/>
  <c r="S9" i="15"/>
  <c r="T9" i="15"/>
  <c r="U9" i="15"/>
  <c r="V9" i="15"/>
  <c r="W9" i="15"/>
  <c r="X9" i="15"/>
  <c r="Y9" i="15"/>
  <c r="AC9" i="15"/>
  <c r="AD9" i="15"/>
  <c r="AE9" i="15"/>
  <c r="AF9" i="15"/>
  <c r="AG9" i="15"/>
  <c r="AH9" i="15"/>
  <c r="AI9" i="15"/>
  <c r="AJ9" i="15"/>
  <c r="AK9" i="15"/>
  <c r="AL9" i="15"/>
  <c r="AP9" i="15"/>
  <c r="AQ9" i="15"/>
  <c r="AR9" i="15"/>
  <c r="AS9" i="15"/>
  <c r="AT9" i="15"/>
  <c r="AU9" i="15"/>
  <c r="AV9" i="15"/>
  <c r="AW9" i="15"/>
  <c r="AX9" i="15"/>
  <c r="AY9" i="15"/>
  <c r="P10" i="15"/>
  <c r="Q10" i="15"/>
  <c r="R10" i="15"/>
  <c r="S10" i="15"/>
  <c r="T10" i="15"/>
  <c r="U10" i="15"/>
  <c r="V10" i="15"/>
  <c r="W10" i="15"/>
  <c r="X10" i="15"/>
  <c r="Y10" i="15"/>
  <c r="AC10" i="15"/>
  <c r="AD10" i="15"/>
  <c r="AE10" i="15"/>
  <c r="AF10" i="15"/>
  <c r="AG10" i="15"/>
  <c r="AH10" i="15"/>
  <c r="AI10" i="15"/>
  <c r="AJ10" i="15"/>
  <c r="AK10" i="15"/>
  <c r="AL10" i="15"/>
  <c r="AP10" i="15"/>
  <c r="AQ10" i="15"/>
  <c r="AR10" i="15"/>
  <c r="AS10" i="15"/>
  <c r="AT10" i="15"/>
  <c r="AU10" i="15"/>
  <c r="AV10" i="15"/>
  <c r="AW10" i="15"/>
  <c r="AX10" i="15"/>
  <c r="AY10" i="15"/>
  <c r="P11" i="15"/>
  <c r="Q11" i="15"/>
  <c r="R11" i="15"/>
  <c r="S11" i="15"/>
  <c r="T11" i="15"/>
  <c r="U11" i="15"/>
  <c r="V11" i="15"/>
  <c r="W11" i="15"/>
  <c r="X11" i="15"/>
  <c r="Y11" i="15"/>
  <c r="AC11" i="15"/>
  <c r="AD11" i="15"/>
  <c r="AE11" i="15"/>
  <c r="AF11" i="15"/>
  <c r="AG11" i="15"/>
  <c r="AH11" i="15"/>
  <c r="AI11" i="15"/>
  <c r="AJ11" i="15"/>
  <c r="AK11" i="15"/>
  <c r="AL11" i="15"/>
  <c r="AP11" i="15"/>
  <c r="AQ11" i="15"/>
  <c r="AR11" i="15"/>
  <c r="AS11" i="15"/>
  <c r="AT11" i="15"/>
  <c r="AU11" i="15"/>
  <c r="AV11" i="15"/>
  <c r="AW11" i="15"/>
  <c r="AX11" i="15"/>
  <c r="AY11" i="15"/>
  <c r="P12" i="15"/>
  <c r="Q12" i="15"/>
  <c r="R12" i="15"/>
  <c r="S12" i="15"/>
  <c r="T12" i="15"/>
  <c r="U12" i="15"/>
  <c r="V12" i="15"/>
  <c r="W12" i="15"/>
  <c r="X12" i="15"/>
  <c r="Y12" i="15"/>
  <c r="AC12" i="15"/>
  <c r="AD12" i="15"/>
  <c r="AE12" i="15"/>
  <c r="AF12" i="15"/>
  <c r="AG12" i="15"/>
  <c r="AH12" i="15"/>
  <c r="AI12" i="15"/>
  <c r="AJ12" i="15"/>
  <c r="AK12" i="15"/>
  <c r="AL12" i="15"/>
  <c r="AP12" i="15"/>
  <c r="AQ12" i="15"/>
  <c r="AR12" i="15"/>
  <c r="AS12" i="15"/>
  <c r="AT12" i="15"/>
  <c r="AU12" i="15"/>
  <c r="AV12" i="15"/>
  <c r="AW12" i="15"/>
  <c r="AX12" i="15"/>
  <c r="AY12" i="15"/>
  <c r="P13" i="15"/>
  <c r="Q13" i="15"/>
  <c r="R13" i="15"/>
  <c r="S13" i="15"/>
  <c r="T13" i="15"/>
  <c r="U13" i="15"/>
  <c r="V13" i="15"/>
  <c r="W13" i="15"/>
  <c r="X13" i="15"/>
  <c r="Y13" i="15"/>
  <c r="AC13" i="15"/>
  <c r="AD13" i="15"/>
  <c r="AE13" i="15"/>
  <c r="AF13" i="15"/>
  <c r="AG13" i="15"/>
  <c r="AH13" i="15"/>
  <c r="AI13" i="15"/>
  <c r="AJ13" i="15"/>
  <c r="AK13" i="15"/>
  <c r="AL13" i="15"/>
  <c r="AP13" i="15"/>
  <c r="AQ13" i="15"/>
  <c r="AR13" i="15"/>
  <c r="AS13" i="15"/>
  <c r="AT13" i="15"/>
  <c r="AU13" i="15"/>
  <c r="AV13" i="15"/>
  <c r="AW13" i="15"/>
  <c r="AX13" i="15"/>
  <c r="AY13" i="15"/>
  <c r="P14" i="15"/>
  <c r="Q14" i="15"/>
  <c r="R14" i="15"/>
  <c r="S14" i="15"/>
  <c r="T14" i="15"/>
  <c r="U14" i="15"/>
  <c r="V14" i="15"/>
  <c r="W14" i="15"/>
  <c r="X14" i="15"/>
  <c r="Y14" i="15"/>
  <c r="AC14" i="15"/>
  <c r="AD14" i="15"/>
  <c r="AE14" i="15"/>
  <c r="AF14" i="15"/>
  <c r="AG14" i="15"/>
  <c r="AH14" i="15"/>
  <c r="AI14" i="15"/>
  <c r="AJ14" i="15"/>
  <c r="AK14" i="15"/>
  <c r="AL14" i="15"/>
  <c r="AP14" i="15"/>
  <c r="AQ14" i="15"/>
  <c r="AR14" i="15"/>
  <c r="AS14" i="15"/>
  <c r="AT14" i="15"/>
  <c r="AU14" i="15"/>
  <c r="AV14" i="15"/>
  <c r="AW14" i="15"/>
  <c r="AX14" i="15"/>
  <c r="AY14" i="15"/>
  <c r="P15" i="15"/>
  <c r="Q15" i="15"/>
  <c r="R15" i="15"/>
  <c r="S15" i="15"/>
  <c r="T15" i="15"/>
  <c r="U15" i="15"/>
  <c r="V15" i="15"/>
  <c r="W15" i="15"/>
  <c r="X15" i="15"/>
  <c r="Y15" i="15"/>
  <c r="AC15" i="15"/>
  <c r="AD15" i="15"/>
  <c r="AE15" i="15"/>
  <c r="AF15" i="15"/>
  <c r="AG15" i="15"/>
  <c r="AH15" i="15"/>
  <c r="AI15" i="15"/>
  <c r="AJ15" i="15"/>
  <c r="AK15" i="15"/>
  <c r="AL15" i="15"/>
  <c r="AP15" i="15"/>
  <c r="AQ15" i="15"/>
  <c r="AR15" i="15"/>
  <c r="AS15" i="15"/>
  <c r="AT15" i="15"/>
  <c r="AU15" i="15"/>
  <c r="AV15" i="15"/>
  <c r="AW15" i="15"/>
  <c r="AX15" i="15"/>
  <c r="AY15" i="15"/>
  <c r="P16" i="15"/>
  <c r="Q16" i="15"/>
  <c r="R16" i="15"/>
  <c r="S16" i="15"/>
  <c r="T16" i="15"/>
  <c r="U16" i="15"/>
  <c r="V16" i="15"/>
  <c r="W16" i="15"/>
  <c r="X16" i="15"/>
  <c r="Y16" i="15"/>
  <c r="AC16" i="15"/>
  <c r="AD16" i="15"/>
  <c r="AE16" i="15"/>
  <c r="AF16" i="15"/>
  <c r="AG16" i="15"/>
  <c r="AH16" i="15"/>
  <c r="AI16" i="15"/>
  <c r="AJ16" i="15"/>
  <c r="AK16" i="15"/>
  <c r="AL16" i="15"/>
  <c r="AP16" i="15"/>
  <c r="AQ16" i="15"/>
  <c r="AR16" i="15"/>
  <c r="AS16" i="15"/>
  <c r="AT16" i="15"/>
  <c r="AU16" i="15"/>
  <c r="AV16" i="15"/>
  <c r="AW16" i="15"/>
  <c r="AX16" i="15"/>
  <c r="AY16" i="15"/>
  <c r="P17" i="15"/>
  <c r="Q17" i="15"/>
  <c r="R17" i="15"/>
  <c r="S17" i="15"/>
  <c r="T17" i="15"/>
  <c r="U17" i="15"/>
  <c r="V17" i="15"/>
  <c r="W17" i="15"/>
  <c r="X17" i="15"/>
  <c r="Y17" i="15"/>
  <c r="AC17" i="15"/>
  <c r="AD17" i="15"/>
  <c r="AE17" i="15"/>
  <c r="AF17" i="15"/>
  <c r="AG17" i="15"/>
  <c r="AH17" i="15"/>
  <c r="AI17" i="15"/>
  <c r="AJ17" i="15"/>
  <c r="AK17" i="15"/>
  <c r="AL17" i="15"/>
  <c r="AP17" i="15"/>
  <c r="AQ17" i="15"/>
  <c r="AR17" i="15"/>
  <c r="AS17" i="15"/>
  <c r="AT17" i="15"/>
  <c r="AU17" i="15"/>
  <c r="AV17" i="15"/>
  <c r="AW17" i="15"/>
  <c r="AX17" i="15"/>
  <c r="AY17" i="15"/>
  <c r="P18" i="15"/>
  <c r="Q18" i="15"/>
  <c r="R18" i="15"/>
  <c r="S18" i="15"/>
  <c r="T18" i="15"/>
  <c r="U18" i="15"/>
  <c r="V18" i="15"/>
  <c r="W18" i="15"/>
  <c r="X18" i="15"/>
  <c r="Y18" i="15"/>
  <c r="AC18" i="15"/>
  <c r="AD18" i="15"/>
  <c r="AE18" i="15"/>
  <c r="AF18" i="15"/>
  <c r="AG18" i="15"/>
  <c r="AH18" i="15"/>
  <c r="AI18" i="15"/>
  <c r="AJ18" i="15"/>
  <c r="AK18" i="15"/>
  <c r="AL18" i="15"/>
  <c r="AP18" i="15"/>
  <c r="AQ18" i="15"/>
  <c r="AR18" i="15"/>
  <c r="AS18" i="15"/>
  <c r="AT18" i="15"/>
  <c r="AU18" i="15"/>
  <c r="AV18" i="15"/>
  <c r="AW18" i="15"/>
  <c r="AX18" i="15"/>
  <c r="AY18" i="15"/>
  <c r="P19" i="15"/>
  <c r="Q19" i="15"/>
  <c r="R19" i="15"/>
  <c r="S19" i="15"/>
  <c r="T19" i="15"/>
  <c r="U19" i="15"/>
  <c r="V19" i="15"/>
  <c r="W19" i="15"/>
  <c r="X19" i="15"/>
  <c r="Y19" i="15"/>
  <c r="AC19" i="15"/>
  <c r="AD19" i="15"/>
  <c r="AE19" i="15"/>
  <c r="AF19" i="15"/>
  <c r="AG19" i="15"/>
  <c r="AH19" i="15"/>
  <c r="AI19" i="15"/>
  <c r="AJ19" i="15"/>
  <c r="AK19" i="15"/>
  <c r="AL19" i="15"/>
  <c r="AP19" i="15"/>
  <c r="AQ19" i="15"/>
  <c r="AR19" i="15"/>
  <c r="AS19" i="15"/>
  <c r="AT19" i="15"/>
  <c r="AU19" i="15"/>
  <c r="AV19" i="15"/>
  <c r="AW19" i="15"/>
  <c r="AX19" i="15"/>
  <c r="AY19" i="15"/>
  <c r="P20" i="15"/>
  <c r="Q20" i="15"/>
  <c r="R20" i="15"/>
  <c r="S20" i="15"/>
  <c r="T20" i="15"/>
  <c r="U20" i="15"/>
  <c r="V20" i="15"/>
  <c r="W20" i="15"/>
  <c r="X20" i="15"/>
  <c r="Y20" i="15"/>
  <c r="AC20" i="15"/>
  <c r="AD20" i="15"/>
  <c r="AE20" i="15"/>
  <c r="AF20" i="15"/>
  <c r="AG20" i="15"/>
  <c r="AH20" i="15"/>
  <c r="AI20" i="15"/>
  <c r="AJ20" i="15"/>
  <c r="AK20" i="15"/>
  <c r="AL20" i="15"/>
  <c r="AP20" i="15"/>
  <c r="AQ20" i="15"/>
  <c r="AR20" i="15"/>
  <c r="AS20" i="15"/>
  <c r="AT20" i="15"/>
  <c r="AU20" i="15"/>
  <c r="AV20" i="15"/>
  <c r="AW20" i="15"/>
  <c r="AX20" i="15"/>
  <c r="AY20" i="15"/>
  <c r="P21" i="15"/>
  <c r="Q21" i="15"/>
  <c r="R21" i="15"/>
  <c r="S21" i="15"/>
  <c r="T21" i="15"/>
  <c r="U21" i="15"/>
  <c r="V21" i="15"/>
  <c r="W21" i="15"/>
  <c r="X21" i="15"/>
  <c r="Y21" i="15"/>
  <c r="AC21" i="15"/>
  <c r="AD21" i="15"/>
  <c r="AE21" i="15"/>
  <c r="AF21" i="15"/>
  <c r="AG21" i="15"/>
  <c r="AH21" i="15"/>
  <c r="AI21" i="15"/>
  <c r="AJ21" i="15"/>
  <c r="AK21" i="15"/>
  <c r="AL21" i="15"/>
  <c r="AP21" i="15"/>
  <c r="AQ21" i="15"/>
  <c r="AR21" i="15"/>
  <c r="AS21" i="15"/>
  <c r="AT21" i="15"/>
  <c r="AU21" i="15"/>
  <c r="AV21" i="15"/>
  <c r="AW21" i="15"/>
  <c r="AX21" i="15"/>
  <c r="AY21" i="15"/>
  <c r="P22" i="15"/>
  <c r="Q22" i="15"/>
  <c r="R22" i="15"/>
  <c r="S22" i="15"/>
  <c r="T22" i="15"/>
  <c r="U22" i="15"/>
  <c r="V22" i="15"/>
  <c r="W22" i="15"/>
  <c r="X22" i="15"/>
  <c r="Y22" i="15"/>
  <c r="AC22" i="15"/>
  <c r="AD22" i="15"/>
  <c r="AE22" i="15"/>
  <c r="AF22" i="15"/>
  <c r="AG22" i="15"/>
  <c r="AH22" i="15"/>
  <c r="AI22" i="15"/>
  <c r="AJ22" i="15"/>
  <c r="AK22" i="15"/>
  <c r="AL22" i="15"/>
  <c r="AP22" i="15"/>
  <c r="AQ22" i="15"/>
  <c r="AR22" i="15"/>
  <c r="AS22" i="15"/>
  <c r="AT22" i="15"/>
  <c r="AU22" i="15"/>
  <c r="AV22" i="15"/>
  <c r="AW22" i="15"/>
  <c r="AX22" i="15"/>
  <c r="AY22" i="15"/>
  <c r="P23" i="15"/>
  <c r="Q23" i="15"/>
  <c r="R23" i="15"/>
  <c r="S23" i="15"/>
  <c r="T23" i="15"/>
  <c r="U23" i="15"/>
  <c r="V23" i="15"/>
  <c r="W23" i="15"/>
  <c r="X23" i="15"/>
  <c r="Y23" i="15"/>
  <c r="AC23" i="15"/>
  <c r="AD23" i="15"/>
  <c r="AE23" i="15"/>
  <c r="AF23" i="15"/>
  <c r="AG23" i="15"/>
  <c r="AH23" i="15"/>
  <c r="AI23" i="15"/>
  <c r="AJ23" i="15"/>
  <c r="AK23" i="15"/>
  <c r="AL23" i="15"/>
  <c r="AP23" i="15"/>
  <c r="AQ23" i="15"/>
  <c r="AR23" i="15"/>
  <c r="AS23" i="15"/>
  <c r="AT23" i="15"/>
  <c r="AU23" i="15"/>
  <c r="AV23" i="15"/>
  <c r="AW23" i="15"/>
  <c r="AX23" i="15"/>
  <c r="AY23" i="15"/>
  <c r="P24" i="15"/>
  <c r="Q24" i="15"/>
  <c r="R24" i="15"/>
  <c r="S24" i="15"/>
  <c r="T24" i="15"/>
  <c r="U24" i="15"/>
  <c r="V24" i="15"/>
  <c r="W24" i="15"/>
  <c r="X24" i="15"/>
  <c r="Y24" i="15"/>
  <c r="AC24" i="15"/>
  <c r="AD24" i="15"/>
  <c r="AE24" i="15"/>
  <c r="AF24" i="15"/>
  <c r="AG24" i="15"/>
  <c r="AH24" i="15"/>
  <c r="AI24" i="15"/>
  <c r="AJ24" i="15"/>
  <c r="AK24" i="15"/>
  <c r="AL24" i="15"/>
  <c r="AP24" i="15"/>
  <c r="AQ24" i="15"/>
  <c r="AR24" i="15"/>
  <c r="AS24" i="15"/>
  <c r="AT24" i="15"/>
  <c r="AU24" i="15"/>
  <c r="AV24" i="15"/>
  <c r="AW24" i="15"/>
  <c r="AX24" i="15"/>
  <c r="AY24" i="15"/>
  <c r="P25" i="15"/>
  <c r="Q25" i="15"/>
  <c r="R25" i="15"/>
  <c r="S25" i="15"/>
  <c r="T25" i="15"/>
  <c r="U25" i="15"/>
  <c r="V25" i="15"/>
  <c r="W25" i="15"/>
  <c r="X25" i="15"/>
  <c r="Y25" i="15"/>
  <c r="AC25" i="15"/>
  <c r="AD25" i="15"/>
  <c r="AE25" i="15"/>
  <c r="AF25" i="15"/>
  <c r="AG25" i="15"/>
  <c r="AH25" i="15"/>
  <c r="AI25" i="15"/>
  <c r="AJ25" i="15"/>
  <c r="AK25" i="15"/>
  <c r="AL25" i="15"/>
  <c r="AP25" i="15"/>
  <c r="AQ25" i="15"/>
  <c r="AR25" i="15"/>
  <c r="AS25" i="15"/>
  <c r="AT25" i="15"/>
  <c r="AU25" i="15"/>
  <c r="AV25" i="15"/>
  <c r="AW25" i="15"/>
  <c r="AX25" i="15"/>
  <c r="AY25" i="15"/>
  <c r="P26" i="15"/>
  <c r="Q26" i="15"/>
  <c r="R26" i="15"/>
  <c r="S26" i="15"/>
  <c r="T26" i="15"/>
  <c r="U26" i="15"/>
  <c r="V26" i="15"/>
  <c r="W26" i="15"/>
  <c r="X26" i="15"/>
  <c r="Y26" i="15"/>
  <c r="AC26" i="15"/>
  <c r="AD26" i="15"/>
  <c r="AE26" i="15"/>
  <c r="AF26" i="15"/>
  <c r="AG26" i="15"/>
  <c r="AH26" i="15"/>
  <c r="AI26" i="15"/>
  <c r="AJ26" i="15"/>
  <c r="AK26" i="15"/>
  <c r="AL26" i="15"/>
  <c r="AP26" i="15"/>
  <c r="AQ26" i="15"/>
  <c r="AR26" i="15"/>
  <c r="AS26" i="15"/>
  <c r="AT26" i="15"/>
  <c r="AU26" i="15"/>
  <c r="AV26" i="15"/>
  <c r="AW26" i="15"/>
  <c r="AX26" i="15"/>
  <c r="AY26" i="15"/>
  <c r="P27" i="15"/>
  <c r="Q27" i="15"/>
  <c r="R27" i="15"/>
  <c r="S27" i="15"/>
  <c r="T27" i="15"/>
  <c r="U27" i="15"/>
  <c r="V27" i="15"/>
  <c r="W27" i="15"/>
  <c r="X27" i="15"/>
  <c r="Y27" i="15"/>
  <c r="AC27" i="15"/>
  <c r="AD27" i="15"/>
  <c r="AE27" i="15"/>
  <c r="AF27" i="15"/>
  <c r="AG27" i="15"/>
  <c r="AH27" i="15"/>
  <c r="AI27" i="15"/>
  <c r="AJ27" i="15"/>
  <c r="AK27" i="15"/>
  <c r="AL27" i="15"/>
  <c r="AP27" i="15"/>
  <c r="AQ27" i="15"/>
  <c r="AR27" i="15"/>
  <c r="AS27" i="15"/>
  <c r="AT27" i="15"/>
  <c r="AU27" i="15"/>
  <c r="AV27" i="15"/>
  <c r="AW27" i="15"/>
  <c r="AX27" i="15"/>
  <c r="AY27" i="15"/>
  <c r="P28" i="15"/>
  <c r="Q28" i="15"/>
  <c r="R28" i="15"/>
  <c r="S28" i="15"/>
  <c r="T28" i="15"/>
  <c r="U28" i="15"/>
  <c r="V28" i="15"/>
  <c r="W28" i="15"/>
  <c r="X28" i="15"/>
  <c r="Y28" i="15"/>
  <c r="AC28" i="15"/>
  <c r="AD28" i="15"/>
  <c r="AE28" i="15"/>
  <c r="AF28" i="15"/>
  <c r="AG28" i="15"/>
  <c r="AH28" i="15"/>
  <c r="AI28" i="15"/>
  <c r="AJ28" i="15"/>
  <c r="AK28" i="15"/>
  <c r="AL28" i="15"/>
  <c r="AP28" i="15"/>
  <c r="AQ28" i="15"/>
  <c r="AR28" i="15"/>
  <c r="AS28" i="15"/>
  <c r="AT28" i="15"/>
  <c r="AU28" i="15"/>
  <c r="AV28" i="15"/>
  <c r="AW28" i="15"/>
  <c r="AX28" i="15"/>
  <c r="AY28" i="15"/>
  <c r="P29" i="15"/>
  <c r="Q29" i="15"/>
  <c r="R29" i="15"/>
  <c r="S29" i="15"/>
  <c r="T29" i="15"/>
  <c r="U29" i="15"/>
  <c r="V29" i="15"/>
  <c r="W29" i="15"/>
  <c r="X29" i="15"/>
  <c r="Y29" i="15"/>
  <c r="AC29" i="15"/>
  <c r="AD29" i="15"/>
  <c r="AE29" i="15"/>
  <c r="AF29" i="15"/>
  <c r="AG29" i="15"/>
  <c r="AH29" i="15"/>
  <c r="AI29" i="15"/>
  <c r="AJ29" i="15"/>
  <c r="AK29" i="15"/>
  <c r="AL29" i="15"/>
  <c r="AP29" i="15"/>
  <c r="AQ29" i="15"/>
  <c r="AR29" i="15"/>
  <c r="AS29" i="15"/>
  <c r="AT29" i="15"/>
  <c r="AU29" i="15"/>
  <c r="AV29" i="15"/>
  <c r="AW29" i="15"/>
  <c r="AX29" i="15"/>
  <c r="AY29" i="15"/>
  <c r="P30" i="15"/>
  <c r="Q30" i="15"/>
  <c r="R30" i="15"/>
  <c r="S30" i="15"/>
  <c r="T30" i="15"/>
  <c r="U30" i="15"/>
  <c r="V30" i="15"/>
  <c r="W30" i="15"/>
  <c r="X30" i="15"/>
  <c r="Y30" i="15"/>
  <c r="AC30" i="15"/>
  <c r="AD30" i="15"/>
  <c r="AE30" i="15"/>
  <c r="AF30" i="15"/>
  <c r="AG30" i="15"/>
  <c r="AH30" i="15"/>
  <c r="AI30" i="15"/>
  <c r="AJ30" i="15"/>
  <c r="AK30" i="15"/>
  <c r="AL30" i="15"/>
  <c r="AP30" i="15"/>
  <c r="AQ30" i="15"/>
  <c r="AR30" i="15"/>
  <c r="AS30" i="15"/>
  <c r="AT30" i="15"/>
  <c r="AU30" i="15"/>
  <c r="AV30" i="15"/>
  <c r="AW30" i="15"/>
  <c r="AX30" i="15"/>
  <c r="AY30" i="15"/>
  <c r="P31" i="15"/>
  <c r="Q31" i="15"/>
  <c r="R31" i="15"/>
  <c r="S31" i="15"/>
  <c r="T31" i="15"/>
  <c r="U31" i="15"/>
  <c r="V31" i="15"/>
  <c r="W31" i="15"/>
  <c r="X31" i="15"/>
  <c r="Y31" i="15"/>
  <c r="AC31" i="15"/>
  <c r="AD31" i="15"/>
  <c r="AE31" i="15"/>
  <c r="AF31" i="15"/>
  <c r="AG31" i="15"/>
  <c r="AH31" i="15"/>
  <c r="AI31" i="15"/>
  <c r="AJ31" i="15"/>
  <c r="AK31" i="15"/>
  <c r="AL31" i="15"/>
  <c r="AP31" i="15"/>
  <c r="AQ31" i="15"/>
  <c r="AR31" i="15"/>
  <c r="AS31" i="15"/>
  <c r="AT31" i="15"/>
  <c r="AU31" i="15"/>
  <c r="AV31" i="15"/>
  <c r="AW31" i="15"/>
  <c r="AX31" i="15"/>
  <c r="AY31" i="15"/>
  <c r="P32" i="15"/>
  <c r="Q32" i="15"/>
  <c r="R32" i="15"/>
  <c r="S32" i="15"/>
  <c r="T32" i="15"/>
  <c r="U32" i="15"/>
  <c r="V32" i="15"/>
  <c r="W32" i="15"/>
  <c r="X32" i="15"/>
  <c r="Y32" i="15"/>
  <c r="AC32" i="15"/>
  <c r="AD32" i="15"/>
  <c r="AE32" i="15"/>
  <c r="AF32" i="15"/>
  <c r="AG32" i="15"/>
  <c r="AH32" i="15"/>
  <c r="AI32" i="15"/>
  <c r="AJ32" i="15"/>
  <c r="AK32" i="15"/>
  <c r="AL32" i="15"/>
  <c r="AP32" i="15"/>
  <c r="AQ32" i="15"/>
  <c r="AR32" i="15"/>
  <c r="AS32" i="15"/>
  <c r="AT32" i="15"/>
  <c r="AU32" i="15"/>
  <c r="AV32" i="15"/>
  <c r="AW32" i="15"/>
  <c r="AX32" i="15"/>
  <c r="AY32" i="15"/>
  <c r="P33" i="15"/>
  <c r="Q33" i="15"/>
  <c r="R33" i="15"/>
  <c r="S33" i="15"/>
  <c r="T33" i="15"/>
  <c r="U33" i="15"/>
  <c r="V33" i="15"/>
  <c r="W33" i="15"/>
  <c r="X33" i="15"/>
  <c r="Y33" i="15"/>
  <c r="AC33" i="15"/>
  <c r="AD33" i="15"/>
  <c r="AE33" i="15"/>
  <c r="AF33" i="15"/>
  <c r="AG33" i="15"/>
  <c r="AH33" i="15"/>
  <c r="AI33" i="15"/>
  <c r="AJ33" i="15"/>
  <c r="AK33" i="15"/>
  <c r="AL33" i="15"/>
  <c r="AP33" i="15"/>
  <c r="AQ33" i="15"/>
  <c r="AR33" i="15"/>
  <c r="AS33" i="15"/>
  <c r="AT33" i="15"/>
  <c r="AU33" i="15"/>
  <c r="AV33" i="15"/>
  <c r="AW33" i="15"/>
  <c r="AX33" i="15"/>
  <c r="AY33" i="15"/>
  <c r="P34" i="15"/>
  <c r="Q34" i="15"/>
  <c r="R34" i="15"/>
  <c r="S34" i="15"/>
  <c r="T34" i="15"/>
  <c r="U34" i="15"/>
  <c r="V34" i="15"/>
  <c r="W34" i="15"/>
  <c r="X34" i="15"/>
  <c r="Y34" i="15"/>
  <c r="AC34" i="15"/>
  <c r="AD34" i="15"/>
  <c r="AE34" i="15"/>
  <c r="AF34" i="15"/>
  <c r="AG34" i="15"/>
  <c r="AH34" i="15"/>
  <c r="AI34" i="15"/>
  <c r="AJ34" i="15"/>
  <c r="AK34" i="15"/>
  <c r="AL34" i="15"/>
  <c r="AP34" i="15"/>
  <c r="AQ34" i="15"/>
  <c r="AR34" i="15"/>
  <c r="AS34" i="15"/>
  <c r="AT34" i="15"/>
  <c r="AU34" i="15"/>
  <c r="AV34" i="15"/>
  <c r="AW34" i="15"/>
  <c r="AX34" i="15"/>
  <c r="AY34" i="15"/>
  <c r="P35" i="15"/>
  <c r="Q35" i="15"/>
  <c r="R35" i="15"/>
  <c r="S35" i="15"/>
  <c r="T35" i="15"/>
  <c r="U35" i="15"/>
  <c r="V35" i="15"/>
  <c r="W35" i="15"/>
  <c r="X35" i="15"/>
  <c r="Y35" i="15"/>
  <c r="AC35" i="15"/>
  <c r="AD35" i="15"/>
  <c r="AE35" i="15"/>
  <c r="AF35" i="15"/>
  <c r="AG35" i="15"/>
  <c r="AH35" i="15"/>
  <c r="AI35" i="15"/>
  <c r="AJ35" i="15"/>
  <c r="AK35" i="15"/>
  <c r="AL35" i="15"/>
  <c r="AP35" i="15"/>
  <c r="AQ35" i="15"/>
  <c r="AR35" i="15"/>
  <c r="AS35" i="15"/>
  <c r="AT35" i="15"/>
  <c r="AU35" i="15"/>
  <c r="AV35" i="15"/>
  <c r="AW35" i="15"/>
  <c r="AX35" i="15"/>
  <c r="AY35" i="15"/>
  <c r="P36" i="15"/>
  <c r="Q36" i="15"/>
  <c r="R36" i="15"/>
  <c r="S36" i="15"/>
  <c r="T36" i="15"/>
  <c r="U36" i="15"/>
  <c r="V36" i="15"/>
  <c r="W36" i="15"/>
  <c r="X36" i="15"/>
  <c r="Y36" i="15"/>
  <c r="AC36" i="15"/>
  <c r="AD36" i="15"/>
  <c r="AE36" i="15"/>
  <c r="AF36" i="15"/>
  <c r="AG36" i="15"/>
  <c r="AH36" i="15"/>
  <c r="AI36" i="15"/>
  <c r="AJ36" i="15"/>
  <c r="AK36" i="15"/>
  <c r="AL36" i="15"/>
  <c r="AP36" i="15"/>
  <c r="AQ36" i="15"/>
  <c r="AR36" i="15"/>
  <c r="AS36" i="15"/>
  <c r="AT36" i="15"/>
  <c r="AU36" i="15"/>
  <c r="AV36" i="15"/>
  <c r="AW36" i="15"/>
  <c r="AX36" i="15"/>
  <c r="AY36" i="15"/>
  <c r="P37" i="15"/>
  <c r="Q37" i="15"/>
  <c r="R37" i="15"/>
  <c r="S37" i="15"/>
  <c r="T37" i="15"/>
  <c r="U37" i="15"/>
  <c r="V37" i="15"/>
  <c r="W37" i="15"/>
  <c r="X37" i="15"/>
  <c r="Y37" i="15"/>
  <c r="AC37" i="15"/>
  <c r="AD37" i="15"/>
  <c r="AE37" i="15"/>
  <c r="AF37" i="15"/>
  <c r="AG37" i="15"/>
  <c r="AH37" i="15"/>
  <c r="AI37" i="15"/>
  <c r="AJ37" i="15"/>
  <c r="AK37" i="15"/>
  <c r="AL37" i="15"/>
  <c r="AP37" i="15"/>
  <c r="AQ37" i="15"/>
  <c r="AR37" i="15"/>
  <c r="AS37" i="15"/>
  <c r="AT37" i="15"/>
  <c r="AU37" i="15"/>
  <c r="AV37" i="15"/>
  <c r="AW37" i="15"/>
  <c r="AX37" i="15"/>
  <c r="AY37" i="15"/>
  <c r="P38" i="15"/>
  <c r="Q38" i="15"/>
  <c r="R38" i="15"/>
  <c r="S38" i="15"/>
  <c r="T38" i="15"/>
  <c r="U38" i="15"/>
  <c r="V38" i="15"/>
  <c r="W38" i="15"/>
  <c r="X38" i="15"/>
  <c r="Y38" i="15"/>
  <c r="AC38" i="15"/>
  <c r="AD38" i="15"/>
  <c r="AE38" i="15"/>
  <c r="AF38" i="15"/>
  <c r="AG38" i="15"/>
  <c r="AH38" i="15"/>
  <c r="AI38" i="15"/>
  <c r="AJ38" i="15"/>
  <c r="AK38" i="15"/>
  <c r="AL38" i="15"/>
  <c r="AP38" i="15"/>
  <c r="AQ38" i="15"/>
  <c r="AR38" i="15"/>
  <c r="AS38" i="15"/>
  <c r="AT38" i="15"/>
  <c r="AU38" i="15"/>
  <c r="AV38" i="15"/>
  <c r="AW38" i="15"/>
  <c r="AX38" i="15"/>
  <c r="AY38" i="15"/>
  <c r="P39" i="15"/>
  <c r="Q39" i="15"/>
  <c r="R39" i="15"/>
  <c r="S39" i="15"/>
  <c r="T39" i="15"/>
  <c r="U39" i="15"/>
  <c r="V39" i="15"/>
  <c r="W39" i="15"/>
  <c r="X39" i="15"/>
  <c r="Y39" i="15"/>
  <c r="AC39" i="15"/>
  <c r="AD39" i="15"/>
  <c r="AE39" i="15"/>
  <c r="AF39" i="15"/>
  <c r="AG39" i="15"/>
  <c r="AH39" i="15"/>
  <c r="AI39" i="15"/>
  <c r="AJ39" i="15"/>
  <c r="AK39" i="15"/>
  <c r="AL39" i="15"/>
  <c r="AP39" i="15"/>
  <c r="AQ39" i="15"/>
  <c r="AR39" i="15"/>
  <c r="AS39" i="15"/>
  <c r="AT39" i="15"/>
  <c r="AU39" i="15"/>
  <c r="AV39" i="15"/>
  <c r="AW39" i="15"/>
  <c r="AX39" i="15"/>
  <c r="AY39" i="15"/>
  <c r="P40" i="15"/>
  <c r="Q40" i="15"/>
  <c r="R40" i="15"/>
  <c r="S40" i="15"/>
  <c r="T40" i="15"/>
  <c r="U40" i="15"/>
  <c r="V40" i="15"/>
  <c r="W40" i="15"/>
  <c r="X40" i="15"/>
  <c r="Y40" i="15"/>
  <c r="AC40" i="15"/>
  <c r="AD40" i="15"/>
  <c r="AE40" i="15"/>
  <c r="AF40" i="15"/>
  <c r="AG40" i="15"/>
  <c r="AH40" i="15"/>
  <c r="AI40" i="15"/>
  <c r="AJ40" i="15"/>
  <c r="AK40" i="15"/>
  <c r="AL40" i="15"/>
  <c r="AP40" i="15"/>
  <c r="AQ40" i="15"/>
  <c r="AR40" i="15"/>
  <c r="AS40" i="15"/>
  <c r="AT40" i="15"/>
  <c r="AU40" i="15"/>
  <c r="AV40" i="15"/>
  <c r="AW40" i="15"/>
  <c r="AX40" i="15"/>
  <c r="AY40" i="15"/>
  <c r="P41" i="15"/>
  <c r="Q41" i="15"/>
  <c r="R41" i="15"/>
  <c r="S41" i="15"/>
  <c r="T41" i="15"/>
  <c r="U41" i="15"/>
  <c r="V41" i="15"/>
  <c r="W41" i="15"/>
  <c r="X41" i="15"/>
  <c r="Y41" i="15"/>
  <c r="AC41" i="15"/>
  <c r="AD41" i="15"/>
  <c r="AE41" i="15"/>
  <c r="AF41" i="15"/>
  <c r="AG41" i="15"/>
  <c r="AH41" i="15"/>
  <c r="AI41" i="15"/>
  <c r="AJ41" i="15"/>
  <c r="AK41" i="15"/>
  <c r="AL41" i="15"/>
  <c r="AP41" i="15"/>
  <c r="AQ41" i="15"/>
  <c r="AR41" i="15"/>
  <c r="AS41" i="15"/>
  <c r="AT41" i="15"/>
  <c r="AU41" i="15"/>
  <c r="AV41" i="15"/>
  <c r="AW41" i="15"/>
  <c r="AX41" i="15"/>
  <c r="AY41" i="15"/>
  <c r="P42" i="15"/>
  <c r="Q42" i="15"/>
  <c r="R42" i="15"/>
  <c r="S42" i="15"/>
  <c r="T42" i="15"/>
  <c r="U42" i="15"/>
  <c r="V42" i="15"/>
  <c r="W42" i="15"/>
  <c r="X42" i="15"/>
  <c r="Y42" i="15"/>
  <c r="AC42" i="15"/>
  <c r="AD42" i="15"/>
  <c r="AE42" i="15"/>
  <c r="AF42" i="15"/>
  <c r="AG42" i="15"/>
  <c r="AH42" i="15"/>
  <c r="AI42" i="15"/>
  <c r="AJ42" i="15"/>
  <c r="AK42" i="15"/>
  <c r="AL42" i="15"/>
  <c r="AP42" i="15"/>
  <c r="AQ42" i="15"/>
  <c r="AR42" i="15"/>
  <c r="AS42" i="15"/>
  <c r="AT42" i="15"/>
  <c r="AU42" i="15"/>
  <c r="AV42" i="15"/>
  <c r="AW42" i="15"/>
  <c r="AX42" i="15"/>
  <c r="AY42" i="15"/>
  <c r="P43" i="15"/>
  <c r="Q43" i="15"/>
  <c r="R43" i="15"/>
  <c r="S43" i="15"/>
  <c r="T43" i="15"/>
  <c r="U43" i="15"/>
  <c r="V43" i="15"/>
  <c r="W43" i="15"/>
  <c r="X43" i="15"/>
  <c r="Y43" i="15"/>
  <c r="AC43" i="15"/>
  <c r="AD43" i="15"/>
  <c r="AE43" i="15"/>
  <c r="AF43" i="15"/>
  <c r="AG43" i="15"/>
  <c r="AH43" i="15"/>
  <c r="AI43" i="15"/>
  <c r="AJ43" i="15"/>
  <c r="AK43" i="15"/>
  <c r="AL43" i="15"/>
  <c r="AP43" i="15"/>
  <c r="AQ43" i="15"/>
  <c r="AR43" i="15"/>
  <c r="AS43" i="15"/>
  <c r="AT43" i="15"/>
  <c r="AU43" i="15"/>
  <c r="AV43" i="15"/>
  <c r="AW43" i="15"/>
  <c r="AX43" i="15"/>
  <c r="AY43" i="15"/>
  <c r="P44" i="15"/>
  <c r="Q44" i="15"/>
  <c r="R44" i="15"/>
  <c r="S44" i="15"/>
  <c r="T44" i="15"/>
  <c r="U44" i="15"/>
  <c r="V44" i="15"/>
  <c r="W44" i="15"/>
  <c r="X44" i="15"/>
  <c r="Y44" i="15"/>
  <c r="AC44" i="15"/>
  <c r="AD44" i="15"/>
  <c r="AE44" i="15"/>
  <c r="AF44" i="15"/>
  <c r="AG44" i="15"/>
  <c r="AH44" i="15"/>
  <c r="AI44" i="15"/>
  <c r="AJ44" i="15"/>
  <c r="AK44" i="15"/>
  <c r="AL44" i="15"/>
  <c r="AP44" i="15"/>
  <c r="AQ44" i="15"/>
  <c r="AR44" i="15"/>
  <c r="AS44" i="15"/>
  <c r="AT44" i="15"/>
  <c r="AU44" i="15"/>
  <c r="AV44" i="15"/>
  <c r="AW44" i="15"/>
  <c r="AX44" i="15"/>
  <c r="AY44" i="15"/>
  <c r="Z2" i="15"/>
  <c r="AB2" i="15" l="1"/>
  <c r="AA2" i="15"/>
  <c r="Z6" i="15"/>
  <c r="AC3" i="15"/>
  <c r="AC2" i="15" s="1"/>
  <c r="AD3" i="15"/>
  <c r="AD2" i="15" s="1"/>
  <c r="AE3" i="15"/>
  <c r="AE2" i="15" s="1"/>
  <c r="AF3" i="15"/>
  <c r="AF2" i="15" s="1"/>
  <c r="AG3" i="15"/>
  <c r="AG2" i="15" s="1"/>
  <c r="AH3" i="15"/>
  <c r="AH2" i="15" s="1"/>
  <c r="AI3" i="15"/>
  <c r="AI2" i="15" s="1"/>
  <c r="AJ3" i="15"/>
  <c r="AJ2" i="15" s="1"/>
  <c r="AK3" i="15"/>
  <c r="AK2" i="15" s="1"/>
  <c r="AL3" i="15"/>
  <c r="AL2" i="15" s="1"/>
  <c r="AP3" i="15"/>
  <c r="AQ3" i="15"/>
  <c r="AR3" i="15"/>
  <c r="AS3" i="15"/>
  <c r="AT3" i="15"/>
  <c r="AU3" i="15"/>
  <c r="AV3" i="15"/>
  <c r="AW3" i="15"/>
  <c r="AX3" i="15"/>
  <c r="AY3" i="15"/>
  <c r="AP4" i="15"/>
  <c r="AQ4" i="15"/>
  <c r="AR4" i="15"/>
  <c r="AS4" i="15"/>
  <c r="AT4" i="15"/>
  <c r="AU4" i="15"/>
  <c r="AV4" i="15"/>
  <c r="AW4" i="15"/>
  <c r="AX4" i="15"/>
  <c r="AY4" i="15"/>
  <c r="AP5" i="15"/>
  <c r="AQ5" i="15"/>
  <c r="AR5" i="15"/>
  <c r="AS5" i="15"/>
  <c r="AT5" i="15"/>
  <c r="AU5" i="15"/>
  <c r="AV5" i="15"/>
  <c r="AW5" i="15"/>
  <c r="AX5" i="15"/>
  <c r="AY5" i="15"/>
  <c r="AP6" i="15"/>
  <c r="AQ6" i="15"/>
  <c r="AR6" i="15"/>
  <c r="AS6" i="15"/>
  <c r="AT6" i="15"/>
  <c r="AU6" i="15"/>
  <c r="AV6" i="15"/>
  <c r="AW6" i="15"/>
  <c r="AX6" i="15"/>
  <c r="AY6" i="15"/>
  <c r="AP7" i="15"/>
  <c r="AQ7" i="15"/>
  <c r="AR7" i="15"/>
  <c r="AS7" i="15"/>
  <c r="AT7" i="15"/>
  <c r="AU7" i="15"/>
  <c r="AV7" i="15"/>
  <c r="AW7" i="15"/>
  <c r="AX7" i="15"/>
  <c r="AY7" i="15"/>
  <c r="AP45" i="15"/>
  <c r="AQ45" i="15"/>
  <c r="AR45" i="15"/>
  <c r="AS45" i="15"/>
  <c r="AT45" i="15"/>
  <c r="AU45" i="15"/>
  <c r="AV45" i="15"/>
  <c r="AW45" i="15"/>
  <c r="AX45" i="15"/>
  <c r="AY45" i="15"/>
  <c r="AP46" i="15"/>
  <c r="AQ46" i="15"/>
  <c r="AR46" i="15"/>
  <c r="AS46" i="15"/>
  <c r="AT46" i="15"/>
  <c r="AU46" i="15"/>
  <c r="AV46" i="15"/>
  <c r="AW46" i="15"/>
  <c r="AX46" i="15"/>
  <c r="AY46" i="15"/>
  <c r="AP47" i="15"/>
  <c r="AQ47" i="15"/>
  <c r="AR47" i="15"/>
  <c r="AS47" i="15"/>
  <c r="AT47" i="15"/>
  <c r="AU47" i="15"/>
  <c r="AV47" i="15"/>
  <c r="AW47" i="15"/>
  <c r="AX47" i="15"/>
  <c r="AY47" i="15"/>
  <c r="AP48" i="15"/>
  <c r="AQ48" i="15"/>
  <c r="AR48" i="15"/>
  <c r="AS48" i="15"/>
  <c r="AT48" i="15"/>
  <c r="AU48" i="15"/>
  <c r="AV48" i="15"/>
  <c r="AW48" i="15"/>
  <c r="AX48" i="15"/>
  <c r="AY48" i="15"/>
  <c r="AP49" i="15"/>
  <c r="AQ49" i="15"/>
  <c r="AR49" i="15"/>
  <c r="AS49" i="15"/>
  <c r="AT49" i="15"/>
  <c r="AU49" i="15"/>
  <c r="AV49" i="15"/>
  <c r="AW49" i="15"/>
  <c r="AX49" i="15"/>
  <c r="AY49" i="15"/>
  <c r="AP50" i="15"/>
  <c r="AQ50" i="15"/>
  <c r="AR50" i="15"/>
  <c r="AS50" i="15"/>
  <c r="AT50" i="15"/>
  <c r="AU50" i="15"/>
  <c r="AV50" i="15"/>
  <c r="AW50" i="15"/>
  <c r="AX50" i="15"/>
  <c r="AY50" i="15"/>
  <c r="AP51" i="15"/>
  <c r="AQ51" i="15"/>
  <c r="AR51" i="15"/>
  <c r="AS51" i="15"/>
  <c r="AT51" i="15"/>
  <c r="AU51" i="15"/>
  <c r="AV51" i="15"/>
  <c r="AW51" i="15"/>
  <c r="AX51" i="15"/>
  <c r="AY51" i="15"/>
  <c r="AP52" i="15"/>
  <c r="AQ52" i="15"/>
  <c r="AR52" i="15"/>
  <c r="AS52" i="15"/>
  <c r="AT52" i="15"/>
  <c r="AU52" i="15"/>
  <c r="AV52" i="15"/>
  <c r="AW52" i="15"/>
  <c r="AX52" i="15"/>
  <c r="AY52" i="15"/>
  <c r="AP53" i="15"/>
  <c r="AQ53" i="15"/>
  <c r="AR53" i="15"/>
  <c r="AS53" i="15"/>
  <c r="AT53" i="15"/>
  <c r="AU53" i="15"/>
  <c r="AV53" i="15"/>
  <c r="AW53" i="15"/>
  <c r="AX53" i="15"/>
  <c r="AY53" i="15"/>
  <c r="AP54" i="15"/>
  <c r="AQ54" i="15"/>
  <c r="AR54" i="15"/>
  <c r="AS54" i="15"/>
  <c r="AT54" i="15"/>
  <c r="AU54" i="15"/>
  <c r="AV54" i="15"/>
  <c r="AW54" i="15"/>
  <c r="AX54" i="15"/>
  <c r="AY54" i="15"/>
  <c r="AP55" i="15"/>
  <c r="AQ55" i="15"/>
  <c r="AR55" i="15"/>
  <c r="AS55" i="15"/>
  <c r="AT55" i="15"/>
  <c r="AU55" i="15"/>
  <c r="AV55" i="15"/>
  <c r="AW55" i="15"/>
  <c r="AX55" i="15"/>
  <c r="AY55" i="15"/>
  <c r="AP56" i="15"/>
  <c r="AQ56" i="15"/>
  <c r="AR56" i="15"/>
  <c r="AS56" i="15"/>
  <c r="AT56" i="15"/>
  <c r="AU56" i="15"/>
  <c r="AV56" i="15"/>
  <c r="AW56" i="15"/>
  <c r="AX56" i="15"/>
  <c r="AY56" i="15"/>
  <c r="AP57" i="15"/>
  <c r="AQ57" i="15"/>
  <c r="AR57" i="15"/>
  <c r="AS57" i="15"/>
  <c r="AT57" i="15"/>
  <c r="AU57" i="15"/>
  <c r="AV57" i="15"/>
  <c r="AW57" i="15"/>
  <c r="AX57" i="15"/>
  <c r="AY57" i="15"/>
  <c r="AP58" i="15"/>
  <c r="AQ58" i="15"/>
  <c r="AR58" i="15"/>
  <c r="AS58" i="15"/>
  <c r="AT58" i="15"/>
  <c r="AU58" i="15"/>
  <c r="AV58" i="15"/>
  <c r="AW58" i="15"/>
  <c r="AX58" i="15"/>
  <c r="AY58" i="15"/>
  <c r="AP59" i="15"/>
  <c r="AQ59" i="15"/>
  <c r="AR59" i="15"/>
  <c r="AS59" i="15"/>
  <c r="AT59" i="15"/>
  <c r="AU59" i="15"/>
  <c r="AV59" i="15"/>
  <c r="AW59" i="15"/>
  <c r="AX59" i="15"/>
  <c r="AY59" i="15"/>
  <c r="AP60" i="15"/>
  <c r="AQ60" i="15"/>
  <c r="AR60" i="15"/>
  <c r="AS60" i="15"/>
  <c r="AT60" i="15"/>
  <c r="AU60" i="15"/>
  <c r="AV60" i="15"/>
  <c r="AW60" i="15"/>
  <c r="AX60" i="15"/>
  <c r="AY60" i="15"/>
  <c r="AP61" i="15"/>
  <c r="AQ61" i="15"/>
  <c r="AR61" i="15"/>
  <c r="AS61" i="15"/>
  <c r="AT61" i="15"/>
  <c r="AU61" i="15"/>
  <c r="AV61" i="15"/>
  <c r="AW61" i="15"/>
  <c r="AX61" i="15"/>
  <c r="AY61" i="15"/>
  <c r="AP62" i="15"/>
  <c r="AQ62" i="15"/>
  <c r="AR62" i="15"/>
  <c r="AS62" i="15"/>
  <c r="AT62" i="15"/>
  <c r="AU62" i="15"/>
  <c r="AV62" i="15"/>
  <c r="AW62" i="15"/>
  <c r="AX62" i="15"/>
  <c r="AY62" i="15"/>
  <c r="AP63" i="15"/>
  <c r="AQ63" i="15"/>
  <c r="AR63" i="15"/>
  <c r="AS63" i="15"/>
  <c r="AT63" i="15"/>
  <c r="AU63" i="15"/>
  <c r="AV63" i="15"/>
  <c r="AW63" i="15"/>
  <c r="AX63" i="15"/>
  <c r="AY63" i="15"/>
  <c r="AP64" i="15"/>
  <c r="AQ64" i="15"/>
  <c r="AR64" i="15"/>
  <c r="AS64" i="15"/>
  <c r="AT64" i="15"/>
  <c r="AU64" i="15"/>
  <c r="AV64" i="15"/>
  <c r="AW64" i="15"/>
  <c r="AX64" i="15"/>
  <c r="AY64" i="15"/>
  <c r="AP65" i="15"/>
  <c r="AQ65" i="15"/>
  <c r="AR65" i="15"/>
  <c r="AS65" i="15"/>
  <c r="AT65" i="15"/>
  <c r="AU65" i="15"/>
  <c r="AV65" i="15"/>
  <c r="AW65" i="15"/>
  <c r="AX65" i="15"/>
  <c r="AY65" i="15"/>
  <c r="AP66" i="15"/>
  <c r="AQ66" i="15"/>
  <c r="AR66" i="15"/>
  <c r="AS66" i="15"/>
  <c r="AT66" i="15"/>
  <c r="AU66" i="15"/>
  <c r="AV66" i="15"/>
  <c r="AW66" i="15"/>
  <c r="AX66" i="15"/>
  <c r="AY66" i="15"/>
  <c r="AP67" i="15"/>
  <c r="AQ67" i="15"/>
  <c r="AR67" i="15"/>
  <c r="AS67" i="15"/>
  <c r="AT67" i="15"/>
  <c r="AU67" i="15"/>
  <c r="AV67" i="15"/>
  <c r="AW67" i="15"/>
  <c r="AX67" i="15"/>
  <c r="AY67" i="15"/>
  <c r="AP68" i="15"/>
  <c r="AQ68" i="15"/>
  <c r="AR68" i="15"/>
  <c r="AS68" i="15"/>
  <c r="AT68" i="15"/>
  <c r="AU68" i="15"/>
  <c r="AV68" i="15"/>
  <c r="AW68" i="15"/>
  <c r="AX68" i="15"/>
  <c r="AY68" i="15"/>
  <c r="AP69" i="15"/>
  <c r="AQ69" i="15"/>
  <c r="AR69" i="15"/>
  <c r="AS69" i="15"/>
  <c r="AT69" i="15"/>
  <c r="AU69" i="15"/>
  <c r="AV69" i="15"/>
  <c r="AW69" i="15"/>
  <c r="AX69" i="15"/>
  <c r="AY69" i="15"/>
  <c r="AP70" i="15"/>
  <c r="AQ70" i="15"/>
  <c r="AR70" i="15"/>
  <c r="AS70" i="15"/>
  <c r="AT70" i="15"/>
  <c r="AU70" i="15"/>
  <c r="AV70" i="15"/>
  <c r="AW70" i="15"/>
  <c r="AX70" i="15"/>
  <c r="AY70" i="15"/>
  <c r="AP71" i="15"/>
  <c r="AQ71" i="15"/>
  <c r="AR71" i="15"/>
  <c r="AS71" i="15"/>
  <c r="AT71" i="15"/>
  <c r="AU71" i="15"/>
  <c r="AV71" i="15"/>
  <c r="AW71" i="15"/>
  <c r="AX71" i="15"/>
  <c r="AY71" i="15"/>
  <c r="AP72" i="15"/>
  <c r="AQ72" i="15"/>
  <c r="AR72" i="15"/>
  <c r="AS72" i="15"/>
  <c r="AT72" i="15"/>
  <c r="AU72" i="15"/>
  <c r="AV72" i="15"/>
  <c r="AW72" i="15"/>
  <c r="AX72" i="15"/>
  <c r="AY72" i="15"/>
  <c r="AP73" i="15"/>
  <c r="AQ73" i="15"/>
  <c r="AR73" i="15"/>
  <c r="AS73" i="15"/>
  <c r="AT73" i="15"/>
  <c r="AU73" i="15"/>
  <c r="AV73" i="15"/>
  <c r="AW73" i="15"/>
  <c r="AX73" i="15"/>
  <c r="AY73" i="15"/>
  <c r="AP74" i="15"/>
  <c r="AQ74" i="15"/>
  <c r="AR74" i="15"/>
  <c r="AS74" i="15"/>
  <c r="AT74" i="15"/>
  <c r="AU74" i="15"/>
  <c r="AV74" i="15"/>
  <c r="AW74" i="15"/>
  <c r="AX74" i="15"/>
  <c r="AY74" i="15"/>
  <c r="AP75" i="15"/>
  <c r="AQ75" i="15"/>
  <c r="AR75" i="15"/>
  <c r="AS75" i="15"/>
  <c r="AT75" i="15"/>
  <c r="AU75" i="15"/>
  <c r="AV75" i="15"/>
  <c r="AW75" i="15"/>
  <c r="AX75" i="15"/>
  <c r="AY75" i="15"/>
  <c r="AP76" i="15"/>
  <c r="AQ76" i="15"/>
  <c r="AR76" i="15"/>
  <c r="AS76" i="15"/>
  <c r="AT76" i="15"/>
  <c r="AU76" i="15"/>
  <c r="AV76" i="15"/>
  <c r="AW76" i="15"/>
  <c r="AX76" i="15"/>
  <c r="AY76" i="15"/>
  <c r="AP77" i="15"/>
  <c r="AQ77" i="15"/>
  <c r="AR77" i="15"/>
  <c r="AS77" i="15"/>
  <c r="AT77" i="15"/>
  <c r="AU77" i="15"/>
  <c r="AV77" i="15"/>
  <c r="AW77" i="15"/>
  <c r="AX77" i="15"/>
  <c r="AY77" i="15"/>
  <c r="AP78" i="15"/>
  <c r="AQ78" i="15"/>
  <c r="AR78" i="15"/>
  <c r="AS78" i="15"/>
  <c r="AT78" i="15"/>
  <c r="AU78" i="15"/>
  <c r="AV78" i="15"/>
  <c r="AW78" i="15"/>
  <c r="AX78" i="15"/>
  <c r="AY78" i="15"/>
  <c r="AP79" i="15"/>
  <c r="AQ79" i="15"/>
  <c r="AR79" i="15"/>
  <c r="AS79" i="15"/>
  <c r="AT79" i="15"/>
  <c r="AU79" i="15"/>
  <c r="AV79" i="15"/>
  <c r="AW79" i="15"/>
  <c r="AX79" i="15"/>
  <c r="AY79" i="15"/>
  <c r="AP80" i="15"/>
  <c r="AQ80" i="15"/>
  <c r="AR80" i="15"/>
  <c r="AS80" i="15"/>
  <c r="AT80" i="15"/>
  <c r="AU80" i="15"/>
  <c r="AV80" i="15"/>
  <c r="AW80" i="15"/>
  <c r="AX80" i="15"/>
  <c r="AY80" i="15"/>
  <c r="AP81" i="15"/>
  <c r="AQ81" i="15"/>
  <c r="AR81" i="15"/>
  <c r="AS81" i="15"/>
  <c r="AT81" i="15"/>
  <c r="AU81" i="15"/>
  <c r="AV81" i="15"/>
  <c r="AW81" i="15"/>
  <c r="AX81" i="15"/>
  <c r="AY81" i="15"/>
  <c r="AP82" i="15"/>
  <c r="AQ82" i="15"/>
  <c r="AR82" i="15"/>
  <c r="AS82" i="15"/>
  <c r="AT82" i="15"/>
  <c r="AU82" i="15"/>
  <c r="AV82" i="15"/>
  <c r="AW82" i="15"/>
  <c r="AX82" i="15"/>
  <c r="AY82" i="15"/>
  <c r="AP83" i="15"/>
  <c r="AQ83" i="15"/>
  <c r="AR83" i="15"/>
  <c r="AS83" i="15"/>
  <c r="AT83" i="15"/>
  <c r="AU83" i="15"/>
  <c r="AV83" i="15"/>
  <c r="AW83" i="15"/>
  <c r="AX83" i="15"/>
  <c r="AY83" i="15"/>
  <c r="AP84" i="15"/>
  <c r="AQ84" i="15"/>
  <c r="AR84" i="15"/>
  <c r="AS84" i="15"/>
  <c r="AT84" i="15"/>
  <c r="AU84" i="15"/>
  <c r="AV84" i="15"/>
  <c r="AW84" i="15"/>
  <c r="AX84" i="15"/>
  <c r="AY84" i="15"/>
  <c r="AP85" i="15"/>
  <c r="AQ85" i="15"/>
  <c r="AR85" i="15"/>
  <c r="AS85" i="15"/>
  <c r="AT85" i="15"/>
  <c r="AU85" i="15"/>
  <c r="AV85" i="15"/>
  <c r="AW85" i="15"/>
  <c r="AX85" i="15"/>
  <c r="AY85" i="15"/>
  <c r="AP86" i="15"/>
  <c r="AQ86" i="15"/>
  <c r="AR86" i="15"/>
  <c r="AS86" i="15"/>
  <c r="AT86" i="15"/>
  <c r="AU86" i="15"/>
  <c r="AV86" i="15"/>
  <c r="AW86" i="15"/>
  <c r="AX86" i="15"/>
  <c r="AY86" i="15"/>
  <c r="AP87" i="15"/>
  <c r="AQ87" i="15"/>
  <c r="AR87" i="15"/>
  <c r="AS87" i="15"/>
  <c r="AT87" i="15"/>
  <c r="AU87" i="15"/>
  <c r="AV87" i="15"/>
  <c r="AW87" i="15"/>
  <c r="AX87" i="15"/>
  <c r="AY87" i="15"/>
  <c r="AP88" i="15"/>
  <c r="AQ88" i="15"/>
  <c r="AR88" i="15"/>
  <c r="AS88" i="15"/>
  <c r="AT88" i="15"/>
  <c r="AU88" i="15"/>
  <c r="AV88" i="15"/>
  <c r="AW88" i="15"/>
  <c r="AX88" i="15"/>
  <c r="AY88" i="15"/>
  <c r="AP89" i="15"/>
  <c r="AQ89" i="15"/>
  <c r="AR89" i="15"/>
  <c r="AS89" i="15"/>
  <c r="AT89" i="15"/>
  <c r="AU89" i="15"/>
  <c r="AV89" i="15"/>
  <c r="AW89" i="15"/>
  <c r="AX89" i="15"/>
  <c r="AY89" i="15"/>
  <c r="AP90" i="15"/>
  <c r="AQ90" i="15"/>
  <c r="AR90" i="15"/>
  <c r="AS90" i="15"/>
  <c r="AT90" i="15"/>
  <c r="AU90" i="15"/>
  <c r="AV90" i="15"/>
  <c r="AW90" i="15"/>
  <c r="AX90" i="15"/>
  <c r="AY90" i="15"/>
  <c r="AP91" i="15"/>
  <c r="AQ91" i="15"/>
  <c r="AR91" i="15"/>
  <c r="AS91" i="15"/>
  <c r="AT91" i="15"/>
  <c r="AU91" i="15"/>
  <c r="AV91" i="15"/>
  <c r="AW91" i="15"/>
  <c r="AX91" i="15"/>
  <c r="AY91" i="15"/>
  <c r="AP92" i="15"/>
  <c r="AQ92" i="15"/>
  <c r="AR92" i="15"/>
  <c r="AS92" i="15"/>
  <c r="AT92" i="15"/>
  <c r="AU92" i="15"/>
  <c r="AV92" i="15"/>
  <c r="AW92" i="15"/>
  <c r="AX92" i="15"/>
  <c r="AY92" i="15"/>
  <c r="AP93" i="15"/>
  <c r="AQ93" i="15"/>
  <c r="AR93" i="15"/>
  <c r="AS93" i="15"/>
  <c r="AT93" i="15"/>
  <c r="AU93" i="15"/>
  <c r="AV93" i="15"/>
  <c r="AW93" i="15"/>
  <c r="AX93" i="15"/>
  <c r="AY93" i="15"/>
  <c r="AP94" i="15"/>
  <c r="AQ94" i="15"/>
  <c r="AR94" i="15"/>
  <c r="AS94" i="15"/>
  <c r="AT94" i="15"/>
  <c r="AU94" i="15"/>
  <c r="AV94" i="15"/>
  <c r="AW94" i="15"/>
  <c r="AX94" i="15"/>
  <c r="AY94" i="15"/>
  <c r="AP95" i="15"/>
  <c r="AQ95" i="15"/>
  <c r="AR95" i="15"/>
  <c r="AS95" i="15"/>
  <c r="AT95" i="15"/>
  <c r="AU95" i="15"/>
  <c r="AV95" i="15"/>
  <c r="AW95" i="15"/>
  <c r="AX95" i="15"/>
  <c r="AY95" i="15"/>
  <c r="AP96" i="15"/>
  <c r="AQ96" i="15"/>
  <c r="AR96" i="15"/>
  <c r="AS96" i="15"/>
  <c r="AT96" i="15"/>
  <c r="AU96" i="15"/>
  <c r="AV96" i="15"/>
  <c r="AW96" i="15"/>
  <c r="AX96" i="15"/>
  <c r="AY96" i="15"/>
  <c r="AP97" i="15"/>
  <c r="AQ97" i="15"/>
  <c r="AR97" i="15"/>
  <c r="AS97" i="15"/>
  <c r="AT97" i="15"/>
  <c r="AU97" i="15"/>
  <c r="AV97" i="15"/>
  <c r="AW97" i="15"/>
  <c r="AX97" i="15"/>
  <c r="AY97" i="15"/>
  <c r="AP98" i="15"/>
  <c r="AQ98" i="15"/>
  <c r="AR98" i="15"/>
  <c r="AS98" i="15"/>
  <c r="AT98" i="15"/>
  <c r="AU98" i="15"/>
  <c r="AV98" i="15"/>
  <c r="AW98" i="15"/>
  <c r="AX98" i="15"/>
  <c r="AY98" i="15"/>
  <c r="AP99" i="15"/>
  <c r="AQ99" i="15"/>
  <c r="AR99" i="15"/>
  <c r="AS99" i="15"/>
  <c r="AT99" i="15"/>
  <c r="AU99" i="15"/>
  <c r="AV99" i="15"/>
  <c r="AW99" i="15"/>
  <c r="AX99" i="15"/>
  <c r="AY99" i="15"/>
  <c r="AP100" i="15"/>
  <c r="AQ100" i="15"/>
  <c r="AR100" i="15"/>
  <c r="AS100" i="15"/>
  <c r="AT100" i="15"/>
  <c r="AU100" i="15"/>
  <c r="AV100" i="15"/>
  <c r="AW100" i="15"/>
  <c r="AX100" i="15"/>
  <c r="AY100" i="15"/>
  <c r="AP101" i="15"/>
  <c r="AQ101" i="15"/>
  <c r="AR101" i="15"/>
  <c r="AS101" i="15"/>
  <c r="AT101" i="15"/>
  <c r="AU101" i="15"/>
  <c r="AV101" i="15"/>
  <c r="AW101" i="15"/>
  <c r="AX101" i="15"/>
  <c r="AY101" i="15"/>
  <c r="AP102" i="15"/>
  <c r="AQ102" i="15"/>
  <c r="AR102" i="15"/>
  <c r="AS102" i="15"/>
  <c r="AT102" i="15"/>
  <c r="AU102" i="15"/>
  <c r="AV102" i="15"/>
  <c r="AW102" i="15"/>
  <c r="AX102" i="15"/>
  <c r="AY102" i="15"/>
  <c r="AP103" i="15"/>
  <c r="AQ103" i="15"/>
  <c r="AR103" i="15"/>
  <c r="AS103" i="15"/>
  <c r="AT103" i="15"/>
  <c r="AU103" i="15"/>
  <c r="AV103" i="15"/>
  <c r="AW103" i="15"/>
  <c r="AX103" i="15"/>
  <c r="AY103" i="15"/>
  <c r="AP104" i="15"/>
  <c r="AQ104" i="15"/>
  <c r="AR104" i="15"/>
  <c r="AS104" i="15"/>
  <c r="AT104" i="15"/>
  <c r="AU104" i="15"/>
  <c r="AV104" i="15"/>
  <c r="AW104" i="15"/>
  <c r="AX104" i="15"/>
  <c r="AY104" i="15"/>
  <c r="AP105" i="15"/>
  <c r="AQ105" i="15"/>
  <c r="AR105" i="15"/>
  <c r="AS105" i="15"/>
  <c r="AT105" i="15"/>
  <c r="AU105" i="15"/>
  <c r="AV105" i="15"/>
  <c r="AW105" i="15"/>
  <c r="AX105" i="15"/>
  <c r="AY105" i="15"/>
  <c r="AP106" i="15"/>
  <c r="AQ106" i="15"/>
  <c r="AR106" i="15"/>
  <c r="AS106" i="15"/>
  <c r="AT106" i="15"/>
  <c r="AU106" i="15"/>
  <c r="AV106" i="15"/>
  <c r="AW106" i="15"/>
  <c r="AX106" i="15"/>
  <c r="AY106" i="15"/>
  <c r="AP107" i="15"/>
  <c r="AQ107" i="15"/>
  <c r="AR107" i="15"/>
  <c r="AS107" i="15"/>
  <c r="AT107" i="15"/>
  <c r="AU107" i="15"/>
  <c r="AV107" i="15"/>
  <c r="AW107" i="15"/>
  <c r="AX107" i="15"/>
  <c r="AY107" i="15"/>
  <c r="AP108" i="15"/>
  <c r="AQ108" i="15"/>
  <c r="AR108" i="15"/>
  <c r="AS108" i="15"/>
  <c r="AT108" i="15"/>
  <c r="AU108" i="15"/>
  <c r="AV108" i="15"/>
  <c r="AW108" i="15"/>
  <c r="AX108" i="15"/>
  <c r="AY108" i="15"/>
  <c r="AP109" i="15"/>
  <c r="AQ109" i="15"/>
  <c r="AR109" i="15"/>
  <c r="AS109" i="15"/>
  <c r="AT109" i="15"/>
  <c r="AU109" i="15"/>
  <c r="AV109" i="15"/>
  <c r="AW109" i="15"/>
  <c r="AX109" i="15"/>
  <c r="AY109" i="15"/>
  <c r="AP110" i="15"/>
  <c r="AQ110" i="15"/>
  <c r="AR110" i="15"/>
  <c r="AS110" i="15"/>
  <c r="AT110" i="15"/>
  <c r="AU110" i="15"/>
  <c r="AV110" i="15"/>
  <c r="AW110" i="15"/>
  <c r="AX110" i="15"/>
  <c r="AY110" i="15"/>
  <c r="AP111" i="15"/>
  <c r="AQ111" i="15"/>
  <c r="AR111" i="15"/>
  <c r="AS111" i="15"/>
  <c r="AT111" i="15"/>
  <c r="AU111" i="15"/>
  <c r="AV111" i="15"/>
  <c r="AW111" i="15"/>
  <c r="AX111" i="15"/>
  <c r="AY111" i="15"/>
  <c r="AP112" i="15"/>
  <c r="AQ112" i="15"/>
  <c r="AR112" i="15"/>
  <c r="AS112" i="15"/>
  <c r="AT112" i="15"/>
  <c r="AU112" i="15"/>
  <c r="AV112" i="15"/>
  <c r="AW112" i="15"/>
  <c r="AX112" i="15"/>
  <c r="AY112" i="15"/>
  <c r="AP113" i="15"/>
  <c r="AQ113" i="15"/>
  <c r="AR113" i="15"/>
  <c r="AS113" i="15"/>
  <c r="AT113" i="15"/>
  <c r="AU113" i="15"/>
  <c r="AV113" i="15"/>
  <c r="AW113" i="15"/>
  <c r="AX113" i="15"/>
  <c r="AY113" i="15"/>
  <c r="AP114" i="15"/>
  <c r="AQ114" i="15"/>
  <c r="AR114" i="15"/>
  <c r="AS114" i="15"/>
  <c r="AT114" i="15"/>
  <c r="AU114" i="15"/>
  <c r="AV114" i="15"/>
  <c r="AW114" i="15"/>
  <c r="AX114" i="15"/>
  <c r="AY114" i="15"/>
  <c r="AP115" i="15"/>
  <c r="AQ115" i="15"/>
  <c r="AR115" i="15"/>
  <c r="AS115" i="15"/>
  <c r="AT115" i="15"/>
  <c r="AU115" i="15"/>
  <c r="AV115" i="15"/>
  <c r="AW115" i="15"/>
  <c r="AX115" i="15"/>
  <c r="AY115" i="15"/>
  <c r="AP116" i="15"/>
  <c r="AQ116" i="15"/>
  <c r="AR116" i="15"/>
  <c r="AS116" i="15"/>
  <c r="AT116" i="15"/>
  <c r="AU116" i="15"/>
  <c r="AV116" i="15"/>
  <c r="AW116" i="15"/>
  <c r="AX116" i="15"/>
  <c r="AY116" i="15"/>
  <c r="AP117" i="15"/>
  <c r="AQ117" i="15"/>
  <c r="AR117" i="15"/>
  <c r="AS117" i="15"/>
  <c r="AT117" i="15"/>
  <c r="AU117" i="15"/>
  <c r="AV117" i="15"/>
  <c r="AW117" i="15"/>
  <c r="AX117" i="15"/>
  <c r="AY117" i="15"/>
  <c r="AP118" i="15"/>
  <c r="AQ118" i="15"/>
  <c r="AR118" i="15"/>
  <c r="AS118" i="15"/>
  <c r="AT118" i="15"/>
  <c r="AU118" i="15"/>
  <c r="AV118" i="15"/>
  <c r="AW118" i="15"/>
  <c r="AX118" i="15"/>
  <c r="AY118" i="15"/>
  <c r="AP119" i="15"/>
  <c r="AQ119" i="15"/>
  <c r="AR119" i="15"/>
  <c r="AS119" i="15"/>
  <c r="AT119" i="15"/>
  <c r="AU119" i="15"/>
  <c r="AV119" i="15"/>
  <c r="AW119" i="15"/>
  <c r="AX119" i="15"/>
  <c r="AY119" i="15"/>
  <c r="AP120" i="15"/>
  <c r="AQ120" i="15"/>
  <c r="AR120" i="15"/>
  <c r="AS120" i="15"/>
  <c r="AT120" i="15"/>
  <c r="AU120" i="15"/>
  <c r="AV120" i="15"/>
  <c r="AW120" i="15"/>
  <c r="AX120" i="15"/>
  <c r="AY120" i="15"/>
  <c r="AP121" i="15"/>
  <c r="AQ121" i="15"/>
  <c r="AR121" i="15"/>
  <c r="AS121" i="15"/>
  <c r="AT121" i="15"/>
  <c r="AU121" i="15"/>
  <c r="AV121" i="15"/>
  <c r="AW121" i="15"/>
  <c r="AX121" i="15"/>
  <c r="AY121" i="15"/>
  <c r="AP122" i="15"/>
  <c r="AQ122" i="15"/>
  <c r="AR122" i="15"/>
  <c r="AS122" i="15"/>
  <c r="AT122" i="15"/>
  <c r="AU122" i="15"/>
  <c r="AV122" i="15"/>
  <c r="AW122" i="15"/>
  <c r="AX122" i="15"/>
  <c r="AY122" i="15"/>
  <c r="AP123" i="15"/>
  <c r="AQ123" i="15"/>
  <c r="AR123" i="15"/>
  <c r="AS123" i="15"/>
  <c r="AT123" i="15"/>
  <c r="AU123" i="15"/>
  <c r="AV123" i="15"/>
  <c r="AW123" i="15"/>
  <c r="AX123" i="15"/>
  <c r="AY123" i="15"/>
  <c r="AP124" i="15"/>
  <c r="AQ124" i="15"/>
  <c r="AR124" i="15"/>
  <c r="AS124" i="15"/>
  <c r="AT124" i="15"/>
  <c r="AU124" i="15"/>
  <c r="AV124" i="15"/>
  <c r="AW124" i="15"/>
  <c r="AX124" i="15"/>
  <c r="AY124" i="15"/>
  <c r="AP125" i="15"/>
  <c r="AQ125" i="15"/>
  <c r="AR125" i="15"/>
  <c r="AS125" i="15"/>
  <c r="AT125" i="15"/>
  <c r="AU125" i="15"/>
  <c r="AV125" i="15"/>
  <c r="AW125" i="15"/>
  <c r="AX125" i="15"/>
  <c r="AY125" i="15"/>
  <c r="AP126" i="15"/>
  <c r="AQ126" i="15"/>
  <c r="AR126" i="15"/>
  <c r="AS126" i="15"/>
  <c r="AT126" i="15"/>
  <c r="AU126" i="15"/>
  <c r="AV126" i="15"/>
  <c r="AW126" i="15"/>
  <c r="AX126" i="15"/>
  <c r="AY126" i="15"/>
  <c r="AP127" i="15"/>
  <c r="AQ127" i="15"/>
  <c r="AR127" i="15"/>
  <c r="AS127" i="15"/>
  <c r="AT127" i="15"/>
  <c r="AU127" i="15"/>
  <c r="AV127" i="15"/>
  <c r="AW127" i="15"/>
  <c r="AX127" i="15"/>
  <c r="AY127" i="15"/>
  <c r="AP128" i="15"/>
  <c r="AQ128" i="15"/>
  <c r="AR128" i="15"/>
  <c r="AS128" i="15"/>
  <c r="AT128" i="15"/>
  <c r="AU128" i="15"/>
  <c r="AV128" i="15"/>
  <c r="AW128" i="15"/>
  <c r="AX128" i="15"/>
  <c r="AY128" i="15"/>
  <c r="AP129" i="15"/>
  <c r="AQ129" i="15"/>
  <c r="AR129" i="15"/>
  <c r="AS129" i="15"/>
  <c r="AT129" i="15"/>
  <c r="AU129" i="15"/>
  <c r="AV129" i="15"/>
  <c r="AW129" i="15"/>
  <c r="AX129" i="15"/>
  <c r="AY129" i="15"/>
  <c r="AY2" i="15"/>
  <c r="AX2" i="15"/>
  <c r="AW2" i="15"/>
  <c r="AV2" i="15"/>
  <c r="AU2" i="15"/>
  <c r="AT2" i="15"/>
  <c r="AS2" i="15"/>
  <c r="AR2" i="15"/>
  <c r="AQ2" i="15"/>
  <c r="AP2" i="15"/>
  <c r="AC4" i="15"/>
  <c r="AD4" i="15"/>
  <c r="AE4" i="15"/>
  <c r="AF4" i="15"/>
  <c r="AG4" i="15"/>
  <c r="AH4" i="15"/>
  <c r="AI4" i="15"/>
  <c r="AJ4" i="15"/>
  <c r="AK4" i="15"/>
  <c r="AL4" i="15"/>
  <c r="AC5" i="15"/>
  <c r="AD5" i="15"/>
  <c r="AE5" i="15"/>
  <c r="AF5" i="15"/>
  <c r="AG5" i="15"/>
  <c r="AH5" i="15"/>
  <c r="AI5" i="15"/>
  <c r="AJ5" i="15"/>
  <c r="AK5" i="15"/>
  <c r="AL5" i="15"/>
  <c r="AC7" i="15"/>
  <c r="AD7" i="15"/>
  <c r="AE7" i="15"/>
  <c r="AF7" i="15"/>
  <c r="AG7" i="15"/>
  <c r="AH7" i="15"/>
  <c r="AI7" i="15"/>
  <c r="AJ7" i="15"/>
  <c r="AK7" i="15"/>
  <c r="AL7" i="15"/>
  <c r="AC45" i="15"/>
  <c r="AD45" i="15"/>
  <c r="AE45" i="15"/>
  <c r="AF45" i="15"/>
  <c r="AG45" i="15"/>
  <c r="AH45" i="15"/>
  <c r="AI45" i="15"/>
  <c r="AJ45" i="15"/>
  <c r="AK45" i="15"/>
  <c r="AL45" i="15"/>
  <c r="AC46" i="15"/>
  <c r="AD46" i="15"/>
  <c r="AE46" i="15"/>
  <c r="AF46" i="15"/>
  <c r="AG46" i="15"/>
  <c r="AH46" i="15"/>
  <c r="AI46" i="15"/>
  <c r="AJ46" i="15"/>
  <c r="AK46" i="15"/>
  <c r="AL46" i="15"/>
  <c r="AC47" i="15"/>
  <c r="AD47" i="15"/>
  <c r="AE47" i="15"/>
  <c r="AF47" i="15"/>
  <c r="AG47" i="15"/>
  <c r="AH47" i="15"/>
  <c r="AI47" i="15"/>
  <c r="AJ47" i="15"/>
  <c r="AK47" i="15"/>
  <c r="AL47" i="15"/>
  <c r="AC48" i="15"/>
  <c r="AD48" i="15"/>
  <c r="AE48" i="15"/>
  <c r="AF48" i="15"/>
  <c r="AG48" i="15"/>
  <c r="AH48" i="15"/>
  <c r="AI48" i="15"/>
  <c r="AJ48" i="15"/>
  <c r="AK48" i="15"/>
  <c r="AL48" i="15"/>
  <c r="AC49" i="15"/>
  <c r="AD49" i="15"/>
  <c r="AE49" i="15"/>
  <c r="AF49" i="15"/>
  <c r="AG49" i="15"/>
  <c r="AH49" i="15"/>
  <c r="AI49" i="15"/>
  <c r="AJ49" i="15"/>
  <c r="AK49" i="15"/>
  <c r="AL49" i="15"/>
  <c r="AC50" i="15"/>
  <c r="AD50" i="15"/>
  <c r="AE50" i="15"/>
  <c r="AF50" i="15"/>
  <c r="AG50" i="15"/>
  <c r="AH50" i="15"/>
  <c r="AI50" i="15"/>
  <c r="AJ50" i="15"/>
  <c r="AK50" i="15"/>
  <c r="AL50" i="15"/>
  <c r="AC51" i="15"/>
  <c r="AD51" i="15"/>
  <c r="AE51" i="15"/>
  <c r="AF51" i="15"/>
  <c r="AG51" i="15"/>
  <c r="AH51" i="15"/>
  <c r="AI51" i="15"/>
  <c r="AJ51" i="15"/>
  <c r="AK51" i="15"/>
  <c r="AL51" i="15"/>
  <c r="AC52" i="15"/>
  <c r="AD52" i="15"/>
  <c r="AE52" i="15"/>
  <c r="AF52" i="15"/>
  <c r="AG52" i="15"/>
  <c r="AH52" i="15"/>
  <c r="AI52" i="15"/>
  <c r="AJ52" i="15"/>
  <c r="AK52" i="15"/>
  <c r="AL52" i="15"/>
  <c r="AC53" i="15"/>
  <c r="AD53" i="15"/>
  <c r="AE53" i="15"/>
  <c r="AF53" i="15"/>
  <c r="AG53" i="15"/>
  <c r="AH53" i="15"/>
  <c r="AI53" i="15"/>
  <c r="AJ53" i="15"/>
  <c r="AK53" i="15"/>
  <c r="AL53" i="15"/>
  <c r="AC54" i="15"/>
  <c r="AD54" i="15"/>
  <c r="AE54" i="15"/>
  <c r="AF54" i="15"/>
  <c r="AG54" i="15"/>
  <c r="AH54" i="15"/>
  <c r="AI54" i="15"/>
  <c r="AJ54" i="15"/>
  <c r="AK54" i="15"/>
  <c r="AL54" i="15"/>
  <c r="AC55" i="15"/>
  <c r="AD55" i="15"/>
  <c r="AE55" i="15"/>
  <c r="AF55" i="15"/>
  <c r="AG55" i="15"/>
  <c r="AH55" i="15"/>
  <c r="AI55" i="15"/>
  <c r="AJ55" i="15"/>
  <c r="AK55" i="15"/>
  <c r="AL55" i="15"/>
  <c r="AC56" i="15"/>
  <c r="AD56" i="15"/>
  <c r="AE56" i="15"/>
  <c r="AF56" i="15"/>
  <c r="AG56" i="15"/>
  <c r="AH56" i="15"/>
  <c r="AI56" i="15"/>
  <c r="AJ56" i="15"/>
  <c r="AK56" i="15"/>
  <c r="AL56" i="15"/>
  <c r="AC57" i="15"/>
  <c r="AD57" i="15"/>
  <c r="AE57" i="15"/>
  <c r="AF57" i="15"/>
  <c r="AG57" i="15"/>
  <c r="AH57" i="15"/>
  <c r="AI57" i="15"/>
  <c r="AJ57" i="15"/>
  <c r="AK57" i="15"/>
  <c r="AL57" i="15"/>
  <c r="AC58" i="15"/>
  <c r="AD58" i="15"/>
  <c r="AE58" i="15"/>
  <c r="AF58" i="15"/>
  <c r="AG58" i="15"/>
  <c r="AH58" i="15"/>
  <c r="AI58" i="15"/>
  <c r="AJ58" i="15"/>
  <c r="AK58" i="15"/>
  <c r="AL58" i="15"/>
  <c r="AC59" i="15"/>
  <c r="AD59" i="15"/>
  <c r="AE59" i="15"/>
  <c r="AF59" i="15"/>
  <c r="AG59" i="15"/>
  <c r="AH59" i="15"/>
  <c r="AI59" i="15"/>
  <c r="AJ59" i="15"/>
  <c r="AK59" i="15"/>
  <c r="AL59" i="15"/>
  <c r="AC60" i="15"/>
  <c r="AD60" i="15"/>
  <c r="AE60" i="15"/>
  <c r="AF60" i="15"/>
  <c r="AG60" i="15"/>
  <c r="AH60" i="15"/>
  <c r="AI60" i="15"/>
  <c r="AJ60" i="15"/>
  <c r="AK60" i="15"/>
  <c r="AL60" i="15"/>
  <c r="AC61" i="15"/>
  <c r="AD61" i="15"/>
  <c r="AE61" i="15"/>
  <c r="AF61" i="15"/>
  <c r="AG61" i="15"/>
  <c r="AH61" i="15"/>
  <c r="AI61" i="15"/>
  <c r="AJ61" i="15"/>
  <c r="AK61" i="15"/>
  <c r="AL61" i="15"/>
  <c r="AC62" i="15"/>
  <c r="AD62" i="15"/>
  <c r="AE62" i="15"/>
  <c r="AF62" i="15"/>
  <c r="AG62" i="15"/>
  <c r="AH62" i="15"/>
  <c r="AI62" i="15"/>
  <c r="AJ62" i="15"/>
  <c r="AK62" i="15"/>
  <c r="AL62" i="15"/>
  <c r="AC63" i="15"/>
  <c r="AD63" i="15"/>
  <c r="AE63" i="15"/>
  <c r="AF63" i="15"/>
  <c r="AG63" i="15"/>
  <c r="AH63" i="15"/>
  <c r="AI63" i="15"/>
  <c r="AJ63" i="15"/>
  <c r="AK63" i="15"/>
  <c r="AL63" i="15"/>
  <c r="AC64" i="15"/>
  <c r="AD64" i="15"/>
  <c r="AE64" i="15"/>
  <c r="AF64" i="15"/>
  <c r="AG64" i="15"/>
  <c r="AH64" i="15"/>
  <c r="AI64" i="15"/>
  <c r="AJ64" i="15"/>
  <c r="AK64" i="15"/>
  <c r="AL64" i="15"/>
  <c r="AC65" i="15"/>
  <c r="AD65" i="15"/>
  <c r="AE65" i="15"/>
  <c r="AF65" i="15"/>
  <c r="AG65" i="15"/>
  <c r="AH65" i="15"/>
  <c r="AI65" i="15"/>
  <c r="AJ65" i="15"/>
  <c r="AK65" i="15"/>
  <c r="AL65" i="15"/>
  <c r="AC66" i="15"/>
  <c r="AD66" i="15"/>
  <c r="AE66" i="15"/>
  <c r="AF66" i="15"/>
  <c r="AG66" i="15"/>
  <c r="AH66" i="15"/>
  <c r="AI66" i="15"/>
  <c r="AJ66" i="15"/>
  <c r="AK66" i="15"/>
  <c r="AL66" i="15"/>
  <c r="AC67" i="15"/>
  <c r="AD67" i="15"/>
  <c r="AE67" i="15"/>
  <c r="AF67" i="15"/>
  <c r="AG67" i="15"/>
  <c r="AH67" i="15"/>
  <c r="AI67" i="15"/>
  <c r="AJ67" i="15"/>
  <c r="AK67" i="15"/>
  <c r="AL67" i="15"/>
  <c r="AC68" i="15"/>
  <c r="AD68" i="15"/>
  <c r="AE68" i="15"/>
  <c r="AF68" i="15"/>
  <c r="AG68" i="15"/>
  <c r="AH68" i="15"/>
  <c r="AI68" i="15"/>
  <c r="AJ68" i="15"/>
  <c r="AK68" i="15"/>
  <c r="AL68" i="15"/>
  <c r="AC69" i="15"/>
  <c r="AD69" i="15"/>
  <c r="AE69" i="15"/>
  <c r="AF69" i="15"/>
  <c r="AG69" i="15"/>
  <c r="AH69" i="15"/>
  <c r="AI69" i="15"/>
  <c r="AJ69" i="15"/>
  <c r="AK69" i="15"/>
  <c r="AL69" i="15"/>
  <c r="AC70" i="15"/>
  <c r="AD70" i="15"/>
  <c r="AE70" i="15"/>
  <c r="AF70" i="15"/>
  <c r="AG70" i="15"/>
  <c r="AH70" i="15"/>
  <c r="AI70" i="15"/>
  <c r="AJ70" i="15"/>
  <c r="AK70" i="15"/>
  <c r="AL70" i="15"/>
  <c r="AC71" i="15"/>
  <c r="AD71" i="15"/>
  <c r="AE71" i="15"/>
  <c r="AF71" i="15"/>
  <c r="AG71" i="15"/>
  <c r="AH71" i="15"/>
  <c r="AI71" i="15"/>
  <c r="AJ71" i="15"/>
  <c r="AK71" i="15"/>
  <c r="AL71" i="15"/>
  <c r="AC72" i="15"/>
  <c r="AD72" i="15"/>
  <c r="AE72" i="15"/>
  <c r="AF72" i="15"/>
  <c r="AG72" i="15"/>
  <c r="AH72" i="15"/>
  <c r="AI72" i="15"/>
  <c r="AJ72" i="15"/>
  <c r="AK72" i="15"/>
  <c r="AL72" i="15"/>
  <c r="AC73" i="15"/>
  <c r="AD73" i="15"/>
  <c r="AE73" i="15"/>
  <c r="AF73" i="15"/>
  <c r="AG73" i="15"/>
  <c r="AH73" i="15"/>
  <c r="AI73" i="15"/>
  <c r="AJ73" i="15"/>
  <c r="AK73" i="15"/>
  <c r="AL73" i="15"/>
  <c r="AC74" i="15"/>
  <c r="AD74" i="15"/>
  <c r="AE74" i="15"/>
  <c r="AF74" i="15"/>
  <c r="AG74" i="15"/>
  <c r="AH74" i="15"/>
  <c r="AI74" i="15"/>
  <c r="AJ74" i="15"/>
  <c r="AK74" i="15"/>
  <c r="AL74" i="15"/>
  <c r="AC75" i="15"/>
  <c r="AD75" i="15"/>
  <c r="AE75" i="15"/>
  <c r="AF75" i="15"/>
  <c r="AG75" i="15"/>
  <c r="AH75" i="15"/>
  <c r="AI75" i="15"/>
  <c r="AJ75" i="15"/>
  <c r="AK75" i="15"/>
  <c r="AL75" i="15"/>
  <c r="AC76" i="15"/>
  <c r="AD76" i="15"/>
  <c r="AE76" i="15"/>
  <c r="AF76" i="15"/>
  <c r="AG76" i="15"/>
  <c r="AH76" i="15"/>
  <c r="AI76" i="15"/>
  <c r="AJ76" i="15"/>
  <c r="AK76" i="15"/>
  <c r="AL76" i="15"/>
  <c r="AC77" i="15"/>
  <c r="AD77" i="15"/>
  <c r="AE77" i="15"/>
  <c r="AF77" i="15"/>
  <c r="AG77" i="15"/>
  <c r="AH77" i="15"/>
  <c r="AI77" i="15"/>
  <c r="AJ77" i="15"/>
  <c r="AK77" i="15"/>
  <c r="AL77" i="15"/>
  <c r="AC78" i="15"/>
  <c r="AD78" i="15"/>
  <c r="AE78" i="15"/>
  <c r="AF78" i="15"/>
  <c r="AG78" i="15"/>
  <c r="AH78" i="15"/>
  <c r="AI78" i="15"/>
  <c r="AJ78" i="15"/>
  <c r="AK78" i="15"/>
  <c r="AL78" i="15"/>
  <c r="AC79" i="15"/>
  <c r="AD79" i="15"/>
  <c r="AE79" i="15"/>
  <c r="AF79" i="15"/>
  <c r="AG79" i="15"/>
  <c r="AH79" i="15"/>
  <c r="AI79" i="15"/>
  <c r="AJ79" i="15"/>
  <c r="AK79" i="15"/>
  <c r="AL79" i="15"/>
  <c r="AC80" i="15"/>
  <c r="AD80" i="15"/>
  <c r="AE80" i="15"/>
  <c r="AF80" i="15"/>
  <c r="AG80" i="15"/>
  <c r="AH80" i="15"/>
  <c r="AI80" i="15"/>
  <c r="AJ80" i="15"/>
  <c r="AK80" i="15"/>
  <c r="AL80" i="15"/>
  <c r="AC81" i="15"/>
  <c r="AD81" i="15"/>
  <c r="AE81" i="15"/>
  <c r="AF81" i="15"/>
  <c r="AG81" i="15"/>
  <c r="AH81" i="15"/>
  <c r="AI81" i="15"/>
  <c r="AJ81" i="15"/>
  <c r="AK81" i="15"/>
  <c r="AL81" i="15"/>
  <c r="AC82" i="15"/>
  <c r="AD82" i="15"/>
  <c r="AE82" i="15"/>
  <c r="AF82" i="15"/>
  <c r="AG82" i="15"/>
  <c r="AH82" i="15"/>
  <c r="AI82" i="15"/>
  <c r="AJ82" i="15"/>
  <c r="AK82" i="15"/>
  <c r="AL82" i="15"/>
  <c r="AC83" i="15"/>
  <c r="AD83" i="15"/>
  <c r="AE83" i="15"/>
  <c r="AF83" i="15"/>
  <c r="AG83" i="15"/>
  <c r="AH83" i="15"/>
  <c r="AI83" i="15"/>
  <c r="AJ83" i="15"/>
  <c r="AK83" i="15"/>
  <c r="AL83" i="15"/>
  <c r="AC84" i="15"/>
  <c r="AD84" i="15"/>
  <c r="AE84" i="15"/>
  <c r="AF84" i="15"/>
  <c r="AG84" i="15"/>
  <c r="AH84" i="15"/>
  <c r="AI84" i="15"/>
  <c r="AJ84" i="15"/>
  <c r="AK84" i="15"/>
  <c r="AL84" i="15"/>
  <c r="AC85" i="15"/>
  <c r="AD85" i="15"/>
  <c r="AE85" i="15"/>
  <c r="AF85" i="15"/>
  <c r="AG85" i="15"/>
  <c r="AH85" i="15"/>
  <c r="AI85" i="15"/>
  <c r="AJ85" i="15"/>
  <c r="AK85" i="15"/>
  <c r="AL85" i="15"/>
  <c r="AC86" i="15"/>
  <c r="AD86" i="15"/>
  <c r="AE86" i="15"/>
  <c r="AF86" i="15"/>
  <c r="AG86" i="15"/>
  <c r="AH86" i="15"/>
  <c r="AI86" i="15"/>
  <c r="AJ86" i="15"/>
  <c r="AK86" i="15"/>
  <c r="AL86" i="15"/>
  <c r="AC87" i="15"/>
  <c r="AD87" i="15"/>
  <c r="AE87" i="15"/>
  <c r="AF87" i="15"/>
  <c r="AG87" i="15"/>
  <c r="AH87" i="15"/>
  <c r="AI87" i="15"/>
  <c r="AJ87" i="15"/>
  <c r="AK87" i="15"/>
  <c r="AL87" i="15"/>
  <c r="AC88" i="15"/>
  <c r="AD88" i="15"/>
  <c r="AE88" i="15"/>
  <c r="AF88" i="15"/>
  <c r="AG88" i="15"/>
  <c r="AH88" i="15"/>
  <c r="AI88" i="15"/>
  <c r="AJ88" i="15"/>
  <c r="AK88" i="15"/>
  <c r="AL88" i="15"/>
  <c r="AC89" i="15"/>
  <c r="AD89" i="15"/>
  <c r="AE89" i="15"/>
  <c r="AF89" i="15"/>
  <c r="AG89" i="15"/>
  <c r="AH89" i="15"/>
  <c r="AI89" i="15"/>
  <c r="AJ89" i="15"/>
  <c r="AK89" i="15"/>
  <c r="AL89" i="15"/>
  <c r="AC90" i="15"/>
  <c r="AD90" i="15"/>
  <c r="AE90" i="15"/>
  <c r="AF90" i="15"/>
  <c r="AG90" i="15"/>
  <c r="AH90" i="15"/>
  <c r="AI90" i="15"/>
  <c r="AJ90" i="15"/>
  <c r="AK90" i="15"/>
  <c r="AL90" i="15"/>
  <c r="AC91" i="15"/>
  <c r="AD91" i="15"/>
  <c r="AE91" i="15"/>
  <c r="AF91" i="15"/>
  <c r="AG91" i="15"/>
  <c r="AH91" i="15"/>
  <c r="AI91" i="15"/>
  <c r="AJ91" i="15"/>
  <c r="AK91" i="15"/>
  <c r="AL91" i="15"/>
  <c r="AC92" i="15"/>
  <c r="AD92" i="15"/>
  <c r="AE92" i="15"/>
  <c r="AF92" i="15"/>
  <c r="AG92" i="15"/>
  <c r="AH92" i="15"/>
  <c r="AI92" i="15"/>
  <c r="AJ92" i="15"/>
  <c r="AK92" i="15"/>
  <c r="AL92" i="15"/>
  <c r="AC93" i="15"/>
  <c r="AD93" i="15"/>
  <c r="AE93" i="15"/>
  <c r="AF93" i="15"/>
  <c r="AG93" i="15"/>
  <c r="AH93" i="15"/>
  <c r="AI93" i="15"/>
  <c r="AJ93" i="15"/>
  <c r="AK93" i="15"/>
  <c r="AL93" i="15"/>
  <c r="AC94" i="15"/>
  <c r="AD94" i="15"/>
  <c r="AE94" i="15"/>
  <c r="AF94" i="15"/>
  <c r="AG94" i="15"/>
  <c r="AH94" i="15"/>
  <c r="AI94" i="15"/>
  <c r="AJ94" i="15"/>
  <c r="AK94" i="15"/>
  <c r="AL94" i="15"/>
  <c r="AC95" i="15"/>
  <c r="AD95" i="15"/>
  <c r="AE95" i="15"/>
  <c r="AF95" i="15"/>
  <c r="AG95" i="15"/>
  <c r="AH95" i="15"/>
  <c r="AI95" i="15"/>
  <c r="AJ95" i="15"/>
  <c r="AK95" i="15"/>
  <c r="AL95" i="15"/>
  <c r="AC96" i="15"/>
  <c r="AD96" i="15"/>
  <c r="AE96" i="15"/>
  <c r="AF96" i="15"/>
  <c r="AG96" i="15"/>
  <c r="AH96" i="15"/>
  <c r="AI96" i="15"/>
  <c r="AJ96" i="15"/>
  <c r="AK96" i="15"/>
  <c r="AL96" i="15"/>
  <c r="AC97" i="15"/>
  <c r="AD97" i="15"/>
  <c r="AE97" i="15"/>
  <c r="AF97" i="15"/>
  <c r="AG97" i="15"/>
  <c r="AH97" i="15"/>
  <c r="AI97" i="15"/>
  <c r="AJ97" i="15"/>
  <c r="AK97" i="15"/>
  <c r="AL97" i="15"/>
  <c r="AC98" i="15"/>
  <c r="AD98" i="15"/>
  <c r="AE98" i="15"/>
  <c r="AF98" i="15"/>
  <c r="AG98" i="15"/>
  <c r="AH98" i="15"/>
  <c r="AI98" i="15"/>
  <c r="AJ98" i="15"/>
  <c r="AK98" i="15"/>
  <c r="AL98" i="15"/>
  <c r="AC99" i="15"/>
  <c r="AD99" i="15"/>
  <c r="AE99" i="15"/>
  <c r="AF99" i="15"/>
  <c r="AG99" i="15"/>
  <c r="AH99" i="15"/>
  <c r="AI99" i="15"/>
  <c r="AJ99" i="15"/>
  <c r="AK99" i="15"/>
  <c r="AL99" i="15"/>
  <c r="AC100" i="15"/>
  <c r="AD100" i="15"/>
  <c r="AE100" i="15"/>
  <c r="AF100" i="15"/>
  <c r="AG100" i="15"/>
  <c r="AH100" i="15"/>
  <c r="AI100" i="15"/>
  <c r="AJ100" i="15"/>
  <c r="AK100" i="15"/>
  <c r="AL100" i="15"/>
  <c r="AC101" i="15"/>
  <c r="AD101" i="15"/>
  <c r="AE101" i="15"/>
  <c r="AF101" i="15"/>
  <c r="AG101" i="15"/>
  <c r="AH101" i="15"/>
  <c r="AI101" i="15"/>
  <c r="AJ101" i="15"/>
  <c r="AK101" i="15"/>
  <c r="AL101" i="15"/>
  <c r="AC102" i="15"/>
  <c r="AD102" i="15"/>
  <c r="AE102" i="15"/>
  <c r="AF102" i="15"/>
  <c r="AG102" i="15"/>
  <c r="AH102" i="15"/>
  <c r="AI102" i="15"/>
  <c r="AJ102" i="15"/>
  <c r="AK102" i="15"/>
  <c r="AL102" i="15"/>
  <c r="AC103" i="15"/>
  <c r="AD103" i="15"/>
  <c r="AE103" i="15"/>
  <c r="AF103" i="15"/>
  <c r="AG103" i="15"/>
  <c r="AH103" i="15"/>
  <c r="AI103" i="15"/>
  <c r="AJ103" i="15"/>
  <c r="AK103" i="15"/>
  <c r="AL103" i="15"/>
  <c r="AC104" i="15"/>
  <c r="AD104" i="15"/>
  <c r="AE104" i="15"/>
  <c r="AF104" i="15"/>
  <c r="AG104" i="15"/>
  <c r="AH104" i="15"/>
  <c r="AI104" i="15"/>
  <c r="AJ104" i="15"/>
  <c r="AK104" i="15"/>
  <c r="AL104" i="15"/>
  <c r="AC105" i="15"/>
  <c r="AD105" i="15"/>
  <c r="AE105" i="15"/>
  <c r="AF105" i="15"/>
  <c r="AG105" i="15"/>
  <c r="AH105" i="15"/>
  <c r="AI105" i="15"/>
  <c r="AJ105" i="15"/>
  <c r="AK105" i="15"/>
  <c r="AL105" i="15"/>
  <c r="AC106" i="15"/>
  <c r="AD106" i="15"/>
  <c r="AE106" i="15"/>
  <c r="AF106" i="15"/>
  <c r="AG106" i="15"/>
  <c r="AH106" i="15"/>
  <c r="AI106" i="15"/>
  <c r="AJ106" i="15"/>
  <c r="AK106" i="15"/>
  <c r="AL106" i="15"/>
  <c r="AC107" i="15"/>
  <c r="AD107" i="15"/>
  <c r="AE107" i="15"/>
  <c r="AF107" i="15"/>
  <c r="AG107" i="15"/>
  <c r="AH107" i="15"/>
  <c r="AI107" i="15"/>
  <c r="AJ107" i="15"/>
  <c r="AK107" i="15"/>
  <c r="AL107" i="15"/>
  <c r="AC108" i="15"/>
  <c r="AD108" i="15"/>
  <c r="AE108" i="15"/>
  <c r="AF108" i="15"/>
  <c r="AG108" i="15"/>
  <c r="AH108" i="15"/>
  <c r="AI108" i="15"/>
  <c r="AJ108" i="15"/>
  <c r="AK108" i="15"/>
  <c r="AL108" i="15"/>
  <c r="AC109" i="15"/>
  <c r="AD109" i="15"/>
  <c r="AE109" i="15"/>
  <c r="AF109" i="15"/>
  <c r="AG109" i="15"/>
  <c r="AH109" i="15"/>
  <c r="AI109" i="15"/>
  <c r="AJ109" i="15"/>
  <c r="AK109" i="15"/>
  <c r="AL109" i="15"/>
  <c r="AC110" i="15"/>
  <c r="AD110" i="15"/>
  <c r="AE110" i="15"/>
  <c r="AF110" i="15"/>
  <c r="AG110" i="15"/>
  <c r="AH110" i="15"/>
  <c r="AI110" i="15"/>
  <c r="AJ110" i="15"/>
  <c r="AK110" i="15"/>
  <c r="AL110" i="15"/>
  <c r="AC111" i="15"/>
  <c r="AD111" i="15"/>
  <c r="AE111" i="15"/>
  <c r="AF111" i="15"/>
  <c r="AG111" i="15"/>
  <c r="AH111" i="15"/>
  <c r="AI111" i="15"/>
  <c r="AJ111" i="15"/>
  <c r="AK111" i="15"/>
  <c r="AL111" i="15"/>
  <c r="AC112" i="15"/>
  <c r="AD112" i="15"/>
  <c r="AE112" i="15"/>
  <c r="AF112" i="15"/>
  <c r="AG112" i="15"/>
  <c r="AH112" i="15"/>
  <c r="AI112" i="15"/>
  <c r="AJ112" i="15"/>
  <c r="AK112" i="15"/>
  <c r="AL112" i="15"/>
  <c r="AC113" i="15"/>
  <c r="AD113" i="15"/>
  <c r="AE113" i="15"/>
  <c r="AF113" i="15"/>
  <c r="AG113" i="15"/>
  <c r="AH113" i="15"/>
  <c r="AI113" i="15"/>
  <c r="AJ113" i="15"/>
  <c r="AK113" i="15"/>
  <c r="AL113" i="15"/>
  <c r="AC114" i="15"/>
  <c r="AD114" i="15"/>
  <c r="AE114" i="15"/>
  <c r="AF114" i="15"/>
  <c r="AG114" i="15"/>
  <c r="AH114" i="15"/>
  <c r="AI114" i="15"/>
  <c r="AJ114" i="15"/>
  <c r="AK114" i="15"/>
  <c r="AL114" i="15"/>
  <c r="AC115" i="15"/>
  <c r="AD115" i="15"/>
  <c r="AE115" i="15"/>
  <c r="AF115" i="15"/>
  <c r="AG115" i="15"/>
  <c r="AH115" i="15"/>
  <c r="AI115" i="15"/>
  <c r="AJ115" i="15"/>
  <c r="AK115" i="15"/>
  <c r="AL115" i="15"/>
  <c r="AC116" i="15"/>
  <c r="AD116" i="15"/>
  <c r="AE116" i="15"/>
  <c r="AF116" i="15"/>
  <c r="AG116" i="15"/>
  <c r="AH116" i="15"/>
  <c r="AI116" i="15"/>
  <c r="AJ116" i="15"/>
  <c r="AK116" i="15"/>
  <c r="AL116" i="15"/>
  <c r="AC117" i="15"/>
  <c r="AD117" i="15"/>
  <c r="AE117" i="15"/>
  <c r="AF117" i="15"/>
  <c r="AG117" i="15"/>
  <c r="AH117" i="15"/>
  <c r="AI117" i="15"/>
  <c r="AJ117" i="15"/>
  <c r="AK117" i="15"/>
  <c r="AL117" i="15"/>
  <c r="AC118" i="15"/>
  <c r="AD118" i="15"/>
  <c r="AE118" i="15"/>
  <c r="AF118" i="15"/>
  <c r="AG118" i="15"/>
  <c r="AH118" i="15"/>
  <c r="AI118" i="15"/>
  <c r="AJ118" i="15"/>
  <c r="AK118" i="15"/>
  <c r="AL118" i="15"/>
  <c r="AC119" i="15"/>
  <c r="AD119" i="15"/>
  <c r="AE119" i="15"/>
  <c r="AF119" i="15"/>
  <c r="AG119" i="15"/>
  <c r="AH119" i="15"/>
  <c r="AI119" i="15"/>
  <c r="AJ119" i="15"/>
  <c r="AK119" i="15"/>
  <c r="AL119" i="15"/>
  <c r="AC120" i="15"/>
  <c r="AD120" i="15"/>
  <c r="AE120" i="15"/>
  <c r="AF120" i="15"/>
  <c r="AG120" i="15"/>
  <c r="AH120" i="15"/>
  <c r="AI120" i="15"/>
  <c r="AJ120" i="15"/>
  <c r="AK120" i="15"/>
  <c r="AL120" i="15"/>
  <c r="AC121" i="15"/>
  <c r="AD121" i="15"/>
  <c r="AE121" i="15"/>
  <c r="AF121" i="15"/>
  <c r="AG121" i="15"/>
  <c r="AH121" i="15"/>
  <c r="AI121" i="15"/>
  <c r="AJ121" i="15"/>
  <c r="AK121" i="15"/>
  <c r="AL121" i="15"/>
  <c r="AC122" i="15"/>
  <c r="AD122" i="15"/>
  <c r="AE122" i="15"/>
  <c r="AF122" i="15"/>
  <c r="AG122" i="15"/>
  <c r="AH122" i="15"/>
  <c r="AI122" i="15"/>
  <c r="AJ122" i="15"/>
  <c r="AK122" i="15"/>
  <c r="AL122" i="15"/>
  <c r="AC123" i="15"/>
  <c r="AD123" i="15"/>
  <c r="AE123" i="15"/>
  <c r="AF123" i="15"/>
  <c r="AG123" i="15"/>
  <c r="AH123" i="15"/>
  <c r="AI123" i="15"/>
  <c r="AJ123" i="15"/>
  <c r="AK123" i="15"/>
  <c r="AL123" i="15"/>
  <c r="AC124" i="15"/>
  <c r="AD124" i="15"/>
  <c r="AE124" i="15"/>
  <c r="AF124" i="15"/>
  <c r="AG124" i="15"/>
  <c r="AH124" i="15"/>
  <c r="AI124" i="15"/>
  <c r="AJ124" i="15"/>
  <c r="AK124" i="15"/>
  <c r="AL124" i="15"/>
  <c r="AC125" i="15"/>
  <c r="AD125" i="15"/>
  <c r="AE125" i="15"/>
  <c r="AF125" i="15"/>
  <c r="AG125" i="15"/>
  <c r="AH125" i="15"/>
  <c r="AI125" i="15"/>
  <c r="AJ125" i="15"/>
  <c r="AK125" i="15"/>
  <c r="AL125" i="15"/>
  <c r="AC126" i="15"/>
  <c r="AD126" i="15"/>
  <c r="AE126" i="15"/>
  <c r="AF126" i="15"/>
  <c r="AG126" i="15"/>
  <c r="AH126" i="15"/>
  <c r="AI126" i="15"/>
  <c r="AJ126" i="15"/>
  <c r="AK126" i="15"/>
  <c r="AL126" i="15"/>
  <c r="AC127" i="15"/>
  <c r="AD127" i="15"/>
  <c r="AE127" i="15"/>
  <c r="AF127" i="15"/>
  <c r="AG127" i="15"/>
  <c r="AH127" i="15"/>
  <c r="AI127" i="15"/>
  <c r="AJ127" i="15"/>
  <c r="AK127" i="15"/>
  <c r="AL127" i="15"/>
  <c r="AC128" i="15"/>
  <c r="AD128" i="15"/>
  <c r="AE128" i="15"/>
  <c r="AF128" i="15"/>
  <c r="AG128" i="15"/>
  <c r="AH128" i="15"/>
  <c r="AI128" i="15"/>
  <c r="AJ128" i="15"/>
  <c r="AK128" i="15"/>
  <c r="AL128" i="15"/>
  <c r="AC129" i="15"/>
  <c r="AD129" i="15"/>
  <c r="AE129" i="15"/>
  <c r="AF129" i="15"/>
  <c r="AG129" i="15"/>
  <c r="AH129" i="15"/>
  <c r="AI129" i="15"/>
  <c r="AJ129" i="15"/>
  <c r="AK129" i="15"/>
  <c r="AL129" i="15"/>
  <c r="Q54" i="15"/>
  <c r="R54" i="15"/>
  <c r="S54" i="15"/>
  <c r="T54" i="15"/>
  <c r="P54" i="15"/>
  <c r="P3" i="15"/>
  <c r="Q3" i="15"/>
  <c r="R3" i="15"/>
  <c r="S3" i="15"/>
  <c r="T3" i="15"/>
  <c r="U3" i="15"/>
  <c r="V3" i="15"/>
  <c r="W3" i="15"/>
  <c r="X3" i="15"/>
  <c r="Y3" i="15"/>
  <c r="P4" i="15"/>
  <c r="Q4" i="15"/>
  <c r="R4" i="15"/>
  <c r="S4" i="15"/>
  <c r="T4" i="15"/>
  <c r="U4" i="15"/>
  <c r="V4" i="15"/>
  <c r="W4" i="15"/>
  <c r="X4" i="15"/>
  <c r="Y4" i="15"/>
  <c r="P5" i="15"/>
  <c r="Q5" i="15"/>
  <c r="R5" i="15"/>
  <c r="S5" i="15"/>
  <c r="T5" i="15"/>
  <c r="U5" i="15"/>
  <c r="V5" i="15"/>
  <c r="W5" i="15"/>
  <c r="X5" i="15"/>
  <c r="Y5" i="15"/>
  <c r="P6" i="15"/>
  <c r="Q6" i="15"/>
  <c r="R6" i="15"/>
  <c r="S6" i="15"/>
  <c r="T6" i="15"/>
  <c r="U6" i="15"/>
  <c r="V6" i="15"/>
  <c r="W6" i="15"/>
  <c r="X6" i="15"/>
  <c r="Y6" i="15"/>
  <c r="P7" i="15"/>
  <c r="Q7" i="15"/>
  <c r="R7" i="15"/>
  <c r="S7" i="15"/>
  <c r="T7" i="15"/>
  <c r="U7" i="15"/>
  <c r="V7" i="15"/>
  <c r="W7" i="15"/>
  <c r="X7" i="15"/>
  <c r="Y7" i="15"/>
  <c r="P45" i="15"/>
  <c r="Q45" i="15"/>
  <c r="R45" i="15"/>
  <c r="S45" i="15"/>
  <c r="T45" i="15"/>
  <c r="U45" i="15"/>
  <c r="V45" i="15"/>
  <c r="W45" i="15"/>
  <c r="X45" i="15"/>
  <c r="Y45" i="15"/>
  <c r="P46" i="15"/>
  <c r="Q46" i="15"/>
  <c r="R46" i="15"/>
  <c r="S46" i="15"/>
  <c r="T46" i="15"/>
  <c r="U46" i="15"/>
  <c r="V46" i="15"/>
  <c r="W46" i="15"/>
  <c r="X46" i="15"/>
  <c r="Y46" i="15"/>
  <c r="P47" i="15"/>
  <c r="Q47" i="15"/>
  <c r="R47" i="15"/>
  <c r="S47" i="15"/>
  <c r="T47" i="15"/>
  <c r="U47" i="15"/>
  <c r="V47" i="15"/>
  <c r="W47" i="15"/>
  <c r="X47" i="15"/>
  <c r="Y47" i="15"/>
  <c r="P48" i="15"/>
  <c r="Q48" i="15"/>
  <c r="R48" i="15"/>
  <c r="S48" i="15"/>
  <c r="T48" i="15"/>
  <c r="U48" i="15"/>
  <c r="V48" i="15"/>
  <c r="W48" i="15"/>
  <c r="X48" i="15"/>
  <c r="Y48" i="15"/>
  <c r="P49" i="15"/>
  <c r="Q49" i="15"/>
  <c r="R49" i="15"/>
  <c r="S49" i="15"/>
  <c r="T49" i="15"/>
  <c r="U49" i="15"/>
  <c r="V49" i="15"/>
  <c r="W49" i="15"/>
  <c r="X49" i="15"/>
  <c r="Y49" i="15"/>
  <c r="P50" i="15"/>
  <c r="Q50" i="15"/>
  <c r="R50" i="15"/>
  <c r="S50" i="15"/>
  <c r="T50" i="15"/>
  <c r="U50" i="15"/>
  <c r="V50" i="15"/>
  <c r="W50" i="15"/>
  <c r="X50" i="15"/>
  <c r="Y50" i="15"/>
  <c r="P51" i="15"/>
  <c r="Q51" i="15"/>
  <c r="R51" i="15"/>
  <c r="S51" i="15"/>
  <c r="T51" i="15"/>
  <c r="U51" i="15"/>
  <c r="V51" i="15"/>
  <c r="W51" i="15"/>
  <c r="X51" i="15"/>
  <c r="Y51" i="15"/>
  <c r="P52" i="15"/>
  <c r="Q52" i="15"/>
  <c r="R52" i="15"/>
  <c r="S52" i="15"/>
  <c r="T52" i="15"/>
  <c r="U52" i="15"/>
  <c r="V52" i="15"/>
  <c r="W52" i="15"/>
  <c r="X52" i="15"/>
  <c r="Y52" i="15"/>
  <c r="P53" i="15"/>
  <c r="Q53" i="15"/>
  <c r="R53" i="15"/>
  <c r="S53" i="15"/>
  <c r="T53" i="15"/>
  <c r="U53" i="15"/>
  <c r="V53" i="15"/>
  <c r="W53" i="15"/>
  <c r="X53" i="15"/>
  <c r="Y53" i="15"/>
  <c r="U54" i="15"/>
  <c r="V54" i="15"/>
  <c r="W54" i="15"/>
  <c r="X54" i="15"/>
  <c r="Y54" i="15"/>
  <c r="P55" i="15"/>
  <c r="Q55" i="15"/>
  <c r="R55" i="15"/>
  <c r="S55" i="15"/>
  <c r="T55" i="15"/>
  <c r="U55" i="15"/>
  <c r="V55" i="15"/>
  <c r="W55" i="15"/>
  <c r="X55" i="15"/>
  <c r="Y55" i="15"/>
  <c r="P56" i="15"/>
  <c r="Q56" i="15"/>
  <c r="R56" i="15"/>
  <c r="S56" i="15"/>
  <c r="T56" i="15"/>
  <c r="U56" i="15"/>
  <c r="V56" i="15"/>
  <c r="W56" i="15"/>
  <c r="X56" i="15"/>
  <c r="Y56" i="15"/>
  <c r="P57" i="15"/>
  <c r="Q57" i="15"/>
  <c r="R57" i="15"/>
  <c r="S57" i="15"/>
  <c r="T57" i="15"/>
  <c r="U57" i="15"/>
  <c r="V57" i="15"/>
  <c r="W57" i="15"/>
  <c r="X57" i="15"/>
  <c r="Y57" i="15"/>
  <c r="P58" i="15"/>
  <c r="Q58" i="15"/>
  <c r="R58" i="15"/>
  <c r="S58" i="15"/>
  <c r="T58" i="15"/>
  <c r="U58" i="15"/>
  <c r="V58" i="15"/>
  <c r="W58" i="15"/>
  <c r="X58" i="15"/>
  <c r="Y58" i="15"/>
  <c r="P59" i="15"/>
  <c r="Q59" i="15"/>
  <c r="R59" i="15"/>
  <c r="S59" i="15"/>
  <c r="T59" i="15"/>
  <c r="U59" i="15"/>
  <c r="V59" i="15"/>
  <c r="W59" i="15"/>
  <c r="X59" i="15"/>
  <c r="Y59" i="15"/>
  <c r="P60" i="15"/>
  <c r="Q60" i="15"/>
  <c r="R60" i="15"/>
  <c r="S60" i="15"/>
  <c r="T60" i="15"/>
  <c r="U60" i="15"/>
  <c r="V60" i="15"/>
  <c r="W60" i="15"/>
  <c r="X60" i="15"/>
  <c r="Y60" i="15"/>
  <c r="P61" i="15"/>
  <c r="Q61" i="15"/>
  <c r="R61" i="15"/>
  <c r="S61" i="15"/>
  <c r="T61" i="15"/>
  <c r="U61" i="15"/>
  <c r="V61" i="15"/>
  <c r="W61" i="15"/>
  <c r="X61" i="15"/>
  <c r="Y61" i="15"/>
  <c r="P62" i="15"/>
  <c r="Q62" i="15"/>
  <c r="R62" i="15"/>
  <c r="S62" i="15"/>
  <c r="T62" i="15"/>
  <c r="U62" i="15"/>
  <c r="V62" i="15"/>
  <c r="W62" i="15"/>
  <c r="X62" i="15"/>
  <c r="Y62" i="15"/>
  <c r="P63" i="15"/>
  <c r="Q63" i="15"/>
  <c r="R63" i="15"/>
  <c r="S63" i="15"/>
  <c r="T63" i="15"/>
  <c r="U63" i="15"/>
  <c r="V63" i="15"/>
  <c r="W63" i="15"/>
  <c r="X63" i="15"/>
  <c r="Y63" i="15"/>
  <c r="P64" i="15"/>
  <c r="Q64" i="15"/>
  <c r="R64" i="15"/>
  <c r="S64" i="15"/>
  <c r="T64" i="15"/>
  <c r="U64" i="15"/>
  <c r="V64" i="15"/>
  <c r="W64" i="15"/>
  <c r="X64" i="15"/>
  <c r="Y64" i="15"/>
  <c r="P65" i="15"/>
  <c r="Q65" i="15"/>
  <c r="R65" i="15"/>
  <c r="S65" i="15"/>
  <c r="T65" i="15"/>
  <c r="U65" i="15"/>
  <c r="V65" i="15"/>
  <c r="W65" i="15"/>
  <c r="X65" i="15"/>
  <c r="Y65" i="15"/>
  <c r="P66" i="15"/>
  <c r="Q66" i="15"/>
  <c r="R66" i="15"/>
  <c r="S66" i="15"/>
  <c r="T66" i="15"/>
  <c r="U66" i="15"/>
  <c r="V66" i="15"/>
  <c r="W66" i="15"/>
  <c r="X66" i="15"/>
  <c r="Y66" i="15"/>
  <c r="P67" i="15"/>
  <c r="Q67" i="15"/>
  <c r="R67" i="15"/>
  <c r="S67" i="15"/>
  <c r="T67" i="15"/>
  <c r="U67" i="15"/>
  <c r="V67" i="15"/>
  <c r="W67" i="15"/>
  <c r="X67" i="15"/>
  <c r="Y67" i="15"/>
  <c r="P68" i="15"/>
  <c r="Q68" i="15"/>
  <c r="R68" i="15"/>
  <c r="S68" i="15"/>
  <c r="T68" i="15"/>
  <c r="U68" i="15"/>
  <c r="V68" i="15"/>
  <c r="W68" i="15"/>
  <c r="X68" i="15"/>
  <c r="Y68" i="15"/>
  <c r="P69" i="15"/>
  <c r="Q69" i="15"/>
  <c r="R69" i="15"/>
  <c r="S69" i="15"/>
  <c r="T69" i="15"/>
  <c r="U69" i="15"/>
  <c r="V69" i="15"/>
  <c r="W69" i="15"/>
  <c r="X69" i="15"/>
  <c r="Y69" i="15"/>
  <c r="P70" i="15"/>
  <c r="Q70" i="15"/>
  <c r="R70" i="15"/>
  <c r="S70" i="15"/>
  <c r="T70" i="15"/>
  <c r="U70" i="15"/>
  <c r="V70" i="15"/>
  <c r="W70" i="15"/>
  <c r="X70" i="15"/>
  <c r="Y70" i="15"/>
  <c r="P71" i="15"/>
  <c r="Q71" i="15"/>
  <c r="R71" i="15"/>
  <c r="S71" i="15"/>
  <c r="T71" i="15"/>
  <c r="U71" i="15"/>
  <c r="V71" i="15"/>
  <c r="W71" i="15"/>
  <c r="X71" i="15"/>
  <c r="Y71" i="15"/>
  <c r="P72" i="15"/>
  <c r="Q72" i="15"/>
  <c r="R72" i="15"/>
  <c r="S72" i="15"/>
  <c r="T72" i="15"/>
  <c r="U72" i="15"/>
  <c r="V72" i="15"/>
  <c r="W72" i="15"/>
  <c r="X72" i="15"/>
  <c r="Y72" i="15"/>
  <c r="P73" i="15"/>
  <c r="Q73" i="15"/>
  <c r="R73" i="15"/>
  <c r="S73" i="15"/>
  <c r="T73" i="15"/>
  <c r="U73" i="15"/>
  <c r="V73" i="15"/>
  <c r="W73" i="15"/>
  <c r="X73" i="15"/>
  <c r="Y73" i="15"/>
  <c r="P74" i="15"/>
  <c r="Q74" i="15"/>
  <c r="R74" i="15"/>
  <c r="S74" i="15"/>
  <c r="T74" i="15"/>
  <c r="U74" i="15"/>
  <c r="V74" i="15"/>
  <c r="W74" i="15"/>
  <c r="X74" i="15"/>
  <c r="Y74" i="15"/>
  <c r="P75" i="15"/>
  <c r="Q75" i="15"/>
  <c r="R75" i="15"/>
  <c r="S75" i="15"/>
  <c r="T75" i="15"/>
  <c r="U75" i="15"/>
  <c r="V75" i="15"/>
  <c r="W75" i="15"/>
  <c r="X75" i="15"/>
  <c r="Y75" i="15"/>
  <c r="P76" i="15"/>
  <c r="Q76" i="15"/>
  <c r="R76" i="15"/>
  <c r="S76" i="15"/>
  <c r="T76" i="15"/>
  <c r="U76" i="15"/>
  <c r="V76" i="15"/>
  <c r="W76" i="15"/>
  <c r="X76" i="15"/>
  <c r="Y76" i="15"/>
  <c r="P77" i="15"/>
  <c r="Q77" i="15"/>
  <c r="R77" i="15"/>
  <c r="S77" i="15"/>
  <c r="T77" i="15"/>
  <c r="U77" i="15"/>
  <c r="V77" i="15"/>
  <c r="W77" i="15"/>
  <c r="X77" i="15"/>
  <c r="Y77" i="15"/>
  <c r="P78" i="15"/>
  <c r="Q78" i="15"/>
  <c r="R78" i="15"/>
  <c r="S78" i="15"/>
  <c r="T78" i="15"/>
  <c r="U78" i="15"/>
  <c r="V78" i="15"/>
  <c r="W78" i="15"/>
  <c r="X78" i="15"/>
  <c r="Y78" i="15"/>
  <c r="P79" i="15"/>
  <c r="Q79" i="15"/>
  <c r="R79" i="15"/>
  <c r="S79" i="15"/>
  <c r="T79" i="15"/>
  <c r="U79" i="15"/>
  <c r="V79" i="15"/>
  <c r="W79" i="15"/>
  <c r="X79" i="15"/>
  <c r="Y79" i="15"/>
  <c r="P80" i="15"/>
  <c r="Q80" i="15"/>
  <c r="R80" i="15"/>
  <c r="S80" i="15"/>
  <c r="T80" i="15"/>
  <c r="U80" i="15"/>
  <c r="V80" i="15"/>
  <c r="W80" i="15"/>
  <c r="X80" i="15"/>
  <c r="Y80" i="15"/>
  <c r="P81" i="15"/>
  <c r="Q81" i="15"/>
  <c r="R81" i="15"/>
  <c r="S81" i="15"/>
  <c r="T81" i="15"/>
  <c r="U81" i="15"/>
  <c r="V81" i="15"/>
  <c r="W81" i="15"/>
  <c r="X81" i="15"/>
  <c r="Y81" i="15"/>
  <c r="P82" i="15"/>
  <c r="Q82" i="15"/>
  <c r="R82" i="15"/>
  <c r="S82" i="15"/>
  <c r="T82" i="15"/>
  <c r="U82" i="15"/>
  <c r="V82" i="15"/>
  <c r="W82" i="15"/>
  <c r="X82" i="15"/>
  <c r="Y82" i="15"/>
  <c r="P83" i="15"/>
  <c r="Q83" i="15"/>
  <c r="R83" i="15"/>
  <c r="S83" i="15"/>
  <c r="T83" i="15"/>
  <c r="U83" i="15"/>
  <c r="V83" i="15"/>
  <c r="W83" i="15"/>
  <c r="X83" i="15"/>
  <c r="Y83" i="15"/>
  <c r="P84" i="15"/>
  <c r="Q84" i="15"/>
  <c r="R84" i="15"/>
  <c r="S84" i="15"/>
  <c r="T84" i="15"/>
  <c r="U84" i="15"/>
  <c r="V84" i="15"/>
  <c r="W84" i="15"/>
  <c r="X84" i="15"/>
  <c r="Y84" i="15"/>
  <c r="P85" i="15"/>
  <c r="Q85" i="15"/>
  <c r="R85" i="15"/>
  <c r="S85" i="15"/>
  <c r="T85" i="15"/>
  <c r="U85" i="15"/>
  <c r="V85" i="15"/>
  <c r="W85" i="15"/>
  <c r="X85" i="15"/>
  <c r="Y85" i="15"/>
  <c r="P86" i="15"/>
  <c r="Q86" i="15"/>
  <c r="R86" i="15"/>
  <c r="S86" i="15"/>
  <c r="T86" i="15"/>
  <c r="U86" i="15"/>
  <c r="V86" i="15"/>
  <c r="W86" i="15"/>
  <c r="X86" i="15"/>
  <c r="Y86" i="15"/>
  <c r="P87" i="15"/>
  <c r="Q87" i="15"/>
  <c r="R87" i="15"/>
  <c r="S87" i="15"/>
  <c r="T87" i="15"/>
  <c r="U87" i="15"/>
  <c r="V87" i="15"/>
  <c r="W87" i="15"/>
  <c r="X87" i="15"/>
  <c r="Y87" i="15"/>
  <c r="P88" i="15"/>
  <c r="Q88" i="15"/>
  <c r="R88" i="15"/>
  <c r="S88" i="15"/>
  <c r="T88" i="15"/>
  <c r="U88" i="15"/>
  <c r="V88" i="15"/>
  <c r="W88" i="15"/>
  <c r="X88" i="15"/>
  <c r="Y88" i="15"/>
  <c r="P89" i="15"/>
  <c r="Q89" i="15"/>
  <c r="R89" i="15"/>
  <c r="S89" i="15"/>
  <c r="T89" i="15"/>
  <c r="U89" i="15"/>
  <c r="V89" i="15"/>
  <c r="W89" i="15"/>
  <c r="X89" i="15"/>
  <c r="Y89" i="15"/>
  <c r="P90" i="15"/>
  <c r="Q90" i="15"/>
  <c r="R90" i="15"/>
  <c r="S90" i="15"/>
  <c r="T90" i="15"/>
  <c r="U90" i="15"/>
  <c r="V90" i="15"/>
  <c r="W90" i="15"/>
  <c r="X90" i="15"/>
  <c r="Y90" i="15"/>
  <c r="P91" i="15"/>
  <c r="Q91" i="15"/>
  <c r="R91" i="15"/>
  <c r="S91" i="15"/>
  <c r="T91" i="15"/>
  <c r="U91" i="15"/>
  <c r="V91" i="15"/>
  <c r="W91" i="15"/>
  <c r="X91" i="15"/>
  <c r="Y91" i="15"/>
  <c r="P92" i="15"/>
  <c r="Q92" i="15"/>
  <c r="R92" i="15"/>
  <c r="S92" i="15"/>
  <c r="T92" i="15"/>
  <c r="U92" i="15"/>
  <c r="V92" i="15"/>
  <c r="W92" i="15"/>
  <c r="X92" i="15"/>
  <c r="Y92" i="15"/>
  <c r="P93" i="15"/>
  <c r="Q93" i="15"/>
  <c r="R93" i="15"/>
  <c r="S93" i="15"/>
  <c r="T93" i="15"/>
  <c r="U93" i="15"/>
  <c r="V93" i="15"/>
  <c r="W93" i="15"/>
  <c r="X93" i="15"/>
  <c r="Y93" i="15"/>
  <c r="P94" i="15"/>
  <c r="Q94" i="15"/>
  <c r="R94" i="15"/>
  <c r="S94" i="15"/>
  <c r="T94" i="15"/>
  <c r="U94" i="15"/>
  <c r="V94" i="15"/>
  <c r="W94" i="15"/>
  <c r="X94" i="15"/>
  <c r="Y94" i="15"/>
  <c r="P95" i="15"/>
  <c r="Q95" i="15"/>
  <c r="R95" i="15"/>
  <c r="S95" i="15"/>
  <c r="T95" i="15"/>
  <c r="U95" i="15"/>
  <c r="V95" i="15"/>
  <c r="W95" i="15"/>
  <c r="X95" i="15"/>
  <c r="Y95" i="15"/>
  <c r="P96" i="15"/>
  <c r="Q96" i="15"/>
  <c r="R96" i="15"/>
  <c r="S96" i="15"/>
  <c r="T96" i="15"/>
  <c r="U96" i="15"/>
  <c r="V96" i="15"/>
  <c r="W96" i="15"/>
  <c r="X96" i="15"/>
  <c r="Y96" i="15"/>
  <c r="P97" i="15"/>
  <c r="Q97" i="15"/>
  <c r="R97" i="15"/>
  <c r="S97" i="15"/>
  <c r="T97" i="15"/>
  <c r="U97" i="15"/>
  <c r="V97" i="15"/>
  <c r="W97" i="15"/>
  <c r="X97" i="15"/>
  <c r="Y97" i="15"/>
  <c r="P98" i="15"/>
  <c r="Q98" i="15"/>
  <c r="R98" i="15"/>
  <c r="S98" i="15"/>
  <c r="T98" i="15"/>
  <c r="U98" i="15"/>
  <c r="V98" i="15"/>
  <c r="W98" i="15"/>
  <c r="X98" i="15"/>
  <c r="Y98" i="15"/>
  <c r="P99" i="15"/>
  <c r="Q99" i="15"/>
  <c r="R99" i="15"/>
  <c r="S99" i="15"/>
  <c r="T99" i="15"/>
  <c r="U99" i="15"/>
  <c r="V99" i="15"/>
  <c r="W99" i="15"/>
  <c r="X99" i="15"/>
  <c r="Y99" i="15"/>
  <c r="P100" i="15"/>
  <c r="Q100" i="15"/>
  <c r="R100" i="15"/>
  <c r="S100" i="15"/>
  <c r="T100" i="15"/>
  <c r="U100" i="15"/>
  <c r="V100" i="15"/>
  <c r="W100" i="15"/>
  <c r="X100" i="15"/>
  <c r="Y100" i="15"/>
  <c r="P101" i="15"/>
  <c r="Q101" i="15"/>
  <c r="R101" i="15"/>
  <c r="S101" i="15"/>
  <c r="T101" i="15"/>
  <c r="U101" i="15"/>
  <c r="V101" i="15"/>
  <c r="W101" i="15"/>
  <c r="X101" i="15"/>
  <c r="Y101" i="15"/>
  <c r="P102" i="15"/>
  <c r="Q102" i="15"/>
  <c r="R102" i="15"/>
  <c r="S102" i="15"/>
  <c r="T102" i="15"/>
  <c r="U102" i="15"/>
  <c r="V102" i="15"/>
  <c r="W102" i="15"/>
  <c r="X102" i="15"/>
  <c r="Y102" i="15"/>
  <c r="P103" i="15"/>
  <c r="Q103" i="15"/>
  <c r="R103" i="15"/>
  <c r="S103" i="15"/>
  <c r="T103" i="15"/>
  <c r="U103" i="15"/>
  <c r="V103" i="15"/>
  <c r="W103" i="15"/>
  <c r="X103" i="15"/>
  <c r="Y103" i="15"/>
  <c r="P104" i="15"/>
  <c r="Q104" i="15"/>
  <c r="R104" i="15"/>
  <c r="S104" i="15"/>
  <c r="T104" i="15"/>
  <c r="U104" i="15"/>
  <c r="V104" i="15"/>
  <c r="W104" i="15"/>
  <c r="X104" i="15"/>
  <c r="Y104" i="15"/>
  <c r="P105" i="15"/>
  <c r="Q105" i="15"/>
  <c r="R105" i="15"/>
  <c r="S105" i="15"/>
  <c r="T105" i="15"/>
  <c r="U105" i="15"/>
  <c r="V105" i="15"/>
  <c r="W105" i="15"/>
  <c r="X105" i="15"/>
  <c r="Y105" i="15"/>
  <c r="P106" i="15"/>
  <c r="Q106" i="15"/>
  <c r="R106" i="15"/>
  <c r="S106" i="15"/>
  <c r="T106" i="15"/>
  <c r="U106" i="15"/>
  <c r="V106" i="15"/>
  <c r="W106" i="15"/>
  <c r="X106" i="15"/>
  <c r="Y106" i="15"/>
  <c r="P107" i="15"/>
  <c r="Q107" i="15"/>
  <c r="R107" i="15"/>
  <c r="S107" i="15"/>
  <c r="T107" i="15"/>
  <c r="U107" i="15"/>
  <c r="V107" i="15"/>
  <c r="W107" i="15"/>
  <c r="X107" i="15"/>
  <c r="Y107" i="15"/>
  <c r="P108" i="15"/>
  <c r="Q108" i="15"/>
  <c r="R108" i="15"/>
  <c r="S108" i="15"/>
  <c r="T108" i="15"/>
  <c r="U108" i="15"/>
  <c r="V108" i="15"/>
  <c r="W108" i="15"/>
  <c r="X108" i="15"/>
  <c r="Y108" i="15"/>
  <c r="P109" i="15"/>
  <c r="Q109" i="15"/>
  <c r="R109" i="15"/>
  <c r="S109" i="15"/>
  <c r="T109" i="15"/>
  <c r="U109" i="15"/>
  <c r="V109" i="15"/>
  <c r="W109" i="15"/>
  <c r="X109" i="15"/>
  <c r="Y109" i="15"/>
  <c r="P110" i="15"/>
  <c r="Q110" i="15"/>
  <c r="R110" i="15"/>
  <c r="S110" i="15"/>
  <c r="T110" i="15"/>
  <c r="U110" i="15"/>
  <c r="V110" i="15"/>
  <c r="W110" i="15"/>
  <c r="X110" i="15"/>
  <c r="Y110" i="15"/>
  <c r="P111" i="15"/>
  <c r="Q111" i="15"/>
  <c r="R111" i="15"/>
  <c r="S111" i="15"/>
  <c r="T111" i="15"/>
  <c r="U111" i="15"/>
  <c r="V111" i="15"/>
  <c r="W111" i="15"/>
  <c r="X111" i="15"/>
  <c r="Y111" i="15"/>
  <c r="P112" i="15"/>
  <c r="Q112" i="15"/>
  <c r="R112" i="15"/>
  <c r="S112" i="15"/>
  <c r="T112" i="15"/>
  <c r="U112" i="15"/>
  <c r="V112" i="15"/>
  <c r="W112" i="15"/>
  <c r="X112" i="15"/>
  <c r="Y112" i="15"/>
  <c r="P113" i="15"/>
  <c r="Q113" i="15"/>
  <c r="R113" i="15"/>
  <c r="S113" i="15"/>
  <c r="T113" i="15"/>
  <c r="U113" i="15"/>
  <c r="V113" i="15"/>
  <c r="W113" i="15"/>
  <c r="X113" i="15"/>
  <c r="Y113" i="15"/>
  <c r="P114" i="15"/>
  <c r="Q114" i="15"/>
  <c r="R114" i="15"/>
  <c r="S114" i="15"/>
  <c r="T114" i="15"/>
  <c r="U114" i="15"/>
  <c r="V114" i="15"/>
  <c r="W114" i="15"/>
  <c r="X114" i="15"/>
  <c r="Y114" i="15"/>
  <c r="P115" i="15"/>
  <c r="Q115" i="15"/>
  <c r="R115" i="15"/>
  <c r="S115" i="15"/>
  <c r="T115" i="15"/>
  <c r="U115" i="15"/>
  <c r="V115" i="15"/>
  <c r="W115" i="15"/>
  <c r="X115" i="15"/>
  <c r="Y115" i="15"/>
  <c r="P116" i="15"/>
  <c r="Q116" i="15"/>
  <c r="R116" i="15"/>
  <c r="S116" i="15"/>
  <c r="T116" i="15"/>
  <c r="U116" i="15"/>
  <c r="V116" i="15"/>
  <c r="W116" i="15"/>
  <c r="X116" i="15"/>
  <c r="Y116" i="15"/>
  <c r="P117" i="15"/>
  <c r="Q117" i="15"/>
  <c r="R117" i="15"/>
  <c r="S117" i="15"/>
  <c r="T117" i="15"/>
  <c r="U117" i="15"/>
  <c r="V117" i="15"/>
  <c r="W117" i="15"/>
  <c r="X117" i="15"/>
  <c r="Y117" i="15"/>
  <c r="P118" i="15"/>
  <c r="Q118" i="15"/>
  <c r="R118" i="15"/>
  <c r="S118" i="15"/>
  <c r="T118" i="15"/>
  <c r="U118" i="15"/>
  <c r="V118" i="15"/>
  <c r="W118" i="15"/>
  <c r="X118" i="15"/>
  <c r="Y118" i="15"/>
  <c r="P119" i="15"/>
  <c r="Q119" i="15"/>
  <c r="R119" i="15"/>
  <c r="S119" i="15"/>
  <c r="T119" i="15"/>
  <c r="U119" i="15"/>
  <c r="V119" i="15"/>
  <c r="W119" i="15"/>
  <c r="X119" i="15"/>
  <c r="Y119" i="15"/>
  <c r="P120" i="15"/>
  <c r="Q120" i="15"/>
  <c r="R120" i="15"/>
  <c r="S120" i="15"/>
  <c r="T120" i="15"/>
  <c r="U120" i="15"/>
  <c r="V120" i="15"/>
  <c r="W120" i="15"/>
  <c r="X120" i="15"/>
  <c r="Y120" i="15"/>
  <c r="P121" i="15"/>
  <c r="Q121" i="15"/>
  <c r="R121" i="15"/>
  <c r="S121" i="15"/>
  <c r="T121" i="15"/>
  <c r="U121" i="15"/>
  <c r="V121" i="15"/>
  <c r="W121" i="15"/>
  <c r="X121" i="15"/>
  <c r="Y121" i="15"/>
  <c r="P122" i="15"/>
  <c r="Q122" i="15"/>
  <c r="R122" i="15"/>
  <c r="S122" i="15"/>
  <c r="T122" i="15"/>
  <c r="U122" i="15"/>
  <c r="V122" i="15"/>
  <c r="W122" i="15"/>
  <c r="X122" i="15"/>
  <c r="Y122" i="15"/>
  <c r="P123" i="15"/>
  <c r="Q123" i="15"/>
  <c r="R123" i="15"/>
  <c r="S123" i="15"/>
  <c r="T123" i="15"/>
  <c r="U123" i="15"/>
  <c r="V123" i="15"/>
  <c r="W123" i="15"/>
  <c r="X123" i="15"/>
  <c r="Y123" i="15"/>
  <c r="P124" i="15"/>
  <c r="Q124" i="15"/>
  <c r="R124" i="15"/>
  <c r="S124" i="15"/>
  <c r="T124" i="15"/>
  <c r="U124" i="15"/>
  <c r="V124" i="15"/>
  <c r="W124" i="15"/>
  <c r="X124" i="15"/>
  <c r="Y124" i="15"/>
  <c r="P125" i="15"/>
  <c r="Q125" i="15"/>
  <c r="R125" i="15"/>
  <c r="S125" i="15"/>
  <c r="T125" i="15"/>
  <c r="U125" i="15"/>
  <c r="V125" i="15"/>
  <c r="W125" i="15"/>
  <c r="X125" i="15"/>
  <c r="Y125" i="15"/>
  <c r="P126" i="15"/>
  <c r="Q126" i="15"/>
  <c r="R126" i="15"/>
  <c r="S126" i="15"/>
  <c r="T126" i="15"/>
  <c r="U126" i="15"/>
  <c r="V126" i="15"/>
  <c r="W126" i="15"/>
  <c r="X126" i="15"/>
  <c r="Y126" i="15"/>
  <c r="P127" i="15"/>
  <c r="Q127" i="15"/>
  <c r="R127" i="15"/>
  <c r="S127" i="15"/>
  <c r="T127" i="15"/>
  <c r="U127" i="15"/>
  <c r="V127" i="15"/>
  <c r="W127" i="15"/>
  <c r="X127" i="15"/>
  <c r="Y127" i="15"/>
  <c r="P128" i="15"/>
  <c r="Q128" i="15"/>
  <c r="R128" i="15"/>
  <c r="S128" i="15"/>
  <c r="T128" i="15"/>
  <c r="U128" i="15"/>
  <c r="V128" i="15"/>
  <c r="W128" i="15"/>
  <c r="X128" i="15"/>
  <c r="Y128" i="15"/>
  <c r="P129" i="15"/>
  <c r="Q129" i="15"/>
  <c r="R129" i="15"/>
  <c r="S129" i="15"/>
  <c r="T129" i="15"/>
  <c r="U129" i="15"/>
  <c r="V129" i="15"/>
  <c r="W129" i="15"/>
  <c r="X129" i="15"/>
  <c r="Y129" i="15"/>
  <c r="Y2" i="15"/>
  <c r="X2" i="15"/>
  <c r="W2" i="15"/>
  <c r="V2" i="15"/>
  <c r="U2" i="15"/>
  <c r="T2" i="15"/>
  <c r="S2" i="15"/>
  <c r="R2" i="15"/>
  <c r="Q2" i="15"/>
  <c r="P2" i="15"/>
</calcChain>
</file>

<file path=xl/sharedStrings.xml><?xml version="1.0" encoding="utf-8"?>
<sst xmlns="http://schemas.openxmlformats.org/spreadsheetml/2006/main" count="1210" uniqueCount="423">
  <si>
    <t>Ent-Section-Classe</t>
  </si>
  <si>
    <t>Raison sociale entreprise</t>
  </si>
  <si>
    <t>Libellé section</t>
  </si>
  <si>
    <t>Type de cotisation</t>
  </si>
  <si>
    <t>Type payeur</t>
  </si>
  <si>
    <t>Numéro contrat</t>
  </si>
  <si>
    <t>0000000380-01-W</t>
  </si>
  <si>
    <t>LES DENTS DU BONHEUR</t>
  </si>
  <si>
    <t>LES DENTS DU BONHEUR BASE</t>
  </si>
  <si>
    <t>E</t>
  </si>
  <si>
    <t>WA0380</t>
  </si>
  <si>
    <t>0000000380-02-W</t>
  </si>
  <si>
    <t>LES DENTS DU BONHEUR B+OP</t>
  </si>
  <si>
    <t>WA0381</t>
  </si>
  <si>
    <t>A</t>
  </si>
  <si>
    <t>0000001456-01-W</t>
  </si>
  <si>
    <t>CNF INVEST</t>
  </si>
  <si>
    <t>WA1456</t>
  </si>
  <si>
    <t>0000001554-01-</t>
  </si>
  <si>
    <t>GLOBALOPTIM</t>
  </si>
  <si>
    <t>WA1554</t>
  </si>
  <si>
    <t>0000001640-01-W</t>
  </si>
  <si>
    <t>CUISINE FROID PRO. (CFP13)</t>
  </si>
  <si>
    <t>CUISINE FROID PRO. BASE</t>
  </si>
  <si>
    <t>WA1640</t>
  </si>
  <si>
    <t>0000001640-02-W</t>
  </si>
  <si>
    <t>CUISINE FROID PRO. B+OP</t>
  </si>
  <si>
    <t>WA1641</t>
  </si>
  <si>
    <t>AS1801</t>
  </si>
  <si>
    <t>0000001801-01-A</t>
  </si>
  <si>
    <t>GROUPE OUVERT IF1</t>
  </si>
  <si>
    <t>MODULE 1132</t>
  </si>
  <si>
    <t>0000001801-02-A</t>
  </si>
  <si>
    <t>MODULE 2242</t>
  </si>
  <si>
    <t>0000001801-03-A</t>
  </si>
  <si>
    <t>MODULE 3343</t>
  </si>
  <si>
    <t>0000001801-04-A</t>
  </si>
  <si>
    <t>MODULE 4454</t>
  </si>
  <si>
    <t>0000001802-01-A</t>
  </si>
  <si>
    <t>OPEN NEO</t>
  </si>
  <si>
    <t>AS1802</t>
  </si>
  <si>
    <t>0000001802-02-A</t>
  </si>
  <si>
    <t>0000001802-03-A</t>
  </si>
  <si>
    <t>0000001802-04-A</t>
  </si>
  <si>
    <t>0000001802-05-A</t>
  </si>
  <si>
    <t>MODULE 5566</t>
  </si>
  <si>
    <t>0000001803-01-A</t>
  </si>
  <si>
    <t>GROUPE OUVERT IF3</t>
  </si>
  <si>
    <t>AS1803</t>
  </si>
  <si>
    <t>0000001803-02-A</t>
  </si>
  <si>
    <t>0000001803-03-A</t>
  </si>
  <si>
    <t>0000001804-01-A</t>
  </si>
  <si>
    <t>GROUPE OUVERT IF4</t>
  </si>
  <si>
    <t>AS1804</t>
  </si>
  <si>
    <t>0000001804-02-A</t>
  </si>
  <si>
    <t>0000001804-03-A</t>
  </si>
  <si>
    <t>0000001805-01-A</t>
  </si>
  <si>
    <t>GROUPE OUVERT IF5</t>
  </si>
  <si>
    <t>AS1805</t>
  </si>
  <si>
    <t>0000001805-02-A</t>
  </si>
  <si>
    <t>0000001805-03-A</t>
  </si>
  <si>
    <t>0000001805-04-A</t>
  </si>
  <si>
    <t>0000001806-01-A</t>
  </si>
  <si>
    <t>GROUPE OUVERT IF6</t>
  </si>
  <si>
    <t>AS1806</t>
  </si>
  <si>
    <t>0000001806-02-A</t>
  </si>
  <si>
    <t>0000001806-03-A</t>
  </si>
  <si>
    <t>0000001806-04-A</t>
  </si>
  <si>
    <t>0000001807-01-A</t>
  </si>
  <si>
    <t>GROUPE OUVERT IF7</t>
  </si>
  <si>
    <t>AS1807</t>
  </si>
  <si>
    <t>0000001807-02-A</t>
  </si>
  <si>
    <t>0000001808-01-A</t>
  </si>
  <si>
    <t>GROUPE OUVERT IF8</t>
  </si>
  <si>
    <t>AS1808</t>
  </si>
  <si>
    <t>0000001808-02-A</t>
  </si>
  <si>
    <t>0000001809-01-A</t>
  </si>
  <si>
    <t>GROUPE OUVERT NB1</t>
  </si>
  <si>
    <t>MODULE 1122</t>
  </si>
  <si>
    <t>AS1809</t>
  </si>
  <si>
    <t>0000001809-02-A</t>
  </si>
  <si>
    <t>MODULE 2243</t>
  </si>
  <si>
    <t>0000001810-01-A</t>
  </si>
  <si>
    <t>GROUPE OUVERT NB2</t>
  </si>
  <si>
    <t>AS1810</t>
  </si>
  <si>
    <t>0000001810-02-A</t>
  </si>
  <si>
    <t>0000001902-01-A</t>
  </si>
  <si>
    <t>OPEN NEO 2</t>
  </si>
  <si>
    <t>OPEN NEO 2 - ESSENTIELLE</t>
  </si>
  <si>
    <t>AS1902</t>
  </si>
  <si>
    <t>0000001902-02-A</t>
  </si>
  <si>
    <t>OPEN NEO 2 - MEDIUM</t>
  </si>
  <si>
    <t>0000001902-03-A</t>
  </si>
  <si>
    <t>OPEN NEO 2 - CONFORT</t>
  </si>
  <si>
    <t>0000001902-04-A</t>
  </si>
  <si>
    <t>OPEN NEO 2 - SUPERIEURE</t>
  </si>
  <si>
    <t>0000001902-05-A</t>
  </si>
  <si>
    <t>OPEN NEO 2 - PRIVILEGE</t>
  </si>
  <si>
    <t>0000002764-01-W</t>
  </si>
  <si>
    <t>CTVIM ARLES</t>
  </si>
  <si>
    <t>WB1764</t>
  </si>
  <si>
    <t>0000010072-01-W</t>
  </si>
  <si>
    <t>GRAVITY MEDIA FRANCE SAS</t>
  </si>
  <si>
    <t>GRAVITY MEDIA FRANCE SAS BASE</t>
  </si>
  <si>
    <t>WA0072</t>
  </si>
  <si>
    <t>0000010072-71-W</t>
  </si>
  <si>
    <t>GRAVITY MEDIA FRANCE SAS RETRAITES</t>
  </si>
  <si>
    <t>WA0073</t>
  </si>
  <si>
    <t>0000010100-01-W</t>
  </si>
  <si>
    <t>GROUPE MEDIA CORP</t>
  </si>
  <si>
    <t>GROUPE MEDIA CORP CADRES BASE</t>
  </si>
  <si>
    <t>WA0100</t>
  </si>
  <si>
    <t>0000010100-02-W</t>
  </si>
  <si>
    <t>GROUPE MEDIA CORP CADRES B+OP</t>
  </si>
  <si>
    <t>WA0101</t>
  </si>
  <si>
    <t>0000010100-03-W</t>
  </si>
  <si>
    <t>GROUPE MEDIA CORP NON CADRES BASE</t>
  </si>
  <si>
    <t>WA0102</t>
  </si>
  <si>
    <t>0000010150-01-W</t>
  </si>
  <si>
    <t>EFICIO</t>
  </si>
  <si>
    <t>EFICIO BASE</t>
  </si>
  <si>
    <t>WA0150</t>
  </si>
  <si>
    <t>0000010150-02-W</t>
  </si>
  <si>
    <t>EFICIO BASE + RENFORT</t>
  </si>
  <si>
    <t>WA0151</t>
  </si>
  <si>
    <t>0000010150-71-W</t>
  </si>
  <si>
    <t>EFICIO RETRAITES</t>
  </si>
  <si>
    <t>WA0152</t>
  </si>
  <si>
    <t>0000010151-01-W</t>
  </si>
  <si>
    <t>NAIL COUTURE ADS</t>
  </si>
  <si>
    <t>NAIL COUTURE ADS BASE</t>
  </si>
  <si>
    <t>0000010151-02-W</t>
  </si>
  <si>
    <t>NAIL COUTURE ADS B+OP</t>
  </si>
  <si>
    <t>WA0153</t>
  </si>
  <si>
    <t>0000010185-01-W</t>
  </si>
  <si>
    <t>ALLOBROGES NETTOYAGE</t>
  </si>
  <si>
    <t>ALLOBROGES NETTOYAGE BASE</t>
  </si>
  <si>
    <t>WA0185</t>
  </si>
  <si>
    <t>0000010220-01-W</t>
  </si>
  <si>
    <t>POMME D API</t>
  </si>
  <si>
    <t>WA0220</t>
  </si>
  <si>
    <t>0000010230-01-W</t>
  </si>
  <si>
    <t>EASY2CALL</t>
  </si>
  <si>
    <t>EASY2CALL BASE</t>
  </si>
  <si>
    <t>WA0230</t>
  </si>
  <si>
    <t>0000010230-02-W</t>
  </si>
  <si>
    <t>EASY2CALL B+OP</t>
  </si>
  <si>
    <t>WA0231</t>
  </si>
  <si>
    <t>0000010232-01-W</t>
  </si>
  <si>
    <t>COMIL</t>
  </si>
  <si>
    <t>COMIL BASE</t>
  </si>
  <si>
    <t>WA0232</t>
  </si>
  <si>
    <t>0000010232-02-W</t>
  </si>
  <si>
    <t>COMIL B+OP1</t>
  </si>
  <si>
    <t>0000010232-03-W</t>
  </si>
  <si>
    <t>COMIL B+OP2</t>
  </si>
  <si>
    <t>WA0234</t>
  </si>
  <si>
    <t>0000010236-01-W</t>
  </si>
  <si>
    <t>AOVIA</t>
  </si>
  <si>
    <t>AOVIA BASE</t>
  </si>
  <si>
    <t>WA0236</t>
  </si>
  <si>
    <t>0000010236-02-W</t>
  </si>
  <si>
    <t>AOVIA BASE + RENFORT</t>
  </si>
  <si>
    <t>WA0237</t>
  </si>
  <si>
    <t>0000010240-04-W</t>
  </si>
  <si>
    <t>LA VIE SIMPLE</t>
  </si>
  <si>
    <t>LA VIE SIMPLE TNS</t>
  </si>
  <si>
    <t>WA0239</t>
  </si>
  <si>
    <t>0000010243-01-W</t>
  </si>
  <si>
    <t>AZURCLEAN SERVICES</t>
  </si>
  <si>
    <t>AZURCLEAN SERVICES BASE</t>
  </si>
  <si>
    <t>WA0243</t>
  </si>
  <si>
    <t>0000010243-02-W</t>
  </si>
  <si>
    <t>AZURCLEAN SERVICES B+OP</t>
  </si>
  <si>
    <t>WA0244</t>
  </si>
  <si>
    <t>0000010250-01-W</t>
  </si>
  <si>
    <t>COMPTOIR DU CARTON</t>
  </si>
  <si>
    <t>COMPTOIR DU CARTON BASE</t>
  </si>
  <si>
    <t>WA0250</t>
  </si>
  <si>
    <t>0000010250-03-W</t>
  </si>
  <si>
    <t>COMPTOIR DU CARTON B+OP</t>
  </si>
  <si>
    <t>WA0251</t>
  </si>
  <si>
    <t>0000010260-01-W</t>
  </si>
  <si>
    <t>PANTAGRAM</t>
  </si>
  <si>
    <t>PANTAGRAM BASE</t>
  </si>
  <si>
    <t>WA0260</t>
  </si>
  <si>
    <t>0000010280-01-W</t>
  </si>
  <si>
    <t>BEACH BOWLING</t>
  </si>
  <si>
    <t>BEACH BOWLING BASE</t>
  </si>
  <si>
    <t>WA0280</t>
  </si>
  <si>
    <t>0000010310-01-W</t>
  </si>
  <si>
    <t>TANDVARD</t>
  </si>
  <si>
    <t>TANDVARD BASE</t>
  </si>
  <si>
    <t>WA0310</t>
  </si>
  <si>
    <t>0000010310-02-W</t>
  </si>
  <si>
    <t>TANDVARD B+OP</t>
  </si>
  <si>
    <t>WA0311</t>
  </si>
  <si>
    <t>0000010328-01-W</t>
  </si>
  <si>
    <t>LORAFOLK</t>
  </si>
  <si>
    <t>LORAFOLK BASE</t>
  </si>
  <si>
    <t>WA0328</t>
  </si>
  <si>
    <t>0000010330-01-W</t>
  </si>
  <si>
    <t>FLOWER</t>
  </si>
  <si>
    <t>FLOWER BASE</t>
  </si>
  <si>
    <t>WA0330</t>
  </si>
  <si>
    <t>0000010330-02-W</t>
  </si>
  <si>
    <t>FLOWER BASE + RENFORT</t>
  </si>
  <si>
    <t>WA0331</t>
  </si>
  <si>
    <t>0000010331-01-W</t>
  </si>
  <si>
    <t>B2B INTERVENTION</t>
  </si>
  <si>
    <t>0000010340-03-W</t>
  </si>
  <si>
    <t>LAGALY INFORMATIQUE</t>
  </si>
  <si>
    <t>LAGALY INFORMATIQUE CADRES BASE</t>
  </si>
  <si>
    <t>WA1240</t>
  </si>
  <si>
    <t>0000010340-04-W</t>
  </si>
  <si>
    <t>LAGALY INFORMATIQUE CADRES B+OP</t>
  </si>
  <si>
    <t>WA1241</t>
  </si>
  <si>
    <t>0000010342-01-W</t>
  </si>
  <si>
    <t>AGM CONSEIL</t>
  </si>
  <si>
    <t>AGM CONSEIL BASE</t>
  </si>
  <si>
    <t>WA0342</t>
  </si>
  <si>
    <t>0000010400-01-W</t>
  </si>
  <si>
    <t>DESIGN EXECUTION CF</t>
  </si>
  <si>
    <t>WA0400</t>
  </si>
  <si>
    <t>0000010420-01-W</t>
  </si>
  <si>
    <t>EPURE INGENIERIE</t>
  </si>
  <si>
    <t>EPURE INGENIERIE BASE</t>
  </si>
  <si>
    <t>WA0420</t>
  </si>
  <si>
    <t>0000010440-01-W</t>
  </si>
  <si>
    <t>QUALI LOG</t>
  </si>
  <si>
    <t>QUALI LOG BASE</t>
  </si>
  <si>
    <t>WA0440</t>
  </si>
  <si>
    <t>0000010440-02-W</t>
  </si>
  <si>
    <t>QUALI LOG B+OP</t>
  </si>
  <si>
    <t>WA0441</t>
  </si>
  <si>
    <t>0000010450-01-W</t>
  </si>
  <si>
    <t>CIVILAB</t>
  </si>
  <si>
    <t>WA0450</t>
  </si>
  <si>
    <t>0000010460-01-W</t>
  </si>
  <si>
    <t>COLUMBUS SAS</t>
  </si>
  <si>
    <t>WA0460</t>
  </si>
  <si>
    <t>0000010492-01-W</t>
  </si>
  <si>
    <t>AFFICHAGE K PUB ET TRACTAGE</t>
  </si>
  <si>
    <t>WA0492</t>
  </si>
  <si>
    <t>0000010500-01-W</t>
  </si>
  <si>
    <t>EARL DU ROETLING</t>
  </si>
  <si>
    <t>EARL DU ROETLING NON CADRES</t>
  </si>
  <si>
    <t>WA0500</t>
  </si>
  <si>
    <t>0000010506-01-W</t>
  </si>
  <si>
    <t>ORIGAMI</t>
  </si>
  <si>
    <t>ORIGAMI BASE</t>
  </si>
  <si>
    <t>WA0506</t>
  </si>
  <si>
    <t>0000010506-02-W</t>
  </si>
  <si>
    <t>ORIGAMI BASE + RENFORT</t>
  </si>
  <si>
    <t>WA0507</t>
  </si>
  <si>
    <t>0000010508-01-W</t>
  </si>
  <si>
    <t>CALEX RH</t>
  </si>
  <si>
    <t>CALEX RH TNS BASE</t>
  </si>
  <si>
    <t>WA0508</t>
  </si>
  <si>
    <t>0000010508-02-W</t>
  </si>
  <si>
    <t>CALEX RH TNS B+OP</t>
  </si>
  <si>
    <t>WA0509</t>
  </si>
  <si>
    <t>0000010534-01-W</t>
  </si>
  <si>
    <t>DABR AUDIT ET CONSEIL</t>
  </si>
  <si>
    <t>DABR AUDIT ET CONSEIL CADRES BASE</t>
  </si>
  <si>
    <t>WA0534</t>
  </si>
  <si>
    <t>0000010534-02-W</t>
  </si>
  <si>
    <t>DABR AUDIT ET CONSEIL NON CADRES BASE</t>
  </si>
  <si>
    <t>WA0980</t>
  </si>
  <si>
    <t>0000010534-03-W</t>
  </si>
  <si>
    <t>DABR AUDIT ET CONSEIL NON CADRES B + OP1</t>
  </si>
  <si>
    <t>WA0831</t>
  </si>
  <si>
    <t>0000010534-04-W</t>
  </si>
  <si>
    <t>DABR AUDIT ET CONSEIL NON CADRES B + OP2</t>
  </si>
  <si>
    <t>WA0832</t>
  </si>
  <si>
    <t>0000010540-01-W</t>
  </si>
  <si>
    <t>FH BATIMENT</t>
  </si>
  <si>
    <t>FH BATIMENT BASE</t>
  </si>
  <si>
    <t>WA0540</t>
  </si>
  <si>
    <t>0000010560-01-W</t>
  </si>
  <si>
    <t>GELITA AG</t>
  </si>
  <si>
    <t>GELITA AG BASE</t>
  </si>
  <si>
    <t>WA0560</t>
  </si>
  <si>
    <t>0000010611-01-W</t>
  </si>
  <si>
    <t>OPHTALMOLOGIE REPUBLIQUE</t>
  </si>
  <si>
    <t>OPHTALMOLOGIE REPUBLIQUE BASE</t>
  </si>
  <si>
    <t>WA0611</t>
  </si>
  <si>
    <t>0000010620-01-W</t>
  </si>
  <si>
    <t>M2 SECRETARIAT</t>
  </si>
  <si>
    <t>M2 SECRETARIAT BASE</t>
  </si>
  <si>
    <t>WA0620</t>
  </si>
  <si>
    <t>0000010640-01-W</t>
  </si>
  <si>
    <t>LE TRIANGLE VERT</t>
  </si>
  <si>
    <t>LE TRIANGLE VERT BASE</t>
  </si>
  <si>
    <t>WA0640</t>
  </si>
  <si>
    <t>0000010650-01-W</t>
  </si>
  <si>
    <t>UNION SPORTIVE D'IVRY</t>
  </si>
  <si>
    <t>UNION SPORTIVE D'IVRY BASE</t>
  </si>
  <si>
    <t>WA0650</t>
  </si>
  <si>
    <t>0000010650-02-W</t>
  </si>
  <si>
    <t>UNION SPORTIVE D'IVRY B+OP</t>
  </si>
  <si>
    <t>WA0651</t>
  </si>
  <si>
    <t>0000010652-01-W</t>
  </si>
  <si>
    <t>UNION SPORTIVE D'IVRY HANDBALL</t>
  </si>
  <si>
    <t>UNION SPORTIVE D'IVRY HANDBALL BASE</t>
  </si>
  <si>
    <t>WA0652</t>
  </si>
  <si>
    <t>0000010652-02-W</t>
  </si>
  <si>
    <t>UNION SPORTIVE D'IVRY HANDBALL B+OP</t>
  </si>
  <si>
    <t>WA0653</t>
  </si>
  <si>
    <t>0000010680-01-W</t>
  </si>
  <si>
    <t>AFMO</t>
  </si>
  <si>
    <t>AFMO BASE</t>
  </si>
  <si>
    <t>WA0680</t>
  </si>
  <si>
    <t>0000010690-01-W</t>
  </si>
  <si>
    <t>L'AS DU JARDIN</t>
  </si>
  <si>
    <t>L'AS DU JARDIN BASE</t>
  </si>
  <si>
    <t>WA0690</t>
  </si>
  <si>
    <t>0000010700-01-W</t>
  </si>
  <si>
    <t>COBALT</t>
  </si>
  <si>
    <t>COBALT BASE</t>
  </si>
  <si>
    <t>WA0700</t>
  </si>
  <si>
    <t>0000010700-02-W</t>
  </si>
  <si>
    <t>COBALT BASE + RENFORT</t>
  </si>
  <si>
    <t>WA0701</t>
  </si>
  <si>
    <t>0000010710-01-W</t>
  </si>
  <si>
    <t>WAGRAM FINANCES</t>
  </si>
  <si>
    <t>WAGRAM FINANCES BASE</t>
  </si>
  <si>
    <t>WA0710</t>
  </si>
  <si>
    <t>0000010710-02-W</t>
  </si>
  <si>
    <t>WAGRAM FINANCES BASE + RENFORT 1</t>
  </si>
  <si>
    <t>WA0711</t>
  </si>
  <si>
    <t>0000010710-03-W</t>
  </si>
  <si>
    <t>WAGRAM FINANCES BASE + RENFORT 2</t>
  </si>
  <si>
    <t>WA0712</t>
  </si>
  <si>
    <t>0000010713-01-W</t>
  </si>
  <si>
    <t>WAGRAM FINANCES SALARIES SORTANTS</t>
  </si>
  <si>
    <t>WAGRAM FINANCES SORTANT BASE</t>
  </si>
  <si>
    <t>WA0713</t>
  </si>
  <si>
    <t>0000010713-02-W</t>
  </si>
  <si>
    <t>WAGRAM FINANCES SORTANT B+OP1</t>
  </si>
  <si>
    <t>WA0714</t>
  </si>
  <si>
    <t>0000010713-03-W</t>
  </si>
  <si>
    <t>WAGRAM FINANCES SORTANT B+OP2</t>
  </si>
  <si>
    <t>WA0715</t>
  </si>
  <si>
    <t>0000010720-01-W</t>
  </si>
  <si>
    <t>ESAM DESIGN</t>
  </si>
  <si>
    <t>ESAM DESIGN BASE</t>
  </si>
  <si>
    <t>WA0720</t>
  </si>
  <si>
    <t>0000010720-02-W</t>
  </si>
  <si>
    <t>ESAM DESIGN B+OP</t>
  </si>
  <si>
    <t>WA0721</t>
  </si>
  <si>
    <t>0000010730-01-W</t>
  </si>
  <si>
    <t>GTAPL SARL</t>
  </si>
  <si>
    <t>GTAPL SARL BASE</t>
  </si>
  <si>
    <t>WA0730</t>
  </si>
  <si>
    <t>0000010740-01-W</t>
  </si>
  <si>
    <t>GOBELINS ET ASSOCIES</t>
  </si>
  <si>
    <t>GOBELINS ET ASSOCIES BASE</t>
  </si>
  <si>
    <t>WA0740</t>
  </si>
  <si>
    <t>0000010740-02-W</t>
  </si>
  <si>
    <t>GOBELINS ET ASSOCIES BASE+RENFORT</t>
  </si>
  <si>
    <t>WA0741</t>
  </si>
  <si>
    <t>0000010750-01-W</t>
  </si>
  <si>
    <t>COMPARADISE</t>
  </si>
  <si>
    <t>WA0750</t>
  </si>
  <si>
    <t>0</t>
  </si>
  <si>
    <t>BASE / RENFORT</t>
  </si>
  <si>
    <t>BASE</t>
  </si>
  <si>
    <t>RENFORT 1</t>
  </si>
  <si>
    <t>RENFORT 2</t>
  </si>
  <si>
    <t>UNIFORME_IsoleCF</t>
  </si>
  <si>
    <t>ISOLE_AD1_1P</t>
  </si>
  <si>
    <t>FAM_ENFANT_ICFam</t>
  </si>
  <si>
    <t>3P_ICoupleF</t>
  </si>
  <si>
    <t>BASE_ENTP_UNIF_IsoleCF</t>
  </si>
  <si>
    <t>BASE_ENTP_ISOLE_AD1_1P</t>
  </si>
  <si>
    <t>BASE_ENTP_2P</t>
  </si>
  <si>
    <t>BASE_ENTP_FAM_ENFANT_ICFAM</t>
  </si>
  <si>
    <t>BASE_ENTP_3P_ICoupleF</t>
  </si>
  <si>
    <t>BASE_ADH_UNIF_IsoleCF</t>
  </si>
  <si>
    <t>BASE_ADH_ISOLE_AD1_1P</t>
  </si>
  <si>
    <t>BASE_ADH_2P</t>
  </si>
  <si>
    <t>BASE_ADH_FAM_ENFANT_ICFAM</t>
  </si>
  <si>
    <t>BASE_ADH_3P_ICoupleF</t>
  </si>
  <si>
    <t>RENFORT1_ENTP_UNIF_IsoleCF</t>
  </si>
  <si>
    <t>RENFORT1_ENTP_ISOLE_AD1_1P</t>
  </si>
  <si>
    <t>RENFORT1_ENTP_2P</t>
  </si>
  <si>
    <t>RENFORT1_ENTP_FAM_ENFANT_ICFAM</t>
  </si>
  <si>
    <t>RENFORT1_ENTP_3P_ICoupleF</t>
  </si>
  <si>
    <t>RENFORT1_ADH_UNIF_IsoleCF</t>
  </si>
  <si>
    <t>RENFORT1_ADH_ISOLE_AD1_1P</t>
  </si>
  <si>
    <t>RENFORT1_ADH_2P</t>
  </si>
  <si>
    <t>RENFORT1_ADH_FAM_ENFANT_ICFAM</t>
  </si>
  <si>
    <t>RENFORT1_ADH_3P_ICoupleF</t>
  </si>
  <si>
    <t>RENFORT2_ENTP_UNIF_IsoleCF</t>
  </si>
  <si>
    <t>RENFORT2_ENTP_ISOLE_AD1_1P</t>
  </si>
  <si>
    <t>RENFORT2_ENTP_2P</t>
  </si>
  <si>
    <t>RENFORT2_ENTP_FAM_ENFANT_ICFAM</t>
  </si>
  <si>
    <t>RENFORT2_ENTP_3P_ICoupleF</t>
  </si>
  <si>
    <t>RENFORT2_ADH_UNIF_IsoleCF</t>
  </si>
  <si>
    <t>RENFORT2_ADH_ISOLE_AD1_1P</t>
  </si>
  <si>
    <t>RENFORT2_ADH_2P</t>
  </si>
  <si>
    <t>RENFORT2_ADH_FAM_ENFANT_ICFAM</t>
  </si>
  <si>
    <t>RENFORT2_ADH_3P_ICoupleF</t>
  </si>
  <si>
    <t>BASE_NOM</t>
  </si>
  <si>
    <t>2P</t>
  </si>
  <si>
    <t>BASE_NUM</t>
  </si>
  <si>
    <t>BASE_PAYEUR</t>
  </si>
  <si>
    <t>R1_NOM</t>
  </si>
  <si>
    <t>R1_NUM</t>
  </si>
  <si>
    <t>R1_PAYEUR</t>
  </si>
  <si>
    <t>R2_NOM</t>
  </si>
  <si>
    <t>R2_NUM</t>
  </si>
  <si>
    <t>R2_PAYEUR</t>
  </si>
  <si>
    <t>0000010151-01-Wbis</t>
  </si>
  <si>
    <t>0000010230-01-Wbis</t>
  </si>
  <si>
    <t>0000010331-01-Wbis</t>
  </si>
  <si>
    <t>0000010440-01-Wbis</t>
  </si>
  <si>
    <t>0000010620-01-Wbis</t>
  </si>
  <si>
    <t>0000010640-01-Wbis</t>
  </si>
  <si>
    <t>0000010650-01-Wbis</t>
  </si>
  <si>
    <t>0000010652-01-Wbis</t>
  </si>
  <si>
    <t>0000010690-01-Wbis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</si>
</sst>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lightUp">
        <bgColor theme="9" tint="0.79995117038483843"/>
      </patternFill>
    </fill>
    <fill>
      <patternFill patternType="solid">
        <fgColor rgb="FFFFFF00"/>
        <bgColor indexed="64"/>
      </patternFill>
    </fill>
    <fill>
      <patternFill patternType="lightUp">
        <bgColor theme="4" tint="0.79995117038483843"/>
      </patternFill>
    </fill>
    <fill>
      <patternFill patternType="lightUp">
        <bgColor theme="6" tint="0.79995117038483843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4" borderId="0" xfId="0" applyFill="1" applyAlignment="1">
      <alignment wrapText="1"/>
    </xf>
    <xf numFmtId="0" fontId="0" fillId="6" borderId="0" xfId="0" applyFill="1" applyAlignment="1">
      <alignment wrapText="1"/>
    </xf>
    <xf numFmtId="0" fontId="2" fillId="0" borderId="0" xfId="0" applyFont="1"/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 wrapText="1"/>
    </xf>
    <xf numFmtId="0" fontId="2" fillId="6" borderId="0" xfId="0" applyFont="1" applyFill="1"/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0" xfId="0" applyFill="1" applyAlignment="1">
      <alignment horizontal="center"/>
    </xf>
    <xf numFmtId="0" fontId="0" fillId="9" borderId="0" xfId="0" applyFill="1" applyAlignment="1">
      <alignment wrapText="1"/>
    </xf>
    <xf numFmtId="0" fontId="0" fillId="9" borderId="0" xfId="0" applyFill="1" applyAlignment="1">
      <alignment horizontal="center" vertical="center" wrapText="1"/>
    </xf>
    <xf numFmtId="0" fontId="1" fillId="9" borderId="0" xfId="0" applyFont="1" applyFill="1"/>
    <xf numFmtId="0" fontId="1" fillId="9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/>
    </xf>
    <xf numFmtId="0" fontId="1" fillId="9" borderId="0" xfId="0" applyFont="1" applyFill="1" applyAlignment="1">
      <alignment wrapText="1"/>
    </xf>
    <xf numFmtId="0" fontId="1" fillId="9" borderId="0" xfId="0" applyFont="1" applyFill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D9AFC-6BA3-48BD-8B54-7B5406B64A19}">
  <sheetPr codeName="Feuil7"/>
  <dimension ref="A1:AY1221"/>
  <sheetViews>
    <sheetView tabSelected="1" workbookViewId="0">
      <pane ySplit="1" topLeftCell="A2" activePane="bottomLeft" state="frozen"/>
      <selection activeCell="AJ1" sqref="AJ1"/>
      <selection pane="bottomLeft" activeCell="D16" sqref="D16"/>
    </sheetView>
  </sheetViews>
  <sheetFormatPr baseColWidth="10" defaultRowHeight="14.4" x14ac:dyDescent="0.3"/>
  <cols>
    <col min="1" max="1" width="18.77734375" bestFit="1" customWidth="1"/>
    <col min="2" max="2" width="20.77734375" customWidth="1"/>
    <col min="3" max="3" width="43" bestFit="1" customWidth="1"/>
    <col min="6" max="6" width="4.6640625" style="4" customWidth="1"/>
    <col min="7" max="7" width="5.44140625" customWidth="1"/>
    <col min="13" max="13" width="42.5546875" bestFit="1" customWidth="1"/>
    <col min="16" max="16" width="15.21875" bestFit="1" customWidth="1"/>
    <col min="26" max="26" width="43" bestFit="1" customWidth="1"/>
    <col min="39" max="39" width="23.88671875" customWidth="1"/>
  </cols>
  <sheetData>
    <row r="1" spans="1:51" ht="72" x14ac:dyDescent="0.3">
      <c r="A1" s="1" t="s">
        <v>0</v>
      </c>
      <c r="B1" s="1" t="s">
        <v>1</v>
      </c>
      <c r="C1" s="1" t="s">
        <v>2</v>
      </c>
      <c r="D1" s="1" t="s">
        <v>5</v>
      </c>
      <c r="E1" s="1" t="s">
        <v>366</v>
      </c>
      <c r="F1" s="1" t="s">
        <v>3</v>
      </c>
      <c r="G1" s="1" t="s">
        <v>4</v>
      </c>
      <c r="H1" s="1" t="s">
        <v>370</v>
      </c>
      <c r="I1" s="1" t="s">
        <v>371</v>
      </c>
      <c r="J1" s="1" t="s">
        <v>405</v>
      </c>
      <c r="K1" s="1" t="s">
        <v>372</v>
      </c>
      <c r="L1" s="1" t="s">
        <v>373</v>
      </c>
      <c r="M1" s="5" t="s">
        <v>404</v>
      </c>
      <c r="N1" s="5" t="s">
        <v>406</v>
      </c>
      <c r="O1" s="5" t="s">
        <v>407</v>
      </c>
      <c r="P1" s="5" t="s">
        <v>374</v>
      </c>
      <c r="Q1" s="5" t="s">
        <v>375</v>
      </c>
      <c r="R1" s="5" t="s">
        <v>376</v>
      </c>
      <c r="S1" s="5" t="s">
        <v>377</v>
      </c>
      <c r="T1" s="5" t="s">
        <v>378</v>
      </c>
      <c r="U1" s="8" t="s">
        <v>379</v>
      </c>
      <c r="V1" s="8" t="s">
        <v>380</v>
      </c>
      <c r="W1" s="8" t="s">
        <v>381</v>
      </c>
      <c r="X1" s="8" t="s">
        <v>382</v>
      </c>
      <c r="Y1" s="8" t="s">
        <v>383</v>
      </c>
      <c r="Z1" s="6" t="s">
        <v>408</v>
      </c>
      <c r="AA1" s="6" t="s">
        <v>409</v>
      </c>
      <c r="AB1" s="6" t="s">
        <v>410</v>
      </c>
      <c r="AC1" s="6" t="s">
        <v>384</v>
      </c>
      <c r="AD1" s="6" t="s">
        <v>385</v>
      </c>
      <c r="AE1" s="6" t="s">
        <v>386</v>
      </c>
      <c r="AF1" s="6" t="s">
        <v>387</v>
      </c>
      <c r="AG1" s="6" t="s">
        <v>388</v>
      </c>
      <c r="AH1" s="12" t="s">
        <v>389</v>
      </c>
      <c r="AI1" s="12" t="s">
        <v>390</v>
      </c>
      <c r="AJ1" s="12" t="s">
        <v>391</v>
      </c>
      <c r="AK1" s="12" t="s">
        <v>392</v>
      </c>
      <c r="AL1" s="12" t="s">
        <v>393</v>
      </c>
      <c r="AM1" s="7" t="s">
        <v>411</v>
      </c>
      <c r="AN1" s="7" t="s">
        <v>412</v>
      </c>
      <c r="AO1" s="7" t="s">
        <v>413</v>
      </c>
      <c r="AP1" s="7" t="s">
        <v>394</v>
      </c>
      <c r="AQ1" s="7" t="s">
        <v>395</v>
      </c>
      <c r="AR1" s="7" t="s">
        <v>396</v>
      </c>
      <c r="AS1" s="7" t="s">
        <v>397</v>
      </c>
      <c r="AT1" s="7" t="s">
        <v>398</v>
      </c>
      <c r="AU1" s="13" t="s">
        <v>399</v>
      </c>
      <c r="AV1" s="13" t="s">
        <v>400</v>
      </c>
      <c r="AW1" s="13" t="s">
        <v>401</v>
      </c>
      <c r="AX1" s="13" t="s">
        <v>402</v>
      </c>
      <c r="AY1" s="13" t="s">
        <v>403</v>
      </c>
    </row>
    <row r="2" spans="1:51" s="19" customFormat="1" x14ac:dyDescent="0.3">
      <c r="A2" s="19" t="s">
        <v>6</v>
      </c>
      <c r="B2" s="19" t="s">
        <v>7</v>
      </c>
      <c r="C2" s="19" t="s">
        <v>8</v>
      </c>
      <c r="D2" s="19" t="s">
        <v>10</v>
      </c>
      <c r="E2" s="19" t="s">
        <v>367</v>
      </c>
      <c r="F2" s="20">
        <v>8</v>
      </c>
      <c r="G2" s="20" t="s">
        <v>9</v>
      </c>
      <c r="H2" s="19">
        <v>302.11</v>
      </c>
      <c r="I2" s="19">
        <v>107.36</v>
      </c>
      <c r="J2" s="19">
        <v>185.38000000000002</v>
      </c>
      <c r="K2" s="19">
        <v>302.11</v>
      </c>
      <c r="L2" s="19">
        <v>302.11</v>
      </c>
      <c r="M2" s="19" t="s">
        <v>8</v>
      </c>
      <c r="N2" s="19" t="s">
        <v>10</v>
      </c>
      <c r="O2" s="21" t="s">
        <v>9</v>
      </c>
      <c r="P2" s="22">
        <f>IF(AND('V2 Global valeurs'!$G2="E",'V2 Global valeurs'!E2="BASE"),VLOOKUP('V2 Global valeurs'!$A2,'V2 Global valeurs'!$A$2:$L$1221,8,FALSE),"0")</f>
        <v>302.11</v>
      </c>
      <c r="Q2" s="22">
        <f>IF(AND('V2 Global valeurs'!$G2="E",'V2 Global valeurs'!E2="BASE"),VLOOKUP('V2 Global valeurs'!$A2,'V2 Global valeurs'!$A$2:$L$1221,9,FALSE),"0")</f>
        <v>107.36</v>
      </c>
      <c r="R2" s="22">
        <f>IF(AND('V2 Global valeurs'!$G2="E",'V2 Global valeurs'!E2="BASE"),VLOOKUP('V2 Global valeurs'!$A2,'V2 Global valeurs'!$A$2:$L$1221,10,FALSE),"0")</f>
        <v>185.38000000000002</v>
      </c>
      <c r="S2" s="22">
        <f>IF(AND('V2 Global valeurs'!$G2="E",'V2 Global valeurs'!E2="BASE"),VLOOKUP('V2 Global valeurs'!$A2,'V2 Global valeurs'!$A$2:$L$1221,11,FALSE),"0")</f>
        <v>302.11</v>
      </c>
      <c r="T2" s="22">
        <f>IF(AND('V2 Global valeurs'!$G2="E",'V2 Global valeurs'!E2="BASE"),VLOOKUP('V2 Global valeurs'!$A2,'V2 Global valeurs'!$A$2:$L$1221,12,FALSE),"0")</f>
        <v>302.11</v>
      </c>
      <c r="U2" s="22" t="str">
        <f>IF(AND('V2 Global valeurs'!$G2="A",'V2 Global valeurs'!E2="BASE"),VLOOKUP('V2 Global valeurs'!$A2,'V2 Global valeurs'!$A$2:$L$1221,8,FALSE),"0")</f>
        <v>0</v>
      </c>
      <c r="V2" s="22" t="str">
        <f>IF(AND('V2 Global valeurs'!$G2="A",'V2 Global valeurs'!E2="BASE"),VLOOKUP('V2 Global valeurs'!$A2,'V2 Global valeurs'!$A$2:$L$1221,9,FALSE),"0")</f>
        <v>0</v>
      </c>
      <c r="W2" s="22" t="str">
        <f>IF(AND('V2 Global valeurs'!$G2="A",'V2 Global valeurs'!E2="BASE"),VLOOKUP('V2 Global valeurs'!$A2,'V2 Global valeurs'!$A$2:$L$1221,10,FALSE),"0")</f>
        <v>0</v>
      </c>
      <c r="X2" s="22" t="str">
        <f>IF(AND('V2 Global valeurs'!$G2="A",'V2 Global valeurs'!E2="BASE"),VLOOKUP('V2 Global valeurs'!$A2,'V2 Global valeurs'!$A$2:$L$1221,11,FALSE),"0")</f>
        <v>0</v>
      </c>
      <c r="Y2" s="22" t="str">
        <f>IF(AND('V2 Global valeurs'!$G2="A",'V2 Global valeurs'!E2="BASE"),VLOOKUP('V2 Global valeurs'!$A2,'V2 Global valeurs'!$A$2:$L$1221,12,FALSE),"0")</f>
        <v>0</v>
      </c>
      <c r="Z2" s="19" t="str">
        <f>IF(Z3&lt;&gt;"",Z3,"")</f>
        <v>LES DENTS DU BONHEUR B+OP</v>
      </c>
      <c r="AA2" s="19" t="str">
        <f>IF(AA3&lt;&gt;"",AA3,"")</f>
        <v>WA0381</v>
      </c>
      <c r="AB2" s="19" t="str">
        <f t="shared" ref="AB2:AL2" si="0">IF(AB3&lt;&gt;"",AB3,"")</f>
        <v>A</v>
      </c>
      <c r="AC2" s="19" t="str">
        <f t="shared" si="0"/>
        <v>0</v>
      </c>
      <c r="AD2" s="19" t="str">
        <f t="shared" si="0"/>
        <v>0</v>
      </c>
      <c r="AE2" s="19" t="str">
        <f t="shared" si="0"/>
        <v>0</v>
      </c>
      <c r="AF2" s="19" t="str">
        <f t="shared" si="0"/>
        <v>0</v>
      </c>
      <c r="AG2" s="19" t="str">
        <f t="shared" si="0"/>
        <v>0</v>
      </c>
      <c r="AH2" s="19">
        <f t="shared" si="0"/>
        <v>58.26</v>
      </c>
      <c r="AI2" s="19">
        <f t="shared" si="0"/>
        <v>29</v>
      </c>
      <c r="AJ2" s="19">
        <f t="shared" si="0"/>
        <v>35.6</v>
      </c>
      <c r="AK2" s="19">
        <f t="shared" si="0"/>
        <v>58.26</v>
      </c>
      <c r="AL2" s="19">
        <f t="shared" si="0"/>
        <v>58.26</v>
      </c>
      <c r="AP2" s="23" t="str">
        <f>IF(AND('V2 Global valeurs'!$G2="E",'V2 Global valeurs'!$E2="RENFORT 2"),VLOOKUP('V2 Global valeurs'!$A2,'V2 Global valeurs'!$A$2:$L$1221,8,FALSE),"0")</f>
        <v>0</v>
      </c>
      <c r="AQ2" s="23" t="str">
        <f>IF(AND('V2 Global valeurs'!$G2="E",'V2 Global valeurs'!$E2="RENFORT 2"),VLOOKUP('V2 Global valeurs'!$A2,'V2 Global valeurs'!$A$2:$L$1221,9,FALSE),"0")</f>
        <v>0</v>
      </c>
      <c r="AR2" s="23" t="str">
        <f>IF(AND('V2 Global valeurs'!$G2="E",'V2 Global valeurs'!$E2="RENFORT 2"),VLOOKUP('V2 Global valeurs'!$A2,'V2 Global valeurs'!$A$2:$L$1221,10,FALSE),"0")</f>
        <v>0</v>
      </c>
      <c r="AS2" s="23" t="str">
        <f>IF(AND('V2 Global valeurs'!$G2="E",'V2 Global valeurs'!$E2="RENFORT 2"),VLOOKUP('V2 Global valeurs'!$A2,'V2 Global valeurs'!$A$2:$L$1221,11,FALSE),"0")</f>
        <v>0</v>
      </c>
      <c r="AT2" s="23" t="str">
        <f>IF(AND('V2 Global valeurs'!$G2="E",'V2 Global valeurs'!$E2="RENFORT 2"),VLOOKUP('V2 Global valeurs'!$A2,'V2 Global valeurs'!$A$2:$L$1221,12,FALSE),"0")</f>
        <v>0</v>
      </c>
      <c r="AU2" s="23" t="str">
        <f>IF(AND('V2 Global valeurs'!$G2="A",'V2 Global valeurs'!$E2="RENFORT 2"),VLOOKUP('V2 Global valeurs'!$A2,'V2 Global valeurs'!$A$2:$L$1221,8,FALSE),"0")</f>
        <v>0</v>
      </c>
      <c r="AV2" s="23" t="str">
        <f>IF(AND('V2 Global valeurs'!$G2="A",'V2 Global valeurs'!$E2="RENFORT 2"),VLOOKUP('V2 Global valeurs'!$A2,'V2 Global valeurs'!$A$2:$L$1221,9,FALSE),"0")</f>
        <v>0</v>
      </c>
      <c r="AW2" s="23" t="str">
        <f>IF(AND('V2 Global valeurs'!$G2="A",'V2 Global valeurs'!$E2="RENFORT 2"),VLOOKUP('V2 Global valeurs'!$A2,'V2 Global valeurs'!$A$2:$L$1221,10,FALSE),"0")</f>
        <v>0</v>
      </c>
      <c r="AX2" s="23" t="str">
        <f>IF(AND('V2 Global valeurs'!$G2="A",'V2 Global valeurs'!$E2="RENFORT 2"),VLOOKUP('V2 Global valeurs'!$A2,'V2 Global valeurs'!$A$2:$L$1221,11,FALSE),"0")</f>
        <v>0</v>
      </c>
      <c r="AY2" s="23" t="str">
        <f>IF(AND('V2 Global valeurs'!$G2="A",'V2 Global valeurs'!$E2="RENFORT 2"),VLOOKUP('V2 Global valeurs'!$A2,'V2 Global valeurs'!$A$2:$L$1221,12,FALSE),"0")</f>
        <v>0</v>
      </c>
    </row>
    <row r="3" spans="1:51" s="19" customFormat="1" x14ac:dyDescent="0.3">
      <c r="A3" s="19" t="s">
        <v>11</v>
      </c>
      <c r="B3" s="19" t="s">
        <v>7</v>
      </c>
      <c r="C3" s="19" t="s">
        <v>12</v>
      </c>
      <c r="D3" s="19" t="s">
        <v>13</v>
      </c>
      <c r="E3" s="19" t="s">
        <v>368</v>
      </c>
      <c r="F3" s="19">
        <v>8</v>
      </c>
      <c r="G3" s="20" t="s">
        <v>14</v>
      </c>
      <c r="H3" s="19">
        <v>58.26</v>
      </c>
      <c r="I3" s="19">
        <v>29</v>
      </c>
      <c r="J3" s="19">
        <v>35.6</v>
      </c>
      <c r="K3" s="19">
        <v>58.26</v>
      </c>
      <c r="L3" s="19">
        <v>58.26</v>
      </c>
      <c r="O3" s="21"/>
      <c r="P3" s="22" t="str">
        <f>IF(AND('V2 Global valeurs'!$G3="E",'V2 Global valeurs'!E3="BASE"),VLOOKUP('V2 Global valeurs'!$A3,'V2 Global valeurs'!$A$2:$L$1221,8,FALSE),"0")</f>
        <v>0</v>
      </c>
      <c r="Q3" s="22" t="str">
        <f>IF(AND('V2 Global valeurs'!$G3="E",'V2 Global valeurs'!E3="BASE"),VLOOKUP('V2 Global valeurs'!$A3,'V2 Global valeurs'!$A$2:$L$1221,9,FALSE),"0")</f>
        <v>0</v>
      </c>
      <c r="R3" s="22" t="str">
        <f>IF(AND('V2 Global valeurs'!$G3="E",'V2 Global valeurs'!E3="BASE"),VLOOKUP('V2 Global valeurs'!$A3,'V2 Global valeurs'!$A$2:$L$1221,10,FALSE),"0")</f>
        <v>0</v>
      </c>
      <c r="S3" s="22" t="str">
        <f>IF(AND('V2 Global valeurs'!$G3="E",'V2 Global valeurs'!E3="BASE"),VLOOKUP('V2 Global valeurs'!$A3,'V2 Global valeurs'!$A$2:$L$1221,11,FALSE),"0")</f>
        <v>0</v>
      </c>
      <c r="T3" s="22" t="str">
        <f>IF(AND('V2 Global valeurs'!$G3="E",'V2 Global valeurs'!E3="BASE"),VLOOKUP('V2 Global valeurs'!$A3,'V2 Global valeurs'!$A$2:$L$1221,12,FALSE),"0")</f>
        <v>0</v>
      </c>
      <c r="U3" s="22" t="str">
        <f>IF(AND('V2 Global valeurs'!$G3="A",'V2 Global valeurs'!E3="BASE"),VLOOKUP('V2 Global valeurs'!$A3,'V2 Global valeurs'!$A$2:$L$1221,8,FALSE),"0")</f>
        <v>0</v>
      </c>
      <c r="V3" s="22" t="str">
        <f>IF(AND('V2 Global valeurs'!$G3="A",'V2 Global valeurs'!E3="BASE"),VLOOKUP('V2 Global valeurs'!$A3,'V2 Global valeurs'!$A$2:$L$1221,9,FALSE),"0")</f>
        <v>0</v>
      </c>
      <c r="W3" s="22" t="str">
        <f>IF(AND('V2 Global valeurs'!$G3="A",'V2 Global valeurs'!E3="BASE"),VLOOKUP('V2 Global valeurs'!$A3,'V2 Global valeurs'!$A$2:$L$1221,10,FALSE),"0")</f>
        <v>0</v>
      </c>
      <c r="X3" s="22" t="str">
        <f>IF(AND('V2 Global valeurs'!$G3="A",'V2 Global valeurs'!E3="BASE"),VLOOKUP('V2 Global valeurs'!$A3,'V2 Global valeurs'!$A$2:$L$1221,11,FALSE),"0")</f>
        <v>0</v>
      </c>
      <c r="Y3" s="22" t="str">
        <f>IF(AND('V2 Global valeurs'!$G3="A",'V2 Global valeurs'!E3="BASE"),VLOOKUP('V2 Global valeurs'!$A3,'V2 Global valeurs'!$A$2:$L$1221,12,FALSE),"0")</f>
        <v>0</v>
      </c>
      <c r="Z3" s="19" t="s">
        <v>12</v>
      </c>
      <c r="AA3" s="19" t="s">
        <v>13</v>
      </c>
      <c r="AB3" s="22" t="s">
        <v>14</v>
      </c>
      <c r="AC3" s="22" t="str">
        <f>IF(AND('V2 Global valeurs'!$G3="E",'V2 Global valeurs'!$E3="RENFORT 1"),VLOOKUP('V2 Global valeurs'!$A3,'V2 Global valeurs'!$A$2:$L$1221,8,FALSE),"0")</f>
        <v>0</v>
      </c>
      <c r="AD3" s="22" t="str">
        <f>IF(AND('V2 Global valeurs'!$G3="E",'V2 Global valeurs'!$E3="RENFORT 1"),VLOOKUP('V2 Global valeurs'!$A3,'V2 Global valeurs'!$A$2:$L$1221,9,FALSE),"0")</f>
        <v>0</v>
      </c>
      <c r="AE3" s="22" t="str">
        <f>IF(AND('V2 Global valeurs'!$G3="E",'V2 Global valeurs'!$E3="RENFORT 1"),VLOOKUP('V2 Global valeurs'!$A3,'V2 Global valeurs'!$A$2:$L$1221,10,FALSE),"0")</f>
        <v>0</v>
      </c>
      <c r="AF3" s="22" t="str">
        <f>IF(AND('V2 Global valeurs'!$G3="E",'V2 Global valeurs'!$E3="RENFORT 1"),VLOOKUP('V2 Global valeurs'!$A3,'V2 Global valeurs'!$A$2:$L$1221,11,FALSE),"0")</f>
        <v>0</v>
      </c>
      <c r="AG3" s="22" t="str">
        <f>IF(AND('V2 Global valeurs'!$G3="E",'V2 Global valeurs'!$E3="RENFORT 1"),VLOOKUP('V2 Global valeurs'!$A3,'V2 Global valeurs'!$A$2:$L$1221,12,FALSE),"0")</f>
        <v>0</v>
      </c>
      <c r="AH3" s="22">
        <f>IF(AND('V2 Global valeurs'!$G3="A",'V2 Global valeurs'!$E3="RENFORT 1"),VLOOKUP('V2 Global valeurs'!$A3,'V2 Global valeurs'!$A$2:$L$1221,8,FALSE),"0")</f>
        <v>58.26</v>
      </c>
      <c r="AI3" s="22">
        <f>IF(AND('V2 Global valeurs'!$G3="A",'V2 Global valeurs'!$E3="RENFORT 1"),VLOOKUP('V2 Global valeurs'!$A3,'V2 Global valeurs'!$A$2:$L$1221,9,FALSE),"0")</f>
        <v>29</v>
      </c>
      <c r="AJ3" s="22">
        <f>IF(AND('V2 Global valeurs'!$G3="A",'V2 Global valeurs'!$E3="RENFORT 1"),VLOOKUP('V2 Global valeurs'!$A3,'V2 Global valeurs'!$A$2:$L$1221,10,FALSE),"0")</f>
        <v>35.6</v>
      </c>
      <c r="AK3" s="22">
        <f>IF(AND('V2 Global valeurs'!$G3="A",'V2 Global valeurs'!$E3="RENFORT 1"),VLOOKUP('V2 Global valeurs'!$A3,'V2 Global valeurs'!$A$2:$L$1221,11,FALSE),"0")</f>
        <v>58.26</v>
      </c>
      <c r="AL3" s="22">
        <f>IF(AND('V2 Global valeurs'!$G3="A",'V2 Global valeurs'!$E3="RENFORT 1"),VLOOKUP('V2 Global valeurs'!$A3,'V2 Global valeurs'!$A$2:$L$1221,12,FALSE),"0")</f>
        <v>58.26</v>
      </c>
      <c r="AP3" s="23" t="str">
        <f>IF(AND('V2 Global valeurs'!$G3="E",'V2 Global valeurs'!$E3="RENFORT 2"),VLOOKUP('V2 Global valeurs'!$A3,'V2 Global valeurs'!$A$2:$L$1221,8,FALSE),"0")</f>
        <v>0</v>
      </c>
      <c r="AQ3" s="23" t="str">
        <f>IF(AND('V2 Global valeurs'!$G3="E",'V2 Global valeurs'!$E3="RENFORT 2"),VLOOKUP('V2 Global valeurs'!$A3,'V2 Global valeurs'!$A$2:$L$1221,9,FALSE),"0")</f>
        <v>0</v>
      </c>
      <c r="AR3" s="23" t="str">
        <f>IF(AND('V2 Global valeurs'!$G3="E",'V2 Global valeurs'!$E3="RENFORT 2"),VLOOKUP('V2 Global valeurs'!$A3,'V2 Global valeurs'!$A$2:$L$1221,10,FALSE),"0")</f>
        <v>0</v>
      </c>
      <c r="AS3" s="23" t="str">
        <f>IF(AND('V2 Global valeurs'!$G3="E",'V2 Global valeurs'!$E3="RENFORT 2"),VLOOKUP('V2 Global valeurs'!$A3,'V2 Global valeurs'!$A$2:$L$1221,11,FALSE),"0")</f>
        <v>0</v>
      </c>
      <c r="AT3" s="23" t="str">
        <f>IF(AND('V2 Global valeurs'!$G3="E",'V2 Global valeurs'!$E3="RENFORT 2"),VLOOKUP('V2 Global valeurs'!$A3,'V2 Global valeurs'!$A$2:$L$1221,12,FALSE),"0")</f>
        <v>0</v>
      </c>
      <c r="AU3" s="23" t="str">
        <f>IF(AND('V2 Global valeurs'!$G3="A",'V2 Global valeurs'!$E3="RENFORT 2"),VLOOKUP('V2 Global valeurs'!$A3,'V2 Global valeurs'!$A$2:$L$1221,8,FALSE),"0")</f>
        <v>0</v>
      </c>
      <c r="AV3" s="23" t="str">
        <f>IF(AND('V2 Global valeurs'!$G3="A",'V2 Global valeurs'!$E3="RENFORT 2"),VLOOKUP('V2 Global valeurs'!$A3,'V2 Global valeurs'!$A$2:$L$1221,9,FALSE),"0")</f>
        <v>0</v>
      </c>
      <c r="AW3" s="23" t="str">
        <f>IF(AND('V2 Global valeurs'!$G3="A",'V2 Global valeurs'!$E3="RENFORT 2"),VLOOKUP('V2 Global valeurs'!$A3,'V2 Global valeurs'!$A$2:$L$1221,10,FALSE),"0")</f>
        <v>0</v>
      </c>
      <c r="AX3" s="23" t="str">
        <f>IF(AND('V2 Global valeurs'!$G3="A",'V2 Global valeurs'!$E3="RENFORT 2"),VLOOKUP('V2 Global valeurs'!$A3,'V2 Global valeurs'!$A$2:$L$1221,11,FALSE),"0")</f>
        <v>0</v>
      </c>
      <c r="AY3" s="23" t="str">
        <f>IF(AND('V2 Global valeurs'!$G3="A",'V2 Global valeurs'!$E3="RENFORT 2"),VLOOKUP('V2 Global valeurs'!$A3,'V2 Global valeurs'!$A$2:$L$1221,12,FALSE),"0")</f>
        <v>0</v>
      </c>
    </row>
    <row r="4" spans="1:51" x14ac:dyDescent="0.3">
      <c r="A4" t="s">
        <v>15</v>
      </c>
      <c r="B4" t="s">
        <v>16</v>
      </c>
      <c r="C4" t="s">
        <v>16</v>
      </c>
      <c r="D4" t="s">
        <v>17</v>
      </c>
      <c r="E4" t="s">
        <v>367</v>
      </c>
      <c r="F4" s="2">
        <v>3</v>
      </c>
      <c r="G4" s="2" t="s">
        <v>9</v>
      </c>
      <c r="H4">
        <v>374.55</v>
      </c>
      <c r="I4">
        <v>0</v>
      </c>
      <c r="J4">
        <v>0</v>
      </c>
      <c r="K4">
        <v>0</v>
      </c>
      <c r="L4">
        <v>0</v>
      </c>
      <c r="M4" t="s">
        <v>16</v>
      </c>
      <c r="N4" t="s">
        <v>17</v>
      </c>
      <c r="O4" s="4" t="s">
        <v>9</v>
      </c>
      <c r="P4" s="9">
        <f>IF(AND('V2 Global valeurs'!$G4="E",'V2 Global valeurs'!E4="BASE"),VLOOKUP('V2 Global valeurs'!$A4,'V2 Global valeurs'!$A$2:$L$1221,8,FALSE),"0")</f>
        <v>374.55</v>
      </c>
      <c r="Q4" s="9">
        <f>IF(AND('V2 Global valeurs'!$G4="E",'V2 Global valeurs'!E4="BASE"),VLOOKUP('V2 Global valeurs'!$A4,'V2 Global valeurs'!$A$2:$L$1221,9,FALSE),"0")</f>
        <v>0</v>
      </c>
      <c r="R4" s="9">
        <f>IF(AND('V2 Global valeurs'!$G4="E",'V2 Global valeurs'!E4="BASE"),VLOOKUP('V2 Global valeurs'!$A4,'V2 Global valeurs'!$A$2:$L$1221,10,FALSE),"0")</f>
        <v>0</v>
      </c>
      <c r="S4" s="9">
        <f>IF(AND('V2 Global valeurs'!$G4="E",'V2 Global valeurs'!E4="BASE"),VLOOKUP('V2 Global valeurs'!$A4,'V2 Global valeurs'!$A$2:$L$1221,11,FALSE),"0")</f>
        <v>0</v>
      </c>
      <c r="T4" s="9">
        <f>IF(AND('V2 Global valeurs'!$G4="E",'V2 Global valeurs'!E4="BASE"),VLOOKUP('V2 Global valeurs'!$A4,'V2 Global valeurs'!$A$2:$L$1221,12,FALSE),"0")</f>
        <v>0</v>
      </c>
      <c r="U4" s="9" t="str">
        <f>IF(AND('V2 Global valeurs'!$G4="A",'V2 Global valeurs'!E4="BASE"),VLOOKUP('V2 Global valeurs'!$A4,'V2 Global valeurs'!$A$2:$L$1221,8,FALSE),"0")</f>
        <v>0</v>
      </c>
      <c r="V4" s="9" t="str">
        <f>IF(AND('V2 Global valeurs'!$G4="A",'V2 Global valeurs'!E4="BASE"),VLOOKUP('V2 Global valeurs'!$A4,'V2 Global valeurs'!$A$2:$L$1221,9,FALSE),"0")</f>
        <v>0</v>
      </c>
      <c r="W4" s="9" t="str">
        <f>IF(AND('V2 Global valeurs'!$G4="A",'V2 Global valeurs'!E4="BASE"),VLOOKUP('V2 Global valeurs'!$A4,'V2 Global valeurs'!$A$2:$L$1221,10,FALSE),"0")</f>
        <v>0</v>
      </c>
      <c r="X4" s="9" t="str">
        <f>IF(AND('V2 Global valeurs'!$G4="A",'V2 Global valeurs'!E4="BASE"),VLOOKUP('V2 Global valeurs'!$A4,'V2 Global valeurs'!$A$2:$L$1221,11,FALSE),"0")</f>
        <v>0</v>
      </c>
      <c r="Y4" s="9" t="str">
        <f>IF(AND('V2 Global valeurs'!$G4="A",'V2 Global valeurs'!E4="BASE"),VLOOKUP('V2 Global valeurs'!$A4,'V2 Global valeurs'!$A$2:$L$1221,12,FALSE),"0")</f>
        <v>0</v>
      </c>
      <c r="AB4" s="3"/>
      <c r="AC4" s="3" t="str">
        <f>IF(AND('V2 Global valeurs'!$G4="E",'V2 Global valeurs'!$E4="RENFORT 1"),VLOOKUP('V2 Global valeurs'!$A4,'V2 Global valeurs'!$A$2:$L$1221,8,FALSE),"0")</f>
        <v>0</v>
      </c>
      <c r="AD4" s="3" t="str">
        <f>IF(AND('V2 Global valeurs'!$G4="E",'V2 Global valeurs'!$E4="RENFORT 1"),VLOOKUP('V2 Global valeurs'!$A4,'V2 Global valeurs'!$A$2:$L$1221,9,FALSE),"0")</f>
        <v>0</v>
      </c>
      <c r="AE4" s="3" t="str">
        <f>IF(AND('V2 Global valeurs'!$G4="E",'V2 Global valeurs'!$E4="RENFORT 1"),VLOOKUP('V2 Global valeurs'!$A4,'V2 Global valeurs'!$A$2:$L$1221,10,FALSE),"0")</f>
        <v>0</v>
      </c>
      <c r="AF4" s="3" t="str">
        <f>IF(AND('V2 Global valeurs'!$G4="E",'V2 Global valeurs'!$E4="RENFORT 1"),VLOOKUP('V2 Global valeurs'!$A4,'V2 Global valeurs'!$A$2:$L$1221,11,FALSE),"0")</f>
        <v>0</v>
      </c>
      <c r="AG4" s="3" t="str">
        <f>IF(AND('V2 Global valeurs'!$G4="E",'V2 Global valeurs'!$E4="RENFORT 1"),VLOOKUP('V2 Global valeurs'!$A4,'V2 Global valeurs'!$A$2:$L$1221,12,FALSE),"0")</f>
        <v>0</v>
      </c>
      <c r="AH4" s="3" t="str">
        <f>IF(AND('V2 Global valeurs'!$G4="A",'V2 Global valeurs'!$E4="RENFORT 1"),VLOOKUP('V2 Global valeurs'!$A4,'V2 Global valeurs'!$A$2:$L$1221,8,FALSE),"0")</f>
        <v>0</v>
      </c>
      <c r="AI4" s="3" t="str">
        <f>IF(AND('V2 Global valeurs'!$G4="A",'V2 Global valeurs'!$E4="RENFORT 1"),VLOOKUP('V2 Global valeurs'!$A4,'V2 Global valeurs'!$A$2:$L$1221,9,FALSE),"0")</f>
        <v>0</v>
      </c>
      <c r="AJ4" s="3" t="str">
        <f>IF(AND('V2 Global valeurs'!$G4="A",'V2 Global valeurs'!$E4="RENFORT 1"),VLOOKUP('V2 Global valeurs'!$A4,'V2 Global valeurs'!$A$2:$L$1221,10,FALSE),"0")</f>
        <v>0</v>
      </c>
      <c r="AK4" s="3" t="str">
        <f>IF(AND('V2 Global valeurs'!$G4="A",'V2 Global valeurs'!$E4="RENFORT 1"),VLOOKUP('V2 Global valeurs'!$A4,'V2 Global valeurs'!$A$2:$L$1221,11,FALSE),"0")</f>
        <v>0</v>
      </c>
      <c r="AL4" s="3" t="str">
        <f>IF(AND('V2 Global valeurs'!$G4="A",'V2 Global valeurs'!$E4="RENFORT 1"),VLOOKUP('V2 Global valeurs'!$A4,'V2 Global valeurs'!$A$2:$L$1221,12,FALSE),"0")</f>
        <v>0</v>
      </c>
      <c r="AP4" s="1" t="str">
        <f>IF(AND('V2 Global valeurs'!$G4="E",'V2 Global valeurs'!$E4="RENFORT 2"),VLOOKUP('V2 Global valeurs'!$A4,'V2 Global valeurs'!$A$2:$L$1221,8,FALSE),"0")</f>
        <v>0</v>
      </c>
      <c r="AQ4" s="1" t="str">
        <f>IF(AND('V2 Global valeurs'!$G4="E",'V2 Global valeurs'!$E4="RENFORT 2"),VLOOKUP('V2 Global valeurs'!$A4,'V2 Global valeurs'!$A$2:$L$1221,9,FALSE),"0")</f>
        <v>0</v>
      </c>
      <c r="AR4" s="1" t="str">
        <f>IF(AND('V2 Global valeurs'!$G4="E",'V2 Global valeurs'!$E4="RENFORT 2"),VLOOKUP('V2 Global valeurs'!$A4,'V2 Global valeurs'!$A$2:$L$1221,10,FALSE),"0")</f>
        <v>0</v>
      </c>
      <c r="AS4" s="1" t="str">
        <f>IF(AND('V2 Global valeurs'!$G4="E",'V2 Global valeurs'!$E4="RENFORT 2"),VLOOKUP('V2 Global valeurs'!$A4,'V2 Global valeurs'!$A$2:$L$1221,11,FALSE),"0")</f>
        <v>0</v>
      </c>
      <c r="AT4" s="1" t="str">
        <f>IF(AND('V2 Global valeurs'!$G4="E",'V2 Global valeurs'!$E4="RENFORT 2"),VLOOKUP('V2 Global valeurs'!$A4,'V2 Global valeurs'!$A$2:$L$1221,12,FALSE),"0")</f>
        <v>0</v>
      </c>
      <c r="AU4" s="1" t="str">
        <f>IF(AND('V2 Global valeurs'!$G4="A",'V2 Global valeurs'!$E4="RENFORT 2"),VLOOKUP('V2 Global valeurs'!$A4,'V2 Global valeurs'!$A$2:$L$1221,8,FALSE),"0")</f>
        <v>0</v>
      </c>
      <c r="AV4" s="1" t="str">
        <f>IF(AND('V2 Global valeurs'!$G4="A",'V2 Global valeurs'!$E4="RENFORT 2"),VLOOKUP('V2 Global valeurs'!$A4,'V2 Global valeurs'!$A$2:$L$1221,9,FALSE),"0")</f>
        <v>0</v>
      </c>
      <c r="AW4" s="1" t="str">
        <f>IF(AND('V2 Global valeurs'!$G4="A",'V2 Global valeurs'!$E4="RENFORT 2"),VLOOKUP('V2 Global valeurs'!$A4,'V2 Global valeurs'!$A$2:$L$1221,10,FALSE),"0")</f>
        <v>0</v>
      </c>
      <c r="AX4" s="1" t="str">
        <f>IF(AND('V2 Global valeurs'!$G4="A",'V2 Global valeurs'!$E4="RENFORT 2"),VLOOKUP('V2 Global valeurs'!$A4,'V2 Global valeurs'!$A$2:$L$1221,11,FALSE),"0")</f>
        <v>0</v>
      </c>
      <c r="AY4" s="1" t="str">
        <f>IF(AND('V2 Global valeurs'!$G4="A",'V2 Global valeurs'!$E4="RENFORT 2"),VLOOKUP('V2 Global valeurs'!$A4,'V2 Global valeurs'!$A$2:$L$1221,12,FALSE),"0")</f>
        <v>0</v>
      </c>
    </row>
    <row r="5" spans="1:51" x14ac:dyDescent="0.3">
      <c r="A5" t="s">
        <v>18</v>
      </c>
      <c r="B5" t="s">
        <v>19</v>
      </c>
      <c r="C5" t="s">
        <v>19</v>
      </c>
      <c r="D5" t="s">
        <v>20</v>
      </c>
      <c r="E5" t="s">
        <v>367</v>
      </c>
      <c r="F5" s="2">
        <v>4</v>
      </c>
      <c r="G5" s="2" t="s">
        <v>9</v>
      </c>
      <c r="H5">
        <v>0</v>
      </c>
      <c r="I5">
        <v>77.09</v>
      </c>
      <c r="J5">
        <v>0</v>
      </c>
      <c r="K5">
        <v>197.38000000000002</v>
      </c>
      <c r="L5">
        <v>0</v>
      </c>
      <c r="M5" t="s">
        <v>19</v>
      </c>
      <c r="N5" t="s">
        <v>20</v>
      </c>
      <c r="O5" s="4" t="s">
        <v>9</v>
      </c>
      <c r="P5" s="9">
        <f>IF(AND('V2 Global valeurs'!$G5="E",'V2 Global valeurs'!E5="BASE"),VLOOKUP('V2 Global valeurs'!$A5,'V2 Global valeurs'!$A$2:$L$1221,8,FALSE),"0")</f>
        <v>0</v>
      </c>
      <c r="Q5" s="9">
        <f>IF(AND('V2 Global valeurs'!$G5="E",'V2 Global valeurs'!E5="BASE"),VLOOKUP('V2 Global valeurs'!$A5,'V2 Global valeurs'!$A$2:$L$1221,9,FALSE),"0")</f>
        <v>77.09</v>
      </c>
      <c r="R5" s="9">
        <f>IF(AND('V2 Global valeurs'!$G5="E",'V2 Global valeurs'!E5="BASE"),VLOOKUP('V2 Global valeurs'!$A5,'V2 Global valeurs'!$A$2:$L$1221,10,FALSE),"0")</f>
        <v>0</v>
      </c>
      <c r="S5" s="9">
        <f>IF(AND('V2 Global valeurs'!$G5="E",'V2 Global valeurs'!E5="BASE"),VLOOKUP('V2 Global valeurs'!$A5,'V2 Global valeurs'!$A$2:$L$1221,11,FALSE),"0")</f>
        <v>197.38000000000002</v>
      </c>
      <c r="T5" s="9">
        <f>IF(AND('V2 Global valeurs'!$G5="E",'V2 Global valeurs'!E5="BASE"),VLOOKUP('V2 Global valeurs'!$A5,'V2 Global valeurs'!$A$2:$L$1221,12,FALSE),"0")</f>
        <v>0</v>
      </c>
      <c r="U5" s="9" t="str">
        <f>IF(AND('V2 Global valeurs'!$G5="A",'V2 Global valeurs'!E5="BASE"),VLOOKUP('V2 Global valeurs'!$A5,'V2 Global valeurs'!$A$2:$L$1221,8,FALSE),"0")</f>
        <v>0</v>
      </c>
      <c r="V5" s="9" t="str">
        <f>IF(AND('V2 Global valeurs'!$G5="A",'V2 Global valeurs'!E5="BASE"),VLOOKUP('V2 Global valeurs'!$A5,'V2 Global valeurs'!$A$2:$L$1221,9,FALSE),"0")</f>
        <v>0</v>
      </c>
      <c r="W5" s="9" t="str">
        <f>IF(AND('V2 Global valeurs'!$G5="A",'V2 Global valeurs'!E5="BASE"),VLOOKUP('V2 Global valeurs'!$A5,'V2 Global valeurs'!$A$2:$L$1221,10,FALSE),"0")</f>
        <v>0</v>
      </c>
      <c r="X5" s="9" t="str">
        <f>IF(AND('V2 Global valeurs'!$G5="A",'V2 Global valeurs'!E5="BASE"),VLOOKUP('V2 Global valeurs'!$A5,'V2 Global valeurs'!$A$2:$L$1221,11,FALSE),"0")</f>
        <v>0</v>
      </c>
      <c r="Y5" s="9" t="str">
        <f>IF(AND('V2 Global valeurs'!$G5="A",'V2 Global valeurs'!E5="BASE"),VLOOKUP('V2 Global valeurs'!$A5,'V2 Global valeurs'!$A$2:$L$1221,12,FALSE),"0")</f>
        <v>0</v>
      </c>
      <c r="AB5" s="3"/>
      <c r="AC5" s="3" t="str">
        <f>IF(AND('V2 Global valeurs'!$G5="E",'V2 Global valeurs'!$E5="RENFORT 1"),VLOOKUP('V2 Global valeurs'!$A5,'V2 Global valeurs'!$A$2:$L$1221,8,FALSE),"0")</f>
        <v>0</v>
      </c>
      <c r="AD5" s="3" t="str">
        <f>IF(AND('V2 Global valeurs'!$G5="E",'V2 Global valeurs'!$E5="RENFORT 1"),VLOOKUP('V2 Global valeurs'!$A5,'V2 Global valeurs'!$A$2:$L$1221,9,FALSE),"0")</f>
        <v>0</v>
      </c>
      <c r="AE5" s="3" t="str">
        <f>IF(AND('V2 Global valeurs'!$G5="E",'V2 Global valeurs'!$E5="RENFORT 1"),VLOOKUP('V2 Global valeurs'!$A5,'V2 Global valeurs'!$A$2:$L$1221,10,FALSE),"0")</f>
        <v>0</v>
      </c>
      <c r="AF5" s="3" t="str">
        <f>IF(AND('V2 Global valeurs'!$G5="E",'V2 Global valeurs'!$E5="RENFORT 1"),VLOOKUP('V2 Global valeurs'!$A5,'V2 Global valeurs'!$A$2:$L$1221,11,FALSE),"0")</f>
        <v>0</v>
      </c>
      <c r="AG5" s="3" t="str">
        <f>IF(AND('V2 Global valeurs'!$G5="E",'V2 Global valeurs'!$E5="RENFORT 1"),VLOOKUP('V2 Global valeurs'!$A5,'V2 Global valeurs'!$A$2:$L$1221,12,FALSE),"0")</f>
        <v>0</v>
      </c>
      <c r="AH5" s="3" t="str">
        <f>IF(AND('V2 Global valeurs'!$G5="A",'V2 Global valeurs'!$E5="RENFORT 1"),VLOOKUP('V2 Global valeurs'!$A5,'V2 Global valeurs'!$A$2:$L$1221,8,FALSE),"0")</f>
        <v>0</v>
      </c>
      <c r="AI5" s="3" t="str">
        <f>IF(AND('V2 Global valeurs'!$G5="A",'V2 Global valeurs'!$E5="RENFORT 1"),VLOOKUP('V2 Global valeurs'!$A5,'V2 Global valeurs'!$A$2:$L$1221,9,FALSE),"0")</f>
        <v>0</v>
      </c>
      <c r="AJ5" s="3" t="str">
        <f>IF(AND('V2 Global valeurs'!$G5="A",'V2 Global valeurs'!$E5="RENFORT 1"),VLOOKUP('V2 Global valeurs'!$A5,'V2 Global valeurs'!$A$2:$L$1221,10,FALSE),"0")</f>
        <v>0</v>
      </c>
      <c r="AK5" s="3" t="str">
        <f>IF(AND('V2 Global valeurs'!$G5="A",'V2 Global valeurs'!$E5="RENFORT 1"),VLOOKUP('V2 Global valeurs'!$A5,'V2 Global valeurs'!$A$2:$L$1221,11,FALSE),"0")</f>
        <v>0</v>
      </c>
      <c r="AL5" s="3" t="str">
        <f>IF(AND('V2 Global valeurs'!$G5="A",'V2 Global valeurs'!$E5="RENFORT 1"),VLOOKUP('V2 Global valeurs'!$A5,'V2 Global valeurs'!$A$2:$L$1221,12,FALSE),"0")</f>
        <v>0</v>
      </c>
      <c r="AP5" s="1" t="str">
        <f>IF(AND('V2 Global valeurs'!$G5="E",'V2 Global valeurs'!$E5="RENFORT 2"),VLOOKUP('V2 Global valeurs'!$A5,'V2 Global valeurs'!$A$2:$L$1221,8,FALSE),"0")</f>
        <v>0</v>
      </c>
      <c r="AQ5" s="1" t="str">
        <f>IF(AND('V2 Global valeurs'!$G5="E",'V2 Global valeurs'!$E5="RENFORT 2"),VLOOKUP('V2 Global valeurs'!$A5,'V2 Global valeurs'!$A$2:$L$1221,9,FALSE),"0")</f>
        <v>0</v>
      </c>
      <c r="AR5" s="1" t="str">
        <f>IF(AND('V2 Global valeurs'!$G5="E",'V2 Global valeurs'!$E5="RENFORT 2"),VLOOKUP('V2 Global valeurs'!$A5,'V2 Global valeurs'!$A$2:$L$1221,10,FALSE),"0")</f>
        <v>0</v>
      </c>
      <c r="AS5" s="1" t="str">
        <f>IF(AND('V2 Global valeurs'!$G5="E",'V2 Global valeurs'!$E5="RENFORT 2"),VLOOKUP('V2 Global valeurs'!$A5,'V2 Global valeurs'!$A$2:$L$1221,11,FALSE),"0")</f>
        <v>0</v>
      </c>
      <c r="AT5" s="1" t="str">
        <f>IF(AND('V2 Global valeurs'!$G5="E",'V2 Global valeurs'!$E5="RENFORT 2"),VLOOKUP('V2 Global valeurs'!$A5,'V2 Global valeurs'!$A$2:$L$1221,12,FALSE),"0")</f>
        <v>0</v>
      </c>
      <c r="AU5" s="1" t="str">
        <f>IF(AND('V2 Global valeurs'!$G5="A",'V2 Global valeurs'!$E5="RENFORT 2"),VLOOKUP('V2 Global valeurs'!$A5,'V2 Global valeurs'!$A$2:$L$1221,8,FALSE),"0")</f>
        <v>0</v>
      </c>
      <c r="AV5" s="1" t="str">
        <f>IF(AND('V2 Global valeurs'!$G5="A",'V2 Global valeurs'!$E5="RENFORT 2"),VLOOKUP('V2 Global valeurs'!$A5,'V2 Global valeurs'!$A$2:$L$1221,9,FALSE),"0")</f>
        <v>0</v>
      </c>
      <c r="AW5" s="1" t="str">
        <f>IF(AND('V2 Global valeurs'!$G5="A",'V2 Global valeurs'!$E5="RENFORT 2"),VLOOKUP('V2 Global valeurs'!$A5,'V2 Global valeurs'!$A$2:$L$1221,10,FALSE),"0")</f>
        <v>0</v>
      </c>
      <c r="AX5" s="1" t="str">
        <f>IF(AND('V2 Global valeurs'!$G5="A",'V2 Global valeurs'!$E5="RENFORT 2"),VLOOKUP('V2 Global valeurs'!$A5,'V2 Global valeurs'!$A$2:$L$1221,11,FALSE),"0")</f>
        <v>0</v>
      </c>
      <c r="AY5" s="1" t="str">
        <f>IF(AND('V2 Global valeurs'!$G5="A",'V2 Global valeurs'!$E5="RENFORT 2"),VLOOKUP('V2 Global valeurs'!$A5,'V2 Global valeurs'!$A$2:$L$1221,12,FALSE),"0")</f>
        <v>0</v>
      </c>
    </row>
    <row r="6" spans="1:51" s="19" customFormat="1" x14ac:dyDescent="0.3">
      <c r="A6" s="19" t="s">
        <v>21</v>
      </c>
      <c r="B6" s="19" t="s">
        <v>22</v>
      </c>
      <c r="C6" s="19" t="s">
        <v>23</v>
      </c>
      <c r="D6" s="19" t="s">
        <v>24</v>
      </c>
      <c r="E6" s="19" t="s">
        <v>367</v>
      </c>
      <c r="F6" s="20">
        <v>8</v>
      </c>
      <c r="G6" s="20" t="s">
        <v>9</v>
      </c>
      <c r="H6" s="19">
        <v>168.96000000000004</v>
      </c>
      <c r="I6" s="19">
        <v>64.72</v>
      </c>
      <c r="J6" s="19">
        <v>115.20000000000002</v>
      </c>
      <c r="K6" s="19">
        <v>168.96000000000004</v>
      </c>
      <c r="L6" s="19">
        <v>168.96000000000004</v>
      </c>
      <c r="M6" s="19" t="s">
        <v>23</v>
      </c>
      <c r="N6" s="19" t="s">
        <v>24</v>
      </c>
      <c r="O6" s="21" t="s">
        <v>9</v>
      </c>
      <c r="P6" s="22">
        <f>IF(AND('V2 Global valeurs'!$G6="E",'V2 Global valeurs'!E6="BASE"),VLOOKUP('V2 Global valeurs'!$A6,'V2 Global valeurs'!$A$2:$L$1221,8,FALSE),"0")</f>
        <v>168.96000000000004</v>
      </c>
      <c r="Q6" s="22">
        <f>IF(AND('V2 Global valeurs'!$G6="E",'V2 Global valeurs'!E6="BASE"),VLOOKUP('V2 Global valeurs'!$A6,'V2 Global valeurs'!$A$2:$L$1221,9,FALSE),"0")</f>
        <v>64.72</v>
      </c>
      <c r="R6" s="22">
        <f>IF(AND('V2 Global valeurs'!$G6="E",'V2 Global valeurs'!E6="BASE"),VLOOKUP('V2 Global valeurs'!$A6,'V2 Global valeurs'!$A$2:$L$1221,10,FALSE),"0")</f>
        <v>115.20000000000002</v>
      </c>
      <c r="S6" s="22">
        <f>IF(AND('V2 Global valeurs'!$G6="E",'V2 Global valeurs'!E6="BASE"),VLOOKUP('V2 Global valeurs'!$A6,'V2 Global valeurs'!$A$2:$L$1221,11,FALSE),"0")</f>
        <v>168.96000000000004</v>
      </c>
      <c r="T6" s="22">
        <f>IF(AND('V2 Global valeurs'!$G6="E",'V2 Global valeurs'!E6="BASE"),VLOOKUP('V2 Global valeurs'!$A6,'V2 Global valeurs'!$A$2:$L$1221,12,FALSE),"0")</f>
        <v>168.96000000000004</v>
      </c>
      <c r="U6" s="22" t="str">
        <f>IF(AND('V2 Global valeurs'!$G6="A",'V2 Global valeurs'!E6="BASE"),VLOOKUP('V2 Global valeurs'!$A6,'V2 Global valeurs'!$A$2:$L$1221,8,FALSE),"0")</f>
        <v>0</v>
      </c>
      <c r="V6" s="22" t="str">
        <f>IF(AND('V2 Global valeurs'!$G6="A",'V2 Global valeurs'!E6="BASE"),VLOOKUP('V2 Global valeurs'!$A6,'V2 Global valeurs'!$A$2:$L$1221,9,FALSE),"0")</f>
        <v>0</v>
      </c>
      <c r="W6" s="22" t="str">
        <f>IF(AND('V2 Global valeurs'!$G6="A",'V2 Global valeurs'!E6="BASE"),VLOOKUP('V2 Global valeurs'!$A6,'V2 Global valeurs'!$A$2:$L$1221,10,FALSE),"0")</f>
        <v>0</v>
      </c>
      <c r="X6" s="22" t="str">
        <f>IF(AND('V2 Global valeurs'!$G6="A",'V2 Global valeurs'!E6="BASE"),VLOOKUP('V2 Global valeurs'!$A6,'V2 Global valeurs'!$A$2:$L$1221,11,FALSE),"0")</f>
        <v>0</v>
      </c>
      <c r="Y6" s="22" t="str">
        <f>IF(AND('V2 Global valeurs'!$G6="A",'V2 Global valeurs'!E6="BASE"),VLOOKUP('V2 Global valeurs'!$A6,'V2 Global valeurs'!$A$2:$L$1221,12,FALSE),"0")</f>
        <v>0</v>
      </c>
      <c r="Z6" s="19" t="str">
        <f>IF(Z7&lt;&gt;"",Z7,"")</f>
        <v>CUISINE FROID PRO. B+OP</v>
      </c>
      <c r="AA6" s="19" t="s">
        <v>27</v>
      </c>
      <c r="AB6" s="22" t="s">
        <v>14</v>
      </c>
      <c r="AC6" s="22" t="s">
        <v>365</v>
      </c>
      <c r="AD6" s="22" t="s">
        <v>365</v>
      </c>
      <c r="AE6" s="22" t="s">
        <v>365</v>
      </c>
      <c r="AF6" s="22" t="s">
        <v>365</v>
      </c>
      <c r="AG6" s="22" t="s">
        <v>365</v>
      </c>
      <c r="AH6" s="22">
        <v>36.770000000000003</v>
      </c>
      <c r="AI6" s="22">
        <v>15.08</v>
      </c>
      <c r="AJ6" s="22">
        <v>24.96</v>
      </c>
      <c r="AK6" s="22">
        <v>36.770000000000003</v>
      </c>
      <c r="AL6" s="22">
        <v>36.770000000000003</v>
      </c>
      <c r="AP6" s="23" t="str">
        <f>IF(AND('V2 Global valeurs'!$G6="E",'V2 Global valeurs'!$E6="RENFORT 2"),VLOOKUP('V2 Global valeurs'!$A6,'V2 Global valeurs'!$A$2:$L$1221,8,FALSE),"0")</f>
        <v>0</v>
      </c>
      <c r="AQ6" s="23" t="str">
        <f>IF(AND('V2 Global valeurs'!$G6="E",'V2 Global valeurs'!$E6="RENFORT 2"),VLOOKUP('V2 Global valeurs'!$A6,'V2 Global valeurs'!$A$2:$L$1221,9,FALSE),"0")</f>
        <v>0</v>
      </c>
      <c r="AR6" s="23" t="str">
        <f>IF(AND('V2 Global valeurs'!$G6="E",'V2 Global valeurs'!$E6="RENFORT 2"),VLOOKUP('V2 Global valeurs'!$A6,'V2 Global valeurs'!$A$2:$L$1221,10,FALSE),"0")</f>
        <v>0</v>
      </c>
      <c r="AS6" s="23" t="str">
        <f>IF(AND('V2 Global valeurs'!$G6="E",'V2 Global valeurs'!$E6="RENFORT 2"),VLOOKUP('V2 Global valeurs'!$A6,'V2 Global valeurs'!$A$2:$L$1221,11,FALSE),"0")</f>
        <v>0</v>
      </c>
      <c r="AT6" s="23" t="str">
        <f>IF(AND('V2 Global valeurs'!$G6="E",'V2 Global valeurs'!$E6="RENFORT 2"),VLOOKUP('V2 Global valeurs'!$A6,'V2 Global valeurs'!$A$2:$L$1221,12,FALSE),"0")</f>
        <v>0</v>
      </c>
      <c r="AU6" s="23" t="str">
        <f>IF(AND('V2 Global valeurs'!$G6="A",'V2 Global valeurs'!$E6="RENFORT 2"),VLOOKUP('V2 Global valeurs'!$A6,'V2 Global valeurs'!$A$2:$L$1221,8,FALSE),"0")</f>
        <v>0</v>
      </c>
      <c r="AV6" s="23" t="str">
        <f>IF(AND('V2 Global valeurs'!$G6="A",'V2 Global valeurs'!$E6="RENFORT 2"),VLOOKUP('V2 Global valeurs'!$A6,'V2 Global valeurs'!$A$2:$L$1221,9,FALSE),"0")</f>
        <v>0</v>
      </c>
      <c r="AW6" s="23" t="str">
        <f>IF(AND('V2 Global valeurs'!$G6="A",'V2 Global valeurs'!$E6="RENFORT 2"),VLOOKUP('V2 Global valeurs'!$A6,'V2 Global valeurs'!$A$2:$L$1221,10,FALSE),"0")</f>
        <v>0</v>
      </c>
      <c r="AX6" s="23" t="str">
        <f>IF(AND('V2 Global valeurs'!$G6="A",'V2 Global valeurs'!$E6="RENFORT 2"),VLOOKUP('V2 Global valeurs'!$A6,'V2 Global valeurs'!$A$2:$L$1221,11,FALSE),"0")</f>
        <v>0</v>
      </c>
      <c r="AY6" s="23" t="str">
        <f>IF(AND('V2 Global valeurs'!$G6="A",'V2 Global valeurs'!$E6="RENFORT 2"),VLOOKUP('V2 Global valeurs'!$A6,'V2 Global valeurs'!$A$2:$L$1221,12,FALSE),"0")</f>
        <v>0</v>
      </c>
    </row>
    <row r="7" spans="1:51" s="19" customFormat="1" x14ac:dyDescent="0.3">
      <c r="A7" s="19" t="s">
        <v>25</v>
      </c>
      <c r="B7" s="19" t="s">
        <v>22</v>
      </c>
      <c r="C7" s="19" t="s">
        <v>26</v>
      </c>
      <c r="D7" s="19" t="s">
        <v>27</v>
      </c>
      <c r="E7" s="19" t="s">
        <v>368</v>
      </c>
      <c r="F7" s="19">
        <v>8</v>
      </c>
      <c r="G7" s="20" t="s">
        <v>14</v>
      </c>
      <c r="H7" s="19">
        <v>36.770000000000003</v>
      </c>
      <c r="I7" s="19">
        <v>15.08</v>
      </c>
      <c r="J7" s="19">
        <v>24.96</v>
      </c>
      <c r="K7" s="19">
        <v>36.770000000000003</v>
      </c>
      <c r="L7" s="19">
        <v>36.770000000000003</v>
      </c>
      <c r="O7" s="21"/>
      <c r="P7" s="22" t="str">
        <f>IF(AND('V2 Global valeurs'!$G7="E",'V2 Global valeurs'!E7="BASE"),VLOOKUP('V2 Global valeurs'!$A7,'V2 Global valeurs'!$A$2:$L$1221,8,FALSE),"0")</f>
        <v>0</v>
      </c>
      <c r="Q7" s="22" t="str">
        <f>IF(AND('V2 Global valeurs'!$G7="E",'V2 Global valeurs'!E7="BASE"),VLOOKUP('V2 Global valeurs'!$A7,'V2 Global valeurs'!$A$2:$L$1221,9,FALSE),"0")</f>
        <v>0</v>
      </c>
      <c r="R7" s="22" t="str">
        <f>IF(AND('V2 Global valeurs'!$G7="E",'V2 Global valeurs'!E7="BASE"),VLOOKUP('V2 Global valeurs'!$A7,'V2 Global valeurs'!$A$2:$L$1221,10,FALSE),"0")</f>
        <v>0</v>
      </c>
      <c r="S7" s="22" t="str">
        <f>IF(AND('V2 Global valeurs'!$G7="E",'V2 Global valeurs'!E7="BASE"),VLOOKUP('V2 Global valeurs'!$A7,'V2 Global valeurs'!$A$2:$L$1221,11,FALSE),"0")</f>
        <v>0</v>
      </c>
      <c r="T7" s="22" t="str">
        <f>IF(AND('V2 Global valeurs'!$G7="E",'V2 Global valeurs'!E7="BASE"),VLOOKUP('V2 Global valeurs'!$A7,'V2 Global valeurs'!$A$2:$L$1221,12,FALSE),"0")</f>
        <v>0</v>
      </c>
      <c r="U7" s="22" t="str">
        <f>IF(AND('V2 Global valeurs'!$G7="A",'V2 Global valeurs'!E7="BASE"),VLOOKUP('V2 Global valeurs'!$A7,'V2 Global valeurs'!$A$2:$L$1221,8,FALSE),"0")</f>
        <v>0</v>
      </c>
      <c r="V7" s="22" t="str">
        <f>IF(AND('V2 Global valeurs'!$G7="A",'V2 Global valeurs'!E7="BASE"),VLOOKUP('V2 Global valeurs'!$A7,'V2 Global valeurs'!$A$2:$L$1221,9,FALSE),"0")</f>
        <v>0</v>
      </c>
      <c r="W7" s="22" t="str">
        <f>IF(AND('V2 Global valeurs'!$G7="A",'V2 Global valeurs'!E7="BASE"),VLOOKUP('V2 Global valeurs'!$A7,'V2 Global valeurs'!$A$2:$L$1221,10,FALSE),"0")</f>
        <v>0</v>
      </c>
      <c r="X7" s="22" t="str">
        <f>IF(AND('V2 Global valeurs'!$G7="A",'V2 Global valeurs'!E7="BASE"),VLOOKUP('V2 Global valeurs'!$A7,'V2 Global valeurs'!$A$2:$L$1221,11,FALSE),"0")</f>
        <v>0</v>
      </c>
      <c r="Y7" s="22" t="str">
        <f>IF(AND('V2 Global valeurs'!$G7="A",'V2 Global valeurs'!E7="BASE"),VLOOKUP('V2 Global valeurs'!$A7,'V2 Global valeurs'!$A$2:$L$1221,12,FALSE),"0")</f>
        <v>0</v>
      </c>
      <c r="Z7" s="19" t="s">
        <v>26</v>
      </c>
      <c r="AA7" s="19" t="s">
        <v>27</v>
      </c>
      <c r="AB7" s="22" t="s">
        <v>14</v>
      </c>
      <c r="AC7" s="22" t="str">
        <f>IF(AND('V2 Global valeurs'!$G7="E",'V2 Global valeurs'!$E7="RENFORT 1"),VLOOKUP('V2 Global valeurs'!$A7,'V2 Global valeurs'!$A$2:$L$1221,8,FALSE),"0")</f>
        <v>0</v>
      </c>
      <c r="AD7" s="22" t="str">
        <f>IF(AND('V2 Global valeurs'!$G7="E",'V2 Global valeurs'!$E7="RENFORT 1"),VLOOKUP('V2 Global valeurs'!$A7,'V2 Global valeurs'!$A$2:$L$1221,9,FALSE),"0")</f>
        <v>0</v>
      </c>
      <c r="AE7" s="22" t="str">
        <f>IF(AND('V2 Global valeurs'!$G7="E",'V2 Global valeurs'!$E7="RENFORT 1"),VLOOKUP('V2 Global valeurs'!$A7,'V2 Global valeurs'!$A$2:$L$1221,10,FALSE),"0")</f>
        <v>0</v>
      </c>
      <c r="AF7" s="22" t="str">
        <f>IF(AND('V2 Global valeurs'!$G7="E",'V2 Global valeurs'!$E7="RENFORT 1"),VLOOKUP('V2 Global valeurs'!$A7,'V2 Global valeurs'!$A$2:$L$1221,11,FALSE),"0")</f>
        <v>0</v>
      </c>
      <c r="AG7" s="22" t="str">
        <f>IF(AND('V2 Global valeurs'!$G7="E",'V2 Global valeurs'!$E7="RENFORT 1"),VLOOKUP('V2 Global valeurs'!$A7,'V2 Global valeurs'!$A$2:$L$1221,12,FALSE),"0")</f>
        <v>0</v>
      </c>
      <c r="AH7" s="22">
        <f>IF(AND('V2 Global valeurs'!$G7="A",'V2 Global valeurs'!$E7="RENFORT 1"),VLOOKUP('V2 Global valeurs'!$A7,'V2 Global valeurs'!$A$2:$L$1221,8,FALSE),"0")</f>
        <v>36.770000000000003</v>
      </c>
      <c r="AI7" s="22">
        <f>IF(AND('V2 Global valeurs'!$G7="A",'V2 Global valeurs'!$E7="RENFORT 1"),VLOOKUP('V2 Global valeurs'!$A7,'V2 Global valeurs'!$A$2:$L$1221,9,FALSE),"0")</f>
        <v>15.08</v>
      </c>
      <c r="AJ7" s="22">
        <f>IF(AND('V2 Global valeurs'!$G7="A",'V2 Global valeurs'!$E7="RENFORT 1"),VLOOKUP('V2 Global valeurs'!$A7,'V2 Global valeurs'!$A$2:$L$1221,10,FALSE),"0")</f>
        <v>24.96</v>
      </c>
      <c r="AK7" s="22">
        <f>IF(AND('V2 Global valeurs'!$G7="A",'V2 Global valeurs'!$E7="RENFORT 1"),VLOOKUP('V2 Global valeurs'!$A7,'V2 Global valeurs'!$A$2:$L$1221,11,FALSE),"0")</f>
        <v>36.770000000000003</v>
      </c>
      <c r="AL7" s="22">
        <f>IF(AND('V2 Global valeurs'!$G7="A",'V2 Global valeurs'!$E7="RENFORT 1"),VLOOKUP('V2 Global valeurs'!$A7,'V2 Global valeurs'!$A$2:$L$1221,12,FALSE),"0")</f>
        <v>36.770000000000003</v>
      </c>
      <c r="AP7" s="23" t="str">
        <f>IF(AND('V2 Global valeurs'!$G7="E",'V2 Global valeurs'!$E7="RENFORT 2"),VLOOKUP('V2 Global valeurs'!$A7,'V2 Global valeurs'!$A$2:$L$1221,8,FALSE),"0")</f>
        <v>0</v>
      </c>
      <c r="AQ7" s="23" t="str">
        <f>IF(AND('V2 Global valeurs'!$G7="E",'V2 Global valeurs'!$E7="RENFORT 2"),VLOOKUP('V2 Global valeurs'!$A7,'V2 Global valeurs'!$A$2:$L$1221,9,FALSE),"0")</f>
        <v>0</v>
      </c>
      <c r="AR7" s="23" t="str">
        <f>IF(AND('V2 Global valeurs'!$G7="E",'V2 Global valeurs'!$E7="RENFORT 2"),VLOOKUP('V2 Global valeurs'!$A7,'V2 Global valeurs'!$A$2:$L$1221,10,FALSE),"0")</f>
        <v>0</v>
      </c>
      <c r="AS7" s="23" t="str">
        <f>IF(AND('V2 Global valeurs'!$G7="E",'V2 Global valeurs'!$E7="RENFORT 2"),VLOOKUP('V2 Global valeurs'!$A7,'V2 Global valeurs'!$A$2:$L$1221,11,FALSE),"0")</f>
        <v>0</v>
      </c>
      <c r="AT7" s="23" t="str">
        <f>IF(AND('V2 Global valeurs'!$G7="E",'V2 Global valeurs'!$E7="RENFORT 2"),VLOOKUP('V2 Global valeurs'!$A7,'V2 Global valeurs'!$A$2:$L$1221,12,FALSE),"0")</f>
        <v>0</v>
      </c>
      <c r="AU7" s="23" t="str">
        <f>IF(AND('V2 Global valeurs'!$G7="A",'V2 Global valeurs'!$E7="RENFORT 2"),VLOOKUP('V2 Global valeurs'!$A7,'V2 Global valeurs'!$A$2:$L$1221,8,FALSE),"0")</f>
        <v>0</v>
      </c>
      <c r="AV7" s="23" t="str">
        <f>IF(AND('V2 Global valeurs'!$G7="A",'V2 Global valeurs'!$E7="RENFORT 2"),VLOOKUP('V2 Global valeurs'!$A7,'V2 Global valeurs'!$A$2:$L$1221,9,FALSE),"0")</f>
        <v>0</v>
      </c>
      <c r="AW7" s="23" t="str">
        <f>IF(AND('V2 Global valeurs'!$G7="A",'V2 Global valeurs'!$E7="RENFORT 2"),VLOOKUP('V2 Global valeurs'!$A7,'V2 Global valeurs'!$A$2:$L$1221,10,FALSE),"0")</f>
        <v>0</v>
      </c>
      <c r="AX7" s="23" t="str">
        <f>IF(AND('V2 Global valeurs'!$G7="A",'V2 Global valeurs'!$E7="RENFORT 2"),VLOOKUP('V2 Global valeurs'!$A7,'V2 Global valeurs'!$A$2:$L$1221,11,FALSE),"0")</f>
        <v>0</v>
      </c>
      <c r="AY7" s="23" t="str">
        <f>IF(AND('V2 Global valeurs'!$G7="A",'V2 Global valeurs'!$E7="RENFORT 2"),VLOOKUP('V2 Global valeurs'!$A7,'V2 Global valeurs'!$A$2:$L$1221,12,FALSE),"0")</f>
        <v>0</v>
      </c>
    </row>
    <row r="8" spans="1:51" x14ac:dyDescent="0.3">
      <c r="A8" t="s">
        <v>29</v>
      </c>
      <c r="B8" t="s">
        <v>30</v>
      </c>
      <c r="C8" t="s">
        <v>31</v>
      </c>
      <c r="D8" t="s">
        <v>28</v>
      </c>
      <c r="E8" t="s">
        <v>367</v>
      </c>
      <c r="F8" s="2">
        <v>4</v>
      </c>
      <c r="G8" s="2" t="s">
        <v>14</v>
      </c>
      <c r="H8">
        <v>0</v>
      </c>
      <c r="I8">
        <v>80.78</v>
      </c>
      <c r="J8">
        <v>0</v>
      </c>
      <c r="K8">
        <v>168.49</v>
      </c>
      <c r="L8">
        <v>0</v>
      </c>
      <c r="M8" t="s">
        <v>31</v>
      </c>
      <c r="N8" t="s">
        <v>28</v>
      </c>
      <c r="O8" s="4" t="s">
        <v>14</v>
      </c>
      <c r="P8" s="9" t="str">
        <f>IF(AND('V2 Global valeurs'!$G8="E",'V2 Global valeurs'!E8="BASE"),VLOOKUP('V2 Global valeurs'!$A8,'V2 Global valeurs'!$A$2:$L$1221,8,FALSE),"0")</f>
        <v>0</v>
      </c>
      <c r="Q8" s="9" t="str">
        <f>IF(AND('V2 Global valeurs'!$G8="E",'V2 Global valeurs'!E8="BASE"),VLOOKUP('V2 Global valeurs'!$A8,'V2 Global valeurs'!$A$2:$L$1221,9,FALSE),"0")</f>
        <v>0</v>
      </c>
      <c r="R8" s="9" t="str">
        <f>IF(AND('V2 Global valeurs'!$G8="E",'V2 Global valeurs'!E8="BASE"),VLOOKUP('V2 Global valeurs'!$A8,'V2 Global valeurs'!$A$2:$L$1221,10,FALSE),"0")</f>
        <v>0</v>
      </c>
      <c r="S8" s="9" t="str">
        <f>IF(AND('V2 Global valeurs'!$G8="E",'V2 Global valeurs'!E8="BASE"),VLOOKUP('V2 Global valeurs'!$A8,'V2 Global valeurs'!$A$2:$L$1221,11,FALSE),"0")</f>
        <v>0</v>
      </c>
      <c r="T8" s="9" t="str">
        <f>IF(AND('V2 Global valeurs'!$G8="E",'V2 Global valeurs'!E8="BASE"),VLOOKUP('V2 Global valeurs'!$A8,'V2 Global valeurs'!$A$2:$L$1221,12,FALSE),"0")</f>
        <v>0</v>
      </c>
      <c r="U8" s="9">
        <f>IF(AND('V2 Global valeurs'!$G8="A",'V2 Global valeurs'!E8="BASE"),VLOOKUP('V2 Global valeurs'!$A8,'V2 Global valeurs'!$A$2:$L$1221,8,FALSE),"0")</f>
        <v>0</v>
      </c>
      <c r="V8" s="9">
        <f>IF(AND('V2 Global valeurs'!$G8="A",'V2 Global valeurs'!E8="BASE"),VLOOKUP('V2 Global valeurs'!$A8,'V2 Global valeurs'!$A$2:$L$1221,9,FALSE),"0")</f>
        <v>80.78</v>
      </c>
      <c r="W8" s="9">
        <f>IF(AND('V2 Global valeurs'!$G8="A",'V2 Global valeurs'!E8="BASE"),VLOOKUP('V2 Global valeurs'!$A8,'V2 Global valeurs'!$A$2:$L$1221,10,FALSE),"0")</f>
        <v>0</v>
      </c>
      <c r="X8" s="9">
        <f>IF(AND('V2 Global valeurs'!$G8="A",'V2 Global valeurs'!E8="BASE"),VLOOKUP('V2 Global valeurs'!$A8,'V2 Global valeurs'!$A$2:$L$1221,11,FALSE),"0")</f>
        <v>168.49</v>
      </c>
      <c r="Y8" s="9">
        <f>IF(AND('V2 Global valeurs'!$G8="A",'V2 Global valeurs'!E8="BASE"),VLOOKUP('V2 Global valeurs'!$A8,'V2 Global valeurs'!$A$2:$L$1221,12,FALSE),"0")</f>
        <v>0</v>
      </c>
      <c r="AB8" s="3"/>
      <c r="AC8" s="3" t="str">
        <f>IF(AND('V2 Global valeurs'!$G8="E",'V2 Global valeurs'!$E8="RENFORT 1"),VLOOKUP('V2 Global valeurs'!$A8,'V2 Global valeurs'!$A$2:$L$1221,8,FALSE),"0")</f>
        <v>0</v>
      </c>
      <c r="AD8" s="3" t="str">
        <f>IF(AND('V2 Global valeurs'!$G8="E",'V2 Global valeurs'!$E8="RENFORT 1"),VLOOKUP('V2 Global valeurs'!$A8,'V2 Global valeurs'!$A$2:$L$1221,9,FALSE),"0")</f>
        <v>0</v>
      </c>
      <c r="AE8" s="3" t="str">
        <f>IF(AND('V2 Global valeurs'!$G8="E",'V2 Global valeurs'!$E8="RENFORT 1"),VLOOKUP('V2 Global valeurs'!$A8,'V2 Global valeurs'!$A$2:$L$1221,10,FALSE),"0")</f>
        <v>0</v>
      </c>
      <c r="AF8" s="3" t="str">
        <f>IF(AND('V2 Global valeurs'!$G8="E",'V2 Global valeurs'!$E8="RENFORT 1"),VLOOKUP('V2 Global valeurs'!$A8,'V2 Global valeurs'!$A$2:$L$1221,11,FALSE),"0")</f>
        <v>0</v>
      </c>
      <c r="AG8" s="3" t="str">
        <f>IF(AND('V2 Global valeurs'!$G8="E",'V2 Global valeurs'!$E8="RENFORT 1"),VLOOKUP('V2 Global valeurs'!$A8,'V2 Global valeurs'!$A$2:$L$1221,12,FALSE),"0")</f>
        <v>0</v>
      </c>
      <c r="AH8" s="3" t="str">
        <f>IF(AND('V2 Global valeurs'!$G8="A",'V2 Global valeurs'!$E8="RENFORT 1"),VLOOKUP('V2 Global valeurs'!$A8,'V2 Global valeurs'!$A$2:$L$1221,8,FALSE),"0")</f>
        <v>0</v>
      </c>
      <c r="AI8" s="3" t="str">
        <f>IF(AND('V2 Global valeurs'!$G8="A",'V2 Global valeurs'!$E8="RENFORT 1"),VLOOKUP('V2 Global valeurs'!$A8,'V2 Global valeurs'!$A$2:$L$1221,9,FALSE),"0")</f>
        <v>0</v>
      </c>
      <c r="AJ8" s="3" t="str">
        <f>IF(AND('V2 Global valeurs'!$G8="A",'V2 Global valeurs'!$E8="RENFORT 1"),VLOOKUP('V2 Global valeurs'!$A8,'V2 Global valeurs'!$A$2:$L$1221,10,FALSE),"0")</f>
        <v>0</v>
      </c>
      <c r="AK8" s="3" t="str">
        <f>IF(AND('V2 Global valeurs'!$G8="A",'V2 Global valeurs'!$E8="RENFORT 1"),VLOOKUP('V2 Global valeurs'!$A8,'V2 Global valeurs'!$A$2:$L$1221,11,FALSE),"0")</f>
        <v>0</v>
      </c>
      <c r="AL8" s="3" t="str">
        <f>IF(AND('V2 Global valeurs'!$G8="A",'V2 Global valeurs'!$E8="RENFORT 1"),VLOOKUP('V2 Global valeurs'!$A8,'V2 Global valeurs'!$A$2:$L$1221,12,FALSE),"0")</f>
        <v>0</v>
      </c>
      <c r="AP8" s="1" t="str">
        <f>IF(AND('V2 Global valeurs'!$G8="E",'V2 Global valeurs'!$E8="RENFORT 2"),VLOOKUP('V2 Global valeurs'!$A8,'V2 Global valeurs'!$A$2:$L$1221,8,FALSE),"0")</f>
        <v>0</v>
      </c>
      <c r="AQ8" s="1" t="str">
        <f>IF(AND('V2 Global valeurs'!$G8="E",'V2 Global valeurs'!$E8="RENFORT 2"),VLOOKUP('V2 Global valeurs'!$A8,'V2 Global valeurs'!$A$2:$L$1221,9,FALSE),"0")</f>
        <v>0</v>
      </c>
      <c r="AR8" s="1" t="str">
        <f>IF(AND('V2 Global valeurs'!$G8="E",'V2 Global valeurs'!$E8="RENFORT 2"),VLOOKUP('V2 Global valeurs'!$A8,'V2 Global valeurs'!$A$2:$L$1221,10,FALSE),"0")</f>
        <v>0</v>
      </c>
      <c r="AS8" s="1" t="str">
        <f>IF(AND('V2 Global valeurs'!$G8="E",'V2 Global valeurs'!$E8="RENFORT 2"),VLOOKUP('V2 Global valeurs'!$A8,'V2 Global valeurs'!$A$2:$L$1221,11,FALSE),"0")</f>
        <v>0</v>
      </c>
      <c r="AT8" s="1" t="str">
        <f>IF(AND('V2 Global valeurs'!$G8="E",'V2 Global valeurs'!$E8="RENFORT 2"),VLOOKUP('V2 Global valeurs'!$A8,'V2 Global valeurs'!$A$2:$L$1221,12,FALSE),"0")</f>
        <v>0</v>
      </c>
      <c r="AU8" s="1" t="str">
        <f>IF(AND('V2 Global valeurs'!$G8="A",'V2 Global valeurs'!$E8="RENFORT 2"),VLOOKUP('V2 Global valeurs'!$A8,'V2 Global valeurs'!$A$2:$L$1221,8,FALSE),"0")</f>
        <v>0</v>
      </c>
      <c r="AV8" s="1" t="str">
        <f>IF(AND('V2 Global valeurs'!$G8="A",'V2 Global valeurs'!$E8="RENFORT 2"),VLOOKUP('V2 Global valeurs'!$A8,'V2 Global valeurs'!$A$2:$L$1221,9,FALSE),"0")</f>
        <v>0</v>
      </c>
      <c r="AW8" s="1" t="str">
        <f>IF(AND('V2 Global valeurs'!$G8="A",'V2 Global valeurs'!$E8="RENFORT 2"),VLOOKUP('V2 Global valeurs'!$A8,'V2 Global valeurs'!$A$2:$L$1221,10,FALSE),"0")</f>
        <v>0</v>
      </c>
      <c r="AX8" s="1" t="str">
        <f>IF(AND('V2 Global valeurs'!$G8="A",'V2 Global valeurs'!$E8="RENFORT 2"),VLOOKUP('V2 Global valeurs'!$A8,'V2 Global valeurs'!$A$2:$L$1221,11,FALSE),"0")</f>
        <v>0</v>
      </c>
      <c r="AY8" s="1" t="str">
        <f>IF(AND('V2 Global valeurs'!$G8="A",'V2 Global valeurs'!$E8="RENFORT 2"),VLOOKUP('V2 Global valeurs'!$A8,'V2 Global valeurs'!$A$2:$L$1221,12,FALSE),"0")</f>
        <v>0</v>
      </c>
    </row>
    <row r="9" spans="1:51" x14ac:dyDescent="0.3">
      <c r="A9" t="s">
        <v>32</v>
      </c>
      <c r="B9" t="s">
        <v>30</v>
      </c>
      <c r="C9" t="s">
        <v>33</v>
      </c>
      <c r="D9" t="s">
        <v>28</v>
      </c>
      <c r="E9" t="s">
        <v>367</v>
      </c>
      <c r="F9">
        <v>4</v>
      </c>
      <c r="G9" s="2" t="s">
        <v>14</v>
      </c>
      <c r="H9">
        <v>0</v>
      </c>
      <c r="I9">
        <v>93.460000000000008</v>
      </c>
      <c r="J9">
        <v>0</v>
      </c>
      <c r="K9">
        <v>197.23000000000002</v>
      </c>
      <c r="L9">
        <v>0</v>
      </c>
      <c r="M9" t="s">
        <v>33</v>
      </c>
      <c r="N9" t="s">
        <v>28</v>
      </c>
      <c r="O9" s="4" t="s">
        <v>14</v>
      </c>
      <c r="P9" s="9" t="str">
        <f>IF(AND('V2 Global valeurs'!$G9="E",'V2 Global valeurs'!E9="BASE"),VLOOKUP('V2 Global valeurs'!$A9,'V2 Global valeurs'!$A$2:$L$1221,8,FALSE),"0")</f>
        <v>0</v>
      </c>
      <c r="Q9" s="9" t="str">
        <f>IF(AND('V2 Global valeurs'!$G9="E",'V2 Global valeurs'!E9="BASE"),VLOOKUP('V2 Global valeurs'!$A9,'V2 Global valeurs'!$A$2:$L$1221,9,FALSE),"0")</f>
        <v>0</v>
      </c>
      <c r="R9" s="9" t="str">
        <f>IF(AND('V2 Global valeurs'!$G9="E",'V2 Global valeurs'!E9="BASE"),VLOOKUP('V2 Global valeurs'!$A9,'V2 Global valeurs'!$A$2:$L$1221,10,FALSE),"0")</f>
        <v>0</v>
      </c>
      <c r="S9" s="9" t="str">
        <f>IF(AND('V2 Global valeurs'!$G9="E",'V2 Global valeurs'!E9="BASE"),VLOOKUP('V2 Global valeurs'!$A9,'V2 Global valeurs'!$A$2:$L$1221,11,FALSE),"0")</f>
        <v>0</v>
      </c>
      <c r="T9" s="9" t="str">
        <f>IF(AND('V2 Global valeurs'!$G9="E",'V2 Global valeurs'!E9="BASE"),VLOOKUP('V2 Global valeurs'!$A9,'V2 Global valeurs'!$A$2:$L$1221,12,FALSE),"0")</f>
        <v>0</v>
      </c>
      <c r="U9" s="9">
        <f>IF(AND('V2 Global valeurs'!$G9="A",'V2 Global valeurs'!E9="BASE"),VLOOKUP('V2 Global valeurs'!$A9,'V2 Global valeurs'!$A$2:$L$1221,8,FALSE),"0")</f>
        <v>0</v>
      </c>
      <c r="V9" s="9">
        <f>IF(AND('V2 Global valeurs'!$G9="A",'V2 Global valeurs'!E9="BASE"),VLOOKUP('V2 Global valeurs'!$A9,'V2 Global valeurs'!$A$2:$L$1221,9,FALSE),"0")</f>
        <v>93.460000000000008</v>
      </c>
      <c r="W9" s="9">
        <f>IF(AND('V2 Global valeurs'!$G9="A",'V2 Global valeurs'!E9="BASE"),VLOOKUP('V2 Global valeurs'!$A9,'V2 Global valeurs'!$A$2:$L$1221,10,FALSE),"0")</f>
        <v>0</v>
      </c>
      <c r="X9" s="9">
        <f>IF(AND('V2 Global valeurs'!$G9="A",'V2 Global valeurs'!E9="BASE"),VLOOKUP('V2 Global valeurs'!$A9,'V2 Global valeurs'!$A$2:$L$1221,11,FALSE),"0")</f>
        <v>197.23000000000002</v>
      </c>
      <c r="Y9" s="9">
        <f>IF(AND('V2 Global valeurs'!$G9="A",'V2 Global valeurs'!E9="BASE"),VLOOKUP('V2 Global valeurs'!$A9,'V2 Global valeurs'!$A$2:$L$1221,12,FALSE),"0")</f>
        <v>0</v>
      </c>
      <c r="AB9" s="3"/>
      <c r="AC9" s="3" t="str">
        <f>IF(AND('V2 Global valeurs'!$G9="E",'V2 Global valeurs'!$E9="RENFORT 1"),VLOOKUP('V2 Global valeurs'!$A9,'V2 Global valeurs'!$A$2:$L$1221,8,FALSE),"0")</f>
        <v>0</v>
      </c>
      <c r="AD9" s="3" t="str">
        <f>IF(AND('V2 Global valeurs'!$G9="E",'V2 Global valeurs'!$E9="RENFORT 1"),VLOOKUP('V2 Global valeurs'!$A9,'V2 Global valeurs'!$A$2:$L$1221,9,FALSE),"0")</f>
        <v>0</v>
      </c>
      <c r="AE9" s="3" t="str">
        <f>IF(AND('V2 Global valeurs'!$G9="E",'V2 Global valeurs'!$E9="RENFORT 1"),VLOOKUP('V2 Global valeurs'!$A9,'V2 Global valeurs'!$A$2:$L$1221,10,FALSE),"0")</f>
        <v>0</v>
      </c>
      <c r="AF9" s="3" t="str">
        <f>IF(AND('V2 Global valeurs'!$G9="E",'V2 Global valeurs'!$E9="RENFORT 1"),VLOOKUP('V2 Global valeurs'!$A9,'V2 Global valeurs'!$A$2:$L$1221,11,FALSE),"0")</f>
        <v>0</v>
      </c>
      <c r="AG9" s="3" t="str">
        <f>IF(AND('V2 Global valeurs'!$G9="E",'V2 Global valeurs'!$E9="RENFORT 1"),VLOOKUP('V2 Global valeurs'!$A9,'V2 Global valeurs'!$A$2:$L$1221,12,FALSE),"0")</f>
        <v>0</v>
      </c>
      <c r="AH9" s="3" t="str">
        <f>IF(AND('V2 Global valeurs'!$G9="A",'V2 Global valeurs'!$E9="RENFORT 1"),VLOOKUP('V2 Global valeurs'!$A9,'V2 Global valeurs'!$A$2:$L$1221,8,FALSE),"0")</f>
        <v>0</v>
      </c>
      <c r="AI9" s="3" t="str">
        <f>IF(AND('V2 Global valeurs'!$G9="A",'V2 Global valeurs'!$E9="RENFORT 1"),VLOOKUP('V2 Global valeurs'!$A9,'V2 Global valeurs'!$A$2:$L$1221,9,FALSE),"0")</f>
        <v>0</v>
      </c>
      <c r="AJ9" s="3" t="str">
        <f>IF(AND('V2 Global valeurs'!$G9="A",'V2 Global valeurs'!$E9="RENFORT 1"),VLOOKUP('V2 Global valeurs'!$A9,'V2 Global valeurs'!$A$2:$L$1221,10,FALSE),"0")</f>
        <v>0</v>
      </c>
      <c r="AK9" s="3" t="str">
        <f>IF(AND('V2 Global valeurs'!$G9="A",'V2 Global valeurs'!$E9="RENFORT 1"),VLOOKUP('V2 Global valeurs'!$A9,'V2 Global valeurs'!$A$2:$L$1221,11,FALSE),"0")</f>
        <v>0</v>
      </c>
      <c r="AL9" s="3" t="str">
        <f>IF(AND('V2 Global valeurs'!$G9="A",'V2 Global valeurs'!$E9="RENFORT 1"),VLOOKUP('V2 Global valeurs'!$A9,'V2 Global valeurs'!$A$2:$L$1221,12,FALSE),"0")</f>
        <v>0</v>
      </c>
      <c r="AP9" s="1" t="str">
        <f>IF(AND('V2 Global valeurs'!$G9="E",'V2 Global valeurs'!$E9="RENFORT 2"),VLOOKUP('V2 Global valeurs'!$A9,'V2 Global valeurs'!$A$2:$L$1221,8,FALSE),"0")</f>
        <v>0</v>
      </c>
      <c r="AQ9" s="1" t="str">
        <f>IF(AND('V2 Global valeurs'!$G9="E",'V2 Global valeurs'!$E9="RENFORT 2"),VLOOKUP('V2 Global valeurs'!$A9,'V2 Global valeurs'!$A$2:$L$1221,9,FALSE),"0")</f>
        <v>0</v>
      </c>
      <c r="AR9" s="1" t="str">
        <f>IF(AND('V2 Global valeurs'!$G9="E",'V2 Global valeurs'!$E9="RENFORT 2"),VLOOKUP('V2 Global valeurs'!$A9,'V2 Global valeurs'!$A$2:$L$1221,10,FALSE),"0")</f>
        <v>0</v>
      </c>
      <c r="AS9" s="1" t="str">
        <f>IF(AND('V2 Global valeurs'!$G9="E",'V2 Global valeurs'!$E9="RENFORT 2"),VLOOKUP('V2 Global valeurs'!$A9,'V2 Global valeurs'!$A$2:$L$1221,11,FALSE),"0")</f>
        <v>0</v>
      </c>
      <c r="AT9" s="1" t="str">
        <f>IF(AND('V2 Global valeurs'!$G9="E",'V2 Global valeurs'!$E9="RENFORT 2"),VLOOKUP('V2 Global valeurs'!$A9,'V2 Global valeurs'!$A$2:$L$1221,12,FALSE),"0")</f>
        <v>0</v>
      </c>
      <c r="AU9" s="1" t="str">
        <f>IF(AND('V2 Global valeurs'!$G9="A",'V2 Global valeurs'!$E9="RENFORT 2"),VLOOKUP('V2 Global valeurs'!$A9,'V2 Global valeurs'!$A$2:$L$1221,8,FALSE),"0")</f>
        <v>0</v>
      </c>
      <c r="AV9" s="1" t="str">
        <f>IF(AND('V2 Global valeurs'!$G9="A",'V2 Global valeurs'!$E9="RENFORT 2"),VLOOKUP('V2 Global valeurs'!$A9,'V2 Global valeurs'!$A$2:$L$1221,9,FALSE),"0")</f>
        <v>0</v>
      </c>
      <c r="AW9" s="1" t="str">
        <f>IF(AND('V2 Global valeurs'!$G9="A",'V2 Global valeurs'!$E9="RENFORT 2"),VLOOKUP('V2 Global valeurs'!$A9,'V2 Global valeurs'!$A$2:$L$1221,10,FALSE),"0")</f>
        <v>0</v>
      </c>
      <c r="AX9" s="1" t="str">
        <f>IF(AND('V2 Global valeurs'!$G9="A",'V2 Global valeurs'!$E9="RENFORT 2"),VLOOKUP('V2 Global valeurs'!$A9,'V2 Global valeurs'!$A$2:$L$1221,11,FALSE),"0")</f>
        <v>0</v>
      </c>
      <c r="AY9" s="1" t="str">
        <f>IF(AND('V2 Global valeurs'!$G9="A",'V2 Global valeurs'!$E9="RENFORT 2"),VLOOKUP('V2 Global valeurs'!$A9,'V2 Global valeurs'!$A$2:$L$1221,12,FALSE),"0")</f>
        <v>0</v>
      </c>
    </row>
    <row r="10" spans="1:51" x14ac:dyDescent="0.3">
      <c r="A10" t="s">
        <v>34</v>
      </c>
      <c r="B10" t="s">
        <v>30</v>
      </c>
      <c r="C10" t="s">
        <v>35</v>
      </c>
      <c r="D10" t="s">
        <v>28</v>
      </c>
      <c r="E10" t="s">
        <v>367</v>
      </c>
      <c r="F10">
        <v>4</v>
      </c>
      <c r="G10" s="2" t="s">
        <v>14</v>
      </c>
      <c r="H10">
        <v>0</v>
      </c>
      <c r="I10">
        <v>105.35000000000001</v>
      </c>
      <c r="J10">
        <v>0</v>
      </c>
      <c r="K10">
        <v>224.42000000000002</v>
      </c>
      <c r="L10">
        <v>0</v>
      </c>
      <c r="M10" t="s">
        <v>35</v>
      </c>
      <c r="N10" t="s">
        <v>28</v>
      </c>
      <c r="O10" s="4" t="s">
        <v>14</v>
      </c>
      <c r="P10" s="9" t="str">
        <f>IF(AND('V2 Global valeurs'!$G10="E",'V2 Global valeurs'!E10="BASE"),VLOOKUP('V2 Global valeurs'!$A10,'V2 Global valeurs'!$A$2:$L$1221,8,FALSE),"0")</f>
        <v>0</v>
      </c>
      <c r="Q10" s="9" t="str">
        <f>IF(AND('V2 Global valeurs'!$G10="E",'V2 Global valeurs'!E10="BASE"),VLOOKUP('V2 Global valeurs'!$A10,'V2 Global valeurs'!$A$2:$L$1221,9,FALSE),"0")</f>
        <v>0</v>
      </c>
      <c r="R10" s="9" t="str">
        <f>IF(AND('V2 Global valeurs'!$G10="E",'V2 Global valeurs'!E10="BASE"),VLOOKUP('V2 Global valeurs'!$A10,'V2 Global valeurs'!$A$2:$L$1221,10,FALSE),"0")</f>
        <v>0</v>
      </c>
      <c r="S10" s="9" t="str">
        <f>IF(AND('V2 Global valeurs'!$G10="E",'V2 Global valeurs'!E10="BASE"),VLOOKUP('V2 Global valeurs'!$A10,'V2 Global valeurs'!$A$2:$L$1221,11,FALSE),"0")</f>
        <v>0</v>
      </c>
      <c r="T10" s="9" t="str">
        <f>IF(AND('V2 Global valeurs'!$G10="E",'V2 Global valeurs'!E10="BASE"),VLOOKUP('V2 Global valeurs'!$A10,'V2 Global valeurs'!$A$2:$L$1221,12,FALSE),"0")</f>
        <v>0</v>
      </c>
      <c r="U10" s="9">
        <f>IF(AND('V2 Global valeurs'!$G10="A",'V2 Global valeurs'!E10="BASE"),VLOOKUP('V2 Global valeurs'!$A10,'V2 Global valeurs'!$A$2:$L$1221,8,FALSE),"0")</f>
        <v>0</v>
      </c>
      <c r="V10" s="9">
        <f>IF(AND('V2 Global valeurs'!$G10="A",'V2 Global valeurs'!E10="BASE"),VLOOKUP('V2 Global valeurs'!$A10,'V2 Global valeurs'!$A$2:$L$1221,9,FALSE),"0")</f>
        <v>105.35000000000001</v>
      </c>
      <c r="W10" s="9">
        <f>IF(AND('V2 Global valeurs'!$G10="A",'V2 Global valeurs'!E10="BASE"),VLOOKUP('V2 Global valeurs'!$A10,'V2 Global valeurs'!$A$2:$L$1221,10,FALSE),"0")</f>
        <v>0</v>
      </c>
      <c r="X10" s="9">
        <f>IF(AND('V2 Global valeurs'!$G10="A",'V2 Global valeurs'!E10="BASE"),VLOOKUP('V2 Global valeurs'!$A10,'V2 Global valeurs'!$A$2:$L$1221,11,FALSE),"0")</f>
        <v>224.42000000000002</v>
      </c>
      <c r="Y10" s="9">
        <f>IF(AND('V2 Global valeurs'!$G10="A",'V2 Global valeurs'!E10="BASE"),VLOOKUP('V2 Global valeurs'!$A10,'V2 Global valeurs'!$A$2:$L$1221,12,FALSE),"0")</f>
        <v>0</v>
      </c>
      <c r="AB10" s="3"/>
      <c r="AC10" s="3" t="str">
        <f>IF(AND('V2 Global valeurs'!$G10="E",'V2 Global valeurs'!$E10="RENFORT 1"),VLOOKUP('V2 Global valeurs'!$A10,'V2 Global valeurs'!$A$2:$L$1221,8,FALSE),"0")</f>
        <v>0</v>
      </c>
      <c r="AD10" s="3" t="str">
        <f>IF(AND('V2 Global valeurs'!$G10="E",'V2 Global valeurs'!$E10="RENFORT 1"),VLOOKUP('V2 Global valeurs'!$A10,'V2 Global valeurs'!$A$2:$L$1221,9,FALSE),"0")</f>
        <v>0</v>
      </c>
      <c r="AE10" s="3" t="str">
        <f>IF(AND('V2 Global valeurs'!$G10="E",'V2 Global valeurs'!$E10="RENFORT 1"),VLOOKUP('V2 Global valeurs'!$A10,'V2 Global valeurs'!$A$2:$L$1221,10,FALSE),"0")</f>
        <v>0</v>
      </c>
      <c r="AF10" s="3" t="str">
        <f>IF(AND('V2 Global valeurs'!$G10="E",'V2 Global valeurs'!$E10="RENFORT 1"),VLOOKUP('V2 Global valeurs'!$A10,'V2 Global valeurs'!$A$2:$L$1221,11,FALSE),"0")</f>
        <v>0</v>
      </c>
      <c r="AG10" s="3" t="str">
        <f>IF(AND('V2 Global valeurs'!$G10="E",'V2 Global valeurs'!$E10="RENFORT 1"),VLOOKUP('V2 Global valeurs'!$A10,'V2 Global valeurs'!$A$2:$L$1221,12,FALSE),"0")</f>
        <v>0</v>
      </c>
      <c r="AH10" s="3" t="str">
        <f>IF(AND('V2 Global valeurs'!$G10="A",'V2 Global valeurs'!$E10="RENFORT 1"),VLOOKUP('V2 Global valeurs'!$A10,'V2 Global valeurs'!$A$2:$L$1221,8,FALSE),"0")</f>
        <v>0</v>
      </c>
      <c r="AI10" s="3" t="str">
        <f>IF(AND('V2 Global valeurs'!$G10="A",'V2 Global valeurs'!$E10="RENFORT 1"),VLOOKUP('V2 Global valeurs'!$A10,'V2 Global valeurs'!$A$2:$L$1221,9,FALSE),"0")</f>
        <v>0</v>
      </c>
      <c r="AJ10" s="3" t="str">
        <f>IF(AND('V2 Global valeurs'!$G10="A",'V2 Global valeurs'!$E10="RENFORT 1"),VLOOKUP('V2 Global valeurs'!$A10,'V2 Global valeurs'!$A$2:$L$1221,10,FALSE),"0")</f>
        <v>0</v>
      </c>
      <c r="AK10" s="3" t="str">
        <f>IF(AND('V2 Global valeurs'!$G10="A",'V2 Global valeurs'!$E10="RENFORT 1"),VLOOKUP('V2 Global valeurs'!$A10,'V2 Global valeurs'!$A$2:$L$1221,11,FALSE),"0")</f>
        <v>0</v>
      </c>
      <c r="AL10" s="3" t="str">
        <f>IF(AND('V2 Global valeurs'!$G10="A",'V2 Global valeurs'!$E10="RENFORT 1"),VLOOKUP('V2 Global valeurs'!$A10,'V2 Global valeurs'!$A$2:$L$1221,12,FALSE),"0")</f>
        <v>0</v>
      </c>
      <c r="AP10" s="1" t="str">
        <f>IF(AND('V2 Global valeurs'!$G10="E",'V2 Global valeurs'!$E10="RENFORT 2"),VLOOKUP('V2 Global valeurs'!$A10,'V2 Global valeurs'!$A$2:$L$1221,8,FALSE),"0")</f>
        <v>0</v>
      </c>
      <c r="AQ10" s="1" t="str">
        <f>IF(AND('V2 Global valeurs'!$G10="E",'V2 Global valeurs'!$E10="RENFORT 2"),VLOOKUP('V2 Global valeurs'!$A10,'V2 Global valeurs'!$A$2:$L$1221,9,FALSE),"0")</f>
        <v>0</v>
      </c>
      <c r="AR10" s="1" t="str">
        <f>IF(AND('V2 Global valeurs'!$G10="E",'V2 Global valeurs'!$E10="RENFORT 2"),VLOOKUP('V2 Global valeurs'!$A10,'V2 Global valeurs'!$A$2:$L$1221,10,FALSE),"0")</f>
        <v>0</v>
      </c>
      <c r="AS10" s="1" t="str">
        <f>IF(AND('V2 Global valeurs'!$G10="E",'V2 Global valeurs'!$E10="RENFORT 2"),VLOOKUP('V2 Global valeurs'!$A10,'V2 Global valeurs'!$A$2:$L$1221,11,FALSE),"0")</f>
        <v>0</v>
      </c>
      <c r="AT10" s="1" t="str">
        <f>IF(AND('V2 Global valeurs'!$G10="E",'V2 Global valeurs'!$E10="RENFORT 2"),VLOOKUP('V2 Global valeurs'!$A10,'V2 Global valeurs'!$A$2:$L$1221,12,FALSE),"0")</f>
        <v>0</v>
      </c>
      <c r="AU10" s="1" t="str">
        <f>IF(AND('V2 Global valeurs'!$G10="A",'V2 Global valeurs'!$E10="RENFORT 2"),VLOOKUP('V2 Global valeurs'!$A10,'V2 Global valeurs'!$A$2:$L$1221,8,FALSE),"0")</f>
        <v>0</v>
      </c>
      <c r="AV10" s="1" t="str">
        <f>IF(AND('V2 Global valeurs'!$G10="A",'V2 Global valeurs'!$E10="RENFORT 2"),VLOOKUP('V2 Global valeurs'!$A10,'V2 Global valeurs'!$A$2:$L$1221,9,FALSE),"0")</f>
        <v>0</v>
      </c>
      <c r="AW10" s="1" t="str">
        <f>IF(AND('V2 Global valeurs'!$G10="A",'V2 Global valeurs'!$E10="RENFORT 2"),VLOOKUP('V2 Global valeurs'!$A10,'V2 Global valeurs'!$A$2:$L$1221,10,FALSE),"0")</f>
        <v>0</v>
      </c>
      <c r="AX10" s="1" t="str">
        <f>IF(AND('V2 Global valeurs'!$G10="A",'V2 Global valeurs'!$E10="RENFORT 2"),VLOOKUP('V2 Global valeurs'!$A10,'V2 Global valeurs'!$A$2:$L$1221,11,FALSE),"0")</f>
        <v>0</v>
      </c>
      <c r="AY10" s="1" t="str">
        <f>IF(AND('V2 Global valeurs'!$G10="A",'V2 Global valeurs'!$E10="RENFORT 2"),VLOOKUP('V2 Global valeurs'!$A10,'V2 Global valeurs'!$A$2:$L$1221,12,FALSE),"0")</f>
        <v>0</v>
      </c>
    </row>
    <row r="11" spans="1:51" x14ac:dyDescent="0.3">
      <c r="A11" t="s">
        <v>36</v>
      </c>
      <c r="B11" t="s">
        <v>30</v>
      </c>
      <c r="C11" t="s">
        <v>37</v>
      </c>
      <c r="D11" t="s">
        <v>28</v>
      </c>
      <c r="E11" t="s">
        <v>367</v>
      </c>
      <c r="F11">
        <v>4</v>
      </c>
      <c r="G11" s="2" t="s">
        <v>14</v>
      </c>
      <c r="H11">
        <v>0</v>
      </c>
      <c r="I11">
        <v>134.93</v>
      </c>
      <c r="J11">
        <v>0</v>
      </c>
      <c r="K11">
        <v>280.63</v>
      </c>
      <c r="L11">
        <v>0</v>
      </c>
      <c r="M11" t="s">
        <v>37</v>
      </c>
      <c r="N11" t="s">
        <v>28</v>
      </c>
      <c r="O11" s="4" t="s">
        <v>14</v>
      </c>
      <c r="P11" s="9" t="str">
        <f>IF(AND('V2 Global valeurs'!$G11="E",'V2 Global valeurs'!E11="BASE"),VLOOKUP('V2 Global valeurs'!$A11,'V2 Global valeurs'!$A$2:$L$1221,8,FALSE),"0")</f>
        <v>0</v>
      </c>
      <c r="Q11" s="9" t="str">
        <f>IF(AND('V2 Global valeurs'!$G11="E",'V2 Global valeurs'!E11="BASE"),VLOOKUP('V2 Global valeurs'!$A11,'V2 Global valeurs'!$A$2:$L$1221,9,FALSE),"0")</f>
        <v>0</v>
      </c>
      <c r="R11" s="9" t="str">
        <f>IF(AND('V2 Global valeurs'!$G11="E",'V2 Global valeurs'!E11="BASE"),VLOOKUP('V2 Global valeurs'!$A11,'V2 Global valeurs'!$A$2:$L$1221,10,FALSE),"0")</f>
        <v>0</v>
      </c>
      <c r="S11" s="9" t="str">
        <f>IF(AND('V2 Global valeurs'!$G11="E",'V2 Global valeurs'!E11="BASE"),VLOOKUP('V2 Global valeurs'!$A11,'V2 Global valeurs'!$A$2:$L$1221,11,FALSE),"0")</f>
        <v>0</v>
      </c>
      <c r="T11" s="9" t="str">
        <f>IF(AND('V2 Global valeurs'!$G11="E",'V2 Global valeurs'!E11="BASE"),VLOOKUP('V2 Global valeurs'!$A11,'V2 Global valeurs'!$A$2:$L$1221,12,FALSE),"0")</f>
        <v>0</v>
      </c>
      <c r="U11" s="9">
        <f>IF(AND('V2 Global valeurs'!$G11="A",'V2 Global valeurs'!E11="BASE"),VLOOKUP('V2 Global valeurs'!$A11,'V2 Global valeurs'!$A$2:$L$1221,8,FALSE),"0")</f>
        <v>0</v>
      </c>
      <c r="V11" s="9">
        <f>IF(AND('V2 Global valeurs'!$G11="A",'V2 Global valeurs'!E11="BASE"),VLOOKUP('V2 Global valeurs'!$A11,'V2 Global valeurs'!$A$2:$L$1221,9,FALSE),"0")</f>
        <v>134.93</v>
      </c>
      <c r="W11" s="9">
        <f>IF(AND('V2 Global valeurs'!$G11="A",'V2 Global valeurs'!E11="BASE"),VLOOKUP('V2 Global valeurs'!$A11,'V2 Global valeurs'!$A$2:$L$1221,10,FALSE),"0")</f>
        <v>0</v>
      </c>
      <c r="X11" s="9">
        <f>IF(AND('V2 Global valeurs'!$G11="A",'V2 Global valeurs'!E11="BASE"),VLOOKUP('V2 Global valeurs'!$A11,'V2 Global valeurs'!$A$2:$L$1221,11,FALSE),"0")</f>
        <v>280.63</v>
      </c>
      <c r="Y11" s="9">
        <f>IF(AND('V2 Global valeurs'!$G11="A",'V2 Global valeurs'!E11="BASE"),VLOOKUP('V2 Global valeurs'!$A11,'V2 Global valeurs'!$A$2:$L$1221,12,FALSE),"0")</f>
        <v>0</v>
      </c>
      <c r="AB11" s="3"/>
      <c r="AC11" s="3" t="str">
        <f>IF(AND('V2 Global valeurs'!$G11="E",'V2 Global valeurs'!$E11="RENFORT 1"),VLOOKUP('V2 Global valeurs'!$A11,'V2 Global valeurs'!$A$2:$L$1221,8,FALSE),"0")</f>
        <v>0</v>
      </c>
      <c r="AD11" s="3" t="str">
        <f>IF(AND('V2 Global valeurs'!$G11="E",'V2 Global valeurs'!$E11="RENFORT 1"),VLOOKUP('V2 Global valeurs'!$A11,'V2 Global valeurs'!$A$2:$L$1221,9,FALSE),"0")</f>
        <v>0</v>
      </c>
      <c r="AE11" s="3" t="str">
        <f>IF(AND('V2 Global valeurs'!$G11="E",'V2 Global valeurs'!$E11="RENFORT 1"),VLOOKUP('V2 Global valeurs'!$A11,'V2 Global valeurs'!$A$2:$L$1221,10,FALSE),"0")</f>
        <v>0</v>
      </c>
      <c r="AF11" s="3" t="str">
        <f>IF(AND('V2 Global valeurs'!$G11="E",'V2 Global valeurs'!$E11="RENFORT 1"),VLOOKUP('V2 Global valeurs'!$A11,'V2 Global valeurs'!$A$2:$L$1221,11,FALSE),"0")</f>
        <v>0</v>
      </c>
      <c r="AG11" s="3" t="str">
        <f>IF(AND('V2 Global valeurs'!$G11="E",'V2 Global valeurs'!$E11="RENFORT 1"),VLOOKUP('V2 Global valeurs'!$A11,'V2 Global valeurs'!$A$2:$L$1221,12,FALSE),"0")</f>
        <v>0</v>
      </c>
      <c r="AH11" s="3" t="str">
        <f>IF(AND('V2 Global valeurs'!$G11="A",'V2 Global valeurs'!$E11="RENFORT 1"),VLOOKUP('V2 Global valeurs'!$A11,'V2 Global valeurs'!$A$2:$L$1221,8,FALSE),"0")</f>
        <v>0</v>
      </c>
      <c r="AI11" s="3" t="str">
        <f>IF(AND('V2 Global valeurs'!$G11="A",'V2 Global valeurs'!$E11="RENFORT 1"),VLOOKUP('V2 Global valeurs'!$A11,'V2 Global valeurs'!$A$2:$L$1221,9,FALSE),"0")</f>
        <v>0</v>
      </c>
      <c r="AJ11" s="3" t="str">
        <f>IF(AND('V2 Global valeurs'!$G11="A",'V2 Global valeurs'!$E11="RENFORT 1"),VLOOKUP('V2 Global valeurs'!$A11,'V2 Global valeurs'!$A$2:$L$1221,10,FALSE),"0")</f>
        <v>0</v>
      </c>
      <c r="AK11" s="3" t="str">
        <f>IF(AND('V2 Global valeurs'!$G11="A",'V2 Global valeurs'!$E11="RENFORT 1"),VLOOKUP('V2 Global valeurs'!$A11,'V2 Global valeurs'!$A$2:$L$1221,11,FALSE),"0")</f>
        <v>0</v>
      </c>
      <c r="AL11" s="3" t="str">
        <f>IF(AND('V2 Global valeurs'!$G11="A",'V2 Global valeurs'!$E11="RENFORT 1"),VLOOKUP('V2 Global valeurs'!$A11,'V2 Global valeurs'!$A$2:$L$1221,12,FALSE),"0")</f>
        <v>0</v>
      </c>
      <c r="AP11" s="1" t="str">
        <f>IF(AND('V2 Global valeurs'!$G11="E",'V2 Global valeurs'!$E11="RENFORT 2"),VLOOKUP('V2 Global valeurs'!$A11,'V2 Global valeurs'!$A$2:$L$1221,8,FALSE),"0")</f>
        <v>0</v>
      </c>
      <c r="AQ11" s="1" t="str">
        <f>IF(AND('V2 Global valeurs'!$G11="E",'V2 Global valeurs'!$E11="RENFORT 2"),VLOOKUP('V2 Global valeurs'!$A11,'V2 Global valeurs'!$A$2:$L$1221,9,FALSE),"0")</f>
        <v>0</v>
      </c>
      <c r="AR11" s="1" t="str">
        <f>IF(AND('V2 Global valeurs'!$G11="E",'V2 Global valeurs'!$E11="RENFORT 2"),VLOOKUP('V2 Global valeurs'!$A11,'V2 Global valeurs'!$A$2:$L$1221,10,FALSE),"0")</f>
        <v>0</v>
      </c>
      <c r="AS11" s="1" t="str">
        <f>IF(AND('V2 Global valeurs'!$G11="E",'V2 Global valeurs'!$E11="RENFORT 2"),VLOOKUP('V2 Global valeurs'!$A11,'V2 Global valeurs'!$A$2:$L$1221,11,FALSE),"0")</f>
        <v>0</v>
      </c>
      <c r="AT11" s="1" t="str">
        <f>IF(AND('V2 Global valeurs'!$G11="E",'V2 Global valeurs'!$E11="RENFORT 2"),VLOOKUP('V2 Global valeurs'!$A11,'V2 Global valeurs'!$A$2:$L$1221,12,FALSE),"0")</f>
        <v>0</v>
      </c>
      <c r="AU11" s="1" t="str">
        <f>IF(AND('V2 Global valeurs'!$G11="A",'V2 Global valeurs'!$E11="RENFORT 2"),VLOOKUP('V2 Global valeurs'!$A11,'V2 Global valeurs'!$A$2:$L$1221,8,FALSE),"0")</f>
        <v>0</v>
      </c>
      <c r="AV11" s="1" t="str">
        <f>IF(AND('V2 Global valeurs'!$G11="A",'V2 Global valeurs'!$E11="RENFORT 2"),VLOOKUP('V2 Global valeurs'!$A11,'V2 Global valeurs'!$A$2:$L$1221,9,FALSE),"0")</f>
        <v>0</v>
      </c>
      <c r="AW11" s="1" t="str">
        <f>IF(AND('V2 Global valeurs'!$G11="A",'V2 Global valeurs'!$E11="RENFORT 2"),VLOOKUP('V2 Global valeurs'!$A11,'V2 Global valeurs'!$A$2:$L$1221,10,FALSE),"0")</f>
        <v>0</v>
      </c>
      <c r="AX11" s="1" t="str">
        <f>IF(AND('V2 Global valeurs'!$G11="A",'V2 Global valeurs'!$E11="RENFORT 2"),VLOOKUP('V2 Global valeurs'!$A11,'V2 Global valeurs'!$A$2:$L$1221,11,FALSE),"0")</f>
        <v>0</v>
      </c>
      <c r="AY11" s="1" t="str">
        <f>IF(AND('V2 Global valeurs'!$G11="A",'V2 Global valeurs'!$E11="RENFORT 2"),VLOOKUP('V2 Global valeurs'!$A11,'V2 Global valeurs'!$A$2:$L$1221,12,FALSE),"0")</f>
        <v>0</v>
      </c>
    </row>
    <row r="12" spans="1:51" x14ac:dyDescent="0.3">
      <c r="A12" t="s">
        <v>38</v>
      </c>
      <c r="B12" t="s">
        <v>39</v>
      </c>
      <c r="C12" t="s">
        <v>31</v>
      </c>
      <c r="D12" t="s">
        <v>40</v>
      </c>
      <c r="E12" t="s">
        <v>367</v>
      </c>
      <c r="F12">
        <v>4</v>
      </c>
      <c r="G12" s="2" t="s">
        <v>14</v>
      </c>
      <c r="H12">
        <v>0</v>
      </c>
      <c r="I12">
        <v>69.53</v>
      </c>
      <c r="J12">
        <v>0</v>
      </c>
      <c r="K12">
        <v>142.27000000000001</v>
      </c>
      <c r="L12">
        <v>0</v>
      </c>
      <c r="M12" t="s">
        <v>31</v>
      </c>
      <c r="N12" t="s">
        <v>40</v>
      </c>
      <c r="O12" s="4" t="s">
        <v>14</v>
      </c>
      <c r="P12" s="9" t="str">
        <f>IF(AND('V2 Global valeurs'!$G12="E",'V2 Global valeurs'!E12="BASE"),VLOOKUP('V2 Global valeurs'!$A12,'V2 Global valeurs'!$A$2:$L$1221,8,FALSE),"0")</f>
        <v>0</v>
      </c>
      <c r="Q12" s="9" t="str">
        <f>IF(AND('V2 Global valeurs'!$G12="E",'V2 Global valeurs'!E12="BASE"),VLOOKUP('V2 Global valeurs'!$A12,'V2 Global valeurs'!$A$2:$L$1221,9,FALSE),"0")</f>
        <v>0</v>
      </c>
      <c r="R12" s="9" t="str">
        <f>IF(AND('V2 Global valeurs'!$G12="E",'V2 Global valeurs'!E12="BASE"),VLOOKUP('V2 Global valeurs'!$A12,'V2 Global valeurs'!$A$2:$L$1221,10,FALSE),"0")</f>
        <v>0</v>
      </c>
      <c r="S12" s="9" t="str">
        <f>IF(AND('V2 Global valeurs'!$G12="E",'V2 Global valeurs'!E12="BASE"),VLOOKUP('V2 Global valeurs'!$A12,'V2 Global valeurs'!$A$2:$L$1221,11,FALSE),"0")</f>
        <v>0</v>
      </c>
      <c r="T12" s="9" t="str">
        <f>IF(AND('V2 Global valeurs'!$G12="E",'V2 Global valeurs'!E12="BASE"),VLOOKUP('V2 Global valeurs'!$A12,'V2 Global valeurs'!$A$2:$L$1221,12,FALSE),"0")</f>
        <v>0</v>
      </c>
      <c r="U12" s="9">
        <f>IF(AND('V2 Global valeurs'!$G12="A",'V2 Global valeurs'!E12="BASE"),VLOOKUP('V2 Global valeurs'!$A12,'V2 Global valeurs'!$A$2:$L$1221,8,FALSE),"0")</f>
        <v>0</v>
      </c>
      <c r="V12" s="9">
        <f>IF(AND('V2 Global valeurs'!$G12="A",'V2 Global valeurs'!E12="BASE"),VLOOKUP('V2 Global valeurs'!$A12,'V2 Global valeurs'!$A$2:$L$1221,9,FALSE),"0")</f>
        <v>69.53</v>
      </c>
      <c r="W12" s="9">
        <f>IF(AND('V2 Global valeurs'!$G12="A",'V2 Global valeurs'!E12="BASE"),VLOOKUP('V2 Global valeurs'!$A12,'V2 Global valeurs'!$A$2:$L$1221,10,FALSE),"0")</f>
        <v>0</v>
      </c>
      <c r="X12" s="9">
        <f>IF(AND('V2 Global valeurs'!$G12="A",'V2 Global valeurs'!E12="BASE"),VLOOKUP('V2 Global valeurs'!$A12,'V2 Global valeurs'!$A$2:$L$1221,11,FALSE),"0")</f>
        <v>142.27000000000001</v>
      </c>
      <c r="Y12" s="9">
        <f>IF(AND('V2 Global valeurs'!$G12="A",'V2 Global valeurs'!E12="BASE"),VLOOKUP('V2 Global valeurs'!$A12,'V2 Global valeurs'!$A$2:$L$1221,12,FALSE),"0")</f>
        <v>0</v>
      </c>
      <c r="AB12" s="3"/>
      <c r="AC12" s="3" t="str">
        <f>IF(AND('V2 Global valeurs'!$G12="E",'V2 Global valeurs'!$E12="RENFORT 1"),VLOOKUP('V2 Global valeurs'!$A12,'V2 Global valeurs'!$A$2:$L$1221,8,FALSE),"0")</f>
        <v>0</v>
      </c>
      <c r="AD12" s="3" t="str">
        <f>IF(AND('V2 Global valeurs'!$G12="E",'V2 Global valeurs'!$E12="RENFORT 1"),VLOOKUP('V2 Global valeurs'!$A12,'V2 Global valeurs'!$A$2:$L$1221,9,FALSE),"0")</f>
        <v>0</v>
      </c>
      <c r="AE12" s="3" t="str">
        <f>IF(AND('V2 Global valeurs'!$G12="E",'V2 Global valeurs'!$E12="RENFORT 1"),VLOOKUP('V2 Global valeurs'!$A12,'V2 Global valeurs'!$A$2:$L$1221,10,FALSE),"0")</f>
        <v>0</v>
      </c>
      <c r="AF12" s="3" t="str">
        <f>IF(AND('V2 Global valeurs'!$G12="E",'V2 Global valeurs'!$E12="RENFORT 1"),VLOOKUP('V2 Global valeurs'!$A12,'V2 Global valeurs'!$A$2:$L$1221,11,FALSE),"0")</f>
        <v>0</v>
      </c>
      <c r="AG12" s="3" t="str">
        <f>IF(AND('V2 Global valeurs'!$G12="E",'V2 Global valeurs'!$E12="RENFORT 1"),VLOOKUP('V2 Global valeurs'!$A12,'V2 Global valeurs'!$A$2:$L$1221,12,FALSE),"0")</f>
        <v>0</v>
      </c>
      <c r="AH12" s="3" t="str">
        <f>IF(AND('V2 Global valeurs'!$G12="A",'V2 Global valeurs'!$E12="RENFORT 1"),VLOOKUP('V2 Global valeurs'!$A12,'V2 Global valeurs'!$A$2:$L$1221,8,FALSE),"0")</f>
        <v>0</v>
      </c>
      <c r="AI12" s="3" t="str">
        <f>IF(AND('V2 Global valeurs'!$G12="A",'V2 Global valeurs'!$E12="RENFORT 1"),VLOOKUP('V2 Global valeurs'!$A12,'V2 Global valeurs'!$A$2:$L$1221,9,FALSE),"0")</f>
        <v>0</v>
      </c>
      <c r="AJ12" s="3" t="str">
        <f>IF(AND('V2 Global valeurs'!$G12="A",'V2 Global valeurs'!$E12="RENFORT 1"),VLOOKUP('V2 Global valeurs'!$A12,'V2 Global valeurs'!$A$2:$L$1221,10,FALSE),"0")</f>
        <v>0</v>
      </c>
      <c r="AK12" s="3" t="str">
        <f>IF(AND('V2 Global valeurs'!$G12="A",'V2 Global valeurs'!$E12="RENFORT 1"),VLOOKUP('V2 Global valeurs'!$A12,'V2 Global valeurs'!$A$2:$L$1221,11,FALSE),"0")</f>
        <v>0</v>
      </c>
      <c r="AL12" s="3" t="str">
        <f>IF(AND('V2 Global valeurs'!$G12="A",'V2 Global valeurs'!$E12="RENFORT 1"),VLOOKUP('V2 Global valeurs'!$A12,'V2 Global valeurs'!$A$2:$L$1221,12,FALSE),"0")</f>
        <v>0</v>
      </c>
      <c r="AP12" s="1" t="str">
        <f>IF(AND('V2 Global valeurs'!$G12="E",'V2 Global valeurs'!$E12="RENFORT 2"),VLOOKUP('V2 Global valeurs'!$A12,'V2 Global valeurs'!$A$2:$L$1221,8,FALSE),"0")</f>
        <v>0</v>
      </c>
      <c r="AQ12" s="1" t="str">
        <f>IF(AND('V2 Global valeurs'!$G12="E",'V2 Global valeurs'!$E12="RENFORT 2"),VLOOKUP('V2 Global valeurs'!$A12,'V2 Global valeurs'!$A$2:$L$1221,9,FALSE),"0")</f>
        <v>0</v>
      </c>
      <c r="AR12" s="1" t="str">
        <f>IF(AND('V2 Global valeurs'!$G12="E",'V2 Global valeurs'!$E12="RENFORT 2"),VLOOKUP('V2 Global valeurs'!$A12,'V2 Global valeurs'!$A$2:$L$1221,10,FALSE),"0")</f>
        <v>0</v>
      </c>
      <c r="AS12" s="1" t="str">
        <f>IF(AND('V2 Global valeurs'!$G12="E",'V2 Global valeurs'!$E12="RENFORT 2"),VLOOKUP('V2 Global valeurs'!$A12,'V2 Global valeurs'!$A$2:$L$1221,11,FALSE),"0")</f>
        <v>0</v>
      </c>
      <c r="AT12" s="1" t="str">
        <f>IF(AND('V2 Global valeurs'!$G12="E",'V2 Global valeurs'!$E12="RENFORT 2"),VLOOKUP('V2 Global valeurs'!$A12,'V2 Global valeurs'!$A$2:$L$1221,12,FALSE),"0")</f>
        <v>0</v>
      </c>
      <c r="AU12" s="1" t="str">
        <f>IF(AND('V2 Global valeurs'!$G12="A",'V2 Global valeurs'!$E12="RENFORT 2"),VLOOKUP('V2 Global valeurs'!$A12,'V2 Global valeurs'!$A$2:$L$1221,8,FALSE),"0")</f>
        <v>0</v>
      </c>
      <c r="AV12" s="1" t="str">
        <f>IF(AND('V2 Global valeurs'!$G12="A",'V2 Global valeurs'!$E12="RENFORT 2"),VLOOKUP('V2 Global valeurs'!$A12,'V2 Global valeurs'!$A$2:$L$1221,9,FALSE),"0")</f>
        <v>0</v>
      </c>
      <c r="AW12" s="1" t="str">
        <f>IF(AND('V2 Global valeurs'!$G12="A",'V2 Global valeurs'!$E12="RENFORT 2"),VLOOKUP('V2 Global valeurs'!$A12,'V2 Global valeurs'!$A$2:$L$1221,10,FALSE),"0")</f>
        <v>0</v>
      </c>
      <c r="AX12" s="1" t="str">
        <f>IF(AND('V2 Global valeurs'!$G12="A",'V2 Global valeurs'!$E12="RENFORT 2"),VLOOKUP('V2 Global valeurs'!$A12,'V2 Global valeurs'!$A$2:$L$1221,11,FALSE),"0")</f>
        <v>0</v>
      </c>
      <c r="AY12" s="1" t="str">
        <f>IF(AND('V2 Global valeurs'!$G12="A",'V2 Global valeurs'!$E12="RENFORT 2"),VLOOKUP('V2 Global valeurs'!$A12,'V2 Global valeurs'!$A$2:$L$1221,12,FALSE),"0")</f>
        <v>0</v>
      </c>
    </row>
    <row r="13" spans="1:51" x14ac:dyDescent="0.3">
      <c r="A13" t="s">
        <v>41</v>
      </c>
      <c r="B13" t="s">
        <v>39</v>
      </c>
      <c r="C13" t="s">
        <v>33</v>
      </c>
      <c r="D13" t="s">
        <v>40</v>
      </c>
      <c r="E13" t="s">
        <v>367</v>
      </c>
      <c r="F13">
        <v>4</v>
      </c>
      <c r="G13" s="2" t="s">
        <v>14</v>
      </c>
      <c r="H13">
        <v>0</v>
      </c>
      <c r="I13">
        <v>79.67</v>
      </c>
      <c r="J13">
        <v>0</v>
      </c>
      <c r="K13">
        <v>164.46000000000004</v>
      </c>
      <c r="L13">
        <v>0</v>
      </c>
      <c r="M13" t="s">
        <v>33</v>
      </c>
      <c r="N13" t="s">
        <v>40</v>
      </c>
      <c r="O13" s="4" t="s">
        <v>14</v>
      </c>
      <c r="P13" s="9" t="str">
        <f>IF(AND('V2 Global valeurs'!$G13="E",'V2 Global valeurs'!E13="BASE"),VLOOKUP('V2 Global valeurs'!$A13,'V2 Global valeurs'!$A$2:$L$1221,8,FALSE),"0")</f>
        <v>0</v>
      </c>
      <c r="Q13" s="9" t="str">
        <f>IF(AND('V2 Global valeurs'!$G13="E",'V2 Global valeurs'!E13="BASE"),VLOOKUP('V2 Global valeurs'!$A13,'V2 Global valeurs'!$A$2:$L$1221,9,FALSE),"0")</f>
        <v>0</v>
      </c>
      <c r="R13" s="9" t="str">
        <f>IF(AND('V2 Global valeurs'!$G13="E",'V2 Global valeurs'!E13="BASE"),VLOOKUP('V2 Global valeurs'!$A13,'V2 Global valeurs'!$A$2:$L$1221,10,FALSE),"0")</f>
        <v>0</v>
      </c>
      <c r="S13" s="9" t="str">
        <f>IF(AND('V2 Global valeurs'!$G13="E",'V2 Global valeurs'!E13="BASE"),VLOOKUP('V2 Global valeurs'!$A13,'V2 Global valeurs'!$A$2:$L$1221,11,FALSE),"0")</f>
        <v>0</v>
      </c>
      <c r="T13" s="9" t="str">
        <f>IF(AND('V2 Global valeurs'!$G13="E",'V2 Global valeurs'!E13="BASE"),VLOOKUP('V2 Global valeurs'!$A13,'V2 Global valeurs'!$A$2:$L$1221,12,FALSE),"0")</f>
        <v>0</v>
      </c>
      <c r="U13" s="9">
        <f>IF(AND('V2 Global valeurs'!$G13="A",'V2 Global valeurs'!E13="BASE"),VLOOKUP('V2 Global valeurs'!$A13,'V2 Global valeurs'!$A$2:$L$1221,8,FALSE),"0")</f>
        <v>0</v>
      </c>
      <c r="V13" s="9">
        <f>IF(AND('V2 Global valeurs'!$G13="A",'V2 Global valeurs'!E13="BASE"),VLOOKUP('V2 Global valeurs'!$A13,'V2 Global valeurs'!$A$2:$L$1221,9,FALSE),"0")</f>
        <v>79.67</v>
      </c>
      <c r="W13" s="9">
        <f>IF(AND('V2 Global valeurs'!$G13="A",'V2 Global valeurs'!E13="BASE"),VLOOKUP('V2 Global valeurs'!$A13,'V2 Global valeurs'!$A$2:$L$1221,10,FALSE),"0")</f>
        <v>0</v>
      </c>
      <c r="X13" s="9">
        <f>IF(AND('V2 Global valeurs'!$G13="A",'V2 Global valeurs'!E13="BASE"),VLOOKUP('V2 Global valeurs'!$A13,'V2 Global valeurs'!$A$2:$L$1221,11,FALSE),"0")</f>
        <v>164.46000000000004</v>
      </c>
      <c r="Y13" s="9">
        <f>IF(AND('V2 Global valeurs'!$G13="A",'V2 Global valeurs'!E13="BASE"),VLOOKUP('V2 Global valeurs'!$A13,'V2 Global valeurs'!$A$2:$L$1221,12,FALSE),"0")</f>
        <v>0</v>
      </c>
      <c r="AB13" s="3"/>
      <c r="AC13" s="3" t="str">
        <f>IF(AND('V2 Global valeurs'!$G13="E",'V2 Global valeurs'!$E13="RENFORT 1"),VLOOKUP('V2 Global valeurs'!$A13,'V2 Global valeurs'!$A$2:$L$1221,8,FALSE),"0")</f>
        <v>0</v>
      </c>
      <c r="AD13" s="3" t="str">
        <f>IF(AND('V2 Global valeurs'!$G13="E",'V2 Global valeurs'!$E13="RENFORT 1"),VLOOKUP('V2 Global valeurs'!$A13,'V2 Global valeurs'!$A$2:$L$1221,9,FALSE),"0")</f>
        <v>0</v>
      </c>
      <c r="AE13" s="3" t="str">
        <f>IF(AND('V2 Global valeurs'!$G13="E",'V2 Global valeurs'!$E13="RENFORT 1"),VLOOKUP('V2 Global valeurs'!$A13,'V2 Global valeurs'!$A$2:$L$1221,10,FALSE),"0")</f>
        <v>0</v>
      </c>
      <c r="AF13" s="3" t="str">
        <f>IF(AND('V2 Global valeurs'!$G13="E",'V2 Global valeurs'!$E13="RENFORT 1"),VLOOKUP('V2 Global valeurs'!$A13,'V2 Global valeurs'!$A$2:$L$1221,11,FALSE),"0")</f>
        <v>0</v>
      </c>
      <c r="AG13" s="3" t="str">
        <f>IF(AND('V2 Global valeurs'!$G13="E",'V2 Global valeurs'!$E13="RENFORT 1"),VLOOKUP('V2 Global valeurs'!$A13,'V2 Global valeurs'!$A$2:$L$1221,12,FALSE),"0")</f>
        <v>0</v>
      </c>
      <c r="AH13" s="3" t="str">
        <f>IF(AND('V2 Global valeurs'!$G13="A",'V2 Global valeurs'!$E13="RENFORT 1"),VLOOKUP('V2 Global valeurs'!$A13,'V2 Global valeurs'!$A$2:$L$1221,8,FALSE),"0")</f>
        <v>0</v>
      </c>
      <c r="AI13" s="3" t="str">
        <f>IF(AND('V2 Global valeurs'!$G13="A",'V2 Global valeurs'!$E13="RENFORT 1"),VLOOKUP('V2 Global valeurs'!$A13,'V2 Global valeurs'!$A$2:$L$1221,9,FALSE),"0")</f>
        <v>0</v>
      </c>
      <c r="AJ13" s="3" t="str">
        <f>IF(AND('V2 Global valeurs'!$G13="A",'V2 Global valeurs'!$E13="RENFORT 1"),VLOOKUP('V2 Global valeurs'!$A13,'V2 Global valeurs'!$A$2:$L$1221,10,FALSE),"0")</f>
        <v>0</v>
      </c>
      <c r="AK13" s="3" t="str">
        <f>IF(AND('V2 Global valeurs'!$G13="A",'V2 Global valeurs'!$E13="RENFORT 1"),VLOOKUP('V2 Global valeurs'!$A13,'V2 Global valeurs'!$A$2:$L$1221,11,FALSE),"0")</f>
        <v>0</v>
      </c>
      <c r="AL13" s="3" t="str">
        <f>IF(AND('V2 Global valeurs'!$G13="A",'V2 Global valeurs'!$E13="RENFORT 1"),VLOOKUP('V2 Global valeurs'!$A13,'V2 Global valeurs'!$A$2:$L$1221,12,FALSE),"0")</f>
        <v>0</v>
      </c>
      <c r="AP13" s="1" t="str">
        <f>IF(AND('V2 Global valeurs'!$G13="E",'V2 Global valeurs'!$E13="RENFORT 2"),VLOOKUP('V2 Global valeurs'!$A13,'V2 Global valeurs'!$A$2:$L$1221,8,FALSE),"0")</f>
        <v>0</v>
      </c>
      <c r="AQ13" s="1" t="str">
        <f>IF(AND('V2 Global valeurs'!$G13="E",'V2 Global valeurs'!$E13="RENFORT 2"),VLOOKUP('V2 Global valeurs'!$A13,'V2 Global valeurs'!$A$2:$L$1221,9,FALSE),"0")</f>
        <v>0</v>
      </c>
      <c r="AR13" s="1" t="str">
        <f>IF(AND('V2 Global valeurs'!$G13="E",'V2 Global valeurs'!$E13="RENFORT 2"),VLOOKUP('V2 Global valeurs'!$A13,'V2 Global valeurs'!$A$2:$L$1221,10,FALSE),"0")</f>
        <v>0</v>
      </c>
      <c r="AS13" s="1" t="str">
        <f>IF(AND('V2 Global valeurs'!$G13="E",'V2 Global valeurs'!$E13="RENFORT 2"),VLOOKUP('V2 Global valeurs'!$A13,'V2 Global valeurs'!$A$2:$L$1221,11,FALSE),"0")</f>
        <v>0</v>
      </c>
      <c r="AT13" s="1" t="str">
        <f>IF(AND('V2 Global valeurs'!$G13="E",'V2 Global valeurs'!$E13="RENFORT 2"),VLOOKUP('V2 Global valeurs'!$A13,'V2 Global valeurs'!$A$2:$L$1221,12,FALSE),"0")</f>
        <v>0</v>
      </c>
      <c r="AU13" s="1" t="str">
        <f>IF(AND('V2 Global valeurs'!$G13="A",'V2 Global valeurs'!$E13="RENFORT 2"),VLOOKUP('V2 Global valeurs'!$A13,'V2 Global valeurs'!$A$2:$L$1221,8,FALSE),"0")</f>
        <v>0</v>
      </c>
      <c r="AV13" s="1" t="str">
        <f>IF(AND('V2 Global valeurs'!$G13="A",'V2 Global valeurs'!$E13="RENFORT 2"),VLOOKUP('V2 Global valeurs'!$A13,'V2 Global valeurs'!$A$2:$L$1221,9,FALSE),"0")</f>
        <v>0</v>
      </c>
      <c r="AW13" s="1" t="str">
        <f>IF(AND('V2 Global valeurs'!$G13="A",'V2 Global valeurs'!$E13="RENFORT 2"),VLOOKUP('V2 Global valeurs'!$A13,'V2 Global valeurs'!$A$2:$L$1221,10,FALSE),"0")</f>
        <v>0</v>
      </c>
      <c r="AX13" s="1" t="str">
        <f>IF(AND('V2 Global valeurs'!$G13="A",'V2 Global valeurs'!$E13="RENFORT 2"),VLOOKUP('V2 Global valeurs'!$A13,'V2 Global valeurs'!$A$2:$L$1221,11,FALSE),"0")</f>
        <v>0</v>
      </c>
      <c r="AY13" s="1" t="str">
        <f>IF(AND('V2 Global valeurs'!$G13="A",'V2 Global valeurs'!$E13="RENFORT 2"),VLOOKUP('V2 Global valeurs'!$A13,'V2 Global valeurs'!$A$2:$L$1221,12,FALSE),"0")</f>
        <v>0</v>
      </c>
    </row>
    <row r="14" spans="1:51" x14ac:dyDescent="0.3">
      <c r="A14" t="s">
        <v>42</v>
      </c>
      <c r="B14" t="s">
        <v>39</v>
      </c>
      <c r="C14" t="s">
        <v>35</v>
      </c>
      <c r="D14" t="s">
        <v>40</v>
      </c>
      <c r="E14" t="s">
        <v>367</v>
      </c>
      <c r="F14">
        <v>4</v>
      </c>
      <c r="G14" s="2" t="s">
        <v>14</v>
      </c>
      <c r="H14">
        <v>0</v>
      </c>
      <c r="I14">
        <v>93.77000000000001</v>
      </c>
      <c r="J14">
        <v>0</v>
      </c>
      <c r="K14">
        <v>193.69</v>
      </c>
      <c r="L14">
        <v>0</v>
      </c>
      <c r="M14" t="s">
        <v>35</v>
      </c>
      <c r="N14" t="s">
        <v>40</v>
      </c>
      <c r="O14" s="4" t="s">
        <v>14</v>
      </c>
      <c r="P14" s="9" t="str">
        <f>IF(AND('V2 Global valeurs'!$G14="E",'V2 Global valeurs'!E14="BASE"),VLOOKUP('V2 Global valeurs'!$A14,'V2 Global valeurs'!$A$2:$L$1221,8,FALSE),"0")</f>
        <v>0</v>
      </c>
      <c r="Q14" s="9" t="str">
        <f>IF(AND('V2 Global valeurs'!$G14="E",'V2 Global valeurs'!E14="BASE"),VLOOKUP('V2 Global valeurs'!$A14,'V2 Global valeurs'!$A$2:$L$1221,9,FALSE),"0")</f>
        <v>0</v>
      </c>
      <c r="R14" s="9" t="str">
        <f>IF(AND('V2 Global valeurs'!$G14="E",'V2 Global valeurs'!E14="BASE"),VLOOKUP('V2 Global valeurs'!$A14,'V2 Global valeurs'!$A$2:$L$1221,10,FALSE),"0")</f>
        <v>0</v>
      </c>
      <c r="S14" s="9" t="str">
        <f>IF(AND('V2 Global valeurs'!$G14="E",'V2 Global valeurs'!E14="BASE"),VLOOKUP('V2 Global valeurs'!$A14,'V2 Global valeurs'!$A$2:$L$1221,11,FALSE),"0")</f>
        <v>0</v>
      </c>
      <c r="T14" s="9" t="str">
        <f>IF(AND('V2 Global valeurs'!$G14="E",'V2 Global valeurs'!E14="BASE"),VLOOKUP('V2 Global valeurs'!$A14,'V2 Global valeurs'!$A$2:$L$1221,12,FALSE),"0")</f>
        <v>0</v>
      </c>
      <c r="U14" s="9">
        <f>IF(AND('V2 Global valeurs'!$G14="A",'V2 Global valeurs'!E14="BASE"),VLOOKUP('V2 Global valeurs'!$A14,'V2 Global valeurs'!$A$2:$L$1221,8,FALSE),"0")</f>
        <v>0</v>
      </c>
      <c r="V14" s="9">
        <f>IF(AND('V2 Global valeurs'!$G14="A",'V2 Global valeurs'!E14="BASE"),VLOOKUP('V2 Global valeurs'!$A14,'V2 Global valeurs'!$A$2:$L$1221,9,FALSE),"0")</f>
        <v>93.77000000000001</v>
      </c>
      <c r="W14" s="9">
        <f>IF(AND('V2 Global valeurs'!$G14="A",'V2 Global valeurs'!E14="BASE"),VLOOKUP('V2 Global valeurs'!$A14,'V2 Global valeurs'!$A$2:$L$1221,10,FALSE),"0")</f>
        <v>0</v>
      </c>
      <c r="X14" s="9">
        <f>IF(AND('V2 Global valeurs'!$G14="A",'V2 Global valeurs'!E14="BASE"),VLOOKUP('V2 Global valeurs'!$A14,'V2 Global valeurs'!$A$2:$L$1221,11,FALSE),"0")</f>
        <v>193.69</v>
      </c>
      <c r="Y14" s="9">
        <f>IF(AND('V2 Global valeurs'!$G14="A",'V2 Global valeurs'!E14="BASE"),VLOOKUP('V2 Global valeurs'!$A14,'V2 Global valeurs'!$A$2:$L$1221,12,FALSE),"0")</f>
        <v>0</v>
      </c>
      <c r="AB14" s="3"/>
      <c r="AC14" s="3" t="str">
        <f>IF(AND('V2 Global valeurs'!$G14="E",'V2 Global valeurs'!$E14="RENFORT 1"),VLOOKUP('V2 Global valeurs'!$A14,'V2 Global valeurs'!$A$2:$L$1221,8,FALSE),"0")</f>
        <v>0</v>
      </c>
      <c r="AD14" s="3" t="str">
        <f>IF(AND('V2 Global valeurs'!$G14="E",'V2 Global valeurs'!$E14="RENFORT 1"),VLOOKUP('V2 Global valeurs'!$A14,'V2 Global valeurs'!$A$2:$L$1221,9,FALSE),"0")</f>
        <v>0</v>
      </c>
      <c r="AE14" s="3" t="str">
        <f>IF(AND('V2 Global valeurs'!$G14="E",'V2 Global valeurs'!$E14="RENFORT 1"),VLOOKUP('V2 Global valeurs'!$A14,'V2 Global valeurs'!$A$2:$L$1221,10,FALSE),"0")</f>
        <v>0</v>
      </c>
      <c r="AF14" s="3" t="str">
        <f>IF(AND('V2 Global valeurs'!$G14="E",'V2 Global valeurs'!$E14="RENFORT 1"),VLOOKUP('V2 Global valeurs'!$A14,'V2 Global valeurs'!$A$2:$L$1221,11,FALSE),"0")</f>
        <v>0</v>
      </c>
      <c r="AG14" s="3" t="str">
        <f>IF(AND('V2 Global valeurs'!$G14="E",'V2 Global valeurs'!$E14="RENFORT 1"),VLOOKUP('V2 Global valeurs'!$A14,'V2 Global valeurs'!$A$2:$L$1221,12,FALSE),"0")</f>
        <v>0</v>
      </c>
      <c r="AH14" s="3" t="str">
        <f>IF(AND('V2 Global valeurs'!$G14="A",'V2 Global valeurs'!$E14="RENFORT 1"),VLOOKUP('V2 Global valeurs'!$A14,'V2 Global valeurs'!$A$2:$L$1221,8,FALSE),"0")</f>
        <v>0</v>
      </c>
      <c r="AI14" s="3" t="str">
        <f>IF(AND('V2 Global valeurs'!$G14="A",'V2 Global valeurs'!$E14="RENFORT 1"),VLOOKUP('V2 Global valeurs'!$A14,'V2 Global valeurs'!$A$2:$L$1221,9,FALSE),"0")</f>
        <v>0</v>
      </c>
      <c r="AJ14" s="3" t="str">
        <f>IF(AND('V2 Global valeurs'!$G14="A",'V2 Global valeurs'!$E14="RENFORT 1"),VLOOKUP('V2 Global valeurs'!$A14,'V2 Global valeurs'!$A$2:$L$1221,10,FALSE),"0")</f>
        <v>0</v>
      </c>
      <c r="AK14" s="3" t="str">
        <f>IF(AND('V2 Global valeurs'!$G14="A",'V2 Global valeurs'!$E14="RENFORT 1"),VLOOKUP('V2 Global valeurs'!$A14,'V2 Global valeurs'!$A$2:$L$1221,11,FALSE),"0")</f>
        <v>0</v>
      </c>
      <c r="AL14" s="3" t="str">
        <f>IF(AND('V2 Global valeurs'!$G14="A",'V2 Global valeurs'!$E14="RENFORT 1"),VLOOKUP('V2 Global valeurs'!$A14,'V2 Global valeurs'!$A$2:$L$1221,12,FALSE),"0")</f>
        <v>0</v>
      </c>
      <c r="AP14" s="1" t="str">
        <f>IF(AND('V2 Global valeurs'!$G14="E",'V2 Global valeurs'!$E14="RENFORT 2"),VLOOKUP('V2 Global valeurs'!$A14,'V2 Global valeurs'!$A$2:$L$1221,8,FALSE),"0")</f>
        <v>0</v>
      </c>
      <c r="AQ14" s="1" t="str">
        <f>IF(AND('V2 Global valeurs'!$G14="E",'V2 Global valeurs'!$E14="RENFORT 2"),VLOOKUP('V2 Global valeurs'!$A14,'V2 Global valeurs'!$A$2:$L$1221,9,FALSE),"0")</f>
        <v>0</v>
      </c>
      <c r="AR14" s="1" t="str">
        <f>IF(AND('V2 Global valeurs'!$G14="E",'V2 Global valeurs'!$E14="RENFORT 2"),VLOOKUP('V2 Global valeurs'!$A14,'V2 Global valeurs'!$A$2:$L$1221,10,FALSE),"0")</f>
        <v>0</v>
      </c>
      <c r="AS14" s="1" t="str">
        <f>IF(AND('V2 Global valeurs'!$G14="E",'V2 Global valeurs'!$E14="RENFORT 2"),VLOOKUP('V2 Global valeurs'!$A14,'V2 Global valeurs'!$A$2:$L$1221,11,FALSE),"0")</f>
        <v>0</v>
      </c>
      <c r="AT14" s="1" t="str">
        <f>IF(AND('V2 Global valeurs'!$G14="E",'V2 Global valeurs'!$E14="RENFORT 2"),VLOOKUP('V2 Global valeurs'!$A14,'V2 Global valeurs'!$A$2:$L$1221,12,FALSE),"0")</f>
        <v>0</v>
      </c>
      <c r="AU14" s="1" t="str">
        <f>IF(AND('V2 Global valeurs'!$G14="A",'V2 Global valeurs'!$E14="RENFORT 2"),VLOOKUP('V2 Global valeurs'!$A14,'V2 Global valeurs'!$A$2:$L$1221,8,FALSE),"0")</f>
        <v>0</v>
      </c>
      <c r="AV14" s="1" t="str">
        <f>IF(AND('V2 Global valeurs'!$G14="A",'V2 Global valeurs'!$E14="RENFORT 2"),VLOOKUP('V2 Global valeurs'!$A14,'V2 Global valeurs'!$A$2:$L$1221,9,FALSE),"0")</f>
        <v>0</v>
      </c>
      <c r="AW14" s="1" t="str">
        <f>IF(AND('V2 Global valeurs'!$G14="A",'V2 Global valeurs'!$E14="RENFORT 2"),VLOOKUP('V2 Global valeurs'!$A14,'V2 Global valeurs'!$A$2:$L$1221,10,FALSE),"0")</f>
        <v>0</v>
      </c>
      <c r="AX14" s="1" t="str">
        <f>IF(AND('V2 Global valeurs'!$G14="A",'V2 Global valeurs'!$E14="RENFORT 2"),VLOOKUP('V2 Global valeurs'!$A14,'V2 Global valeurs'!$A$2:$L$1221,11,FALSE),"0")</f>
        <v>0</v>
      </c>
      <c r="AY14" s="1" t="str">
        <f>IF(AND('V2 Global valeurs'!$G14="A",'V2 Global valeurs'!$E14="RENFORT 2"),VLOOKUP('V2 Global valeurs'!$A14,'V2 Global valeurs'!$A$2:$L$1221,12,FALSE),"0")</f>
        <v>0</v>
      </c>
    </row>
    <row r="15" spans="1:51" x14ac:dyDescent="0.3">
      <c r="A15" t="s">
        <v>43</v>
      </c>
      <c r="B15" t="s">
        <v>39</v>
      </c>
      <c r="C15" t="s">
        <v>37</v>
      </c>
      <c r="D15" t="s">
        <v>40</v>
      </c>
      <c r="E15" t="s">
        <v>367</v>
      </c>
      <c r="F15">
        <v>4</v>
      </c>
      <c r="G15" s="2" t="s">
        <v>14</v>
      </c>
      <c r="H15">
        <v>0</v>
      </c>
      <c r="I15">
        <v>105.21000000000001</v>
      </c>
      <c r="J15">
        <v>0</v>
      </c>
      <c r="K15">
        <v>219.75000000000003</v>
      </c>
      <c r="L15">
        <v>0</v>
      </c>
      <c r="M15" t="s">
        <v>37</v>
      </c>
      <c r="N15" t="s">
        <v>40</v>
      </c>
      <c r="O15" s="4" t="s">
        <v>14</v>
      </c>
      <c r="P15" s="9" t="str">
        <f>IF(AND('V2 Global valeurs'!$G15="E",'V2 Global valeurs'!E15="BASE"),VLOOKUP('V2 Global valeurs'!$A15,'V2 Global valeurs'!$A$2:$L$1221,8,FALSE),"0")</f>
        <v>0</v>
      </c>
      <c r="Q15" s="9" t="str">
        <f>IF(AND('V2 Global valeurs'!$G15="E",'V2 Global valeurs'!E15="BASE"),VLOOKUP('V2 Global valeurs'!$A15,'V2 Global valeurs'!$A$2:$L$1221,9,FALSE),"0")</f>
        <v>0</v>
      </c>
      <c r="R15" s="9" t="str">
        <f>IF(AND('V2 Global valeurs'!$G15="E",'V2 Global valeurs'!E15="BASE"),VLOOKUP('V2 Global valeurs'!$A15,'V2 Global valeurs'!$A$2:$L$1221,10,FALSE),"0")</f>
        <v>0</v>
      </c>
      <c r="S15" s="9" t="str">
        <f>IF(AND('V2 Global valeurs'!$G15="E",'V2 Global valeurs'!E15="BASE"),VLOOKUP('V2 Global valeurs'!$A15,'V2 Global valeurs'!$A$2:$L$1221,11,FALSE),"0")</f>
        <v>0</v>
      </c>
      <c r="T15" s="9" t="str">
        <f>IF(AND('V2 Global valeurs'!$G15="E",'V2 Global valeurs'!E15="BASE"),VLOOKUP('V2 Global valeurs'!$A15,'V2 Global valeurs'!$A$2:$L$1221,12,FALSE),"0")</f>
        <v>0</v>
      </c>
      <c r="U15" s="9">
        <f>IF(AND('V2 Global valeurs'!$G15="A",'V2 Global valeurs'!E15="BASE"),VLOOKUP('V2 Global valeurs'!$A15,'V2 Global valeurs'!$A$2:$L$1221,8,FALSE),"0")</f>
        <v>0</v>
      </c>
      <c r="V15" s="9">
        <f>IF(AND('V2 Global valeurs'!$G15="A",'V2 Global valeurs'!E15="BASE"),VLOOKUP('V2 Global valeurs'!$A15,'V2 Global valeurs'!$A$2:$L$1221,9,FALSE),"0")</f>
        <v>105.21000000000001</v>
      </c>
      <c r="W15" s="9">
        <f>IF(AND('V2 Global valeurs'!$G15="A",'V2 Global valeurs'!E15="BASE"),VLOOKUP('V2 Global valeurs'!$A15,'V2 Global valeurs'!$A$2:$L$1221,10,FALSE),"0")</f>
        <v>0</v>
      </c>
      <c r="X15" s="9">
        <f>IF(AND('V2 Global valeurs'!$G15="A",'V2 Global valeurs'!E15="BASE"),VLOOKUP('V2 Global valeurs'!$A15,'V2 Global valeurs'!$A$2:$L$1221,11,FALSE),"0")</f>
        <v>219.75000000000003</v>
      </c>
      <c r="Y15" s="9">
        <f>IF(AND('V2 Global valeurs'!$G15="A",'V2 Global valeurs'!E15="BASE"),VLOOKUP('V2 Global valeurs'!$A15,'V2 Global valeurs'!$A$2:$L$1221,12,FALSE),"0")</f>
        <v>0</v>
      </c>
      <c r="AB15" s="3"/>
      <c r="AC15" s="3" t="str">
        <f>IF(AND('V2 Global valeurs'!$G15="E",'V2 Global valeurs'!$E15="RENFORT 1"),VLOOKUP('V2 Global valeurs'!$A15,'V2 Global valeurs'!$A$2:$L$1221,8,FALSE),"0")</f>
        <v>0</v>
      </c>
      <c r="AD15" s="3" t="str">
        <f>IF(AND('V2 Global valeurs'!$G15="E",'V2 Global valeurs'!$E15="RENFORT 1"),VLOOKUP('V2 Global valeurs'!$A15,'V2 Global valeurs'!$A$2:$L$1221,9,FALSE),"0")</f>
        <v>0</v>
      </c>
      <c r="AE15" s="3" t="str">
        <f>IF(AND('V2 Global valeurs'!$G15="E",'V2 Global valeurs'!$E15="RENFORT 1"),VLOOKUP('V2 Global valeurs'!$A15,'V2 Global valeurs'!$A$2:$L$1221,10,FALSE),"0")</f>
        <v>0</v>
      </c>
      <c r="AF15" s="3" t="str">
        <f>IF(AND('V2 Global valeurs'!$G15="E",'V2 Global valeurs'!$E15="RENFORT 1"),VLOOKUP('V2 Global valeurs'!$A15,'V2 Global valeurs'!$A$2:$L$1221,11,FALSE),"0")</f>
        <v>0</v>
      </c>
      <c r="AG15" s="3" t="str">
        <f>IF(AND('V2 Global valeurs'!$G15="E",'V2 Global valeurs'!$E15="RENFORT 1"),VLOOKUP('V2 Global valeurs'!$A15,'V2 Global valeurs'!$A$2:$L$1221,12,FALSE),"0")</f>
        <v>0</v>
      </c>
      <c r="AH15" s="3" t="str">
        <f>IF(AND('V2 Global valeurs'!$G15="A",'V2 Global valeurs'!$E15="RENFORT 1"),VLOOKUP('V2 Global valeurs'!$A15,'V2 Global valeurs'!$A$2:$L$1221,8,FALSE),"0")</f>
        <v>0</v>
      </c>
      <c r="AI15" s="3" t="str">
        <f>IF(AND('V2 Global valeurs'!$G15="A",'V2 Global valeurs'!$E15="RENFORT 1"),VLOOKUP('V2 Global valeurs'!$A15,'V2 Global valeurs'!$A$2:$L$1221,9,FALSE),"0")</f>
        <v>0</v>
      </c>
      <c r="AJ15" s="3" t="str">
        <f>IF(AND('V2 Global valeurs'!$G15="A",'V2 Global valeurs'!$E15="RENFORT 1"),VLOOKUP('V2 Global valeurs'!$A15,'V2 Global valeurs'!$A$2:$L$1221,10,FALSE),"0")</f>
        <v>0</v>
      </c>
      <c r="AK15" s="3" t="str">
        <f>IF(AND('V2 Global valeurs'!$G15="A",'V2 Global valeurs'!$E15="RENFORT 1"),VLOOKUP('V2 Global valeurs'!$A15,'V2 Global valeurs'!$A$2:$L$1221,11,FALSE),"0")</f>
        <v>0</v>
      </c>
      <c r="AL15" s="3" t="str">
        <f>IF(AND('V2 Global valeurs'!$G15="A",'V2 Global valeurs'!$E15="RENFORT 1"),VLOOKUP('V2 Global valeurs'!$A15,'V2 Global valeurs'!$A$2:$L$1221,12,FALSE),"0")</f>
        <v>0</v>
      </c>
      <c r="AP15" s="1" t="str">
        <f>IF(AND('V2 Global valeurs'!$G15="E",'V2 Global valeurs'!$E15="RENFORT 2"),VLOOKUP('V2 Global valeurs'!$A15,'V2 Global valeurs'!$A$2:$L$1221,8,FALSE),"0")</f>
        <v>0</v>
      </c>
      <c r="AQ15" s="1" t="str">
        <f>IF(AND('V2 Global valeurs'!$G15="E",'V2 Global valeurs'!$E15="RENFORT 2"),VLOOKUP('V2 Global valeurs'!$A15,'V2 Global valeurs'!$A$2:$L$1221,9,FALSE),"0")</f>
        <v>0</v>
      </c>
      <c r="AR15" s="1" t="str">
        <f>IF(AND('V2 Global valeurs'!$G15="E",'V2 Global valeurs'!$E15="RENFORT 2"),VLOOKUP('V2 Global valeurs'!$A15,'V2 Global valeurs'!$A$2:$L$1221,10,FALSE),"0")</f>
        <v>0</v>
      </c>
      <c r="AS15" s="1" t="str">
        <f>IF(AND('V2 Global valeurs'!$G15="E",'V2 Global valeurs'!$E15="RENFORT 2"),VLOOKUP('V2 Global valeurs'!$A15,'V2 Global valeurs'!$A$2:$L$1221,11,FALSE),"0")</f>
        <v>0</v>
      </c>
      <c r="AT15" s="1" t="str">
        <f>IF(AND('V2 Global valeurs'!$G15="E",'V2 Global valeurs'!$E15="RENFORT 2"),VLOOKUP('V2 Global valeurs'!$A15,'V2 Global valeurs'!$A$2:$L$1221,12,FALSE),"0")</f>
        <v>0</v>
      </c>
      <c r="AU15" s="1" t="str">
        <f>IF(AND('V2 Global valeurs'!$G15="A",'V2 Global valeurs'!$E15="RENFORT 2"),VLOOKUP('V2 Global valeurs'!$A15,'V2 Global valeurs'!$A$2:$L$1221,8,FALSE),"0")</f>
        <v>0</v>
      </c>
      <c r="AV15" s="1" t="str">
        <f>IF(AND('V2 Global valeurs'!$G15="A",'V2 Global valeurs'!$E15="RENFORT 2"),VLOOKUP('V2 Global valeurs'!$A15,'V2 Global valeurs'!$A$2:$L$1221,9,FALSE),"0")</f>
        <v>0</v>
      </c>
      <c r="AW15" s="1" t="str">
        <f>IF(AND('V2 Global valeurs'!$G15="A",'V2 Global valeurs'!$E15="RENFORT 2"),VLOOKUP('V2 Global valeurs'!$A15,'V2 Global valeurs'!$A$2:$L$1221,10,FALSE),"0")</f>
        <v>0</v>
      </c>
      <c r="AX15" s="1" t="str">
        <f>IF(AND('V2 Global valeurs'!$G15="A",'V2 Global valeurs'!$E15="RENFORT 2"),VLOOKUP('V2 Global valeurs'!$A15,'V2 Global valeurs'!$A$2:$L$1221,11,FALSE),"0")</f>
        <v>0</v>
      </c>
      <c r="AY15" s="1" t="str">
        <f>IF(AND('V2 Global valeurs'!$G15="A",'V2 Global valeurs'!$E15="RENFORT 2"),VLOOKUP('V2 Global valeurs'!$A15,'V2 Global valeurs'!$A$2:$L$1221,12,FALSE),"0")</f>
        <v>0</v>
      </c>
    </row>
    <row r="16" spans="1:51" x14ac:dyDescent="0.3">
      <c r="A16" t="s">
        <v>44</v>
      </c>
      <c r="B16" t="s">
        <v>39</v>
      </c>
      <c r="C16" t="s">
        <v>45</v>
      </c>
      <c r="D16" t="s">
        <v>40</v>
      </c>
      <c r="E16" t="s">
        <v>367</v>
      </c>
      <c r="F16">
        <v>4</v>
      </c>
      <c r="G16" s="2" t="s">
        <v>14</v>
      </c>
      <c r="H16">
        <v>0</v>
      </c>
      <c r="I16">
        <v>109.21</v>
      </c>
      <c r="J16">
        <v>0</v>
      </c>
      <c r="K16">
        <v>235.67000000000002</v>
      </c>
      <c r="L16">
        <v>0</v>
      </c>
      <c r="M16" t="s">
        <v>45</v>
      </c>
      <c r="N16" t="s">
        <v>40</v>
      </c>
      <c r="O16" s="4" t="s">
        <v>14</v>
      </c>
      <c r="P16" s="9" t="str">
        <f>IF(AND('V2 Global valeurs'!$G16="E",'V2 Global valeurs'!E16="BASE"),VLOOKUP('V2 Global valeurs'!$A16,'V2 Global valeurs'!$A$2:$L$1221,8,FALSE),"0")</f>
        <v>0</v>
      </c>
      <c r="Q16" s="9" t="str">
        <f>IF(AND('V2 Global valeurs'!$G16="E",'V2 Global valeurs'!E16="BASE"),VLOOKUP('V2 Global valeurs'!$A16,'V2 Global valeurs'!$A$2:$L$1221,9,FALSE),"0")</f>
        <v>0</v>
      </c>
      <c r="R16" s="9" t="str">
        <f>IF(AND('V2 Global valeurs'!$G16="E",'V2 Global valeurs'!E16="BASE"),VLOOKUP('V2 Global valeurs'!$A16,'V2 Global valeurs'!$A$2:$L$1221,10,FALSE),"0")</f>
        <v>0</v>
      </c>
      <c r="S16" s="9" t="str">
        <f>IF(AND('V2 Global valeurs'!$G16="E",'V2 Global valeurs'!E16="BASE"),VLOOKUP('V2 Global valeurs'!$A16,'V2 Global valeurs'!$A$2:$L$1221,11,FALSE),"0")</f>
        <v>0</v>
      </c>
      <c r="T16" s="9" t="str">
        <f>IF(AND('V2 Global valeurs'!$G16="E",'V2 Global valeurs'!E16="BASE"),VLOOKUP('V2 Global valeurs'!$A16,'V2 Global valeurs'!$A$2:$L$1221,12,FALSE),"0")</f>
        <v>0</v>
      </c>
      <c r="U16" s="9">
        <f>IF(AND('V2 Global valeurs'!$G16="A",'V2 Global valeurs'!E16="BASE"),VLOOKUP('V2 Global valeurs'!$A16,'V2 Global valeurs'!$A$2:$L$1221,8,FALSE),"0")</f>
        <v>0</v>
      </c>
      <c r="V16" s="9">
        <f>IF(AND('V2 Global valeurs'!$G16="A",'V2 Global valeurs'!E16="BASE"),VLOOKUP('V2 Global valeurs'!$A16,'V2 Global valeurs'!$A$2:$L$1221,9,FALSE),"0")</f>
        <v>109.21</v>
      </c>
      <c r="W16" s="9">
        <f>IF(AND('V2 Global valeurs'!$G16="A",'V2 Global valeurs'!E16="BASE"),VLOOKUP('V2 Global valeurs'!$A16,'V2 Global valeurs'!$A$2:$L$1221,10,FALSE),"0")</f>
        <v>0</v>
      </c>
      <c r="X16" s="9">
        <f>IF(AND('V2 Global valeurs'!$G16="A",'V2 Global valeurs'!E16="BASE"),VLOOKUP('V2 Global valeurs'!$A16,'V2 Global valeurs'!$A$2:$L$1221,11,FALSE),"0")</f>
        <v>235.67000000000002</v>
      </c>
      <c r="Y16" s="9">
        <f>IF(AND('V2 Global valeurs'!$G16="A",'V2 Global valeurs'!E16="BASE"),VLOOKUP('V2 Global valeurs'!$A16,'V2 Global valeurs'!$A$2:$L$1221,12,FALSE),"0")</f>
        <v>0</v>
      </c>
      <c r="AB16" s="3"/>
      <c r="AC16" s="3" t="str">
        <f>IF(AND('V2 Global valeurs'!$G16="E",'V2 Global valeurs'!$E16="RENFORT 1"),VLOOKUP('V2 Global valeurs'!$A16,'V2 Global valeurs'!$A$2:$L$1221,8,FALSE),"0")</f>
        <v>0</v>
      </c>
      <c r="AD16" s="3" t="str">
        <f>IF(AND('V2 Global valeurs'!$G16="E",'V2 Global valeurs'!$E16="RENFORT 1"),VLOOKUP('V2 Global valeurs'!$A16,'V2 Global valeurs'!$A$2:$L$1221,9,FALSE),"0")</f>
        <v>0</v>
      </c>
      <c r="AE16" s="3" t="str">
        <f>IF(AND('V2 Global valeurs'!$G16="E",'V2 Global valeurs'!$E16="RENFORT 1"),VLOOKUP('V2 Global valeurs'!$A16,'V2 Global valeurs'!$A$2:$L$1221,10,FALSE),"0")</f>
        <v>0</v>
      </c>
      <c r="AF16" s="3" t="str">
        <f>IF(AND('V2 Global valeurs'!$G16="E",'V2 Global valeurs'!$E16="RENFORT 1"),VLOOKUP('V2 Global valeurs'!$A16,'V2 Global valeurs'!$A$2:$L$1221,11,FALSE),"0")</f>
        <v>0</v>
      </c>
      <c r="AG16" s="3" t="str">
        <f>IF(AND('V2 Global valeurs'!$G16="E",'V2 Global valeurs'!$E16="RENFORT 1"),VLOOKUP('V2 Global valeurs'!$A16,'V2 Global valeurs'!$A$2:$L$1221,12,FALSE),"0")</f>
        <v>0</v>
      </c>
      <c r="AH16" s="3" t="str">
        <f>IF(AND('V2 Global valeurs'!$G16="A",'V2 Global valeurs'!$E16="RENFORT 1"),VLOOKUP('V2 Global valeurs'!$A16,'V2 Global valeurs'!$A$2:$L$1221,8,FALSE),"0")</f>
        <v>0</v>
      </c>
      <c r="AI16" s="3" t="str">
        <f>IF(AND('V2 Global valeurs'!$G16="A",'V2 Global valeurs'!$E16="RENFORT 1"),VLOOKUP('V2 Global valeurs'!$A16,'V2 Global valeurs'!$A$2:$L$1221,9,FALSE),"0")</f>
        <v>0</v>
      </c>
      <c r="AJ16" s="3" t="str">
        <f>IF(AND('V2 Global valeurs'!$G16="A",'V2 Global valeurs'!$E16="RENFORT 1"),VLOOKUP('V2 Global valeurs'!$A16,'V2 Global valeurs'!$A$2:$L$1221,10,FALSE),"0")</f>
        <v>0</v>
      </c>
      <c r="AK16" s="3" t="str">
        <f>IF(AND('V2 Global valeurs'!$G16="A",'V2 Global valeurs'!$E16="RENFORT 1"),VLOOKUP('V2 Global valeurs'!$A16,'V2 Global valeurs'!$A$2:$L$1221,11,FALSE),"0")</f>
        <v>0</v>
      </c>
      <c r="AL16" s="3" t="str">
        <f>IF(AND('V2 Global valeurs'!$G16="A",'V2 Global valeurs'!$E16="RENFORT 1"),VLOOKUP('V2 Global valeurs'!$A16,'V2 Global valeurs'!$A$2:$L$1221,12,FALSE),"0")</f>
        <v>0</v>
      </c>
      <c r="AP16" s="1" t="str">
        <f>IF(AND('V2 Global valeurs'!$G16="E",'V2 Global valeurs'!$E16="RENFORT 2"),VLOOKUP('V2 Global valeurs'!$A16,'V2 Global valeurs'!$A$2:$L$1221,8,FALSE),"0")</f>
        <v>0</v>
      </c>
      <c r="AQ16" s="1" t="str">
        <f>IF(AND('V2 Global valeurs'!$G16="E",'V2 Global valeurs'!$E16="RENFORT 2"),VLOOKUP('V2 Global valeurs'!$A16,'V2 Global valeurs'!$A$2:$L$1221,9,FALSE),"0")</f>
        <v>0</v>
      </c>
      <c r="AR16" s="1" t="str">
        <f>IF(AND('V2 Global valeurs'!$G16="E",'V2 Global valeurs'!$E16="RENFORT 2"),VLOOKUP('V2 Global valeurs'!$A16,'V2 Global valeurs'!$A$2:$L$1221,10,FALSE),"0")</f>
        <v>0</v>
      </c>
      <c r="AS16" s="1" t="str">
        <f>IF(AND('V2 Global valeurs'!$G16="E",'V2 Global valeurs'!$E16="RENFORT 2"),VLOOKUP('V2 Global valeurs'!$A16,'V2 Global valeurs'!$A$2:$L$1221,11,FALSE),"0")</f>
        <v>0</v>
      </c>
      <c r="AT16" s="1" t="str">
        <f>IF(AND('V2 Global valeurs'!$G16="E",'V2 Global valeurs'!$E16="RENFORT 2"),VLOOKUP('V2 Global valeurs'!$A16,'V2 Global valeurs'!$A$2:$L$1221,12,FALSE),"0")</f>
        <v>0</v>
      </c>
      <c r="AU16" s="1" t="str">
        <f>IF(AND('V2 Global valeurs'!$G16="A",'V2 Global valeurs'!$E16="RENFORT 2"),VLOOKUP('V2 Global valeurs'!$A16,'V2 Global valeurs'!$A$2:$L$1221,8,FALSE),"0")</f>
        <v>0</v>
      </c>
      <c r="AV16" s="1" t="str">
        <f>IF(AND('V2 Global valeurs'!$G16="A",'V2 Global valeurs'!$E16="RENFORT 2"),VLOOKUP('V2 Global valeurs'!$A16,'V2 Global valeurs'!$A$2:$L$1221,9,FALSE),"0")</f>
        <v>0</v>
      </c>
      <c r="AW16" s="1" t="str">
        <f>IF(AND('V2 Global valeurs'!$G16="A",'V2 Global valeurs'!$E16="RENFORT 2"),VLOOKUP('V2 Global valeurs'!$A16,'V2 Global valeurs'!$A$2:$L$1221,10,FALSE),"0")</f>
        <v>0</v>
      </c>
      <c r="AX16" s="1" t="str">
        <f>IF(AND('V2 Global valeurs'!$G16="A",'V2 Global valeurs'!$E16="RENFORT 2"),VLOOKUP('V2 Global valeurs'!$A16,'V2 Global valeurs'!$A$2:$L$1221,11,FALSE),"0")</f>
        <v>0</v>
      </c>
      <c r="AY16" s="1" t="str">
        <f>IF(AND('V2 Global valeurs'!$G16="A",'V2 Global valeurs'!$E16="RENFORT 2"),VLOOKUP('V2 Global valeurs'!$A16,'V2 Global valeurs'!$A$2:$L$1221,12,FALSE),"0")</f>
        <v>0</v>
      </c>
    </row>
    <row r="17" spans="1:51" x14ac:dyDescent="0.3">
      <c r="A17" t="s">
        <v>46</v>
      </c>
      <c r="B17" t="s">
        <v>47</v>
      </c>
      <c r="C17" t="s">
        <v>31</v>
      </c>
      <c r="D17" t="s">
        <v>48</v>
      </c>
      <c r="E17" t="s">
        <v>367</v>
      </c>
      <c r="F17">
        <v>4</v>
      </c>
      <c r="G17" s="2" t="s">
        <v>14</v>
      </c>
      <c r="H17">
        <v>0</v>
      </c>
      <c r="I17">
        <v>89.1</v>
      </c>
      <c r="J17">
        <v>0</v>
      </c>
      <c r="K17">
        <v>187.36</v>
      </c>
      <c r="L17">
        <v>0</v>
      </c>
      <c r="M17" t="s">
        <v>31</v>
      </c>
      <c r="N17" t="s">
        <v>48</v>
      </c>
      <c r="O17" s="4" t="s">
        <v>14</v>
      </c>
      <c r="P17" s="9" t="str">
        <f>IF(AND('V2 Global valeurs'!$G17="E",'V2 Global valeurs'!E17="BASE"),VLOOKUP('V2 Global valeurs'!$A17,'V2 Global valeurs'!$A$2:$L$1221,8,FALSE),"0")</f>
        <v>0</v>
      </c>
      <c r="Q17" s="9" t="str">
        <f>IF(AND('V2 Global valeurs'!$G17="E",'V2 Global valeurs'!E17="BASE"),VLOOKUP('V2 Global valeurs'!$A17,'V2 Global valeurs'!$A$2:$L$1221,9,FALSE),"0")</f>
        <v>0</v>
      </c>
      <c r="R17" s="9" t="str">
        <f>IF(AND('V2 Global valeurs'!$G17="E",'V2 Global valeurs'!E17="BASE"),VLOOKUP('V2 Global valeurs'!$A17,'V2 Global valeurs'!$A$2:$L$1221,10,FALSE),"0")</f>
        <v>0</v>
      </c>
      <c r="S17" s="9" t="str">
        <f>IF(AND('V2 Global valeurs'!$G17="E",'V2 Global valeurs'!E17="BASE"),VLOOKUP('V2 Global valeurs'!$A17,'V2 Global valeurs'!$A$2:$L$1221,11,FALSE),"0")</f>
        <v>0</v>
      </c>
      <c r="T17" s="9" t="str">
        <f>IF(AND('V2 Global valeurs'!$G17="E",'V2 Global valeurs'!E17="BASE"),VLOOKUP('V2 Global valeurs'!$A17,'V2 Global valeurs'!$A$2:$L$1221,12,FALSE),"0")</f>
        <v>0</v>
      </c>
      <c r="U17" s="9">
        <f>IF(AND('V2 Global valeurs'!$G17="A",'V2 Global valeurs'!E17="BASE"),VLOOKUP('V2 Global valeurs'!$A17,'V2 Global valeurs'!$A$2:$L$1221,8,FALSE),"0")</f>
        <v>0</v>
      </c>
      <c r="V17" s="9">
        <f>IF(AND('V2 Global valeurs'!$G17="A",'V2 Global valeurs'!E17="BASE"),VLOOKUP('V2 Global valeurs'!$A17,'V2 Global valeurs'!$A$2:$L$1221,9,FALSE),"0")</f>
        <v>89.1</v>
      </c>
      <c r="W17" s="9">
        <f>IF(AND('V2 Global valeurs'!$G17="A",'V2 Global valeurs'!E17="BASE"),VLOOKUP('V2 Global valeurs'!$A17,'V2 Global valeurs'!$A$2:$L$1221,10,FALSE),"0")</f>
        <v>0</v>
      </c>
      <c r="X17" s="9">
        <f>IF(AND('V2 Global valeurs'!$G17="A",'V2 Global valeurs'!E17="BASE"),VLOOKUP('V2 Global valeurs'!$A17,'V2 Global valeurs'!$A$2:$L$1221,11,FALSE),"0")</f>
        <v>187.36</v>
      </c>
      <c r="Y17" s="9">
        <f>IF(AND('V2 Global valeurs'!$G17="A",'V2 Global valeurs'!E17="BASE"),VLOOKUP('V2 Global valeurs'!$A17,'V2 Global valeurs'!$A$2:$L$1221,12,FALSE),"0")</f>
        <v>0</v>
      </c>
      <c r="AB17" s="3"/>
      <c r="AC17" s="3" t="str">
        <f>IF(AND('V2 Global valeurs'!$G17="E",'V2 Global valeurs'!$E17="RENFORT 1"),VLOOKUP('V2 Global valeurs'!$A17,'V2 Global valeurs'!$A$2:$L$1221,8,FALSE),"0")</f>
        <v>0</v>
      </c>
      <c r="AD17" s="3" t="str">
        <f>IF(AND('V2 Global valeurs'!$G17="E",'V2 Global valeurs'!$E17="RENFORT 1"),VLOOKUP('V2 Global valeurs'!$A17,'V2 Global valeurs'!$A$2:$L$1221,9,FALSE),"0")</f>
        <v>0</v>
      </c>
      <c r="AE17" s="3" t="str">
        <f>IF(AND('V2 Global valeurs'!$G17="E",'V2 Global valeurs'!$E17="RENFORT 1"),VLOOKUP('V2 Global valeurs'!$A17,'V2 Global valeurs'!$A$2:$L$1221,10,FALSE),"0")</f>
        <v>0</v>
      </c>
      <c r="AF17" s="3" t="str">
        <f>IF(AND('V2 Global valeurs'!$G17="E",'V2 Global valeurs'!$E17="RENFORT 1"),VLOOKUP('V2 Global valeurs'!$A17,'V2 Global valeurs'!$A$2:$L$1221,11,FALSE),"0")</f>
        <v>0</v>
      </c>
      <c r="AG17" s="3" t="str">
        <f>IF(AND('V2 Global valeurs'!$G17="E",'V2 Global valeurs'!$E17="RENFORT 1"),VLOOKUP('V2 Global valeurs'!$A17,'V2 Global valeurs'!$A$2:$L$1221,12,FALSE),"0")</f>
        <v>0</v>
      </c>
      <c r="AH17" s="3" t="str">
        <f>IF(AND('V2 Global valeurs'!$G17="A",'V2 Global valeurs'!$E17="RENFORT 1"),VLOOKUP('V2 Global valeurs'!$A17,'V2 Global valeurs'!$A$2:$L$1221,8,FALSE),"0")</f>
        <v>0</v>
      </c>
      <c r="AI17" s="3" t="str">
        <f>IF(AND('V2 Global valeurs'!$G17="A",'V2 Global valeurs'!$E17="RENFORT 1"),VLOOKUP('V2 Global valeurs'!$A17,'V2 Global valeurs'!$A$2:$L$1221,9,FALSE),"0")</f>
        <v>0</v>
      </c>
      <c r="AJ17" s="3" t="str">
        <f>IF(AND('V2 Global valeurs'!$G17="A",'V2 Global valeurs'!$E17="RENFORT 1"),VLOOKUP('V2 Global valeurs'!$A17,'V2 Global valeurs'!$A$2:$L$1221,10,FALSE),"0")</f>
        <v>0</v>
      </c>
      <c r="AK17" s="3" t="str">
        <f>IF(AND('V2 Global valeurs'!$G17="A",'V2 Global valeurs'!$E17="RENFORT 1"),VLOOKUP('V2 Global valeurs'!$A17,'V2 Global valeurs'!$A$2:$L$1221,11,FALSE),"0")</f>
        <v>0</v>
      </c>
      <c r="AL17" s="3" t="str">
        <f>IF(AND('V2 Global valeurs'!$G17="A",'V2 Global valeurs'!$E17="RENFORT 1"),VLOOKUP('V2 Global valeurs'!$A17,'V2 Global valeurs'!$A$2:$L$1221,12,FALSE),"0")</f>
        <v>0</v>
      </c>
      <c r="AP17" s="1" t="str">
        <f>IF(AND('V2 Global valeurs'!$G17="E",'V2 Global valeurs'!$E17="RENFORT 2"),VLOOKUP('V2 Global valeurs'!$A17,'V2 Global valeurs'!$A$2:$L$1221,8,FALSE),"0")</f>
        <v>0</v>
      </c>
      <c r="AQ17" s="1" t="str">
        <f>IF(AND('V2 Global valeurs'!$G17="E",'V2 Global valeurs'!$E17="RENFORT 2"),VLOOKUP('V2 Global valeurs'!$A17,'V2 Global valeurs'!$A$2:$L$1221,9,FALSE),"0")</f>
        <v>0</v>
      </c>
      <c r="AR17" s="1" t="str">
        <f>IF(AND('V2 Global valeurs'!$G17="E",'V2 Global valeurs'!$E17="RENFORT 2"),VLOOKUP('V2 Global valeurs'!$A17,'V2 Global valeurs'!$A$2:$L$1221,10,FALSE),"0")</f>
        <v>0</v>
      </c>
      <c r="AS17" s="1" t="str">
        <f>IF(AND('V2 Global valeurs'!$G17="E",'V2 Global valeurs'!$E17="RENFORT 2"),VLOOKUP('V2 Global valeurs'!$A17,'V2 Global valeurs'!$A$2:$L$1221,11,FALSE),"0")</f>
        <v>0</v>
      </c>
      <c r="AT17" s="1" t="str">
        <f>IF(AND('V2 Global valeurs'!$G17="E",'V2 Global valeurs'!$E17="RENFORT 2"),VLOOKUP('V2 Global valeurs'!$A17,'V2 Global valeurs'!$A$2:$L$1221,12,FALSE),"0")</f>
        <v>0</v>
      </c>
      <c r="AU17" s="1" t="str">
        <f>IF(AND('V2 Global valeurs'!$G17="A",'V2 Global valeurs'!$E17="RENFORT 2"),VLOOKUP('V2 Global valeurs'!$A17,'V2 Global valeurs'!$A$2:$L$1221,8,FALSE),"0")</f>
        <v>0</v>
      </c>
      <c r="AV17" s="1" t="str">
        <f>IF(AND('V2 Global valeurs'!$G17="A",'V2 Global valeurs'!$E17="RENFORT 2"),VLOOKUP('V2 Global valeurs'!$A17,'V2 Global valeurs'!$A$2:$L$1221,9,FALSE),"0")</f>
        <v>0</v>
      </c>
      <c r="AW17" s="1" t="str">
        <f>IF(AND('V2 Global valeurs'!$G17="A",'V2 Global valeurs'!$E17="RENFORT 2"),VLOOKUP('V2 Global valeurs'!$A17,'V2 Global valeurs'!$A$2:$L$1221,10,FALSE),"0")</f>
        <v>0</v>
      </c>
      <c r="AX17" s="1" t="str">
        <f>IF(AND('V2 Global valeurs'!$G17="A",'V2 Global valeurs'!$E17="RENFORT 2"),VLOOKUP('V2 Global valeurs'!$A17,'V2 Global valeurs'!$A$2:$L$1221,11,FALSE),"0")</f>
        <v>0</v>
      </c>
      <c r="AY17" s="1" t="str">
        <f>IF(AND('V2 Global valeurs'!$G17="A",'V2 Global valeurs'!$E17="RENFORT 2"),VLOOKUP('V2 Global valeurs'!$A17,'V2 Global valeurs'!$A$2:$L$1221,12,FALSE),"0")</f>
        <v>0</v>
      </c>
    </row>
    <row r="18" spans="1:51" x14ac:dyDescent="0.3">
      <c r="A18" t="s">
        <v>49</v>
      </c>
      <c r="B18" t="s">
        <v>47</v>
      </c>
      <c r="C18" t="s">
        <v>33</v>
      </c>
      <c r="D18" t="s">
        <v>48</v>
      </c>
      <c r="E18" t="s">
        <v>367</v>
      </c>
      <c r="F18">
        <v>4</v>
      </c>
      <c r="G18" s="2" t="s">
        <v>14</v>
      </c>
      <c r="H18">
        <v>0</v>
      </c>
      <c r="I18">
        <v>106.32000000000001</v>
      </c>
      <c r="J18">
        <v>0</v>
      </c>
      <c r="K18">
        <v>220.02</v>
      </c>
      <c r="L18">
        <v>0</v>
      </c>
      <c r="M18" t="s">
        <v>33</v>
      </c>
      <c r="N18" t="s">
        <v>48</v>
      </c>
      <c r="O18" s="4" t="s">
        <v>14</v>
      </c>
      <c r="P18" s="9" t="str">
        <f>IF(AND('V2 Global valeurs'!$G18="E",'V2 Global valeurs'!E18="BASE"),VLOOKUP('V2 Global valeurs'!$A18,'V2 Global valeurs'!$A$2:$L$1221,8,FALSE),"0")</f>
        <v>0</v>
      </c>
      <c r="Q18" s="9" t="str">
        <f>IF(AND('V2 Global valeurs'!$G18="E",'V2 Global valeurs'!E18="BASE"),VLOOKUP('V2 Global valeurs'!$A18,'V2 Global valeurs'!$A$2:$L$1221,9,FALSE),"0")</f>
        <v>0</v>
      </c>
      <c r="R18" s="9" t="str">
        <f>IF(AND('V2 Global valeurs'!$G18="E",'V2 Global valeurs'!E18="BASE"),VLOOKUP('V2 Global valeurs'!$A18,'V2 Global valeurs'!$A$2:$L$1221,10,FALSE),"0")</f>
        <v>0</v>
      </c>
      <c r="S18" s="9" t="str">
        <f>IF(AND('V2 Global valeurs'!$G18="E",'V2 Global valeurs'!E18="BASE"),VLOOKUP('V2 Global valeurs'!$A18,'V2 Global valeurs'!$A$2:$L$1221,11,FALSE),"0")</f>
        <v>0</v>
      </c>
      <c r="T18" s="9" t="str">
        <f>IF(AND('V2 Global valeurs'!$G18="E",'V2 Global valeurs'!E18="BASE"),VLOOKUP('V2 Global valeurs'!$A18,'V2 Global valeurs'!$A$2:$L$1221,12,FALSE),"0")</f>
        <v>0</v>
      </c>
      <c r="U18" s="9">
        <f>IF(AND('V2 Global valeurs'!$G18="A",'V2 Global valeurs'!E18="BASE"),VLOOKUP('V2 Global valeurs'!$A18,'V2 Global valeurs'!$A$2:$L$1221,8,FALSE),"0")</f>
        <v>0</v>
      </c>
      <c r="V18" s="9">
        <f>IF(AND('V2 Global valeurs'!$G18="A",'V2 Global valeurs'!E18="BASE"),VLOOKUP('V2 Global valeurs'!$A18,'V2 Global valeurs'!$A$2:$L$1221,9,FALSE),"0")</f>
        <v>106.32000000000001</v>
      </c>
      <c r="W18" s="9">
        <f>IF(AND('V2 Global valeurs'!$G18="A",'V2 Global valeurs'!E18="BASE"),VLOOKUP('V2 Global valeurs'!$A18,'V2 Global valeurs'!$A$2:$L$1221,10,FALSE),"0")</f>
        <v>0</v>
      </c>
      <c r="X18" s="9">
        <f>IF(AND('V2 Global valeurs'!$G18="A",'V2 Global valeurs'!E18="BASE"),VLOOKUP('V2 Global valeurs'!$A18,'V2 Global valeurs'!$A$2:$L$1221,11,FALSE),"0")</f>
        <v>220.02</v>
      </c>
      <c r="Y18" s="9">
        <f>IF(AND('V2 Global valeurs'!$G18="A",'V2 Global valeurs'!E18="BASE"),VLOOKUP('V2 Global valeurs'!$A18,'V2 Global valeurs'!$A$2:$L$1221,12,FALSE),"0")</f>
        <v>0</v>
      </c>
      <c r="AB18" s="3"/>
      <c r="AC18" s="3" t="str">
        <f>IF(AND('V2 Global valeurs'!$G18="E",'V2 Global valeurs'!$E18="RENFORT 1"),VLOOKUP('V2 Global valeurs'!$A18,'V2 Global valeurs'!$A$2:$L$1221,8,FALSE),"0")</f>
        <v>0</v>
      </c>
      <c r="AD18" s="3" t="str">
        <f>IF(AND('V2 Global valeurs'!$G18="E",'V2 Global valeurs'!$E18="RENFORT 1"),VLOOKUP('V2 Global valeurs'!$A18,'V2 Global valeurs'!$A$2:$L$1221,9,FALSE),"0")</f>
        <v>0</v>
      </c>
      <c r="AE18" s="3" t="str">
        <f>IF(AND('V2 Global valeurs'!$G18="E",'V2 Global valeurs'!$E18="RENFORT 1"),VLOOKUP('V2 Global valeurs'!$A18,'V2 Global valeurs'!$A$2:$L$1221,10,FALSE),"0")</f>
        <v>0</v>
      </c>
      <c r="AF18" s="3" t="str">
        <f>IF(AND('V2 Global valeurs'!$G18="E",'V2 Global valeurs'!$E18="RENFORT 1"),VLOOKUP('V2 Global valeurs'!$A18,'V2 Global valeurs'!$A$2:$L$1221,11,FALSE),"0")</f>
        <v>0</v>
      </c>
      <c r="AG18" s="3" t="str">
        <f>IF(AND('V2 Global valeurs'!$G18="E",'V2 Global valeurs'!$E18="RENFORT 1"),VLOOKUP('V2 Global valeurs'!$A18,'V2 Global valeurs'!$A$2:$L$1221,12,FALSE),"0")</f>
        <v>0</v>
      </c>
      <c r="AH18" s="3" t="str">
        <f>IF(AND('V2 Global valeurs'!$G18="A",'V2 Global valeurs'!$E18="RENFORT 1"),VLOOKUP('V2 Global valeurs'!$A18,'V2 Global valeurs'!$A$2:$L$1221,8,FALSE),"0")</f>
        <v>0</v>
      </c>
      <c r="AI18" s="3" t="str">
        <f>IF(AND('V2 Global valeurs'!$G18="A",'V2 Global valeurs'!$E18="RENFORT 1"),VLOOKUP('V2 Global valeurs'!$A18,'V2 Global valeurs'!$A$2:$L$1221,9,FALSE),"0")</f>
        <v>0</v>
      </c>
      <c r="AJ18" s="3" t="str">
        <f>IF(AND('V2 Global valeurs'!$G18="A",'V2 Global valeurs'!$E18="RENFORT 1"),VLOOKUP('V2 Global valeurs'!$A18,'V2 Global valeurs'!$A$2:$L$1221,10,FALSE),"0")</f>
        <v>0</v>
      </c>
      <c r="AK18" s="3" t="str">
        <f>IF(AND('V2 Global valeurs'!$G18="A",'V2 Global valeurs'!$E18="RENFORT 1"),VLOOKUP('V2 Global valeurs'!$A18,'V2 Global valeurs'!$A$2:$L$1221,11,FALSE),"0")</f>
        <v>0</v>
      </c>
      <c r="AL18" s="3" t="str">
        <f>IF(AND('V2 Global valeurs'!$G18="A",'V2 Global valeurs'!$E18="RENFORT 1"),VLOOKUP('V2 Global valeurs'!$A18,'V2 Global valeurs'!$A$2:$L$1221,12,FALSE),"0")</f>
        <v>0</v>
      </c>
      <c r="AP18" s="1" t="str">
        <f>IF(AND('V2 Global valeurs'!$G18="E",'V2 Global valeurs'!$E18="RENFORT 2"),VLOOKUP('V2 Global valeurs'!$A18,'V2 Global valeurs'!$A$2:$L$1221,8,FALSE),"0")</f>
        <v>0</v>
      </c>
      <c r="AQ18" s="1" t="str">
        <f>IF(AND('V2 Global valeurs'!$G18="E",'V2 Global valeurs'!$E18="RENFORT 2"),VLOOKUP('V2 Global valeurs'!$A18,'V2 Global valeurs'!$A$2:$L$1221,9,FALSE),"0")</f>
        <v>0</v>
      </c>
      <c r="AR18" s="1" t="str">
        <f>IF(AND('V2 Global valeurs'!$G18="E",'V2 Global valeurs'!$E18="RENFORT 2"),VLOOKUP('V2 Global valeurs'!$A18,'V2 Global valeurs'!$A$2:$L$1221,10,FALSE),"0")</f>
        <v>0</v>
      </c>
      <c r="AS18" s="1" t="str">
        <f>IF(AND('V2 Global valeurs'!$G18="E",'V2 Global valeurs'!$E18="RENFORT 2"),VLOOKUP('V2 Global valeurs'!$A18,'V2 Global valeurs'!$A$2:$L$1221,11,FALSE),"0")</f>
        <v>0</v>
      </c>
      <c r="AT18" s="1" t="str">
        <f>IF(AND('V2 Global valeurs'!$G18="E",'V2 Global valeurs'!$E18="RENFORT 2"),VLOOKUP('V2 Global valeurs'!$A18,'V2 Global valeurs'!$A$2:$L$1221,12,FALSE),"0")</f>
        <v>0</v>
      </c>
      <c r="AU18" s="1" t="str">
        <f>IF(AND('V2 Global valeurs'!$G18="A",'V2 Global valeurs'!$E18="RENFORT 2"),VLOOKUP('V2 Global valeurs'!$A18,'V2 Global valeurs'!$A$2:$L$1221,8,FALSE),"0")</f>
        <v>0</v>
      </c>
      <c r="AV18" s="1" t="str">
        <f>IF(AND('V2 Global valeurs'!$G18="A",'V2 Global valeurs'!$E18="RENFORT 2"),VLOOKUP('V2 Global valeurs'!$A18,'V2 Global valeurs'!$A$2:$L$1221,9,FALSE),"0")</f>
        <v>0</v>
      </c>
      <c r="AW18" s="1" t="str">
        <f>IF(AND('V2 Global valeurs'!$G18="A",'V2 Global valeurs'!$E18="RENFORT 2"),VLOOKUP('V2 Global valeurs'!$A18,'V2 Global valeurs'!$A$2:$L$1221,10,FALSE),"0")</f>
        <v>0</v>
      </c>
      <c r="AX18" s="1" t="str">
        <f>IF(AND('V2 Global valeurs'!$G18="A",'V2 Global valeurs'!$E18="RENFORT 2"),VLOOKUP('V2 Global valeurs'!$A18,'V2 Global valeurs'!$A$2:$L$1221,11,FALSE),"0")</f>
        <v>0</v>
      </c>
      <c r="AY18" s="1" t="str">
        <f>IF(AND('V2 Global valeurs'!$G18="A",'V2 Global valeurs'!$E18="RENFORT 2"),VLOOKUP('V2 Global valeurs'!$A18,'V2 Global valeurs'!$A$2:$L$1221,12,FALSE),"0")</f>
        <v>0</v>
      </c>
    </row>
    <row r="19" spans="1:51" x14ac:dyDescent="0.3">
      <c r="A19" t="s">
        <v>50</v>
      </c>
      <c r="B19" t="s">
        <v>47</v>
      </c>
      <c r="C19" t="s">
        <v>35</v>
      </c>
      <c r="D19" t="s">
        <v>48</v>
      </c>
      <c r="E19" t="s">
        <v>367</v>
      </c>
      <c r="F19">
        <v>4</v>
      </c>
      <c r="G19" s="2" t="s">
        <v>14</v>
      </c>
      <c r="H19">
        <v>0</v>
      </c>
      <c r="I19">
        <v>122.77000000000001</v>
      </c>
      <c r="J19">
        <v>0</v>
      </c>
      <c r="K19">
        <v>252.51000000000002</v>
      </c>
      <c r="L19">
        <v>0</v>
      </c>
      <c r="M19" t="s">
        <v>35</v>
      </c>
      <c r="N19" t="s">
        <v>48</v>
      </c>
      <c r="O19" s="4" t="s">
        <v>14</v>
      </c>
      <c r="P19" s="9" t="str">
        <f>IF(AND('V2 Global valeurs'!$G19="E",'V2 Global valeurs'!E19="BASE"),VLOOKUP('V2 Global valeurs'!$A19,'V2 Global valeurs'!$A$2:$L$1221,8,FALSE),"0")</f>
        <v>0</v>
      </c>
      <c r="Q19" s="9" t="str">
        <f>IF(AND('V2 Global valeurs'!$G19="E",'V2 Global valeurs'!E19="BASE"),VLOOKUP('V2 Global valeurs'!$A19,'V2 Global valeurs'!$A$2:$L$1221,9,FALSE),"0")</f>
        <v>0</v>
      </c>
      <c r="R19" s="9" t="str">
        <f>IF(AND('V2 Global valeurs'!$G19="E",'V2 Global valeurs'!E19="BASE"),VLOOKUP('V2 Global valeurs'!$A19,'V2 Global valeurs'!$A$2:$L$1221,10,FALSE),"0")</f>
        <v>0</v>
      </c>
      <c r="S19" s="9" t="str">
        <f>IF(AND('V2 Global valeurs'!$G19="E",'V2 Global valeurs'!E19="BASE"),VLOOKUP('V2 Global valeurs'!$A19,'V2 Global valeurs'!$A$2:$L$1221,11,FALSE),"0")</f>
        <v>0</v>
      </c>
      <c r="T19" s="9" t="str">
        <f>IF(AND('V2 Global valeurs'!$G19="E",'V2 Global valeurs'!E19="BASE"),VLOOKUP('V2 Global valeurs'!$A19,'V2 Global valeurs'!$A$2:$L$1221,12,FALSE),"0")</f>
        <v>0</v>
      </c>
      <c r="U19" s="9">
        <f>IF(AND('V2 Global valeurs'!$G19="A",'V2 Global valeurs'!E19="BASE"),VLOOKUP('V2 Global valeurs'!$A19,'V2 Global valeurs'!$A$2:$L$1221,8,FALSE),"0")</f>
        <v>0</v>
      </c>
      <c r="V19" s="9">
        <f>IF(AND('V2 Global valeurs'!$G19="A",'V2 Global valeurs'!E19="BASE"),VLOOKUP('V2 Global valeurs'!$A19,'V2 Global valeurs'!$A$2:$L$1221,9,FALSE),"0")</f>
        <v>122.77000000000001</v>
      </c>
      <c r="W19" s="9">
        <f>IF(AND('V2 Global valeurs'!$G19="A",'V2 Global valeurs'!E19="BASE"),VLOOKUP('V2 Global valeurs'!$A19,'V2 Global valeurs'!$A$2:$L$1221,10,FALSE),"0")</f>
        <v>0</v>
      </c>
      <c r="X19" s="9">
        <f>IF(AND('V2 Global valeurs'!$G19="A",'V2 Global valeurs'!E19="BASE"),VLOOKUP('V2 Global valeurs'!$A19,'V2 Global valeurs'!$A$2:$L$1221,11,FALSE),"0")</f>
        <v>252.51000000000002</v>
      </c>
      <c r="Y19" s="9">
        <f>IF(AND('V2 Global valeurs'!$G19="A",'V2 Global valeurs'!E19="BASE"),VLOOKUP('V2 Global valeurs'!$A19,'V2 Global valeurs'!$A$2:$L$1221,12,FALSE),"0")</f>
        <v>0</v>
      </c>
      <c r="AB19" s="3"/>
      <c r="AC19" s="3" t="str">
        <f>IF(AND('V2 Global valeurs'!$G19="E",'V2 Global valeurs'!$E19="RENFORT 1"),VLOOKUP('V2 Global valeurs'!$A19,'V2 Global valeurs'!$A$2:$L$1221,8,FALSE),"0")</f>
        <v>0</v>
      </c>
      <c r="AD19" s="3" t="str">
        <f>IF(AND('V2 Global valeurs'!$G19="E",'V2 Global valeurs'!$E19="RENFORT 1"),VLOOKUP('V2 Global valeurs'!$A19,'V2 Global valeurs'!$A$2:$L$1221,9,FALSE),"0")</f>
        <v>0</v>
      </c>
      <c r="AE19" s="3" t="str">
        <f>IF(AND('V2 Global valeurs'!$G19="E",'V2 Global valeurs'!$E19="RENFORT 1"),VLOOKUP('V2 Global valeurs'!$A19,'V2 Global valeurs'!$A$2:$L$1221,10,FALSE),"0")</f>
        <v>0</v>
      </c>
      <c r="AF19" s="3" t="str">
        <f>IF(AND('V2 Global valeurs'!$G19="E",'V2 Global valeurs'!$E19="RENFORT 1"),VLOOKUP('V2 Global valeurs'!$A19,'V2 Global valeurs'!$A$2:$L$1221,11,FALSE),"0")</f>
        <v>0</v>
      </c>
      <c r="AG19" s="3" t="str">
        <f>IF(AND('V2 Global valeurs'!$G19="E",'V2 Global valeurs'!$E19="RENFORT 1"),VLOOKUP('V2 Global valeurs'!$A19,'V2 Global valeurs'!$A$2:$L$1221,12,FALSE),"0")</f>
        <v>0</v>
      </c>
      <c r="AH19" s="3" t="str">
        <f>IF(AND('V2 Global valeurs'!$G19="A",'V2 Global valeurs'!$E19="RENFORT 1"),VLOOKUP('V2 Global valeurs'!$A19,'V2 Global valeurs'!$A$2:$L$1221,8,FALSE),"0")</f>
        <v>0</v>
      </c>
      <c r="AI19" s="3" t="str">
        <f>IF(AND('V2 Global valeurs'!$G19="A",'V2 Global valeurs'!$E19="RENFORT 1"),VLOOKUP('V2 Global valeurs'!$A19,'V2 Global valeurs'!$A$2:$L$1221,9,FALSE),"0")</f>
        <v>0</v>
      </c>
      <c r="AJ19" s="3" t="str">
        <f>IF(AND('V2 Global valeurs'!$G19="A",'V2 Global valeurs'!$E19="RENFORT 1"),VLOOKUP('V2 Global valeurs'!$A19,'V2 Global valeurs'!$A$2:$L$1221,10,FALSE),"0")</f>
        <v>0</v>
      </c>
      <c r="AK19" s="3" t="str">
        <f>IF(AND('V2 Global valeurs'!$G19="A",'V2 Global valeurs'!$E19="RENFORT 1"),VLOOKUP('V2 Global valeurs'!$A19,'V2 Global valeurs'!$A$2:$L$1221,11,FALSE),"0")</f>
        <v>0</v>
      </c>
      <c r="AL19" s="3" t="str">
        <f>IF(AND('V2 Global valeurs'!$G19="A",'V2 Global valeurs'!$E19="RENFORT 1"),VLOOKUP('V2 Global valeurs'!$A19,'V2 Global valeurs'!$A$2:$L$1221,12,FALSE),"0")</f>
        <v>0</v>
      </c>
      <c r="AP19" s="1" t="str">
        <f>IF(AND('V2 Global valeurs'!$G19="E",'V2 Global valeurs'!$E19="RENFORT 2"),VLOOKUP('V2 Global valeurs'!$A19,'V2 Global valeurs'!$A$2:$L$1221,8,FALSE),"0")</f>
        <v>0</v>
      </c>
      <c r="AQ19" s="1" t="str">
        <f>IF(AND('V2 Global valeurs'!$G19="E",'V2 Global valeurs'!$E19="RENFORT 2"),VLOOKUP('V2 Global valeurs'!$A19,'V2 Global valeurs'!$A$2:$L$1221,9,FALSE),"0")</f>
        <v>0</v>
      </c>
      <c r="AR19" s="1" t="str">
        <f>IF(AND('V2 Global valeurs'!$G19="E",'V2 Global valeurs'!$E19="RENFORT 2"),VLOOKUP('V2 Global valeurs'!$A19,'V2 Global valeurs'!$A$2:$L$1221,10,FALSE),"0")</f>
        <v>0</v>
      </c>
      <c r="AS19" s="1" t="str">
        <f>IF(AND('V2 Global valeurs'!$G19="E",'V2 Global valeurs'!$E19="RENFORT 2"),VLOOKUP('V2 Global valeurs'!$A19,'V2 Global valeurs'!$A$2:$L$1221,11,FALSE),"0")</f>
        <v>0</v>
      </c>
      <c r="AT19" s="1" t="str">
        <f>IF(AND('V2 Global valeurs'!$G19="E",'V2 Global valeurs'!$E19="RENFORT 2"),VLOOKUP('V2 Global valeurs'!$A19,'V2 Global valeurs'!$A$2:$L$1221,12,FALSE),"0")</f>
        <v>0</v>
      </c>
      <c r="AU19" s="1" t="str">
        <f>IF(AND('V2 Global valeurs'!$G19="A",'V2 Global valeurs'!$E19="RENFORT 2"),VLOOKUP('V2 Global valeurs'!$A19,'V2 Global valeurs'!$A$2:$L$1221,8,FALSE),"0")</f>
        <v>0</v>
      </c>
      <c r="AV19" s="1" t="str">
        <f>IF(AND('V2 Global valeurs'!$G19="A",'V2 Global valeurs'!$E19="RENFORT 2"),VLOOKUP('V2 Global valeurs'!$A19,'V2 Global valeurs'!$A$2:$L$1221,9,FALSE),"0")</f>
        <v>0</v>
      </c>
      <c r="AW19" s="1" t="str">
        <f>IF(AND('V2 Global valeurs'!$G19="A",'V2 Global valeurs'!$E19="RENFORT 2"),VLOOKUP('V2 Global valeurs'!$A19,'V2 Global valeurs'!$A$2:$L$1221,10,FALSE),"0")</f>
        <v>0</v>
      </c>
      <c r="AX19" s="1" t="str">
        <f>IF(AND('V2 Global valeurs'!$G19="A",'V2 Global valeurs'!$E19="RENFORT 2"),VLOOKUP('V2 Global valeurs'!$A19,'V2 Global valeurs'!$A$2:$L$1221,11,FALSE),"0")</f>
        <v>0</v>
      </c>
      <c r="AY19" s="1" t="str">
        <f>IF(AND('V2 Global valeurs'!$G19="A",'V2 Global valeurs'!$E19="RENFORT 2"),VLOOKUP('V2 Global valeurs'!$A19,'V2 Global valeurs'!$A$2:$L$1221,12,FALSE),"0")</f>
        <v>0</v>
      </c>
    </row>
    <row r="20" spans="1:51" x14ac:dyDescent="0.3">
      <c r="A20" t="s">
        <v>51</v>
      </c>
      <c r="B20" t="s">
        <v>52</v>
      </c>
      <c r="C20" t="s">
        <v>31</v>
      </c>
      <c r="D20" t="s">
        <v>53</v>
      </c>
      <c r="E20" t="s">
        <v>367</v>
      </c>
      <c r="F20">
        <v>4</v>
      </c>
      <c r="G20" s="2" t="s">
        <v>14</v>
      </c>
      <c r="H20">
        <v>0</v>
      </c>
      <c r="I20">
        <v>119.2</v>
      </c>
      <c r="J20">
        <v>0</v>
      </c>
      <c r="K20">
        <v>246.52</v>
      </c>
      <c r="L20">
        <v>0</v>
      </c>
      <c r="M20" t="s">
        <v>31</v>
      </c>
      <c r="N20" t="s">
        <v>53</v>
      </c>
      <c r="O20" s="4" t="s">
        <v>14</v>
      </c>
      <c r="P20" s="9" t="str">
        <f>IF(AND('V2 Global valeurs'!$G20="E",'V2 Global valeurs'!E20="BASE"),VLOOKUP('V2 Global valeurs'!$A20,'V2 Global valeurs'!$A$2:$L$1221,8,FALSE),"0")</f>
        <v>0</v>
      </c>
      <c r="Q20" s="9" t="str">
        <f>IF(AND('V2 Global valeurs'!$G20="E",'V2 Global valeurs'!E20="BASE"),VLOOKUP('V2 Global valeurs'!$A20,'V2 Global valeurs'!$A$2:$L$1221,9,FALSE),"0")</f>
        <v>0</v>
      </c>
      <c r="R20" s="9" t="str">
        <f>IF(AND('V2 Global valeurs'!$G20="E",'V2 Global valeurs'!E20="BASE"),VLOOKUP('V2 Global valeurs'!$A20,'V2 Global valeurs'!$A$2:$L$1221,10,FALSE),"0")</f>
        <v>0</v>
      </c>
      <c r="S20" s="9" t="str">
        <f>IF(AND('V2 Global valeurs'!$G20="E",'V2 Global valeurs'!E20="BASE"),VLOOKUP('V2 Global valeurs'!$A20,'V2 Global valeurs'!$A$2:$L$1221,11,FALSE),"0")</f>
        <v>0</v>
      </c>
      <c r="T20" s="9" t="str">
        <f>IF(AND('V2 Global valeurs'!$G20="E",'V2 Global valeurs'!E20="BASE"),VLOOKUP('V2 Global valeurs'!$A20,'V2 Global valeurs'!$A$2:$L$1221,12,FALSE),"0")</f>
        <v>0</v>
      </c>
      <c r="U20" s="9">
        <f>IF(AND('V2 Global valeurs'!$G20="A",'V2 Global valeurs'!E20="BASE"),VLOOKUP('V2 Global valeurs'!$A20,'V2 Global valeurs'!$A$2:$L$1221,8,FALSE),"0")</f>
        <v>0</v>
      </c>
      <c r="V20" s="9">
        <f>IF(AND('V2 Global valeurs'!$G20="A",'V2 Global valeurs'!E20="BASE"),VLOOKUP('V2 Global valeurs'!$A20,'V2 Global valeurs'!$A$2:$L$1221,9,FALSE),"0")</f>
        <v>119.2</v>
      </c>
      <c r="W20" s="9">
        <f>IF(AND('V2 Global valeurs'!$G20="A",'V2 Global valeurs'!E20="BASE"),VLOOKUP('V2 Global valeurs'!$A20,'V2 Global valeurs'!$A$2:$L$1221,10,FALSE),"0")</f>
        <v>0</v>
      </c>
      <c r="X20" s="9">
        <f>IF(AND('V2 Global valeurs'!$G20="A",'V2 Global valeurs'!E20="BASE"),VLOOKUP('V2 Global valeurs'!$A20,'V2 Global valeurs'!$A$2:$L$1221,11,FALSE),"0")</f>
        <v>246.52</v>
      </c>
      <c r="Y20" s="9">
        <f>IF(AND('V2 Global valeurs'!$G20="A",'V2 Global valeurs'!E20="BASE"),VLOOKUP('V2 Global valeurs'!$A20,'V2 Global valeurs'!$A$2:$L$1221,12,FALSE),"0")</f>
        <v>0</v>
      </c>
      <c r="AB20" s="3"/>
      <c r="AC20" s="3" t="str">
        <f>IF(AND('V2 Global valeurs'!$G20="E",'V2 Global valeurs'!$E20="RENFORT 1"),VLOOKUP('V2 Global valeurs'!$A20,'V2 Global valeurs'!$A$2:$L$1221,8,FALSE),"0")</f>
        <v>0</v>
      </c>
      <c r="AD20" s="3" t="str">
        <f>IF(AND('V2 Global valeurs'!$G20="E",'V2 Global valeurs'!$E20="RENFORT 1"),VLOOKUP('V2 Global valeurs'!$A20,'V2 Global valeurs'!$A$2:$L$1221,9,FALSE),"0")</f>
        <v>0</v>
      </c>
      <c r="AE20" s="3" t="str">
        <f>IF(AND('V2 Global valeurs'!$G20="E",'V2 Global valeurs'!$E20="RENFORT 1"),VLOOKUP('V2 Global valeurs'!$A20,'V2 Global valeurs'!$A$2:$L$1221,10,FALSE),"0")</f>
        <v>0</v>
      </c>
      <c r="AF20" s="3" t="str">
        <f>IF(AND('V2 Global valeurs'!$G20="E",'V2 Global valeurs'!$E20="RENFORT 1"),VLOOKUP('V2 Global valeurs'!$A20,'V2 Global valeurs'!$A$2:$L$1221,11,FALSE),"0")</f>
        <v>0</v>
      </c>
      <c r="AG20" s="3" t="str">
        <f>IF(AND('V2 Global valeurs'!$G20="E",'V2 Global valeurs'!$E20="RENFORT 1"),VLOOKUP('V2 Global valeurs'!$A20,'V2 Global valeurs'!$A$2:$L$1221,12,FALSE),"0")</f>
        <v>0</v>
      </c>
      <c r="AH20" s="3" t="str">
        <f>IF(AND('V2 Global valeurs'!$G20="A",'V2 Global valeurs'!$E20="RENFORT 1"),VLOOKUP('V2 Global valeurs'!$A20,'V2 Global valeurs'!$A$2:$L$1221,8,FALSE),"0")</f>
        <v>0</v>
      </c>
      <c r="AI20" s="3" t="str">
        <f>IF(AND('V2 Global valeurs'!$G20="A",'V2 Global valeurs'!$E20="RENFORT 1"),VLOOKUP('V2 Global valeurs'!$A20,'V2 Global valeurs'!$A$2:$L$1221,9,FALSE),"0")</f>
        <v>0</v>
      </c>
      <c r="AJ20" s="3" t="str">
        <f>IF(AND('V2 Global valeurs'!$G20="A",'V2 Global valeurs'!$E20="RENFORT 1"),VLOOKUP('V2 Global valeurs'!$A20,'V2 Global valeurs'!$A$2:$L$1221,10,FALSE),"0")</f>
        <v>0</v>
      </c>
      <c r="AK20" s="3" t="str">
        <f>IF(AND('V2 Global valeurs'!$G20="A",'V2 Global valeurs'!$E20="RENFORT 1"),VLOOKUP('V2 Global valeurs'!$A20,'V2 Global valeurs'!$A$2:$L$1221,11,FALSE),"0")</f>
        <v>0</v>
      </c>
      <c r="AL20" s="3" t="str">
        <f>IF(AND('V2 Global valeurs'!$G20="A",'V2 Global valeurs'!$E20="RENFORT 1"),VLOOKUP('V2 Global valeurs'!$A20,'V2 Global valeurs'!$A$2:$L$1221,12,FALSE),"0")</f>
        <v>0</v>
      </c>
      <c r="AP20" s="1" t="str">
        <f>IF(AND('V2 Global valeurs'!$G20="E",'V2 Global valeurs'!$E20="RENFORT 2"),VLOOKUP('V2 Global valeurs'!$A20,'V2 Global valeurs'!$A$2:$L$1221,8,FALSE),"0")</f>
        <v>0</v>
      </c>
      <c r="AQ20" s="1" t="str">
        <f>IF(AND('V2 Global valeurs'!$G20="E",'V2 Global valeurs'!$E20="RENFORT 2"),VLOOKUP('V2 Global valeurs'!$A20,'V2 Global valeurs'!$A$2:$L$1221,9,FALSE),"0")</f>
        <v>0</v>
      </c>
      <c r="AR20" s="1" t="str">
        <f>IF(AND('V2 Global valeurs'!$G20="E",'V2 Global valeurs'!$E20="RENFORT 2"),VLOOKUP('V2 Global valeurs'!$A20,'V2 Global valeurs'!$A$2:$L$1221,10,FALSE),"0")</f>
        <v>0</v>
      </c>
      <c r="AS20" s="1" t="str">
        <f>IF(AND('V2 Global valeurs'!$G20="E",'V2 Global valeurs'!$E20="RENFORT 2"),VLOOKUP('V2 Global valeurs'!$A20,'V2 Global valeurs'!$A$2:$L$1221,11,FALSE),"0")</f>
        <v>0</v>
      </c>
      <c r="AT20" s="1" t="str">
        <f>IF(AND('V2 Global valeurs'!$G20="E",'V2 Global valeurs'!$E20="RENFORT 2"),VLOOKUP('V2 Global valeurs'!$A20,'V2 Global valeurs'!$A$2:$L$1221,12,FALSE),"0")</f>
        <v>0</v>
      </c>
      <c r="AU20" s="1" t="str">
        <f>IF(AND('V2 Global valeurs'!$G20="A",'V2 Global valeurs'!$E20="RENFORT 2"),VLOOKUP('V2 Global valeurs'!$A20,'V2 Global valeurs'!$A$2:$L$1221,8,FALSE),"0")</f>
        <v>0</v>
      </c>
      <c r="AV20" s="1" t="str">
        <f>IF(AND('V2 Global valeurs'!$G20="A",'V2 Global valeurs'!$E20="RENFORT 2"),VLOOKUP('V2 Global valeurs'!$A20,'V2 Global valeurs'!$A$2:$L$1221,9,FALSE),"0")</f>
        <v>0</v>
      </c>
      <c r="AW20" s="1" t="str">
        <f>IF(AND('V2 Global valeurs'!$G20="A",'V2 Global valeurs'!$E20="RENFORT 2"),VLOOKUP('V2 Global valeurs'!$A20,'V2 Global valeurs'!$A$2:$L$1221,10,FALSE),"0")</f>
        <v>0</v>
      </c>
      <c r="AX20" s="1" t="str">
        <f>IF(AND('V2 Global valeurs'!$G20="A",'V2 Global valeurs'!$E20="RENFORT 2"),VLOOKUP('V2 Global valeurs'!$A20,'V2 Global valeurs'!$A$2:$L$1221,11,FALSE),"0")</f>
        <v>0</v>
      </c>
      <c r="AY20" s="1" t="str">
        <f>IF(AND('V2 Global valeurs'!$G20="A",'V2 Global valeurs'!$E20="RENFORT 2"),VLOOKUP('V2 Global valeurs'!$A20,'V2 Global valeurs'!$A$2:$L$1221,12,FALSE),"0")</f>
        <v>0</v>
      </c>
    </row>
    <row r="21" spans="1:51" x14ac:dyDescent="0.3">
      <c r="A21" t="s">
        <v>54</v>
      </c>
      <c r="B21" t="s">
        <v>52</v>
      </c>
      <c r="C21" t="s">
        <v>33</v>
      </c>
      <c r="D21" t="s">
        <v>53</v>
      </c>
      <c r="E21" t="s">
        <v>367</v>
      </c>
      <c r="F21">
        <v>4</v>
      </c>
      <c r="G21" s="2" t="s">
        <v>14</v>
      </c>
      <c r="H21">
        <v>0</v>
      </c>
      <c r="I21">
        <v>137.70000000000002</v>
      </c>
      <c r="J21">
        <v>0</v>
      </c>
      <c r="K21">
        <v>285.61</v>
      </c>
      <c r="L21">
        <v>0</v>
      </c>
      <c r="M21" t="s">
        <v>33</v>
      </c>
      <c r="N21" t="s">
        <v>53</v>
      </c>
      <c r="O21" s="4" t="s">
        <v>14</v>
      </c>
      <c r="P21" s="9" t="str">
        <f>IF(AND('V2 Global valeurs'!$G21="E",'V2 Global valeurs'!E21="BASE"),VLOOKUP('V2 Global valeurs'!$A21,'V2 Global valeurs'!$A$2:$L$1221,8,FALSE),"0")</f>
        <v>0</v>
      </c>
      <c r="Q21" s="9" t="str">
        <f>IF(AND('V2 Global valeurs'!$G21="E",'V2 Global valeurs'!E21="BASE"),VLOOKUP('V2 Global valeurs'!$A21,'V2 Global valeurs'!$A$2:$L$1221,9,FALSE),"0")</f>
        <v>0</v>
      </c>
      <c r="R21" s="9" t="str">
        <f>IF(AND('V2 Global valeurs'!$G21="E",'V2 Global valeurs'!E21="BASE"),VLOOKUP('V2 Global valeurs'!$A21,'V2 Global valeurs'!$A$2:$L$1221,10,FALSE),"0")</f>
        <v>0</v>
      </c>
      <c r="S21" s="9" t="str">
        <f>IF(AND('V2 Global valeurs'!$G21="E",'V2 Global valeurs'!E21="BASE"),VLOOKUP('V2 Global valeurs'!$A21,'V2 Global valeurs'!$A$2:$L$1221,11,FALSE),"0")</f>
        <v>0</v>
      </c>
      <c r="T21" s="9" t="str">
        <f>IF(AND('V2 Global valeurs'!$G21="E",'V2 Global valeurs'!E21="BASE"),VLOOKUP('V2 Global valeurs'!$A21,'V2 Global valeurs'!$A$2:$L$1221,12,FALSE),"0")</f>
        <v>0</v>
      </c>
      <c r="U21" s="9">
        <f>IF(AND('V2 Global valeurs'!$G21="A",'V2 Global valeurs'!E21="BASE"),VLOOKUP('V2 Global valeurs'!$A21,'V2 Global valeurs'!$A$2:$L$1221,8,FALSE),"0")</f>
        <v>0</v>
      </c>
      <c r="V21" s="9">
        <f>IF(AND('V2 Global valeurs'!$G21="A",'V2 Global valeurs'!E21="BASE"),VLOOKUP('V2 Global valeurs'!$A21,'V2 Global valeurs'!$A$2:$L$1221,9,FALSE),"0")</f>
        <v>137.70000000000002</v>
      </c>
      <c r="W21" s="9">
        <f>IF(AND('V2 Global valeurs'!$G21="A",'V2 Global valeurs'!E21="BASE"),VLOOKUP('V2 Global valeurs'!$A21,'V2 Global valeurs'!$A$2:$L$1221,10,FALSE),"0")</f>
        <v>0</v>
      </c>
      <c r="X21" s="9">
        <f>IF(AND('V2 Global valeurs'!$G21="A",'V2 Global valeurs'!E21="BASE"),VLOOKUP('V2 Global valeurs'!$A21,'V2 Global valeurs'!$A$2:$L$1221,11,FALSE),"0")</f>
        <v>285.61</v>
      </c>
      <c r="Y21" s="9">
        <f>IF(AND('V2 Global valeurs'!$G21="A",'V2 Global valeurs'!E21="BASE"),VLOOKUP('V2 Global valeurs'!$A21,'V2 Global valeurs'!$A$2:$L$1221,12,FALSE),"0")</f>
        <v>0</v>
      </c>
      <c r="AB21" s="3"/>
      <c r="AC21" s="3" t="str">
        <f>IF(AND('V2 Global valeurs'!$G21="E",'V2 Global valeurs'!$E21="RENFORT 1"),VLOOKUP('V2 Global valeurs'!$A21,'V2 Global valeurs'!$A$2:$L$1221,8,FALSE),"0")</f>
        <v>0</v>
      </c>
      <c r="AD21" s="3" t="str">
        <f>IF(AND('V2 Global valeurs'!$G21="E",'V2 Global valeurs'!$E21="RENFORT 1"),VLOOKUP('V2 Global valeurs'!$A21,'V2 Global valeurs'!$A$2:$L$1221,9,FALSE),"0")</f>
        <v>0</v>
      </c>
      <c r="AE21" s="3" t="str">
        <f>IF(AND('V2 Global valeurs'!$G21="E",'V2 Global valeurs'!$E21="RENFORT 1"),VLOOKUP('V2 Global valeurs'!$A21,'V2 Global valeurs'!$A$2:$L$1221,10,FALSE),"0")</f>
        <v>0</v>
      </c>
      <c r="AF21" s="3" t="str">
        <f>IF(AND('V2 Global valeurs'!$G21="E",'V2 Global valeurs'!$E21="RENFORT 1"),VLOOKUP('V2 Global valeurs'!$A21,'V2 Global valeurs'!$A$2:$L$1221,11,FALSE),"0")</f>
        <v>0</v>
      </c>
      <c r="AG21" s="3" t="str">
        <f>IF(AND('V2 Global valeurs'!$G21="E",'V2 Global valeurs'!$E21="RENFORT 1"),VLOOKUP('V2 Global valeurs'!$A21,'V2 Global valeurs'!$A$2:$L$1221,12,FALSE),"0")</f>
        <v>0</v>
      </c>
      <c r="AH21" s="3" t="str">
        <f>IF(AND('V2 Global valeurs'!$G21="A",'V2 Global valeurs'!$E21="RENFORT 1"),VLOOKUP('V2 Global valeurs'!$A21,'V2 Global valeurs'!$A$2:$L$1221,8,FALSE),"0")</f>
        <v>0</v>
      </c>
      <c r="AI21" s="3" t="str">
        <f>IF(AND('V2 Global valeurs'!$G21="A",'V2 Global valeurs'!$E21="RENFORT 1"),VLOOKUP('V2 Global valeurs'!$A21,'V2 Global valeurs'!$A$2:$L$1221,9,FALSE),"0")</f>
        <v>0</v>
      </c>
      <c r="AJ21" s="3" t="str">
        <f>IF(AND('V2 Global valeurs'!$G21="A",'V2 Global valeurs'!$E21="RENFORT 1"),VLOOKUP('V2 Global valeurs'!$A21,'V2 Global valeurs'!$A$2:$L$1221,10,FALSE),"0")</f>
        <v>0</v>
      </c>
      <c r="AK21" s="3" t="str">
        <f>IF(AND('V2 Global valeurs'!$G21="A",'V2 Global valeurs'!$E21="RENFORT 1"),VLOOKUP('V2 Global valeurs'!$A21,'V2 Global valeurs'!$A$2:$L$1221,11,FALSE),"0")</f>
        <v>0</v>
      </c>
      <c r="AL21" s="3" t="str">
        <f>IF(AND('V2 Global valeurs'!$G21="A",'V2 Global valeurs'!$E21="RENFORT 1"),VLOOKUP('V2 Global valeurs'!$A21,'V2 Global valeurs'!$A$2:$L$1221,12,FALSE),"0")</f>
        <v>0</v>
      </c>
      <c r="AP21" s="1" t="str">
        <f>IF(AND('V2 Global valeurs'!$G21="E",'V2 Global valeurs'!$E21="RENFORT 2"),VLOOKUP('V2 Global valeurs'!$A21,'V2 Global valeurs'!$A$2:$L$1221,8,FALSE),"0")</f>
        <v>0</v>
      </c>
      <c r="AQ21" s="1" t="str">
        <f>IF(AND('V2 Global valeurs'!$G21="E",'V2 Global valeurs'!$E21="RENFORT 2"),VLOOKUP('V2 Global valeurs'!$A21,'V2 Global valeurs'!$A$2:$L$1221,9,FALSE),"0")</f>
        <v>0</v>
      </c>
      <c r="AR21" s="1" t="str">
        <f>IF(AND('V2 Global valeurs'!$G21="E",'V2 Global valeurs'!$E21="RENFORT 2"),VLOOKUP('V2 Global valeurs'!$A21,'V2 Global valeurs'!$A$2:$L$1221,10,FALSE),"0")</f>
        <v>0</v>
      </c>
      <c r="AS21" s="1" t="str">
        <f>IF(AND('V2 Global valeurs'!$G21="E",'V2 Global valeurs'!$E21="RENFORT 2"),VLOOKUP('V2 Global valeurs'!$A21,'V2 Global valeurs'!$A$2:$L$1221,11,FALSE),"0")</f>
        <v>0</v>
      </c>
      <c r="AT21" s="1" t="str">
        <f>IF(AND('V2 Global valeurs'!$G21="E",'V2 Global valeurs'!$E21="RENFORT 2"),VLOOKUP('V2 Global valeurs'!$A21,'V2 Global valeurs'!$A$2:$L$1221,12,FALSE),"0")</f>
        <v>0</v>
      </c>
      <c r="AU21" s="1" t="str">
        <f>IF(AND('V2 Global valeurs'!$G21="A",'V2 Global valeurs'!$E21="RENFORT 2"),VLOOKUP('V2 Global valeurs'!$A21,'V2 Global valeurs'!$A$2:$L$1221,8,FALSE),"0")</f>
        <v>0</v>
      </c>
      <c r="AV21" s="1" t="str">
        <f>IF(AND('V2 Global valeurs'!$G21="A",'V2 Global valeurs'!$E21="RENFORT 2"),VLOOKUP('V2 Global valeurs'!$A21,'V2 Global valeurs'!$A$2:$L$1221,9,FALSE),"0")</f>
        <v>0</v>
      </c>
      <c r="AW21" s="1" t="str">
        <f>IF(AND('V2 Global valeurs'!$G21="A",'V2 Global valeurs'!$E21="RENFORT 2"),VLOOKUP('V2 Global valeurs'!$A21,'V2 Global valeurs'!$A$2:$L$1221,10,FALSE),"0")</f>
        <v>0</v>
      </c>
      <c r="AX21" s="1" t="str">
        <f>IF(AND('V2 Global valeurs'!$G21="A",'V2 Global valeurs'!$E21="RENFORT 2"),VLOOKUP('V2 Global valeurs'!$A21,'V2 Global valeurs'!$A$2:$L$1221,11,FALSE),"0")</f>
        <v>0</v>
      </c>
      <c r="AY21" s="1" t="str">
        <f>IF(AND('V2 Global valeurs'!$G21="A",'V2 Global valeurs'!$E21="RENFORT 2"),VLOOKUP('V2 Global valeurs'!$A21,'V2 Global valeurs'!$A$2:$L$1221,12,FALSE),"0")</f>
        <v>0</v>
      </c>
    </row>
    <row r="22" spans="1:51" x14ac:dyDescent="0.3">
      <c r="A22" t="s">
        <v>55</v>
      </c>
      <c r="B22" t="s">
        <v>52</v>
      </c>
      <c r="C22" t="s">
        <v>35</v>
      </c>
      <c r="D22" t="s">
        <v>53</v>
      </c>
      <c r="E22" t="s">
        <v>367</v>
      </c>
      <c r="F22">
        <v>4</v>
      </c>
      <c r="G22" s="2" t="s">
        <v>14</v>
      </c>
      <c r="H22">
        <v>0</v>
      </c>
      <c r="I22">
        <v>162.04000000000002</v>
      </c>
      <c r="J22">
        <v>0</v>
      </c>
      <c r="K22">
        <v>336.44000000000005</v>
      </c>
      <c r="L22">
        <v>0</v>
      </c>
      <c r="M22" t="s">
        <v>35</v>
      </c>
      <c r="N22" t="s">
        <v>53</v>
      </c>
      <c r="O22" s="4" t="s">
        <v>14</v>
      </c>
      <c r="P22" s="9" t="str">
        <f>IF(AND('V2 Global valeurs'!$G22="E",'V2 Global valeurs'!E22="BASE"),VLOOKUP('V2 Global valeurs'!$A22,'V2 Global valeurs'!$A$2:$L$1221,8,FALSE),"0")</f>
        <v>0</v>
      </c>
      <c r="Q22" s="9" t="str">
        <f>IF(AND('V2 Global valeurs'!$G22="E",'V2 Global valeurs'!E22="BASE"),VLOOKUP('V2 Global valeurs'!$A22,'V2 Global valeurs'!$A$2:$L$1221,9,FALSE),"0")</f>
        <v>0</v>
      </c>
      <c r="R22" s="9" t="str">
        <f>IF(AND('V2 Global valeurs'!$G22="E",'V2 Global valeurs'!E22="BASE"),VLOOKUP('V2 Global valeurs'!$A22,'V2 Global valeurs'!$A$2:$L$1221,10,FALSE),"0")</f>
        <v>0</v>
      </c>
      <c r="S22" s="9" t="str">
        <f>IF(AND('V2 Global valeurs'!$G22="E",'V2 Global valeurs'!E22="BASE"),VLOOKUP('V2 Global valeurs'!$A22,'V2 Global valeurs'!$A$2:$L$1221,11,FALSE),"0")</f>
        <v>0</v>
      </c>
      <c r="T22" s="9" t="str">
        <f>IF(AND('V2 Global valeurs'!$G22="E",'V2 Global valeurs'!E22="BASE"),VLOOKUP('V2 Global valeurs'!$A22,'V2 Global valeurs'!$A$2:$L$1221,12,FALSE),"0")</f>
        <v>0</v>
      </c>
      <c r="U22" s="9">
        <f>IF(AND('V2 Global valeurs'!$G22="A",'V2 Global valeurs'!E22="BASE"),VLOOKUP('V2 Global valeurs'!$A22,'V2 Global valeurs'!$A$2:$L$1221,8,FALSE),"0")</f>
        <v>0</v>
      </c>
      <c r="V22" s="9">
        <f>IF(AND('V2 Global valeurs'!$G22="A",'V2 Global valeurs'!E22="BASE"),VLOOKUP('V2 Global valeurs'!$A22,'V2 Global valeurs'!$A$2:$L$1221,9,FALSE),"0")</f>
        <v>162.04000000000002</v>
      </c>
      <c r="W22" s="9">
        <f>IF(AND('V2 Global valeurs'!$G22="A",'V2 Global valeurs'!E22="BASE"),VLOOKUP('V2 Global valeurs'!$A22,'V2 Global valeurs'!$A$2:$L$1221,10,FALSE),"0")</f>
        <v>0</v>
      </c>
      <c r="X22" s="9">
        <f>IF(AND('V2 Global valeurs'!$G22="A",'V2 Global valeurs'!E22="BASE"),VLOOKUP('V2 Global valeurs'!$A22,'V2 Global valeurs'!$A$2:$L$1221,11,FALSE),"0")</f>
        <v>336.44000000000005</v>
      </c>
      <c r="Y22" s="9">
        <f>IF(AND('V2 Global valeurs'!$G22="A",'V2 Global valeurs'!E22="BASE"),VLOOKUP('V2 Global valeurs'!$A22,'V2 Global valeurs'!$A$2:$L$1221,12,FALSE),"0")</f>
        <v>0</v>
      </c>
      <c r="AB22" s="3"/>
      <c r="AC22" s="3" t="str">
        <f>IF(AND('V2 Global valeurs'!$G22="E",'V2 Global valeurs'!$E22="RENFORT 1"),VLOOKUP('V2 Global valeurs'!$A22,'V2 Global valeurs'!$A$2:$L$1221,8,FALSE),"0")</f>
        <v>0</v>
      </c>
      <c r="AD22" s="3" t="str">
        <f>IF(AND('V2 Global valeurs'!$G22="E",'V2 Global valeurs'!$E22="RENFORT 1"),VLOOKUP('V2 Global valeurs'!$A22,'V2 Global valeurs'!$A$2:$L$1221,9,FALSE),"0")</f>
        <v>0</v>
      </c>
      <c r="AE22" s="3" t="str">
        <f>IF(AND('V2 Global valeurs'!$G22="E",'V2 Global valeurs'!$E22="RENFORT 1"),VLOOKUP('V2 Global valeurs'!$A22,'V2 Global valeurs'!$A$2:$L$1221,10,FALSE),"0")</f>
        <v>0</v>
      </c>
      <c r="AF22" s="3" t="str">
        <f>IF(AND('V2 Global valeurs'!$G22="E",'V2 Global valeurs'!$E22="RENFORT 1"),VLOOKUP('V2 Global valeurs'!$A22,'V2 Global valeurs'!$A$2:$L$1221,11,FALSE),"0")</f>
        <v>0</v>
      </c>
      <c r="AG22" s="3" t="str">
        <f>IF(AND('V2 Global valeurs'!$G22="E",'V2 Global valeurs'!$E22="RENFORT 1"),VLOOKUP('V2 Global valeurs'!$A22,'V2 Global valeurs'!$A$2:$L$1221,12,FALSE),"0")</f>
        <v>0</v>
      </c>
      <c r="AH22" s="3" t="str">
        <f>IF(AND('V2 Global valeurs'!$G22="A",'V2 Global valeurs'!$E22="RENFORT 1"),VLOOKUP('V2 Global valeurs'!$A22,'V2 Global valeurs'!$A$2:$L$1221,8,FALSE),"0")</f>
        <v>0</v>
      </c>
      <c r="AI22" s="3" t="str">
        <f>IF(AND('V2 Global valeurs'!$G22="A",'V2 Global valeurs'!$E22="RENFORT 1"),VLOOKUP('V2 Global valeurs'!$A22,'V2 Global valeurs'!$A$2:$L$1221,9,FALSE),"0")</f>
        <v>0</v>
      </c>
      <c r="AJ22" s="3" t="str">
        <f>IF(AND('V2 Global valeurs'!$G22="A",'V2 Global valeurs'!$E22="RENFORT 1"),VLOOKUP('V2 Global valeurs'!$A22,'V2 Global valeurs'!$A$2:$L$1221,10,FALSE),"0")</f>
        <v>0</v>
      </c>
      <c r="AK22" s="3" t="str">
        <f>IF(AND('V2 Global valeurs'!$G22="A",'V2 Global valeurs'!$E22="RENFORT 1"),VLOOKUP('V2 Global valeurs'!$A22,'V2 Global valeurs'!$A$2:$L$1221,11,FALSE),"0")</f>
        <v>0</v>
      </c>
      <c r="AL22" s="3" t="str">
        <f>IF(AND('V2 Global valeurs'!$G22="A",'V2 Global valeurs'!$E22="RENFORT 1"),VLOOKUP('V2 Global valeurs'!$A22,'V2 Global valeurs'!$A$2:$L$1221,12,FALSE),"0")</f>
        <v>0</v>
      </c>
      <c r="AP22" s="1" t="str">
        <f>IF(AND('V2 Global valeurs'!$G22="E",'V2 Global valeurs'!$E22="RENFORT 2"),VLOOKUP('V2 Global valeurs'!$A22,'V2 Global valeurs'!$A$2:$L$1221,8,FALSE),"0")</f>
        <v>0</v>
      </c>
      <c r="AQ22" s="1" t="str">
        <f>IF(AND('V2 Global valeurs'!$G22="E",'V2 Global valeurs'!$E22="RENFORT 2"),VLOOKUP('V2 Global valeurs'!$A22,'V2 Global valeurs'!$A$2:$L$1221,9,FALSE),"0")</f>
        <v>0</v>
      </c>
      <c r="AR22" s="1" t="str">
        <f>IF(AND('V2 Global valeurs'!$G22="E",'V2 Global valeurs'!$E22="RENFORT 2"),VLOOKUP('V2 Global valeurs'!$A22,'V2 Global valeurs'!$A$2:$L$1221,10,FALSE),"0")</f>
        <v>0</v>
      </c>
      <c r="AS22" s="1" t="str">
        <f>IF(AND('V2 Global valeurs'!$G22="E",'V2 Global valeurs'!$E22="RENFORT 2"),VLOOKUP('V2 Global valeurs'!$A22,'V2 Global valeurs'!$A$2:$L$1221,11,FALSE),"0")</f>
        <v>0</v>
      </c>
      <c r="AT22" s="1" t="str">
        <f>IF(AND('V2 Global valeurs'!$G22="E",'V2 Global valeurs'!$E22="RENFORT 2"),VLOOKUP('V2 Global valeurs'!$A22,'V2 Global valeurs'!$A$2:$L$1221,12,FALSE),"0")</f>
        <v>0</v>
      </c>
      <c r="AU22" s="1" t="str">
        <f>IF(AND('V2 Global valeurs'!$G22="A",'V2 Global valeurs'!$E22="RENFORT 2"),VLOOKUP('V2 Global valeurs'!$A22,'V2 Global valeurs'!$A$2:$L$1221,8,FALSE),"0")</f>
        <v>0</v>
      </c>
      <c r="AV22" s="1" t="str">
        <f>IF(AND('V2 Global valeurs'!$G22="A",'V2 Global valeurs'!$E22="RENFORT 2"),VLOOKUP('V2 Global valeurs'!$A22,'V2 Global valeurs'!$A$2:$L$1221,9,FALSE),"0")</f>
        <v>0</v>
      </c>
      <c r="AW22" s="1" t="str">
        <f>IF(AND('V2 Global valeurs'!$G22="A",'V2 Global valeurs'!$E22="RENFORT 2"),VLOOKUP('V2 Global valeurs'!$A22,'V2 Global valeurs'!$A$2:$L$1221,10,FALSE),"0")</f>
        <v>0</v>
      </c>
      <c r="AX22" s="1" t="str">
        <f>IF(AND('V2 Global valeurs'!$G22="A",'V2 Global valeurs'!$E22="RENFORT 2"),VLOOKUP('V2 Global valeurs'!$A22,'V2 Global valeurs'!$A$2:$L$1221,11,FALSE),"0")</f>
        <v>0</v>
      </c>
      <c r="AY22" s="1" t="str">
        <f>IF(AND('V2 Global valeurs'!$G22="A",'V2 Global valeurs'!$E22="RENFORT 2"),VLOOKUP('V2 Global valeurs'!$A22,'V2 Global valeurs'!$A$2:$L$1221,12,FALSE),"0")</f>
        <v>0</v>
      </c>
    </row>
    <row r="23" spans="1:51" x14ac:dyDescent="0.3">
      <c r="A23" t="s">
        <v>56</v>
      </c>
      <c r="B23" t="s">
        <v>57</v>
      </c>
      <c r="C23" t="s">
        <v>31</v>
      </c>
      <c r="D23" t="s">
        <v>58</v>
      </c>
      <c r="E23" t="s">
        <v>367</v>
      </c>
      <c r="F23">
        <v>4</v>
      </c>
      <c r="G23" s="2" t="s">
        <v>14</v>
      </c>
      <c r="H23">
        <v>0</v>
      </c>
      <c r="I23">
        <v>128.34</v>
      </c>
      <c r="J23">
        <v>0</v>
      </c>
      <c r="K23">
        <v>296.31</v>
      </c>
      <c r="L23">
        <v>0</v>
      </c>
      <c r="M23" t="s">
        <v>31</v>
      </c>
      <c r="N23" t="s">
        <v>58</v>
      </c>
      <c r="O23" s="4" t="s">
        <v>14</v>
      </c>
      <c r="P23" s="9" t="str">
        <f>IF(AND('V2 Global valeurs'!$G23="E",'V2 Global valeurs'!E23="BASE"),VLOOKUP('V2 Global valeurs'!$A23,'V2 Global valeurs'!$A$2:$L$1221,8,FALSE),"0")</f>
        <v>0</v>
      </c>
      <c r="Q23" s="9" t="str">
        <f>IF(AND('V2 Global valeurs'!$G23="E",'V2 Global valeurs'!E23="BASE"),VLOOKUP('V2 Global valeurs'!$A23,'V2 Global valeurs'!$A$2:$L$1221,9,FALSE),"0")</f>
        <v>0</v>
      </c>
      <c r="R23" s="9" t="str">
        <f>IF(AND('V2 Global valeurs'!$G23="E",'V2 Global valeurs'!E23="BASE"),VLOOKUP('V2 Global valeurs'!$A23,'V2 Global valeurs'!$A$2:$L$1221,10,FALSE),"0")</f>
        <v>0</v>
      </c>
      <c r="S23" s="9" t="str">
        <f>IF(AND('V2 Global valeurs'!$G23="E",'V2 Global valeurs'!E23="BASE"),VLOOKUP('V2 Global valeurs'!$A23,'V2 Global valeurs'!$A$2:$L$1221,11,FALSE),"0")</f>
        <v>0</v>
      </c>
      <c r="T23" s="9" t="str">
        <f>IF(AND('V2 Global valeurs'!$G23="E",'V2 Global valeurs'!E23="BASE"),VLOOKUP('V2 Global valeurs'!$A23,'V2 Global valeurs'!$A$2:$L$1221,12,FALSE),"0")</f>
        <v>0</v>
      </c>
      <c r="U23" s="9">
        <f>IF(AND('V2 Global valeurs'!$G23="A",'V2 Global valeurs'!E23="BASE"),VLOOKUP('V2 Global valeurs'!$A23,'V2 Global valeurs'!$A$2:$L$1221,8,FALSE),"0")</f>
        <v>0</v>
      </c>
      <c r="V23" s="9">
        <f>IF(AND('V2 Global valeurs'!$G23="A",'V2 Global valeurs'!E23="BASE"),VLOOKUP('V2 Global valeurs'!$A23,'V2 Global valeurs'!$A$2:$L$1221,9,FALSE),"0")</f>
        <v>128.34</v>
      </c>
      <c r="W23" s="9">
        <f>IF(AND('V2 Global valeurs'!$G23="A",'V2 Global valeurs'!E23="BASE"),VLOOKUP('V2 Global valeurs'!$A23,'V2 Global valeurs'!$A$2:$L$1221,10,FALSE),"0")</f>
        <v>0</v>
      </c>
      <c r="X23" s="9">
        <f>IF(AND('V2 Global valeurs'!$G23="A",'V2 Global valeurs'!E23="BASE"),VLOOKUP('V2 Global valeurs'!$A23,'V2 Global valeurs'!$A$2:$L$1221,11,FALSE),"0")</f>
        <v>296.31</v>
      </c>
      <c r="Y23" s="9">
        <f>IF(AND('V2 Global valeurs'!$G23="A",'V2 Global valeurs'!E23="BASE"),VLOOKUP('V2 Global valeurs'!$A23,'V2 Global valeurs'!$A$2:$L$1221,12,FALSE),"0")</f>
        <v>0</v>
      </c>
      <c r="AB23" s="3"/>
      <c r="AC23" s="3" t="str">
        <f>IF(AND('V2 Global valeurs'!$G23="E",'V2 Global valeurs'!$E23="RENFORT 1"),VLOOKUP('V2 Global valeurs'!$A23,'V2 Global valeurs'!$A$2:$L$1221,8,FALSE),"0")</f>
        <v>0</v>
      </c>
      <c r="AD23" s="3" t="str">
        <f>IF(AND('V2 Global valeurs'!$G23="E",'V2 Global valeurs'!$E23="RENFORT 1"),VLOOKUP('V2 Global valeurs'!$A23,'V2 Global valeurs'!$A$2:$L$1221,9,FALSE),"0")</f>
        <v>0</v>
      </c>
      <c r="AE23" s="3" t="str">
        <f>IF(AND('V2 Global valeurs'!$G23="E",'V2 Global valeurs'!$E23="RENFORT 1"),VLOOKUP('V2 Global valeurs'!$A23,'V2 Global valeurs'!$A$2:$L$1221,10,FALSE),"0")</f>
        <v>0</v>
      </c>
      <c r="AF23" s="3" t="str">
        <f>IF(AND('V2 Global valeurs'!$G23="E",'V2 Global valeurs'!$E23="RENFORT 1"),VLOOKUP('V2 Global valeurs'!$A23,'V2 Global valeurs'!$A$2:$L$1221,11,FALSE),"0")</f>
        <v>0</v>
      </c>
      <c r="AG23" s="3" t="str">
        <f>IF(AND('V2 Global valeurs'!$G23="E",'V2 Global valeurs'!$E23="RENFORT 1"),VLOOKUP('V2 Global valeurs'!$A23,'V2 Global valeurs'!$A$2:$L$1221,12,FALSE),"0")</f>
        <v>0</v>
      </c>
      <c r="AH23" s="3" t="str">
        <f>IF(AND('V2 Global valeurs'!$G23="A",'V2 Global valeurs'!$E23="RENFORT 1"),VLOOKUP('V2 Global valeurs'!$A23,'V2 Global valeurs'!$A$2:$L$1221,8,FALSE),"0")</f>
        <v>0</v>
      </c>
      <c r="AI23" s="3" t="str">
        <f>IF(AND('V2 Global valeurs'!$G23="A",'V2 Global valeurs'!$E23="RENFORT 1"),VLOOKUP('V2 Global valeurs'!$A23,'V2 Global valeurs'!$A$2:$L$1221,9,FALSE),"0")</f>
        <v>0</v>
      </c>
      <c r="AJ23" s="3" t="str">
        <f>IF(AND('V2 Global valeurs'!$G23="A",'V2 Global valeurs'!$E23="RENFORT 1"),VLOOKUP('V2 Global valeurs'!$A23,'V2 Global valeurs'!$A$2:$L$1221,10,FALSE),"0")</f>
        <v>0</v>
      </c>
      <c r="AK23" s="3" t="str">
        <f>IF(AND('V2 Global valeurs'!$G23="A",'V2 Global valeurs'!$E23="RENFORT 1"),VLOOKUP('V2 Global valeurs'!$A23,'V2 Global valeurs'!$A$2:$L$1221,11,FALSE),"0")</f>
        <v>0</v>
      </c>
      <c r="AL23" s="3" t="str">
        <f>IF(AND('V2 Global valeurs'!$G23="A",'V2 Global valeurs'!$E23="RENFORT 1"),VLOOKUP('V2 Global valeurs'!$A23,'V2 Global valeurs'!$A$2:$L$1221,12,FALSE),"0")</f>
        <v>0</v>
      </c>
      <c r="AP23" s="1" t="str">
        <f>IF(AND('V2 Global valeurs'!$G23="E",'V2 Global valeurs'!$E23="RENFORT 2"),VLOOKUP('V2 Global valeurs'!$A23,'V2 Global valeurs'!$A$2:$L$1221,8,FALSE),"0")</f>
        <v>0</v>
      </c>
      <c r="AQ23" s="1" t="str">
        <f>IF(AND('V2 Global valeurs'!$G23="E",'V2 Global valeurs'!$E23="RENFORT 2"),VLOOKUP('V2 Global valeurs'!$A23,'V2 Global valeurs'!$A$2:$L$1221,9,FALSE),"0")</f>
        <v>0</v>
      </c>
      <c r="AR23" s="1" t="str">
        <f>IF(AND('V2 Global valeurs'!$G23="E",'V2 Global valeurs'!$E23="RENFORT 2"),VLOOKUP('V2 Global valeurs'!$A23,'V2 Global valeurs'!$A$2:$L$1221,10,FALSE),"0")</f>
        <v>0</v>
      </c>
      <c r="AS23" s="1" t="str">
        <f>IF(AND('V2 Global valeurs'!$G23="E",'V2 Global valeurs'!$E23="RENFORT 2"),VLOOKUP('V2 Global valeurs'!$A23,'V2 Global valeurs'!$A$2:$L$1221,11,FALSE),"0")</f>
        <v>0</v>
      </c>
      <c r="AT23" s="1" t="str">
        <f>IF(AND('V2 Global valeurs'!$G23="E",'V2 Global valeurs'!$E23="RENFORT 2"),VLOOKUP('V2 Global valeurs'!$A23,'V2 Global valeurs'!$A$2:$L$1221,12,FALSE),"0")</f>
        <v>0</v>
      </c>
      <c r="AU23" s="1" t="str">
        <f>IF(AND('V2 Global valeurs'!$G23="A",'V2 Global valeurs'!$E23="RENFORT 2"),VLOOKUP('V2 Global valeurs'!$A23,'V2 Global valeurs'!$A$2:$L$1221,8,FALSE),"0")</f>
        <v>0</v>
      </c>
      <c r="AV23" s="1" t="str">
        <f>IF(AND('V2 Global valeurs'!$G23="A",'V2 Global valeurs'!$E23="RENFORT 2"),VLOOKUP('V2 Global valeurs'!$A23,'V2 Global valeurs'!$A$2:$L$1221,9,FALSE),"0")</f>
        <v>0</v>
      </c>
      <c r="AW23" s="1" t="str">
        <f>IF(AND('V2 Global valeurs'!$G23="A",'V2 Global valeurs'!$E23="RENFORT 2"),VLOOKUP('V2 Global valeurs'!$A23,'V2 Global valeurs'!$A$2:$L$1221,10,FALSE),"0")</f>
        <v>0</v>
      </c>
      <c r="AX23" s="1" t="str">
        <f>IF(AND('V2 Global valeurs'!$G23="A",'V2 Global valeurs'!$E23="RENFORT 2"),VLOOKUP('V2 Global valeurs'!$A23,'V2 Global valeurs'!$A$2:$L$1221,11,FALSE),"0")</f>
        <v>0</v>
      </c>
      <c r="AY23" s="1" t="str">
        <f>IF(AND('V2 Global valeurs'!$G23="A",'V2 Global valeurs'!$E23="RENFORT 2"),VLOOKUP('V2 Global valeurs'!$A23,'V2 Global valeurs'!$A$2:$L$1221,12,FALSE),"0")</f>
        <v>0</v>
      </c>
    </row>
    <row r="24" spans="1:51" x14ac:dyDescent="0.3">
      <c r="A24" t="s">
        <v>59</v>
      </c>
      <c r="B24" t="s">
        <v>57</v>
      </c>
      <c r="C24" t="s">
        <v>33</v>
      </c>
      <c r="D24" t="s">
        <v>58</v>
      </c>
      <c r="E24" t="s">
        <v>367</v>
      </c>
      <c r="F24">
        <v>4</v>
      </c>
      <c r="G24" s="2" t="s">
        <v>14</v>
      </c>
      <c r="H24">
        <v>0</v>
      </c>
      <c r="I24">
        <v>154.79000000000002</v>
      </c>
      <c r="J24">
        <v>0</v>
      </c>
      <c r="K24">
        <v>306.94</v>
      </c>
      <c r="L24">
        <v>0</v>
      </c>
      <c r="M24" t="s">
        <v>33</v>
      </c>
      <c r="N24" t="s">
        <v>58</v>
      </c>
      <c r="O24" s="4" t="s">
        <v>14</v>
      </c>
      <c r="P24" s="9" t="str">
        <f>IF(AND('V2 Global valeurs'!$G24="E",'V2 Global valeurs'!E24="BASE"),VLOOKUP('V2 Global valeurs'!$A24,'V2 Global valeurs'!$A$2:$L$1221,8,FALSE),"0")</f>
        <v>0</v>
      </c>
      <c r="Q24" s="9" t="str">
        <f>IF(AND('V2 Global valeurs'!$G24="E",'V2 Global valeurs'!E24="BASE"),VLOOKUP('V2 Global valeurs'!$A24,'V2 Global valeurs'!$A$2:$L$1221,9,FALSE),"0")</f>
        <v>0</v>
      </c>
      <c r="R24" s="9" t="str">
        <f>IF(AND('V2 Global valeurs'!$G24="E",'V2 Global valeurs'!E24="BASE"),VLOOKUP('V2 Global valeurs'!$A24,'V2 Global valeurs'!$A$2:$L$1221,10,FALSE),"0")</f>
        <v>0</v>
      </c>
      <c r="S24" s="9" t="str">
        <f>IF(AND('V2 Global valeurs'!$G24="E",'V2 Global valeurs'!E24="BASE"),VLOOKUP('V2 Global valeurs'!$A24,'V2 Global valeurs'!$A$2:$L$1221,11,FALSE),"0")</f>
        <v>0</v>
      </c>
      <c r="T24" s="9" t="str">
        <f>IF(AND('V2 Global valeurs'!$G24="E",'V2 Global valeurs'!E24="BASE"),VLOOKUP('V2 Global valeurs'!$A24,'V2 Global valeurs'!$A$2:$L$1221,12,FALSE),"0")</f>
        <v>0</v>
      </c>
      <c r="U24" s="9">
        <f>IF(AND('V2 Global valeurs'!$G24="A",'V2 Global valeurs'!E24="BASE"),VLOOKUP('V2 Global valeurs'!$A24,'V2 Global valeurs'!$A$2:$L$1221,8,FALSE),"0")</f>
        <v>0</v>
      </c>
      <c r="V24" s="9">
        <f>IF(AND('V2 Global valeurs'!$G24="A",'V2 Global valeurs'!E24="BASE"),VLOOKUP('V2 Global valeurs'!$A24,'V2 Global valeurs'!$A$2:$L$1221,9,FALSE),"0")</f>
        <v>154.79000000000002</v>
      </c>
      <c r="W24" s="9">
        <f>IF(AND('V2 Global valeurs'!$G24="A",'V2 Global valeurs'!E24="BASE"),VLOOKUP('V2 Global valeurs'!$A24,'V2 Global valeurs'!$A$2:$L$1221,10,FALSE),"0")</f>
        <v>0</v>
      </c>
      <c r="X24" s="9">
        <f>IF(AND('V2 Global valeurs'!$G24="A",'V2 Global valeurs'!E24="BASE"),VLOOKUP('V2 Global valeurs'!$A24,'V2 Global valeurs'!$A$2:$L$1221,11,FALSE),"0")</f>
        <v>306.94</v>
      </c>
      <c r="Y24" s="9">
        <f>IF(AND('V2 Global valeurs'!$G24="A",'V2 Global valeurs'!E24="BASE"),VLOOKUP('V2 Global valeurs'!$A24,'V2 Global valeurs'!$A$2:$L$1221,12,FALSE),"0")</f>
        <v>0</v>
      </c>
      <c r="AB24" s="3"/>
      <c r="AC24" s="3" t="str">
        <f>IF(AND('V2 Global valeurs'!$G24="E",'V2 Global valeurs'!$E24="RENFORT 1"),VLOOKUP('V2 Global valeurs'!$A24,'V2 Global valeurs'!$A$2:$L$1221,8,FALSE),"0")</f>
        <v>0</v>
      </c>
      <c r="AD24" s="3" t="str">
        <f>IF(AND('V2 Global valeurs'!$G24="E",'V2 Global valeurs'!$E24="RENFORT 1"),VLOOKUP('V2 Global valeurs'!$A24,'V2 Global valeurs'!$A$2:$L$1221,9,FALSE),"0")</f>
        <v>0</v>
      </c>
      <c r="AE24" s="3" t="str">
        <f>IF(AND('V2 Global valeurs'!$G24="E",'V2 Global valeurs'!$E24="RENFORT 1"),VLOOKUP('V2 Global valeurs'!$A24,'V2 Global valeurs'!$A$2:$L$1221,10,FALSE),"0")</f>
        <v>0</v>
      </c>
      <c r="AF24" s="3" t="str">
        <f>IF(AND('V2 Global valeurs'!$G24="E",'V2 Global valeurs'!$E24="RENFORT 1"),VLOOKUP('V2 Global valeurs'!$A24,'V2 Global valeurs'!$A$2:$L$1221,11,FALSE),"0")</f>
        <v>0</v>
      </c>
      <c r="AG24" s="3" t="str">
        <f>IF(AND('V2 Global valeurs'!$G24="E",'V2 Global valeurs'!$E24="RENFORT 1"),VLOOKUP('V2 Global valeurs'!$A24,'V2 Global valeurs'!$A$2:$L$1221,12,FALSE),"0")</f>
        <v>0</v>
      </c>
      <c r="AH24" s="3" t="str">
        <f>IF(AND('V2 Global valeurs'!$G24="A",'V2 Global valeurs'!$E24="RENFORT 1"),VLOOKUP('V2 Global valeurs'!$A24,'V2 Global valeurs'!$A$2:$L$1221,8,FALSE),"0")</f>
        <v>0</v>
      </c>
      <c r="AI24" s="3" t="str">
        <f>IF(AND('V2 Global valeurs'!$G24="A",'V2 Global valeurs'!$E24="RENFORT 1"),VLOOKUP('V2 Global valeurs'!$A24,'V2 Global valeurs'!$A$2:$L$1221,9,FALSE),"0")</f>
        <v>0</v>
      </c>
      <c r="AJ24" s="3" t="str">
        <f>IF(AND('V2 Global valeurs'!$G24="A",'V2 Global valeurs'!$E24="RENFORT 1"),VLOOKUP('V2 Global valeurs'!$A24,'V2 Global valeurs'!$A$2:$L$1221,10,FALSE),"0")</f>
        <v>0</v>
      </c>
      <c r="AK24" s="3" t="str">
        <f>IF(AND('V2 Global valeurs'!$G24="A",'V2 Global valeurs'!$E24="RENFORT 1"),VLOOKUP('V2 Global valeurs'!$A24,'V2 Global valeurs'!$A$2:$L$1221,11,FALSE),"0")</f>
        <v>0</v>
      </c>
      <c r="AL24" s="3" t="str">
        <f>IF(AND('V2 Global valeurs'!$G24="A",'V2 Global valeurs'!$E24="RENFORT 1"),VLOOKUP('V2 Global valeurs'!$A24,'V2 Global valeurs'!$A$2:$L$1221,12,FALSE),"0")</f>
        <v>0</v>
      </c>
      <c r="AP24" s="1" t="str">
        <f>IF(AND('V2 Global valeurs'!$G24="E",'V2 Global valeurs'!$E24="RENFORT 2"),VLOOKUP('V2 Global valeurs'!$A24,'V2 Global valeurs'!$A$2:$L$1221,8,FALSE),"0")</f>
        <v>0</v>
      </c>
      <c r="AQ24" s="1" t="str">
        <f>IF(AND('V2 Global valeurs'!$G24="E",'V2 Global valeurs'!$E24="RENFORT 2"),VLOOKUP('V2 Global valeurs'!$A24,'V2 Global valeurs'!$A$2:$L$1221,9,FALSE),"0")</f>
        <v>0</v>
      </c>
      <c r="AR24" s="1" t="str">
        <f>IF(AND('V2 Global valeurs'!$G24="E",'V2 Global valeurs'!$E24="RENFORT 2"),VLOOKUP('V2 Global valeurs'!$A24,'V2 Global valeurs'!$A$2:$L$1221,10,FALSE),"0")</f>
        <v>0</v>
      </c>
      <c r="AS24" s="1" t="str">
        <f>IF(AND('V2 Global valeurs'!$G24="E",'V2 Global valeurs'!$E24="RENFORT 2"),VLOOKUP('V2 Global valeurs'!$A24,'V2 Global valeurs'!$A$2:$L$1221,11,FALSE),"0")</f>
        <v>0</v>
      </c>
      <c r="AT24" s="1" t="str">
        <f>IF(AND('V2 Global valeurs'!$G24="E",'V2 Global valeurs'!$E24="RENFORT 2"),VLOOKUP('V2 Global valeurs'!$A24,'V2 Global valeurs'!$A$2:$L$1221,12,FALSE),"0")</f>
        <v>0</v>
      </c>
      <c r="AU24" s="1" t="str">
        <f>IF(AND('V2 Global valeurs'!$G24="A",'V2 Global valeurs'!$E24="RENFORT 2"),VLOOKUP('V2 Global valeurs'!$A24,'V2 Global valeurs'!$A$2:$L$1221,8,FALSE),"0")</f>
        <v>0</v>
      </c>
      <c r="AV24" s="1" t="str">
        <f>IF(AND('V2 Global valeurs'!$G24="A",'V2 Global valeurs'!$E24="RENFORT 2"),VLOOKUP('V2 Global valeurs'!$A24,'V2 Global valeurs'!$A$2:$L$1221,9,FALSE),"0")</f>
        <v>0</v>
      </c>
      <c r="AW24" s="1" t="str">
        <f>IF(AND('V2 Global valeurs'!$G24="A",'V2 Global valeurs'!$E24="RENFORT 2"),VLOOKUP('V2 Global valeurs'!$A24,'V2 Global valeurs'!$A$2:$L$1221,10,FALSE),"0")</f>
        <v>0</v>
      </c>
      <c r="AX24" s="1" t="str">
        <f>IF(AND('V2 Global valeurs'!$G24="A",'V2 Global valeurs'!$E24="RENFORT 2"),VLOOKUP('V2 Global valeurs'!$A24,'V2 Global valeurs'!$A$2:$L$1221,11,FALSE),"0")</f>
        <v>0</v>
      </c>
      <c r="AY24" s="1" t="str">
        <f>IF(AND('V2 Global valeurs'!$G24="A",'V2 Global valeurs'!$E24="RENFORT 2"),VLOOKUP('V2 Global valeurs'!$A24,'V2 Global valeurs'!$A$2:$L$1221,12,FALSE),"0")</f>
        <v>0</v>
      </c>
    </row>
    <row r="25" spans="1:51" x14ac:dyDescent="0.3">
      <c r="A25" t="s">
        <v>60</v>
      </c>
      <c r="B25" t="s">
        <v>57</v>
      </c>
      <c r="C25" t="s">
        <v>35</v>
      </c>
      <c r="D25" t="s">
        <v>58</v>
      </c>
      <c r="E25" t="s">
        <v>367</v>
      </c>
      <c r="F25">
        <v>4</v>
      </c>
      <c r="G25" s="2" t="s">
        <v>14</v>
      </c>
      <c r="H25">
        <v>0</v>
      </c>
      <c r="I25">
        <v>178.23000000000002</v>
      </c>
      <c r="J25">
        <v>0</v>
      </c>
      <c r="K25">
        <v>353.49</v>
      </c>
      <c r="L25">
        <v>0</v>
      </c>
      <c r="M25" t="s">
        <v>35</v>
      </c>
      <c r="N25" t="s">
        <v>58</v>
      </c>
      <c r="O25" s="4" t="s">
        <v>14</v>
      </c>
      <c r="P25" s="9" t="str">
        <f>IF(AND('V2 Global valeurs'!$G25="E",'V2 Global valeurs'!E25="BASE"),VLOOKUP('V2 Global valeurs'!$A25,'V2 Global valeurs'!$A$2:$L$1221,8,FALSE),"0")</f>
        <v>0</v>
      </c>
      <c r="Q25" s="9" t="str">
        <f>IF(AND('V2 Global valeurs'!$G25="E",'V2 Global valeurs'!E25="BASE"),VLOOKUP('V2 Global valeurs'!$A25,'V2 Global valeurs'!$A$2:$L$1221,9,FALSE),"0")</f>
        <v>0</v>
      </c>
      <c r="R25" s="9" t="str">
        <f>IF(AND('V2 Global valeurs'!$G25="E",'V2 Global valeurs'!E25="BASE"),VLOOKUP('V2 Global valeurs'!$A25,'V2 Global valeurs'!$A$2:$L$1221,10,FALSE),"0")</f>
        <v>0</v>
      </c>
      <c r="S25" s="9" t="str">
        <f>IF(AND('V2 Global valeurs'!$G25="E",'V2 Global valeurs'!E25="BASE"),VLOOKUP('V2 Global valeurs'!$A25,'V2 Global valeurs'!$A$2:$L$1221,11,FALSE),"0")</f>
        <v>0</v>
      </c>
      <c r="T25" s="9" t="str">
        <f>IF(AND('V2 Global valeurs'!$G25="E",'V2 Global valeurs'!E25="BASE"),VLOOKUP('V2 Global valeurs'!$A25,'V2 Global valeurs'!$A$2:$L$1221,12,FALSE),"0")</f>
        <v>0</v>
      </c>
      <c r="U25" s="9">
        <f>IF(AND('V2 Global valeurs'!$G25="A",'V2 Global valeurs'!E25="BASE"),VLOOKUP('V2 Global valeurs'!$A25,'V2 Global valeurs'!$A$2:$L$1221,8,FALSE),"0")</f>
        <v>0</v>
      </c>
      <c r="V25" s="9">
        <f>IF(AND('V2 Global valeurs'!$G25="A",'V2 Global valeurs'!E25="BASE"),VLOOKUP('V2 Global valeurs'!$A25,'V2 Global valeurs'!$A$2:$L$1221,9,FALSE),"0")</f>
        <v>178.23000000000002</v>
      </c>
      <c r="W25" s="9">
        <f>IF(AND('V2 Global valeurs'!$G25="A",'V2 Global valeurs'!E25="BASE"),VLOOKUP('V2 Global valeurs'!$A25,'V2 Global valeurs'!$A$2:$L$1221,10,FALSE),"0")</f>
        <v>0</v>
      </c>
      <c r="X25" s="9">
        <f>IF(AND('V2 Global valeurs'!$G25="A",'V2 Global valeurs'!E25="BASE"),VLOOKUP('V2 Global valeurs'!$A25,'V2 Global valeurs'!$A$2:$L$1221,11,FALSE),"0")</f>
        <v>353.49</v>
      </c>
      <c r="Y25" s="9">
        <f>IF(AND('V2 Global valeurs'!$G25="A",'V2 Global valeurs'!E25="BASE"),VLOOKUP('V2 Global valeurs'!$A25,'V2 Global valeurs'!$A$2:$L$1221,12,FALSE),"0")</f>
        <v>0</v>
      </c>
      <c r="AB25" s="3"/>
      <c r="AC25" s="3" t="str">
        <f>IF(AND('V2 Global valeurs'!$G25="E",'V2 Global valeurs'!$E25="RENFORT 1"),VLOOKUP('V2 Global valeurs'!$A25,'V2 Global valeurs'!$A$2:$L$1221,8,FALSE),"0")</f>
        <v>0</v>
      </c>
      <c r="AD25" s="3" t="str">
        <f>IF(AND('V2 Global valeurs'!$G25="E",'V2 Global valeurs'!$E25="RENFORT 1"),VLOOKUP('V2 Global valeurs'!$A25,'V2 Global valeurs'!$A$2:$L$1221,9,FALSE),"0")</f>
        <v>0</v>
      </c>
      <c r="AE25" s="3" t="str">
        <f>IF(AND('V2 Global valeurs'!$G25="E",'V2 Global valeurs'!$E25="RENFORT 1"),VLOOKUP('V2 Global valeurs'!$A25,'V2 Global valeurs'!$A$2:$L$1221,10,FALSE),"0")</f>
        <v>0</v>
      </c>
      <c r="AF25" s="3" t="str">
        <f>IF(AND('V2 Global valeurs'!$G25="E",'V2 Global valeurs'!$E25="RENFORT 1"),VLOOKUP('V2 Global valeurs'!$A25,'V2 Global valeurs'!$A$2:$L$1221,11,FALSE),"0")</f>
        <v>0</v>
      </c>
      <c r="AG25" s="3" t="str">
        <f>IF(AND('V2 Global valeurs'!$G25="E",'V2 Global valeurs'!$E25="RENFORT 1"),VLOOKUP('V2 Global valeurs'!$A25,'V2 Global valeurs'!$A$2:$L$1221,12,FALSE),"0")</f>
        <v>0</v>
      </c>
      <c r="AH25" s="3" t="str">
        <f>IF(AND('V2 Global valeurs'!$G25="A",'V2 Global valeurs'!$E25="RENFORT 1"),VLOOKUP('V2 Global valeurs'!$A25,'V2 Global valeurs'!$A$2:$L$1221,8,FALSE),"0")</f>
        <v>0</v>
      </c>
      <c r="AI25" s="3" t="str">
        <f>IF(AND('V2 Global valeurs'!$G25="A",'V2 Global valeurs'!$E25="RENFORT 1"),VLOOKUP('V2 Global valeurs'!$A25,'V2 Global valeurs'!$A$2:$L$1221,9,FALSE),"0")</f>
        <v>0</v>
      </c>
      <c r="AJ25" s="3" t="str">
        <f>IF(AND('V2 Global valeurs'!$G25="A",'V2 Global valeurs'!$E25="RENFORT 1"),VLOOKUP('V2 Global valeurs'!$A25,'V2 Global valeurs'!$A$2:$L$1221,10,FALSE),"0")</f>
        <v>0</v>
      </c>
      <c r="AK25" s="3" t="str">
        <f>IF(AND('V2 Global valeurs'!$G25="A",'V2 Global valeurs'!$E25="RENFORT 1"),VLOOKUP('V2 Global valeurs'!$A25,'V2 Global valeurs'!$A$2:$L$1221,11,FALSE),"0")</f>
        <v>0</v>
      </c>
      <c r="AL25" s="3" t="str">
        <f>IF(AND('V2 Global valeurs'!$G25="A",'V2 Global valeurs'!$E25="RENFORT 1"),VLOOKUP('V2 Global valeurs'!$A25,'V2 Global valeurs'!$A$2:$L$1221,12,FALSE),"0")</f>
        <v>0</v>
      </c>
      <c r="AP25" s="1" t="str">
        <f>IF(AND('V2 Global valeurs'!$G25="E",'V2 Global valeurs'!$E25="RENFORT 2"),VLOOKUP('V2 Global valeurs'!$A25,'V2 Global valeurs'!$A$2:$L$1221,8,FALSE),"0")</f>
        <v>0</v>
      </c>
      <c r="AQ25" s="1" t="str">
        <f>IF(AND('V2 Global valeurs'!$G25="E",'V2 Global valeurs'!$E25="RENFORT 2"),VLOOKUP('V2 Global valeurs'!$A25,'V2 Global valeurs'!$A$2:$L$1221,9,FALSE),"0")</f>
        <v>0</v>
      </c>
      <c r="AR25" s="1" t="str">
        <f>IF(AND('V2 Global valeurs'!$G25="E",'V2 Global valeurs'!$E25="RENFORT 2"),VLOOKUP('V2 Global valeurs'!$A25,'V2 Global valeurs'!$A$2:$L$1221,10,FALSE),"0")</f>
        <v>0</v>
      </c>
      <c r="AS25" s="1" t="str">
        <f>IF(AND('V2 Global valeurs'!$G25="E",'V2 Global valeurs'!$E25="RENFORT 2"),VLOOKUP('V2 Global valeurs'!$A25,'V2 Global valeurs'!$A$2:$L$1221,11,FALSE),"0")</f>
        <v>0</v>
      </c>
      <c r="AT25" s="1" t="str">
        <f>IF(AND('V2 Global valeurs'!$G25="E",'V2 Global valeurs'!$E25="RENFORT 2"),VLOOKUP('V2 Global valeurs'!$A25,'V2 Global valeurs'!$A$2:$L$1221,12,FALSE),"0")</f>
        <v>0</v>
      </c>
      <c r="AU25" s="1" t="str">
        <f>IF(AND('V2 Global valeurs'!$G25="A",'V2 Global valeurs'!$E25="RENFORT 2"),VLOOKUP('V2 Global valeurs'!$A25,'V2 Global valeurs'!$A$2:$L$1221,8,FALSE),"0")</f>
        <v>0</v>
      </c>
      <c r="AV25" s="1" t="str">
        <f>IF(AND('V2 Global valeurs'!$G25="A",'V2 Global valeurs'!$E25="RENFORT 2"),VLOOKUP('V2 Global valeurs'!$A25,'V2 Global valeurs'!$A$2:$L$1221,9,FALSE),"0")</f>
        <v>0</v>
      </c>
      <c r="AW25" s="1" t="str">
        <f>IF(AND('V2 Global valeurs'!$G25="A",'V2 Global valeurs'!$E25="RENFORT 2"),VLOOKUP('V2 Global valeurs'!$A25,'V2 Global valeurs'!$A$2:$L$1221,10,FALSE),"0")</f>
        <v>0</v>
      </c>
      <c r="AX25" s="1" t="str">
        <f>IF(AND('V2 Global valeurs'!$G25="A",'V2 Global valeurs'!$E25="RENFORT 2"),VLOOKUP('V2 Global valeurs'!$A25,'V2 Global valeurs'!$A$2:$L$1221,11,FALSE),"0")</f>
        <v>0</v>
      </c>
      <c r="AY25" s="1" t="str">
        <f>IF(AND('V2 Global valeurs'!$G25="A",'V2 Global valeurs'!$E25="RENFORT 2"),VLOOKUP('V2 Global valeurs'!$A25,'V2 Global valeurs'!$A$2:$L$1221,12,FALSE),"0")</f>
        <v>0</v>
      </c>
    </row>
    <row r="26" spans="1:51" x14ac:dyDescent="0.3">
      <c r="A26" t="s">
        <v>61</v>
      </c>
      <c r="B26" t="s">
        <v>57</v>
      </c>
      <c r="C26" t="s">
        <v>37</v>
      </c>
      <c r="D26" t="s">
        <v>58</v>
      </c>
      <c r="E26" t="s">
        <v>367</v>
      </c>
      <c r="F26">
        <v>4</v>
      </c>
      <c r="G26" s="2" t="s">
        <v>14</v>
      </c>
      <c r="H26">
        <v>0</v>
      </c>
      <c r="I26">
        <v>205.33</v>
      </c>
      <c r="J26">
        <v>0</v>
      </c>
      <c r="K26">
        <v>406.11</v>
      </c>
      <c r="L26">
        <v>0</v>
      </c>
      <c r="M26" t="s">
        <v>37</v>
      </c>
      <c r="N26" t="s">
        <v>58</v>
      </c>
      <c r="O26" s="4" t="s">
        <v>14</v>
      </c>
      <c r="P26" s="9" t="str">
        <f>IF(AND('V2 Global valeurs'!$G26="E",'V2 Global valeurs'!E26="BASE"),VLOOKUP('V2 Global valeurs'!$A26,'V2 Global valeurs'!$A$2:$L$1221,8,FALSE),"0")</f>
        <v>0</v>
      </c>
      <c r="Q26" s="9" t="str">
        <f>IF(AND('V2 Global valeurs'!$G26="E",'V2 Global valeurs'!E26="BASE"),VLOOKUP('V2 Global valeurs'!$A26,'V2 Global valeurs'!$A$2:$L$1221,9,FALSE),"0")</f>
        <v>0</v>
      </c>
      <c r="R26" s="9" t="str">
        <f>IF(AND('V2 Global valeurs'!$G26="E",'V2 Global valeurs'!E26="BASE"),VLOOKUP('V2 Global valeurs'!$A26,'V2 Global valeurs'!$A$2:$L$1221,10,FALSE),"0")</f>
        <v>0</v>
      </c>
      <c r="S26" s="9" t="str">
        <f>IF(AND('V2 Global valeurs'!$G26="E",'V2 Global valeurs'!E26="BASE"),VLOOKUP('V2 Global valeurs'!$A26,'V2 Global valeurs'!$A$2:$L$1221,11,FALSE),"0")</f>
        <v>0</v>
      </c>
      <c r="T26" s="9" t="str">
        <f>IF(AND('V2 Global valeurs'!$G26="E",'V2 Global valeurs'!E26="BASE"),VLOOKUP('V2 Global valeurs'!$A26,'V2 Global valeurs'!$A$2:$L$1221,12,FALSE),"0")</f>
        <v>0</v>
      </c>
      <c r="U26" s="9">
        <f>IF(AND('V2 Global valeurs'!$G26="A",'V2 Global valeurs'!E26="BASE"),VLOOKUP('V2 Global valeurs'!$A26,'V2 Global valeurs'!$A$2:$L$1221,8,FALSE),"0")</f>
        <v>0</v>
      </c>
      <c r="V26" s="9">
        <f>IF(AND('V2 Global valeurs'!$G26="A",'V2 Global valeurs'!E26="BASE"),VLOOKUP('V2 Global valeurs'!$A26,'V2 Global valeurs'!$A$2:$L$1221,9,FALSE),"0")</f>
        <v>205.33</v>
      </c>
      <c r="W26" s="9">
        <f>IF(AND('V2 Global valeurs'!$G26="A",'V2 Global valeurs'!E26="BASE"),VLOOKUP('V2 Global valeurs'!$A26,'V2 Global valeurs'!$A$2:$L$1221,10,FALSE),"0")</f>
        <v>0</v>
      </c>
      <c r="X26" s="9">
        <f>IF(AND('V2 Global valeurs'!$G26="A",'V2 Global valeurs'!E26="BASE"),VLOOKUP('V2 Global valeurs'!$A26,'V2 Global valeurs'!$A$2:$L$1221,11,FALSE),"0")</f>
        <v>406.11</v>
      </c>
      <c r="Y26" s="9">
        <f>IF(AND('V2 Global valeurs'!$G26="A",'V2 Global valeurs'!E26="BASE"),VLOOKUP('V2 Global valeurs'!$A26,'V2 Global valeurs'!$A$2:$L$1221,12,FALSE),"0")</f>
        <v>0</v>
      </c>
      <c r="AB26" s="3"/>
      <c r="AC26" s="3" t="str">
        <f>IF(AND('V2 Global valeurs'!$G26="E",'V2 Global valeurs'!$E26="RENFORT 1"),VLOOKUP('V2 Global valeurs'!$A26,'V2 Global valeurs'!$A$2:$L$1221,8,FALSE),"0")</f>
        <v>0</v>
      </c>
      <c r="AD26" s="3" t="str">
        <f>IF(AND('V2 Global valeurs'!$G26="E",'V2 Global valeurs'!$E26="RENFORT 1"),VLOOKUP('V2 Global valeurs'!$A26,'V2 Global valeurs'!$A$2:$L$1221,9,FALSE),"0")</f>
        <v>0</v>
      </c>
      <c r="AE26" s="3" t="str">
        <f>IF(AND('V2 Global valeurs'!$G26="E",'V2 Global valeurs'!$E26="RENFORT 1"),VLOOKUP('V2 Global valeurs'!$A26,'V2 Global valeurs'!$A$2:$L$1221,10,FALSE),"0")</f>
        <v>0</v>
      </c>
      <c r="AF26" s="3" t="str">
        <f>IF(AND('V2 Global valeurs'!$G26="E",'V2 Global valeurs'!$E26="RENFORT 1"),VLOOKUP('V2 Global valeurs'!$A26,'V2 Global valeurs'!$A$2:$L$1221,11,FALSE),"0")</f>
        <v>0</v>
      </c>
      <c r="AG26" s="3" t="str">
        <f>IF(AND('V2 Global valeurs'!$G26="E",'V2 Global valeurs'!$E26="RENFORT 1"),VLOOKUP('V2 Global valeurs'!$A26,'V2 Global valeurs'!$A$2:$L$1221,12,FALSE),"0")</f>
        <v>0</v>
      </c>
      <c r="AH26" s="3" t="str">
        <f>IF(AND('V2 Global valeurs'!$G26="A",'V2 Global valeurs'!$E26="RENFORT 1"),VLOOKUP('V2 Global valeurs'!$A26,'V2 Global valeurs'!$A$2:$L$1221,8,FALSE),"0")</f>
        <v>0</v>
      </c>
      <c r="AI26" s="3" t="str">
        <f>IF(AND('V2 Global valeurs'!$G26="A",'V2 Global valeurs'!$E26="RENFORT 1"),VLOOKUP('V2 Global valeurs'!$A26,'V2 Global valeurs'!$A$2:$L$1221,9,FALSE),"0")</f>
        <v>0</v>
      </c>
      <c r="AJ26" s="3" t="str">
        <f>IF(AND('V2 Global valeurs'!$G26="A",'V2 Global valeurs'!$E26="RENFORT 1"),VLOOKUP('V2 Global valeurs'!$A26,'V2 Global valeurs'!$A$2:$L$1221,10,FALSE),"0")</f>
        <v>0</v>
      </c>
      <c r="AK26" s="3" t="str">
        <f>IF(AND('V2 Global valeurs'!$G26="A",'V2 Global valeurs'!$E26="RENFORT 1"),VLOOKUP('V2 Global valeurs'!$A26,'V2 Global valeurs'!$A$2:$L$1221,11,FALSE),"0")</f>
        <v>0</v>
      </c>
      <c r="AL26" s="3" t="str">
        <f>IF(AND('V2 Global valeurs'!$G26="A",'V2 Global valeurs'!$E26="RENFORT 1"),VLOOKUP('V2 Global valeurs'!$A26,'V2 Global valeurs'!$A$2:$L$1221,12,FALSE),"0")</f>
        <v>0</v>
      </c>
      <c r="AP26" s="1" t="str">
        <f>IF(AND('V2 Global valeurs'!$G26="E",'V2 Global valeurs'!$E26="RENFORT 2"),VLOOKUP('V2 Global valeurs'!$A26,'V2 Global valeurs'!$A$2:$L$1221,8,FALSE),"0")</f>
        <v>0</v>
      </c>
      <c r="AQ26" s="1" t="str">
        <f>IF(AND('V2 Global valeurs'!$G26="E",'V2 Global valeurs'!$E26="RENFORT 2"),VLOOKUP('V2 Global valeurs'!$A26,'V2 Global valeurs'!$A$2:$L$1221,9,FALSE),"0")</f>
        <v>0</v>
      </c>
      <c r="AR26" s="1" t="str">
        <f>IF(AND('V2 Global valeurs'!$G26="E",'V2 Global valeurs'!$E26="RENFORT 2"),VLOOKUP('V2 Global valeurs'!$A26,'V2 Global valeurs'!$A$2:$L$1221,10,FALSE),"0")</f>
        <v>0</v>
      </c>
      <c r="AS26" s="1" t="str">
        <f>IF(AND('V2 Global valeurs'!$G26="E",'V2 Global valeurs'!$E26="RENFORT 2"),VLOOKUP('V2 Global valeurs'!$A26,'V2 Global valeurs'!$A$2:$L$1221,11,FALSE),"0")</f>
        <v>0</v>
      </c>
      <c r="AT26" s="1" t="str">
        <f>IF(AND('V2 Global valeurs'!$G26="E",'V2 Global valeurs'!$E26="RENFORT 2"),VLOOKUP('V2 Global valeurs'!$A26,'V2 Global valeurs'!$A$2:$L$1221,12,FALSE),"0")</f>
        <v>0</v>
      </c>
      <c r="AU26" s="1" t="str">
        <f>IF(AND('V2 Global valeurs'!$G26="A",'V2 Global valeurs'!$E26="RENFORT 2"),VLOOKUP('V2 Global valeurs'!$A26,'V2 Global valeurs'!$A$2:$L$1221,8,FALSE),"0")</f>
        <v>0</v>
      </c>
      <c r="AV26" s="1" t="str">
        <f>IF(AND('V2 Global valeurs'!$G26="A",'V2 Global valeurs'!$E26="RENFORT 2"),VLOOKUP('V2 Global valeurs'!$A26,'V2 Global valeurs'!$A$2:$L$1221,9,FALSE),"0")</f>
        <v>0</v>
      </c>
      <c r="AW26" s="1" t="str">
        <f>IF(AND('V2 Global valeurs'!$G26="A",'V2 Global valeurs'!$E26="RENFORT 2"),VLOOKUP('V2 Global valeurs'!$A26,'V2 Global valeurs'!$A$2:$L$1221,10,FALSE),"0")</f>
        <v>0</v>
      </c>
      <c r="AX26" s="1" t="str">
        <f>IF(AND('V2 Global valeurs'!$G26="A",'V2 Global valeurs'!$E26="RENFORT 2"),VLOOKUP('V2 Global valeurs'!$A26,'V2 Global valeurs'!$A$2:$L$1221,11,FALSE),"0")</f>
        <v>0</v>
      </c>
      <c r="AY26" s="1" t="str">
        <f>IF(AND('V2 Global valeurs'!$G26="A",'V2 Global valeurs'!$E26="RENFORT 2"),VLOOKUP('V2 Global valeurs'!$A26,'V2 Global valeurs'!$A$2:$L$1221,12,FALSE),"0")</f>
        <v>0</v>
      </c>
    </row>
    <row r="27" spans="1:51" x14ac:dyDescent="0.3">
      <c r="A27" t="s">
        <v>62</v>
      </c>
      <c r="B27" t="s">
        <v>63</v>
      </c>
      <c r="C27" t="s">
        <v>31</v>
      </c>
      <c r="D27" t="s">
        <v>64</v>
      </c>
      <c r="E27" t="s">
        <v>367</v>
      </c>
      <c r="F27">
        <v>4</v>
      </c>
      <c r="G27" s="2" t="s">
        <v>14</v>
      </c>
      <c r="H27">
        <v>0</v>
      </c>
      <c r="I27">
        <v>148.47000000000003</v>
      </c>
      <c r="J27">
        <v>0</v>
      </c>
      <c r="K27">
        <v>310.10000000000002</v>
      </c>
      <c r="L27">
        <v>0</v>
      </c>
      <c r="M27" t="s">
        <v>31</v>
      </c>
      <c r="N27" t="s">
        <v>64</v>
      </c>
      <c r="O27" s="4" t="s">
        <v>14</v>
      </c>
      <c r="P27" s="9" t="str">
        <f>IF(AND('V2 Global valeurs'!$G27="E",'V2 Global valeurs'!E27="BASE"),VLOOKUP('V2 Global valeurs'!$A27,'V2 Global valeurs'!$A$2:$L$1221,8,FALSE),"0")</f>
        <v>0</v>
      </c>
      <c r="Q27" s="9" t="str">
        <f>IF(AND('V2 Global valeurs'!$G27="E",'V2 Global valeurs'!E27="BASE"),VLOOKUP('V2 Global valeurs'!$A27,'V2 Global valeurs'!$A$2:$L$1221,9,FALSE),"0")</f>
        <v>0</v>
      </c>
      <c r="R27" s="9" t="str">
        <f>IF(AND('V2 Global valeurs'!$G27="E",'V2 Global valeurs'!E27="BASE"),VLOOKUP('V2 Global valeurs'!$A27,'V2 Global valeurs'!$A$2:$L$1221,10,FALSE),"0")</f>
        <v>0</v>
      </c>
      <c r="S27" s="9" t="str">
        <f>IF(AND('V2 Global valeurs'!$G27="E",'V2 Global valeurs'!E27="BASE"),VLOOKUP('V2 Global valeurs'!$A27,'V2 Global valeurs'!$A$2:$L$1221,11,FALSE),"0")</f>
        <v>0</v>
      </c>
      <c r="T27" s="9" t="str">
        <f>IF(AND('V2 Global valeurs'!$G27="E",'V2 Global valeurs'!E27="BASE"),VLOOKUP('V2 Global valeurs'!$A27,'V2 Global valeurs'!$A$2:$L$1221,12,FALSE),"0")</f>
        <v>0</v>
      </c>
      <c r="U27" s="9">
        <f>IF(AND('V2 Global valeurs'!$G27="A",'V2 Global valeurs'!E27="BASE"),VLOOKUP('V2 Global valeurs'!$A27,'V2 Global valeurs'!$A$2:$L$1221,8,FALSE),"0")</f>
        <v>0</v>
      </c>
      <c r="V27" s="9">
        <f>IF(AND('V2 Global valeurs'!$G27="A",'V2 Global valeurs'!E27="BASE"),VLOOKUP('V2 Global valeurs'!$A27,'V2 Global valeurs'!$A$2:$L$1221,9,FALSE),"0")</f>
        <v>148.47000000000003</v>
      </c>
      <c r="W27" s="9">
        <f>IF(AND('V2 Global valeurs'!$G27="A",'V2 Global valeurs'!E27="BASE"),VLOOKUP('V2 Global valeurs'!$A27,'V2 Global valeurs'!$A$2:$L$1221,10,FALSE),"0")</f>
        <v>0</v>
      </c>
      <c r="X27" s="9">
        <f>IF(AND('V2 Global valeurs'!$G27="A",'V2 Global valeurs'!E27="BASE"),VLOOKUP('V2 Global valeurs'!$A27,'V2 Global valeurs'!$A$2:$L$1221,11,FALSE),"0")</f>
        <v>310.10000000000002</v>
      </c>
      <c r="Y27" s="9">
        <f>IF(AND('V2 Global valeurs'!$G27="A",'V2 Global valeurs'!E27="BASE"),VLOOKUP('V2 Global valeurs'!$A27,'V2 Global valeurs'!$A$2:$L$1221,12,FALSE),"0")</f>
        <v>0</v>
      </c>
      <c r="AB27" s="3"/>
      <c r="AC27" s="3" t="str">
        <f>IF(AND('V2 Global valeurs'!$G27="E",'V2 Global valeurs'!$E27="RENFORT 1"),VLOOKUP('V2 Global valeurs'!$A27,'V2 Global valeurs'!$A$2:$L$1221,8,FALSE),"0")</f>
        <v>0</v>
      </c>
      <c r="AD27" s="3" t="str">
        <f>IF(AND('V2 Global valeurs'!$G27="E",'V2 Global valeurs'!$E27="RENFORT 1"),VLOOKUP('V2 Global valeurs'!$A27,'V2 Global valeurs'!$A$2:$L$1221,9,FALSE),"0")</f>
        <v>0</v>
      </c>
      <c r="AE27" s="3" t="str">
        <f>IF(AND('V2 Global valeurs'!$G27="E",'V2 Global valeurs'!$E27="RENFORT 1"),VLOOKUP('V2 Global valeurs'!$A27,'V2 Global valeurs'!$A$2:$L$1221,10,FALSE),"0")</f>
        <v>0</v>
      </c>
      <c r="AF27" s="3" t="str">
        <f>IF(AND('V2 Global valeurs'!$G27="E",'V2 Global valeurs'!$E27="RENFORT 1"),VLOOKUP('V2 Global valeurs'!$A27,'V2 Global valeurs'!$A$2:$L$1221,11,FALSE),"0")</f>
        <v>0</v>
      </c>
      <c r="AG27" s="3" t="str">
        <f>IF(AND('V2 Global valeurs'!$G27="E",'V2 Global valeurs'!$E27="RENFORT 1"),VLOOKUP('V2 Global valeurs'!$A27,'V2 Global valeurs'!$A$2:$L$1221,12,FALSE),"0")</f>
        <v>0</v>
      </c>
      <c r="AH27" s="3" t="str">
        <f>IF(AND('V2 Global valeurs'!$G27="A",'V2 Global valeurs'!$E27="RENFORT 1"),VLOOKUP('V2 Global valeurs'!$A27,'V2 Global valeurs'!$A$2:$L$1221,8,FALSE),"0")</f>
        <v>0</v>
      </c>
      <c r="AI27" s="3" t="str">
        <f>IF(AND('V2 Global valeurs'!$G27="A",'V2 Global valeurs'!$E27="RENFORT 1"),VLOOKUP('V2 Global valeurs'!$A27,'V2 Global valeurs'!$A$2:$L$1221,9,FALSE),"0")</f>
        <v>0</v>
      </c>
      <c r="AJ27" s="3" t="str">
        <f>IF(AND('V2 Global valeurs'!$G27="A",'V2 Global valeurs'!$E27="RENFORT 1"),VLOOKUP('V2 Global valeurs'!$A27,'V2 Global valeurs'!$A$2:$L$1221,10,FALSE),"0")</f>
        <v>0</v>
      </c>
      <c r="AK27" s="3" t="str">
        <f>IF(AND('V2 Global valeurs'!$G27="A",'V2 Global valeurs'!$E27="RENFORT 1"),VLOOKUP('V2 Global valeurs'!$A27,'V2 Global valeurs'!$A$2:$L$1221,11,FALSE),"0")</f>
        <v>0</v>
      </c>
      <c r="AL27" s="3" t="str">
        <f>IF(AND('V2 Global valeurs'!$G27="A",'V2 Global valeurs'!$E27="RENFORT 1"),VLOOKUP('V2 Global valeurs'!$A27,'V2 Global valeurs'!$A$2:$L$1221,12,FALSE),"0")</f>
        <v>0</v>
      </c>
      <c r="AP27" s="1" t="str">
        <f>IF(AND('V2 Global valeurs'!$G27="E",'V2 Global valeurs'!$E27="RENFORT 2"),VLOOKUP('V2 Global valeurs'!$A27,'V2 Global valeurs'!$A$2:$L$1221,8,FALSE),"0")</f>
        <v>0</v>
      </c>
      <c r="AQ27" s="1" t="str">
        <f>IF(AND('V2 Global valeurs'!$G27="E",'V2 Global valeurs'!$E27="RENFORT 2"),VLOOKUP('V2 Global valeurs'!$A27,'V2 Global valeurs'!$A$2:$L$1221,9,FALSE),"0")</f>
        <v>0</v>
      </c>
      <c r="AR27" s="1" t="str">
        <f>IF(AND('V2 Global valeurs'!$G27="E",'V2 Global valeurs'!$E27="RENFORT 2"),VLOOKUP('V2 Global valeurs'!$A27,'V2 Global valeurs'!$A$2:$L$1221,10,FALSE),"0")</f>
        <v>0</v>
      </c>
      <c r="AS27" s="1" t="str">
        <f>IF(AND('V2 Global valeurs'!$G27="E",'V2 Global valeurs'!$E27="RENFORT 2"),VLOOKUP('V2 Global valeurs'!$A27,'V2 Global valeurs'!$A$2:$L$1221,11,FALSE),"0")</f>
        <v>0</v>
      </c>
      <c r="AT27" s="1" t="str">
        <f>IF(AND('V2 Global valeurs'!$G27="E",'V2 Global valeurs'!$E27="RENFORT 2"),VLOOKUP('V2 Global valeurs'!$A27,'V2 Global valeurs'!$A$2:$L$1221,12,FALSE),"0")</f>
        <v>0</v>
      </c>
      <c r="AU27" s="1" t="str">
        <f>IF(AND('V2 Global valeurs'!$G27="A",'V2 Global valeurs'!$E27="RENFORT 2"),VLOOKUP('V2 Global valeurs'!$A27,'V2 Global valeurs'!$A$2:$L$1221,8,FALSE),"0")</f>
        <v>0</v>
      </c>
      <c r="AV27" s="1" t="str">
        <f>IF(AND('V2 Global valeurs'!$G27="A",'V2 Global valeurs'!$E27="RENFORT 2"),VLOOKUP('V2 Global valeurs'!$A27,'V2 Global valeurs'!$A$2:$L$1221,9,FALSE),"0")</f>
        <v>0</v>
      </c>
      <c r="AW27" s="1" t="str">
        <f>IF(AND('V2 Global valeurs'!$G27="A",'V2 Global valeurs'!$E27="RENFORT 2"),VLOOKUP('V2 Global valeurs'!$A27,'V2 Global valeurs'!$A$2:$L$1221,10,FALSE),"0")</f>
        <v>0</v>
      </c>
      <c r="AX27" s="1" t="str">
        <f>IF(AND('V2 Global valeurs'!$G27="A",'V2 Global valeurs'!$E27="RENFORT 2"),VLOOKUP('V2 Global valeurs'!$A27,'V2 Global valeurs'!$A$2:$L$1221,11,FALSE),"0")</f>
        <v>0</v>
      </c>
      <c r="AY27" s="1" t="str">
        <f>IF(AND('V2 Global valeurs'!$G27="A",'V2 Global valeurs'!$E27="RENFORT 2"),VLOOKUP('V2 Global valeurs'!$A27,'V2 Global valeurs'!$A$2:$L$1221,12,FALSE),"0")</f>
        <v>0</v>
      </c>
    </row>
    <row r="28" spans="1:51" x14ac:dyDescent="0.3">
      <c r="A28" t="s">
        <v>65</v>
      </c>
      <c r="B28" t="s">
        <v>63</v>
      </c>
      <c r="C28" t="s">
        <v>33</v>
      </c>
      <c r="D28" t="s">
        <v>64</v>
      </c>
      <c r="E28" t="s">
        <v>367</v>
      </c>
      <c r="F28">
        <v>4</v>
      </c>
      <c r="G28" s="2" t="s">
        <v>14</v>
      </c>
      <c r="H28">
        <v>0</v>
      </c>
      <c r="I28">
        <v>167.42000000000002</v>
      </c>
      <c r="J28">
        <v>0</v>
      </c>
      <c r="K28">
        <v>349.94</v>
      </c>
      <c r="L28">
        <v>0</v>
      </c>
      <c r="M28" t="s">
        <v>33</v>
      </c>
      <c r="N28" t="s">
        <v>64</v>
      </c>
      <c r="O28" s="4" t="s">
        <v>14</v>
      </c>
      <c r="P28" s="9" t="str">
        <f>IF(AND('V2 Global valeurs'!$G28="E",'V2 Global valeurs'!E28="BASE"),VLOOKUP('V2 Global valeurs'!$A28,'V2 Global valeurs'!$A$2:$L$1221,8,FALSE),"0")</f>
        <v>0</v>
      </c>
      <c r="Q28" s="9" t="str">
        <f>IF(AND('V2 Global valeurs'!$G28="E",'V2 Global valeurs'!E28="BASE"),VLOOKUP('V2 Global valeurs'!$A28,'V2 Global valeurs'!$A$2:$L$1221,9,FALSE),"0")</f>
        <v>0</v>
      </c>
      <c r="R28" s="9" t="str">
        <f>IF(AND('V2 Global valeurs'!$G28="E",'V2 Global valeurs'!E28="BASE"),VLOOKUP('V2 Global valeurs'!$A28,'V2 Global valeurs'!$A$2:$L$1221,10,FALSE),"0")</f>
        <v>0</v>
      </c>
      <c r="S28" s="9" t="str">
        <f>IF(AND('V2 Global valeurs'!$G28="E",'V2 Global valeurs'!E28="BASE"),VLOOKUP('V2 Global valeurs'!$A28,'V2 Global valeurs'!$A$2:$L$1221,11,FALSE),"0")</f>
        <v>0</v>
      </c>
      <c r="T28" s="9" t="str">
        <f>IF(AND('V2 Global valeurs'!$G28="E",'V2 Global valeurs'!E28="BASE"),VLOOKUP('V2 Global valeurs'!$A28,'V2 Global valeurs'!$A$2:$L$1221,12,FALSE),"0")</f>
        <v>0</v>
      </c>
      <c r="U28" s="9">
        <f>IF(AND('V2 Global valeurs'!$G28="A",'V2 Global valeurs'!E28="BASE"),VLOOKUP('V2 Global valeurs'!$A28,'V2 Global valeurs'!$A$2:$L$1221,8,FALSE),"0")</f>
        <v>0</v>
      </c>
      <c r="V28" s="9">
        <f>IF(AND('V2 Global valeurs'!$G28="A",'V2 Global valeurs'!E28="BASE"),VLOOKUP('V2 Global valeurs'!$A28,'V2 Global valeurs'!$A$2:$L$1221,9,FALSE),"0")</f>
        <v>167.42000000000002</v>
      </c>
      <c r="W28" s="9">
        <f>IF(AND('V2 Global valeurs'!$G28="A",'V2 Global valeurs'!E28="BASE"),VLOOKUP('V2 Global valeurs'!$A28,'V2 Global valeurs'!$A$2:$L$1221,10,FALSE),"0")</f>
        <v>0</v>
      </c>
      <c r="X28" s="9">
        <f>IF(AND('V2 Global valeurs'!$G28="A",'V2 Global valeurs'!E28="BASE"),VLOOKUP('V2 Global valeurs'!$A28,'V2 Global valeurs'!$A$2:$L$1221,11,FALSE),"0")</f>
        <v>349.94</v>
      </c>
      <c r="Y28" s="9">
        <f>IF(AND('V2 Global valeurs'!$G28="A",'V2 Global valeurs'!E28="BASE"),VLOOKUP('V2 Global valeurs'!$A28,'V2 Global valeurs'!$A$2:$L$1221,12,FALSE),"0")</f>
        <v>0</v>
      </c>
      <c r="AB28" s="3"/>
      <c r="AC28" s="3" t="str">
        <f>IF(AND('V2 Global valeurs'!$G28="E",'V2 Global valeurs'!$E28="RENFORT 1"),VLOOKUP('V2 Global valeurs'!$A28,'V2 Global valeurs'!$A$2:$L$1221,8,FALSE),"0")</f>
        <v>0</v>
      </c>
      <c r="AD28" s="3" t="str">
        <f>IF(AND('V2 Global valeurs'!$G28="E",'V2 Global valeurs'!$E28="RENFORT 1"),VLOOKUP('V2 Global valeurs'!$A28,'V2 Global valeurs'!$A$2:$L$1221,9,FALSE),"0")</f>
        <v>0</v>
      </c>
      <c r="AE28" s="3" t="str">
        <f>IF(AND('V2 Global valeurs'!$G28="E",'V2 Global valeurs'!$E28="RENFORT 1"),VLOOKUP('V2 Global valeurs'!$A28,'V2 Global valeurs'!$A$2:$L$1221,10,FALSE),"0")</f>
        <v>0</v>
      </c>
      <c r="AF28" s="3" t="str">
        <f>IF(AND('V2 Global valeurs'!$G28="E",'V2 Global valeurs'!$E28="RENFORT 1"),VLOOKUP('V2 Global valeurs'!$A28,'V2 Global valeurs'!$A$2:$L$1221,11,FALSE),"0")</f>
        <v>0</v>
      </c>
      <c r="AG28" s="3" t="str">
        <f>IF(AND('V2 Global valeurs'!$G28="E",'V2 Global valeurs'!$E28="RENFORT 1"),VLOOKUP('V2 Global valeurs'!$A28,'V2 Global valeurs'!$A$2:$L$1221,12,FALSE),"0")</f>
        <v>0</v>
      </c>
      <c r="AH28" s="3" t="str">
        <f>IF(AND('V2 Global valeurs'!$G28="A",'V2 Global valeurs'!$E28="RENFORT 1"),VLOOKUP('V2 Global valeurs'!$A28,'V2 Global valeurs'!$A$2:$L$1221,8,FALSE),"0")</f>
        <v>0</v>
      </c>
      <c r="AI28" s="3" t="str">
        <f>IF(AND('V2 Global valeurs'!$G28="A",'V2 Global valeurs'!$E28="RENFORT 1"),VLOOKUP('V2 Global valeurs'!$A28,'V2 Global valeurs'!$A$2:$L$1221,9,FALSE),"0")</f>
        <v>0</v>
      </c>
      <c r="AJ28" s="3" t="str">
        <f>IF(AND('V2 Global valeurs'!$G28="A",'V2 Global valeurs'!$E28="RENFORT 1"),VLOOKUP('V2 Global valeurs'!$A28,'V2 Global valeurs'!$A$2:$L$1221,10,FALSE),"0")</f>
        <v>0</v>
      </c>
      <c r="AK28" s="3" t="str">
        <f>IF(AND('V2 Global valeurs'!$G28="A",'V2 Global valeurs'!$E28="RENFORT 1"),VLOOKUP('V2 Global valeurs'!$A28,'V2 Global valeurs'!$A$2:$L$1221,11,FALSE),"0")</f>
        <v>0</v>
      </c>
      <c r="AL28" s="3" t="str">
        <f>IF(AND('V2 Global valeurs'!$G28="A",'V2 Global valeurs'!$E28="RENFORT 1"),VLOOKUP('V2 Global valeurs'!$A28,'V2 Global valeurs'!$A$2:$L$1221,12,FALSE),"0")</f>
        <v>0</v>
      </c>
      <c r="AP28" s="1" t="str">
        <f>IF(AND('V2 Global valeurs'!$G28="E",'V2 Global valeurs'!$E28="RENFORT 2"),VLOOKUP('V2 Global valeurs'!$A28,'V2 Global valeurs'!$A$2:$L$1221,8,FALSE),"0")</f>
        <v>0</v>
      </c>
      <c r="AQ28" s="1" t="str">
        <f>IF(AND('V2 Global valeurs'!$G28="E",'V2 Global valeurs'!$E28="RENFORT 2"),VLOOKUP('V2 Global valeurs'!$A28,'V2 Global valeurs'!$A$2:$L$1221,9,FALSE),"0")</f>
        <v>0</v>
      </c>
      <c r="AR28" s="1" t="str">
        <f>IF(AND('V2 Global valeurs'!$G28="E",'V2 Global valeurs'!$E28="RENFORT 2"),VLOOKUP('V2 Global valeurs'!$A28,'V2 Global valeurs'!$A$2:$L$1221,10,FALSE),"0")</f>
        <v>0</v>
      </c>
      <c r="AS28" s="1" t="str">
        <f>IF(AND('V2 Global valeurs'!$G28="E",'V2 Global valeurs'!$E28="RENFORT 2"),VLOOKUP('V2 Global valeurs'!$A28,'V2 Global valeurs'!$A$2:$L$1221,11,FALSE),"0")</f>
        <v>0</v>
      </c>
      <c r="AT28" s="1" t="str">
        <f>IF(AND('V2 Global valeurs'!$G28="E",'V2 Global valeurs'!$E28="RENFORT 2"),VLOOKUP('V2 Global valeurs'!$A28,'V2 Global valeurs'!$A$2:$L$1221,12,FALSE),"0")</f>
        <v>0</v>
      </c>
      <c r="AU28" s="1" t="str">
        <f>IF(AND('V2 Global valeurs'!$G28="A",'V2 Global valeurs'!$E28="RENFORT 2"),VLOOKUP('V2 Global valeurs'!$A28,'V2 Global valeurs'!$A$2:$L$1221,8,FALSE),"0")</f>
        <v>0</v>
      </c>
      <c r="AV28" s="1" t="str">
        <f>IF(AND('V2 Global valeurs'!$G28="A",'V2 Global valeurs'!$E28="RENFORT 2"),VLOOKUP('V2 Global valeurs'!$A28,'V2 Global valeurs'!$A$2:$L$1221,9,FALSE),"0")</f>
        <v>0</v>
      </c>
      <c r="AW28" s="1" t="str">
        <f>IF(AND('V2 Global valeurs'!$G28="A",'V2 Global valeurs'!$E28="RENFORT 2"),VLOOKUP('V2 Global valeurs'!$A28,'V2 Global valeurs'!$A$2:$L$1221,10,FALSE),"0")</f>
        <v>0</v>
      </c>
      <c r="AX28" s="1" t="str">
        <f>IF(AND('V2 Global valeurs'!$G28="A",'V2 Global valeurs'!$E28="RENFORT 2"),VLOOKUP('V2 Global valeurs'!$A28,'V2 Global valeurs'!$A$2:$L$1221,11,FALSE),"0")</f>
        <v>0</v>
      </c>
      <c r="AY28" s="1" t="str">
        <f>IF(AND('V2 Global valeurs'!$G28="A",'V2 Global valeurs'!$E28="RENFORT 2"),VLOOKUP('V2 Global valeurs'!$A28,'V2 Global valeurs'!$A$2:$L$1221,12,FALSE),"0")</f>
        <v>0</v>
      </c>
    </row>
    <row r="29" spans="1:51" x14ac:dyDescent="0.3">
      <c r="A29" t="s">
        <v>66</v>
      </c>
      <c r="B29" t="s">
        <v>63</v>
      </c>
      <c r="C29" t="s">
        <v>35</v>
      </c>
      <c r="D29" t="s">
        <v>64</v>
      </c>
      <c r="E29" t="s">
        <v>367</v>
      </c>
      <c r="F29">
        <v>4</v>
      </c>
      <c r="G29" s="2" t="s">
        <v>14</v>
      </c>
      <c r="H29">
        <v>0</v>
      </c>
      <c r="I29">
        <v>191.14000000000001</v>
      </c>
      <c r="J29">
        <v>0</v>
      </c>
      <c r="K29">
        <v>398.15000000000003</v>
      </c>
      <c r="L29">
        <v>0</v>
      </c>
      <c r="M29" t="s">
        <v>35</v>
      </c>
      <c r="N29" t="s">
        <v>64</v>
      </c>
      <c r="O29" s="4" t="s">
        <v>14</v>
      </c>
      <c r="P29" s="9" t="str">
        <f>IF(AND('V2 Global valeurs'!$G29="E",'V2 Global valeurs'!E29="BASE"),VLOOKUP('V2 Global valeurs'!$A29,'V2 Global valeurs'!$A$2:$L$1221,8,FALSE),"0")</f>
        <v>0</v>
      </c>
      <c r="Q29" s="9" t="str">
        <f>IF(AND('V2 Global valeurs'!$G29="E",'V2 Global valeurs'!E29="BASE"),VLOOKUP('V2 Global valeurs'!$A29,'V2 Global valeurs'!$A$2:$L$1221,9,FALSE),"0")</f>
        <v>0</v>
      </c>
      <c r="R29" s="9" t="str">
        <f>IF(AND('V2 Global valeurs'!$G29="E",'V2 Global valeurs'!E29="BASE"),VLOOKUP('V2 Global valeurs'!$A29,'V2 Global valeurs'!$A$2:$L$1221,10,FALSE),"0")</f>
        <v>0</v>
      </c>
      <c r="S29" s="9" t="str">
        <f>IF(AND('V2 Global valeurs'!$G29="E",'V2 Global valeurs'!E29="BASE"),VLOOKUP('V2 Global valeurs'!$A29,'V2 Global valeurs'!$A$2:$L$1221,11,FALSE),"0")</f>
        <v>0</v>
      </c>
      <c r="T29" s="9" t="str">
        <f>IF(AND('V2 Global valeurs'!$G29="E",'V2 Global valeurs'!E29="BASE"),VLOOKUP('V2 Global valeurs'!$A29,'V2 Global valeurs'!$A$2:$L$1221,12,FALSE),"0")</f>
        <v>0</v>
      </c>
      <c r="U29" s="9">
        <f>IF(AND('V2 Global valeurs'!$G29="A",'V2 Global valeurs'!E29="BASE"),VLOOKUP('V2 Global valeurs'!$A29,'V2 Global valeurs'!$A$2:$L$1221,8,FALSE),"0")</f>
        <v>0</v>
      </c>
      <c r="V29" s="9">
        <f>IF(AND('V2 Global valeurs'!$G29="A",'V2 Global valeurs'!E29="BASE"),VLOOKUP('V2 Global valeurs'!$A29,'V2 Global valeurs'!$A$2:$L$1221,9,FALSE),"0")</f>
        <v>191.14000000000001</v>
      </c>
      <c r="W29" s="9">
        <f>IF(AND('V2 Global valeurs'!$G29="A",'V2 Global valeurs'!E29="BASE"),VLOOKUP('V2 Global valeurs'!$A29,'V2 Global valeurs'!$A$2:$L$1221,10,FALSE),"0")</f>
        <v>0</v>
      </c>
      <c r="X29" s="9">
        <f>IF(AND('V2 Global valeurs'!$G29="A",'V2 Global valeurs'!E29="BASE"),VLOOKUP('V2 Global valeurs'!$A29,'V2 Global valeurs'!$A$2:$L$1221,11,FALSE),"0")</f>
        <v>398.15000000000003</v>
      </c>
      <c r="Y29" s="9">
        <f>IF(AND('V2 Global valeurs'!$G29="A",'V2 Global valeurs'!E29="BASE"),VLOOKUP('V2 Global valeurs'!$A29,'V2 Global valeurs'!$A$2:$L$1221,12,FALSE),"0")</f>
        <v>0</v>
      </c>
      <c r="AB29" s="3"/>
      <c r="AC29" s="3" t="str">
        <f>IF(AND('V2 Global valeurs'!$G29="E",'V2 Global valeurs'!$E29="RENFORT 1"),VLOOKUP('V2 Global valeurs'!$A29,'V2 Global valeurs'!$A$2:$L$1221,8,FALSE),"0")</f>
        <v>0</v>
      </c>
      <c r="AD29" s="3" t="str">
        <f>IF(AND('V2 Global valeurs'!$G29="E",'V2 Global valeurs'!$E29="RENFORT 1"),VLOOKUP('V2 Global valeurs'!$A29,'V2 Global valeurs'!$A$2:$L$1221,9,FALSE),"0")</f>
        <v>0</v>
      </c>
      <c r="AE29" s="3" t="str">
        <f>IF(AND('V2 Global valeurs'!$G29="E",'V2 Global valeurs'!$E29="RENFORT 1"),VLOOKUP('V2 Global valeurs'!$A29,'V2 Global valeurs'!$A$2:$L$1221,10,FALSE),"0")</f>
        <v>0</v>
      </c>
      <c r="AF29" s="3" t="str">
        <f>IF(AND('V2 Global valeurs'!$G29="E",'V2 Global valeurs'!$E29="RENFORT 1"),VLOOKUP('V2 Global valeurs'!$A29,'V2 Global valeurs'!$A$2:$L$1221,11,FALSE),"0")</f>
        <v>0</v>
      </c>
      <c r="AG29" s="3" t="str">
        <f>IF(AND('V2 Global valeurs'!$G29="E",'V2 Global valeurs'!$E29="RENFORT 1"),VLOOKUP('V2 Global valeurs'!$A29,'V2 Global valeurs'!$A$2:$L$1221,12,FALSE),"0")</f>
        <v>0</v>
      </c>
      <c r="AH29" s="3" t="str">
        <f>IF(AND('V2 Global valeurs'!$G29="A",'V2 Global valeurs'!$E29="RENFORT 1"),VLOOKUP('V2 Global valeurs'!$A29,'V2 Global valeurs'!$A$2:$L$1221,8,FALSE),"0")</f>
        <v>0</v>
      </c>
      <c r="AI29" s="3" t="str">
        <f>IF(AND('V2 Global valeurs'!$G29="A",'V2 Global valeurs'!$E29="RENFORT 1"),VLOOKUP('V2 Global valeurs'!$A29,'V2 Global valeurs'!$A$2:$L$1221,9,FALSE),"0")</f>
        <v>0</v>
      </c>
      <c r="AJ29" s="3" t="str">
        <f>IF(AND('V2 Global valeurs'!$G29="A",'V2 Global valeurs'!$E29="RENFORT 1"),VLOOKUP('V2 Global valeurs'!$A29,'V2 Global valeurs'!$A$2:$L$1221,10,FALSE),"0")</f>
        <v>0</v>
      </c>
      <c r="AK29" s="3" t="str">
        <f>IF(AND('V2 Global valeurs'!$G29="A",'V2 Global valeurs'!$E29="RENFORT 1"),VLOOKUP('V2 Global valeurs'!$A29,'V2 Global valeurs'!$A$2:$L$1221,11,FALSE),"0")</f>
        <v>0</v>
      </c>
      <c r="AL29" s="3" t="str">
        <f>IF(AND('V2 Global valeurs'!$G29="A",'V2 Global valeurs'!$E29="RENFORT 1"),VLOOKUP('V2 Global valeurs'!$A29,'V2 Global valeurs'!$A$2:$L$1221,12,FALSE),"0")</f>
        <v>0</v>
      </c>
      <c r="AP29" s="1" t="str">
        <f>IF(AND('V2 Global valeurs'!$G29="E",'V2 Global valeurs'!$E29="RENFORT 2"),VLOOKUP('V2 Global valeurs'!$A29,'V2 Global valeurs'!$A$2:$L$1221,8,FALSE),"0")</f>
        <v>0</v>
      </c>
      <c r="AQ29" s="1" t="str">
        <f>IF(AND('V2 Global valeurs'!$G29="E",'V2 Global valeurs'!$E29="RENFORT 2"),VLOOKUP('V2 Global valeurs'!$A29,'V2 Global valeurs'!$A$2:$L$1221,9,FALSE),"0")</f>
        <v>0</v>
      </c>
      <c r="AR29" s="1" t="str">
        <f>IF(AND('V2 Global valeurs'!$G29="E",'V2 Global valeurs'!$E29="RENFORT 2"),VLOOKUP('V2 Global valeurs'!$A29,'V2 Global valeurs'!$A$2:$L$1221,10,FALSE),"0")</f>
        <v>0</v>
      </c>
      <c r="AS29" s="1" t="str">
        <f>IF(AND('V2 Global valeurs'!$G29="E",'V2 Global valeurs'!$E29="RENFORT 2"),VLOOKUP('V2 Global valeurs'!$A29,'V2 Global valeurs'!$A$2:$L$1221,11,FALSE),"0")</f>
        <v>0</v>
      </c>
      <c r="AT29" s="1" t="str">
        <f>IF(AND('V2 Global valeurs'!$G29="E",'V2 Global valeurs'!$E29="RENFORT 2"),VLOOKUP('V2 Global valeurs'!$A29,'V2 Global valeurs'!$A$2:$L$1221,12,FALSE),"0")</f>
        <v>0</v>
      </c>
      <c r="AU29" s="1" t="str">
        <f>IF(AND('V2 Global valeurs'!$G29="A",'V2 Global valeurs'!$E29="RENFORT 2"),VLOOKUP('V2 Global valeurs'!$A29,'V2 Global valeurs'!$A$2:$L$1221,8,FALSE),"0")</f>
        <v>0</v>
      </c>
      <c r="AV29" s="1" t="str">
        <f>IF(AND('V2 Global valeurs'!$G29="A",'V2 Global valeurs'!$E29="RENFORT 2"),VLOOKUP('V2 Global valeurs'!$A29,'V2 Global valeurs'!$A$2:$L$1221,9,FALSE),"0")</f>
        <v>0</v>
      </c>
      <c r="AW29" s="1" t="str">
        <f>IF(AND('V2 Global valeurs'!$G29="A",'V2 Global valeurs'!$E29="RENFORT 2"),VLOOKUP('V2 Global valeurs'!$A29,'V2 Global valeurs'!$A$2:$L$1221,10,FALSE),"0")</f>
        <v>0</v>
      </c>
      <c r="AX29" s="1" t="str">
        <f>IF(AND('V2 Global valeurs'!$G29="A",'V2 Global valeurs'!$E29="RENFORT 2"),VLOOKUP('V2 Global valeurs'!$A29,'V2 Global valeurs'!$A$2:$L$1221,11,FALSE),"0")</f>
        <v>0</v>
      </c>
      <c r="AY29" s="1" t="str">
        <f>IF(AND('V2 Global valeurs'!$G29="A",'V2 Global valeurs'!$E29="RENFORT 2"),VLOOKUP('V2 Global valeurs'!$A29,'V2 Global valeurs'!$A$2:$L$1221,12,FALSE),"0")</f>
        <v>0</v>
      </c>
    </row>
    <row r="30" spans="1:51" x14ac:dyDescent="0.3">
      <c r="A30" t="s">
        <v>67</v>
      </c>
      <c r="B30" t="s">
        <v>63</v>
      </c>
      <c r="C30" t="s">
        <v>37</v>
      </c>
      <c r="D30" t="s">
        <v>64</v>
      </c>
      <c r="E30" t="s">
        <v>367</v>
      </c>
      <c r="F30">
        <v>4</v>
      </c>
      <c r="G30" s="2" t="s">
        <v>14</v>
      </c>
      <c r="H30">
        <v>0</v>
      </c>
      <c r="I30">
        <v>219.85000000000002</v>
      </c>
      <c r="J30">
        <v>0</v>
      </c>
      <c r="K30">
        <v>458.86</v>
      </c>
      <c r="L30">
        <v>0</v>
      </c>
      <c r="M30" t="s">
        <v>37</v>
      </c>
      <c r="N30" t="s">
        <v>64</v>
      </c>
      <c r="O30" s="4" t="s">
        <v>14</v>
      </c>
      <c r="P30" s="9" t="str">
        <f>IF(AND('V2 Global valeurs'!$G30="E",'V2 Global valeurs'!E30="BASE"),VLOOKUP('V2 Global valeurs'!$A30,'V2 Global valeurs'!$A$2:$L$1221,8,FALSE),"0")</f>
        <v>0</v>
      </c>
      <c r="Q30" s="9" t="str">
        <f>IF(AND('V2 Global valeurs'!$G30="E",'V2 Global valeurs'!E30="BASE"),VLOOKUP('V2 Global valeurs'!$A30,'V2 Global valeurs'!$A$2:$L$1221,9,FALSE),"0")</f>
        <v>0</v>
      </c>
      <c r="R30" s="9" t="str">
        <f>IF(AND('V2 Global valeurs'!$G30="E",'V2 Global valeurs'!E30="BASE"),VLOOKUP('V2 Global valeurs'!$A30,'V2 Global valeurs'!$A$2:$L$1221,10,FALSE),"0")</f>
        <v>0</v>
      </c>
      <c r="S30" s="9" t="str">
        <f>IF(AND('V2 Global valeurs'!$G30="E",'V2 Global valeurs'!E30="BASE"),VLOOKUP('V2 Global valeurs'!$A30,'V2 Global valeurs'!$A$2:$L$1221,11,FALSE),"0")</f>
        <v>0</v>
      </c>
      <c r="T30" s="9" t="str">
        <f>IF(AND('V2 Global valeurs'!$G30="E",'V2 Global valeurs'!E30="BASE"),VLOOKUP('V2 Global valeurs'!$A30,'V2 Global valeurs'!$A$2:$L$1221,12,FALSE),"0")</f>
        <v>0</v>
      </c>
      <c r="U30" s="9">
        <f>IF(AND('V2 Global valeurs'!$G30="A",'V2 Global valeurs'!E30="BASE"),VLOOKUP('V2 Global valeurs'!$A30,'V2 Global valeurs'!$A$2:$L$1221,8,FALSE),"0")</f>
        <v>0</v>
      </c>
      <c r="V30" s="9">
        <f>IF(AND('V2 Global valeurs'!$G30="A",'V2 Global valeurs'!E30="BASE"),VLOOKUP('V2 Global valeurs'!$A30,'V2 Global valeurs'!$A$2:$L$1221,9,FALSE),"0")</f>
        <v>219.85000000000002</v>
      </c>
      <c r="W30" s="9">
        <f>IF(AND('V2 Global valeurs'!$G30="A",'V2 Global valeurs'!E30="BASE"),VLOOKUP('V2 Global valeurs'!$A30,'V2 Global valeurs'!$A$2:$L$1221,10,FALSE),"0")</f>
        <v>0</v>
      </c>
      <c r="X30" s="9">
        <f>IF(AND('V2 Global valeurs'!$G30="A",'V2 Global valeurs'!E30="BASE"),VLOOKUP('V2 Global valeurs'!$A30,'V2 Global valeurs'!$A$2:$L$1221,11,FALSE),"0")</f>
        <v>458.86</v>
      </c>
      <c r="Y30" s="9">
        <f>IF(AND('V2 Global valeurs'!$G30="A",'V2 Global valeurs'!E30="BASE"),VLOOKUP('V2 Global valeurs'!$A30,'V2 Global valeurs'!$A$2:$L$1221,12,FALSE),"0")</f>
        <v>0</v>
      </c>
      <c r="AB30" s="3"/>
      <c r="AC30" s="3" t="str">
        <f>IF(AND('V2 Global valeurs'!$G30="E",'V2 Global valeurs'!$E30="RENFORT 1"),VLOOKUP('V2 Global valeurs'!$A30,'V2 Global valeurs'!$A$2:$L$1221,8,FALSE),"0")</f>
        <v>0</v>
      </c>
      <c r="AD30" s="3" t="str">
        <f>IF(AND('V2 Global valeurs'!$G30="E",'V2 Global valeurs'!$E30="RENFORT 1"),VLOOKUP('V2 Global valeurs'!$A30,'V2 Global valeurs'!$A$2:$L$1221,9,FALSE),"0")</f>
        <v>0</v>
      </c>
      <c r="AE30" s="3" t="str">
        <f>IF(AND('V2 Global valeurs'!$G30="E",'V2 Global valeurs'!$E30="RENFORT 1"),VLOOKUP('V2 Global valeurs'!$A30,'V2 Global valeurs'!$A$2:$L$1221,10,FALSE),"0")</f>
        <v>0</v>
      </c>
      <c r="AF30" s="3" t="str">
        <f>IF(AND('V2 Global valeurs'!$G30="E",'V2 Global valeurs'!$E30="RENFORT 1"),VLOOKUP('V2 Global valeurs'!$A30,'V2 Global valeurs'!$A$2:$L$1221,11,FALSE),"0")</f>
        <v>0</v>
      </c>
      <c r="AG30" s="3" t="str">
        <f>IF(AND('V2 Global valeurs'!$G30="E",'V2 Global valeurs'!$E30="RENFORT 1"),VLOOKUP('V2 Global valeurs'!$A30,'V2 Global valeurs'!$A$2:$L$1221,12,FALSE),"0")</f>
        <v>0</v>
      </c>
      <c r="AH30" s="3" t="str">
        <f>IF(AND('V2 Global valeurs'!$G30="A",'V2 Global valeurs'!$E30="RENFORT 1"),VLOOKUP('V2 Global valeurs'!$A30,'V2 Global valeurs'!$A$2:$L$1221,8,FALSE),"0")</f>
        <v>0</v>
      </c>
      <c r="AI30" s="3" t="str">
        <f>IF(AND('V2 Global valeurs'!$G30="A",'V2 Global valeurs'!$E30="RENFORT 1"),VLOOKUP('V2 Global valeurs'!$A30,'V2 Global valeurs'!$A$2:$L$1221,9,FALSE),"0")</f>
        <v>0</v>
      </c>
      <c r="AJ30" s="3" t="str">
        <f>IF(AND('V2 Global valeurs'!$G30="A",'V2 Global valeurs'!$E30="RENFORT 1"),VLOOKUP('V2 Global valeurs'!$A30,'V2 Global valeurs'!$A$2:$L$1221,10,FALSE),"0")</f>
        <v>0</v>
      </c>
      <c r="AK30" s="3" t="str">
        <f>IF(AND('V2 Global valeurs'!$G30="A",'V2 Global valeurs'!$E30="RENFORT 1"),VLOOKUP('V2 Global valeurs'!$A30,'V2 Global valeurs'!$A$2:$L$1221,11,FALSE),"0")</f>
        <v>0</v>
      </c>
      <c r="AL30" s="3" t="str">
        <f>IF(AND('V2 Global valeurs'!$G30="A",'V2 Global valeurs'!$E30="RENFORT 1"),VLOOKUP('V2 Global valeurs'!$A30,'V2 Global valeurs'!$A$2:$L$1221,12,FALSE),"0")</f>
        <v>0</v>
      </c>
      <c r="AP30" s="1" t="str">
        <f>IF(AND('V2 Global valeurs'!$G30="E",'V2 Global valeurs'!$E30="RENFORT 2"),VLOOKUP('V2 Global valeurs'!$A30,'V2 Global valeurs'!$A$2:$L$1221,8,FALSE),"0")</f>
        <v>0</v>
      </c>
      <c r="AQ30" s="1" t="str">
        <f>IF(AND('V2 Global valeurs'!$G30="E",'V2 Global valeurs'!$E30="RENFORT 2"),VLOOKUP('V2 Global valeurs'!$A30,'V2 Global valeurs'!$A$2:$L$1221,9,FALSE),"0")</f>
        <v>0</v>
      </c>
      <c r="AR30" s="1" t="str">
        <f>IF(AND('V2 Global valeurs'!$G30="E",'V2 Global valeurs'!$E30="RENFORT 2"),VLOOKUP('V2 Global valeurs'!$A30,'V2 Global valeurs'!$A$2:$L$1221,10,FALSE),"0")</f>
        <v>0</v>
      </c>
      <c r="AS30" s="1" t="str">
        <f>IF(AND('V2 Global valeurs'!$G30="E",'V2 Global valeurs'!$E30="RENFORT 2"),VLOOKUP('V2 Global valeurs'!$A30,'V2 Global valeurs'!$A$2:$L$1221,11,FALSE),"0")</f>
        <v>0</v>
      </c>
      <c r="AT30" s="1" t="str">
        <f>IF(AND('V2 Global valeurs'!$G30="E",'V2 Global valeurs'!$E30="RENFORT 2"),VLOOKUP('V2 Global valeurs'!$A30,'V2 Global valeurs'!$A$2:$L$1221,12,FALSE),"0")</f>
        <v>0</v>
      </c>
      <c r="AU30" s="1" t="str">
        <f>IF(AND('V2 Global valeurs'!$G30="A",'V2 Global valeurs'!$E30="RENFORT 2"),VLOOKUP('V2 Global valeurs'!$A30,'V2 Global valeurs'!$A$2:$L$1221,8,FALSE),"0")</f>
        <v>0</v>
      </c>
      <c r="AV30" s="1" t="str">
        <f>IF(AND('V2 Global valeurs'!$G30="A",'V2 Global valeurs'!$E30="RENFORT 2"),VLOOKUP('V2 Global valeurs'!$A30,'V2 Global valeurs'!$A$2:$L$1221,9,FALSE),"0")</f>
        <v>0</v>
      </c>
      <c r="AW30" s="1" t="str">
        <f>IF(AND('V2 Global valeurs'!$G30="A",'V2 Global valeurs'!$E30="RENFORT 2"),VLOOKUP('V2 Global valeurs'!$A30,'V2 Global valeurs'!$A$2:$L$1221,10,FALSE),"0")</f>
        <v>0</v>
      </c>
      <c r="AX30" s="1" t="str">
        <f>IF(AND('V2 Global valeurs'!$G30="A",'V2 Global valeurs'!$E30="RENFORT 2"),VLOOKUP('V2 Global valeurs'!$A30,'V2 Global valeurs'!$A$2:$L$1221,11,FALSE),"0")</f>
        <v>0</v>
      </c>
      <c r="AY30" s="1" t="str">
        <f>IF(AND('V2 Global valeurs'!$G30="A",'V2 Global valeurs'!$E30="RENFORT 2"),VLOOKUP('V2 Global valeurs'!$A30,'V2 Global valeurs'!$A$2:$L$1221,12,FALSE),"0")</f>
        <v>0</v>
      </c>
    </row>
    <row r="31" spans="1:51" x14ac:dyDescent="0.3">
      <c r="A31" t="s">
        <v>68</v>
      </c>
      <c r="B31" t="s">
        <v>69</v>
      </c>
      <c r="C31" t="s">
        <v>31</v>
      </c>
      <c r="D31" t="s">
        <v>70</v>
      </c>
      <c r="E31" t="s">
        <v>367</v>
      </c>
      <c r="F31">
        <v>4</v>
      </c>
      <c r="G31" s="2" t="s">
        <v>14</v>
      </c>
      <c r="H31">
        <v>0</v>
      </c>
      <c r="I31">
        <v>165.20000000000002</v>
      </c>
      <c r="J31">
        <v>0</v>
      </c>
      <c r="K31">
        <v>296.31</v>
      </c>
      <c r="L31">
        <v>0</v>
      </c>
      <c r="M31" t="s">
        <v>31</v>
      </c>
      <c r="N31" t="s">
        <v>70</v>
      </c>
      <c r="O31" s="4" t="s">
        <v>14</v>
      </c>
      <c r="P31" s="9" t="str">
        <f>IF(AND('V2 Global valeurs'!$G31="E",'V2 Global valeurs'!E31="BASE"),VLOOKUP('V2 Global valeurs'!$A31,'V2 Global valeurs'!$A$2:$L$1221,8,FALSE),"0")</f>
        <v>0</v>
      </c>
      <c r="Q31" s="9" t="str">
        <f>IF(AND('V2 Global valeurs'!$G31="E",'V2 Global valeurs'!E31="BASE"),VLOOKUP('V2 Global valeurs'!$A31,'V2 Global valeurs'!$A$2:$L$1221,9,FALSE),"0")</f>
        <v>0</v>
      </c>
      <c r="R31" s="9" t="str">
        <f>IF(AND('V2 Global valeurs'!$G31="E",'V2 Global valeurs'!E31="BASE"),VLOOKUP('V2 Global valeurs'!$A31,'V2 Global valeurs'!$A$2:$L$1221,10,FALSE),"0")</f>
        <v>0</v>
      </c>
      <c r="S31" s="9" t="str">
        <f>IF(AND('V2 Global valeurs'!$G31="E",'V2 Global valeurs'!E31="BASE"),VLOOKUP('V2 Global valeurs'!$A31,'V2 Global valeurs'!$A$2:$L$1221,11,FALSE),"0")</f>
        <v>0</v>
      </c>
      <c r="T31" s="9" t="str">
        <f>IF(AND('V2 Global valeurs'!$G31="E",'V2 Global valeurs'!E31="BASE"),VLOOKUP('V2 Global valeurs'!$A31,'V2 Global valeurs'!$A$2:$L$1221,12,FALSE),"0")</f>
        <v>0</v>
      </c>
      <c r="U31" s="9">
        <f>IF(AND('V2 Global valeurs'!$G31="A",'V2 Global valeurs'!E31="BASE"),VLOOKUP('V2 Global valeurs'!$A31,'V2 Global valeurs'!$A$2:$L$1221,8,FALSE),"0")</f>
        <v>0</v>
      </c>
      <c r="V31" s="9">
        <f>IF(AND('V2 Global valeurs'!$G31="A",'V2 Global valeurs'!E31="BASE"),VLOOKUP('V2 Global valeurs'!$A31,'V2 Global valeurs'!$A$2:$L$1221,9,FALSE),"0")</f>
        <v>165.20000000000002</v>
      </c>
      <c r="W31" s="9">
        <f>IF(AND('V2 Global valeurs'!$G31="A",'V2 Global valeurs'!E31="BASE"),VLOOKUP('V2 Global valeurs'!$A31,'V2 Global valeurs'!$A$2:$L$1221,10,FALSE),"0")</f>
        <v>0</v>
      </c>
      <c r="X31" s="9">
        <f>IF(AND('V2 Global valeurs'!$G31="A",'V2 Global valeurs'!E31="BASE"),VLOOKUP('V2 Global valeurs'!$A31,'V2 Global valeurs'!$A$2:$L$1221,11,FALSE),"0")</f>
        <v>296.31</v>
      </c>
      <c r="Y31" s="9">
        <f>IF(AND('V2 Global valeurs'!$G31="A",'V2 Global valeurs'!E31="BASE"),VLOOKUP('V2 Global valeurs'!$A31,'V2 Global valeurs'!$A$2:$L$1221,12,FALSE),"0")</f>
        <v>0</v>
      </c>
      <c r="AB31" s="3"/>
      <c r="AC31" s="3" t="str">
        <f>IF(AND('V2 Global valeurs'!$G31="E",'V2 Global valeurs'!$E31="RENFORT 1"),VLOOKUP('V2 Global valeurs'!$A31,'V2 Global valeurs'!$A$2:$L$1221,8,FALSE),"0")</f>
        <v>0</v>
      </c>
      <c r="AD31" s="3" t="str">
        <f>IF(AND('V2 Global valeurs'!$G31="E",'V2 Global valeurs'!$E31="RENFORT 1"),VLOOKUP('V2 Global valeurs'!$A31,'V2 Global valeurs'!$A$2:$L$1221,9,FALSE),"0")</f>
        <v>0</v>
      </c>
      <c r="AE31" s="3" t="str">
        <f>IF(AND('V2 Global valeurs'!$G31="E",'V2 Global valeurs'!$E31="RENFORT 1"),VLOOKUP('V2 Global valeurs'!$A31,'V2 Global valeurs'!$A$2:$L$1221,10,FALSE),"0")</f>
        <v>0</v>
      </c>
      <c r="AF31" s="3" t="str">
        <f>IF(AND('V2 Global valeurs'!$G31="E",'V2 Global valeurs'!$E31="RENFORT 1"),VLOOKUP('V2 Global valeurs'!$A31,'V2 Global valeurs'!$A$2:$L$1221,11,FALSE),"0")</f>
        <v>0</v>
      </c>
      <c r="AG31" s="3" t="str">
        <f>IF(AND('V2 Global valeurs'!$G31="E",'V2 Global valeurs'!$E31="RENFORT 1"),VLOOKUP('V2 Global valeurs'!$A31,'V2 Global valeurs'!$A$2:$L$1221,12,FALSE),"0")</f>
        <v>0</v>
      </c>
      <c r="AH31" s="3" t="str">
        <f>IF(AND('V2 Global valeurs'!$G31="A",'V2 Global valeurs'!$E31="RENFORT 1"),VLOOKUP('V2 Global valeurs'!$A31,'V2 Global valeurs'!$A$2:$L$1221,8,FALSE),"0")</f>
        <v>0</v>
      </c>
      <c r="AI31" s="3" t="str">
        <f>IF(AND('V2 Global valeurs'!$G31="A",'V2 Global valeurs'!$E31="RENFORT 1"),VLOOKUP('V2 Global valeurs'!$A31,'V2 Global valeurs'!$A$2:$L$1221,9,FALSE),"0")</f>
        <v>0</v>
      </c>
      <c r="AJ31" s="3" t="str">
        <f>IF(AND('V2 Global valeurs'!$G31="A",'V2 Global valeurs'!$E31="RENFORT 1"),VLOOKUP('V2 Global valeurs'!$A31,'V2 Global valeurs'!$A$2:$L$1221,10,FALSE),"0")</f>
        <v>0</v>
      </c>
      <c r="AK31" s="3" t="str">
        <f>IF(AND('V2 Global valeurs'!$G31="A",'V2 Global valeurs'!$E31="RENFORT 1"),VLOOKUP('V2 Global valeurs'!$A31,'V2 Global valeurs'!$A$2:$L$1221,11,FALSE),"0")</f>
        <v>0</v>
      </c>
      <c r="AL31" s="3" t="str">
        <f>IF(AND('V2 Global valeurs'!$G31="A",'V2 Global valeurs'!$E31="RENFORT 1"),VLOOKUP('V2 Global valeurs'!$A31,'V2 Global valeurs'!$A$2:$L$1221,12,FALSE),"0")</f>
        <v>0</v>
      </c>
      <c r="AP31" s="1" t="str">
        <f>IF(AND('V2 Global valeurs'!$G31="E",'V2 Global valeurs'!$E31="RENFORT 2"),VLOOKUP('V2 Global valeurs'!$A31,'V2 Global valeurs'!$A$2:$L$1221,8,FALSE),"0")</f>
        <v>0</v>
      </c>
      <c r="AQ31" s="1" t="str">
        <f>IF(AND('V2 Global valeurs'!$G31="E",'V2 Global valeurs'!$E31="RENFORT 2"),VLOOKUP('V2 Global valeurs'!$A31,'V2 Global valeurs'!$A$2:$L$1221,9,FALSE),"0")</f>
        <v>0</v>
      </c>
      <c r="AR31" s="1" t="str">
        <f>IF(AND('V2 Global valeurs'!$G31="E",'V2 Global valeurs'!$E31="RENFORT 2"),VLOOKUP('V2 Global valeurs'!$A31,'V2 Global valeurs'!$A$2:$L$1221,10,FALSE),"0")</f>
        <v>0</v>
      </c>
      <c r="AS31" s="1" t="str">
        <f>IF(AND('V2 Global valeurs'!$G31="E",'V2 Global valeurs'!$E31="RENFORT 2"),VLOOKUP('V2 Global valeurs'!$A31,'V2 Global valeurs'!$A$2:$L$1221,11,FALSE),"0")</f>
        <v>0</v>
      </c>
      <c r="AT31" s="1" t="str">
        <f>IF(AND('V2 Global valeurs'!$G31="E",'V2 Global valeurs'!$E31="RENFORT 2"),VLOOKUP('V2 Global valeurs'!$A31,'V2 Global valeurs'!$A$2:$L$1221,12,FALSE),"0")</f>
        <v>0</v>
      </c>
      <c r="AU31" s="1" t="str">
        <f>IF(AND('V2 Global valeurs'!$G31="A",'V2 Global valeurs'!$E31="RENFORT 2"),VLOOKUP('V2 Global valeurs'!$A31,'V2 Global valeurs'!$A$2:$L$1221,8,FALSE),"0")</f>
        <v>0</v>
      </c>
      <c r="AV31" s="1" t="str">
        <f>IF(AND('V2 Global valeurs'!$G31="A",'V2 Global valeurs'!$E31="RENFORT 2"),VLOOKUP('V2 Global valeurs'!$A31,'V2 Global valeurs'!$A$2:$L$1221,9,FALSE),"0")</f>
        <v>0</v>
      </c>
      <c r="AW31" s="1" t="str">
        <f>IF(AND('V2 Global valeurs'!$G31="A",'V2 Global valeurs'!$E31="RENFORT 2"),VLOOKUP('V2 Global valeurs'!$A31,'V2 Global valeurs'!$A$2:$L$1221,10,FALSE),"0")</f>
        <v>0</v>
      </c>
      <c r="AX31" s="1" t="str">
        <f>IF(AND('V2 Global valeurs'!$G31="A",'V2 Global valeurs'!$E31="RENFORT 2"),VLOOKUP('V2 Global valeurs'!$A31,'V2 Global valeurs'!$A$2:$L$1221,11,FALSE),"0")</f>
        <v>0</v>
      </c>
      <c r="AY31" s="1" t="str">
        <f>IF(AND('V2 Global valeurs'!$G31="A",'V2 Global valeurs'!$E31="RENFORT 2"),VLOOKUP('V2 Global valeurs'!$A31,'V2 Global valeurs'!$A$2:$L$1221,12,FALSE),"0")</f>
        <v>0</v>
      </c>
    </row>
    <row r="32" spans="1:51" x14ac:dyDescent="0.3">
      <c r="A32" t="s">
        <v>71</v>
      </c>
      <c r="B32" t="s">
        <v>69</v>
      </c>
      <c r="C32" t="s">
        <v>33</v>
      </c>
      <c r="D32" t="s">
        <v>70</v>
      </c>
      <c r="E32" t="s">
        <v>367</v>
      </c>
      <c r="F32">
        <v>4</v>
      </c>
      <c r="G32" s="2" t="s">
        <v>14</v>
      </c>
      <c r="H32">
        <v>0</v>
      </c>
      <c r="I32">
        <v>187.3</v>
      </c>
      <c r="J32">
        <v>0</v>
      </c>
      <c r="K32">
        <v>334.43</v>
      </c>
      <c r="L32">
        <v>0</v>
      </c>
      <c r="M32" t="s">
        <v>33</v>
      </c>
      <c r="N32" t="s">
        <v>70</v>
      </c>
      <c r="O32" s="4" t="s">
        <v>14</v>
      </c>
      <c r="P32" s="9" t="str">
        <f>IF(AND('V2 Global valeurs'!$G32="E",'V2 Global valeurs'!E32="BASE"),VLOOKUP('V2 Global valeurs'!$A32,'V2 Global valeurs'!$A$2:$L$1221,8,FALSE),"0")</f>
        <v>0</v>
      </c>
      <c r="Q32" s="9" t="str">
        <f>IF(AND('V2 Global valeurs'!$G32="E",'V2 Global valeurs'!E32="BASE"),VLOOKUP('V2 Global valeurs'!$A32,'V2 Global valeurs'!$A$2:$L$1221,9,FALSE),"0")</f>
        <v>0</v>
      </c>
      <c r="R32" s="9" t="str">
        <f>IF(AND('V2 Global valeurs'!$G32="E",'V2 Global valeurs'!E32="BASE"),VLOOKUP('V2 Global valeurs'!$A32,'V2 Global valeurs'!$A$2:$L$1221,10,FALSE),"0")</f>
        <v>0</v>
      </c>
      <c r="S32" s="9" t="str">
        <f>IF(AND('V2 Global valeurs'!$G32="E",'V2 Global valeurs'!E32="BASE"),VLOOKUP('V2 Global valeurs'!$A32,'V2 Global valeurs'!$A$2:$L$1221,11,FALSE),"0")</f>
        <v>0</v>
      </c>
      <c r="T32" s="9" t="str">
        <f>IF(AND('V2 Global valeurs'!$G32="E",'V2 Global valeurs'!E32="BASE"),VLOOKUP('V2 Global valeurs'!$A32,'V2 Global valeurs'!$A$2:$L$1221,12,FALSE),"0")</f>
        <v>0</v>
      </c>
      <c r="U32" s="9">
        <f>IF(AND('V2 Global valeurs'!$G32="A",'V2 Global valeurs'!E32="BASE"),VLOOKUP('V2 Global valeurs'!$A32,'V2 Global valeurs'!$A$2:$L$1221,8,FALSE),"0")</f>
        <v>0</v>
      </c>
      <c r="V32" s="9">
        <f>IF(AND('V2 Global valeurs'!$G32="A",'V2 Global valeurs'!E32="BASE"),VLOOKUP('V2 Global valeurs'!$A32,'V2 Global valeurs'!$A$2:$L$1221,9,FALSE),"0")</f>
        <v>187.3</v>
      </c>
      <c r="W32" s="9">
        <f>IF(AND('V2 Global valeurs'!$G32="A",'V2 Global valeurs'!E32="BASE"),VLOOKUP('V2 Global valeurs'!$A32,'V2 Global valeurs'!$A$2:$L$1221,10,FALSE),"0")</f>
        <v>0</v>
      </c>
      <c r="X32" s="9">
        <f>IF(AND('V2 Global valeurs'!$G32="A",'V2 Global valeurs'!E32="BASE"),VLOOKUP('V2 Global valeurs'!$A32,'V2 Global valeurs'!$A$2:$L$1221,11,FALSE),"0")</f>
        <v>334.43</v>
      </c>
      <c r="Y32" s="9">
        <f>IF(AND('V2 Global valeurs'!$G32="A",'V2 Global valeurs'!E32="BASE"),VLOOKUP('V2 Global valeurs'!$A32,'V2 Global valeurs'!$A$2:$L$1221,12,FALSE),"0")</f>
        <v>0</v>
      </c>
      <c r="AB32" s="3"/>
      <c r="AC32" s="3" t="str">
        <f>IF(AND('V2 Global valeurs'!$G32="E",'V2 Global valeurs'!$E32="RENFORT 1"),VLOOKUP('V2 Global valeurs'!$A32,'V2 Global valeurs'!$A$2:$L$1221,8,FALSE),"0")</f>
        <v>0</v>
      </c>
      <c r="AD32" s="3" t="str">
        <f>IF(AND('V2 Global valeurs'!$G32="E",'V2 Global valeurs'!$E32="RENFORT 1"),VLOOKUP('V2 Global valeurs'!$A32,'V2 Global valeurs'!$A$2:$L$1221,9,FALSE),"0")</f>
        <v>0</v>
      </c>
      <c r="AE32" s="3" t="str">
        <f>IF(AND('V2 Global valeurs'!$G32="E",'V2 Global valeurs'!$E32="RENFORT 1"),VLOOKUP('V2 Global valeurs'!$A32,'V2 Global valeurs'!$A$2:$L$1221,10,FALSE),"0")</f>
        <v>0</v>
      </c>
      <c r="AF32" s="3" t="str">
        <f>IF(AND('V2 Global valeurs'!$G32="E",'V2 Global valeurs'!$E32="RENFORT 1"),VLOOKUP('V2 Global valeurs'!$A32,'V2 Global valeurs'!$A$2:$L$1221,11,FALSE),"0")</f>
        <v>0</v>
      </c>
      <c r="AG32" s="3" t="str">
        <f>IF(AND('V2 Global valeurs'!$G32="E",'V2 Global valeurs'!$E32="RENFORT 1"),VLOOKUP('V2 Global valeurs'!$A32,'V2 Global valeurs'!$A$2:$L$1221,12,FALSE),"0")</f>
        <v>0</v>
      </c>
      <c r="AH32" s="3" t="str">
        <f>IF(AND('V2 Global valeurs'!$G32="A",'V2 Global valeurs'!$E32="RENFORT 1"),VLOOKUP('V2 Global valeurs'!$A32,'V2 Global valeurs'!$A$2:$L$1221,8,FALSE),"0")</f>
        <v>0</v>
      </c>
      <c r="AI32" s="3" t="str">
        <f>IF(AND('V2 Global valeurs'!$G32="A",'V2 Global valeurs'!$E32="RENFORT 1"),VLOOKUP('V2 Global valeurs'!$A32,'V2 Global valeurs'!$A$2:$L$1221,9,FALSE),"0")</f>
        <v>0</v>
      </c>
      <c r="AJ32" s="3" t="str">
        <f>IF(AND('V2 Global valeurs'!$G32="A",'V2 Global valeurs'!$E32="RENFORT 1"),VLOOKUP('V2 Global valeurs'!$A32,'V2 Global valeurs'!$A$2:$L$1221,10,FALSE),"0")</f>
        <v>0</v>
      </c>
      <c r="AK32" s="3" t="str">
        <f>IF(AND('V2 Global valeurs'!$G32="A",'V2 Global valeurs'!$E32="RENFORT 1"),VLOOKUP('V2 Global valeurs'!$A32,'V2 Global valeurs'!$A$2:$L$1221,11,FALSE),"0")</f>
        <v>0</v>
      </c>
      <c r="AL32" s="3" t="str">
        <f>IF(AND('V2 Global valeurs'!$G32="A",'V2 Global valeurs'!$E32="RENFORT 1"),VLOOKUP('V2 Global valeurs'!$A32,'V2 Global valeurs'!$A$2:$L$1221,12,FALSE),"0")</f>
        <v>0</v>
      </c>
      <c r="AP32" s="1" t="str">
        <f>IF(AND('V2 Global valeurs'!$G32="E",'V2 Global valeurs'!$E32="RENFORT 2"),VLOOKUP('V2 Global valeurs'!$A32,'V2 Global valeurs'!$A$2:$L$1221,8,FALSE),"0")</f>
        <v>0</v>
      </c>
      <c r="AQ32" s="1" t="str">
        <f>IF(AND('V2 Global valeurs'!$G32="E",'V2 Global valeurs'!$E32="RENFORT 2"),VLOOKUP('V2 Global valeurs'!$A32,'V2 Global valeurs'!$A$2:$L$1221,9,FALSE),"0")</f>
        <v>0</v>
      </c>
      <c r="AR32" s="1" t="str">
        <f>IF(AND('V2 Global valeurs'!$G32="E",'V2 Global valeurs'!$E32="RENFORT 2"),VLOOKUP('V2 Global valeurs'!$A32,'V2 Global valeurs'!$A$2:$L$1221,10,FALSE),"0")</f>
        <v>0</v>
      </c>
      <c r="AS32" s="1" t="str">
        <f>IF(AND('V2 Global valeurs'!$G32="E",'V2 Global valeurs'!$E32="RENFORT 2"),VLOOKUP('V2 Global valeurs'!$A32,'V2 Global valeurs'!$A$2:$L$1221,11,FALSE),"0")</f>
        <v>0</v>
      </c>
      <c r="AT32" s="1" t="str">
        <f>IF(AND('V2 Global valeurs'!$G32="E",'V2 Global valeurs'!$E32="RENFORT 2"),VLOOKUP('V2 Global valeurs'!$A32,'V2 Global valeurs'!$A$2:$L$1221,12,FALSE),"0")</f>
        <v>0</v>
      </c>
      <c r="AU32" s="1" t="str">
        <f>IF(AND('V2 Global valeurs'!$G32="A",'V2 Global valeurs'!$E32="RENFORT 2"),VLOOKUP('V2 Global valeurs'!$A32,'V2 Global valeurs'!$A$2:$L$1221,8,FALSE),"0")</f>
        <v>0</v>
      </c>
      <c r="AV32" s="1" t="str">
        <f>IF(AND('V2 Global valeurs'!$G32="A",'V2 Global valeurs'!$E32="RENFORT 2"),VLOOKUP('V2 Global valeurs'!$A32,'V2 Global valeurs'!$A$2:$L$1221,9,FALSE),"0")</f>
        <v>0</v>
      </c>
      <c r="AW32" s="1" t="str">
        <f>IF(AND('V2 Global valeurs'!$G32="A",'V2 Global valeurs'!$E32="RENFORT 2"),VLOOKUP('V2 Global valeurs'!$A32,'V2 Global valeurs'!$A$2:$L$1221,10,FALSE),"0")</f>
        <v>0</v>
      </c>
      <c r="AX32" s="1" t="str">
        <f>IF(AND('V2 Global valeurs'!$G32="A",'V2 Global valeurs'!$E32="RENFORT 2"),VLOOKUP('V2 Global valeurs'!$A32,'V2 Global valeurs'!$A$2:$L$1221,11,FALSE),"0")</f>
        <v>0</v>
      </c>
      <c r="AY32" s="1" t="str">
        <f>IF(AND('V2 Global valeurs'!$G32="A",'V2 Global valeurs'!$E32="RENFORT 2"),VLOOKUP('V2 Global valeurs'!$A32,'V2 Global valeurs'!$A$2:$L$1221,12,FALSE),"0")</f>
        <v>0</v>
      </c>
    </row>
    <row r="33" spans="1:51" x14ac:dyDescent="0.3">
      <c r="A33" t="s">
        <v>72</v>
      </c>
      <c r="B33" t="s">
        <v>73</v>
      </c>
      <c r="C33" t="s">
        <v>31</v>
      </c>
      <c r="D33" t="s">
        <v>74</v>
      </c>
      <c r="E33" t="s">
        <v>367</v>
      </c>
      <c r="F33">
        <v>4</v>
      </c>
      <c r="G33" s="2" t="s">
        <v>14</v>
      </c>
      <c r="H33">
        <v>0</v>
      </c>
      <c r="I33">
        <v>216.08</v>
      </c>
      <c r="J33">
        <v>0</v>
      </c>
      <c r="K33">
        <v>451.46000000000004</v>
      </c>
      <c r="L33">
        <v>0</v>
      </c>
      <c r="M33" t="s">
        <v>31</v>
      </c>
      <c r="N33" t="s">
        <v>74</v>
      </c>
      <c r="O33" s="4" t="s">
        <v>14</v>
      </c>
      <c r="P33" s="9" t="str">
        <f>IF(AND('V2 Global valeurs'!$G33="E",'V2 Global valeurs'!E33="BASE"),VLOOKUP('V2 Global valeurs'!$A33,'V2 Global valeurs'!$A$2:$L$1221,8,FALSE),"0")</f>
        <v>0</v>
      </c>
      <c r="Q33" s="9" t="str">
        <f>IF(AND('V2 Global valeurs'!$G33="E",'V2 Global valeurs'!E33="BASE"),VLOOKUP('V2 Global valeurs'!$A33,'V2 Global valeurs'!$A$2:$L$1221,9,FALSE),"0")</f>
        <v>0</v>
      </c>
      <c r="R33" s="9" t="str">
        <f>IF(AND('V2 Global valeurs'!$G33="E",'V2 Global valeurs'!E33="BASE"),VLOOKUP('V2 Global valeurs'!$A33,'V2 Global valeurs'!$A$2:$L$1221,10,FALSE),"0")</f>
        <v>0</v>
      </c>
      <c r="S33" s="9" t="str">
        <f>IF(AND('V2 Global valeurs'!$G33="E",'V2 Global valeurs'!E33="BASE"),VLOOKUP('V2 Global valeurs'!$A33,'V2 Global valeurs'!$A$2:$L$1221,11,FALSE),"0")</f>
        <v>0</v>
      </c>
      <c r="T33" s="9" t="str">
        <f>IF(AND('V2 Global valeurs'!$G33="E",'V2 Global valeurs'!E33="BASE"),VLOOKUP('V2 Global valeurs'!$A33,'V2 Global valeurs'!$A$2:$L$1221,12,FALSE),"0")</f>
        <v>0</v>
      </c>
      <c r="U33" s="9">
        <f>IF(AND('V2 Global valeurs'!$G33="A",'V2 Global valeurs'!E33="BASE"),VLOOKUP('V2 Global valeurs'!$A33,'V2 Global valeurs'!$A$2:$L$1221,8,FALSE),"0")</f>
        <v>0</v>
      </c>
      <c r="V33" s="9">
        <f>IF(AND('V2 Global valeurs'!$G33="A",'V2 Global valeurs'!E33="BASE"),VLOOKUP('V2 Global valeurs'!$A33,'V2 Global valeurs'!$A$2:$L$1221,9,FALSE),"0")</f>
        <v>216.08</v>
      </c>
      <c r="W33" s="9">
        <f>IF(AND('V2 Global valeurs'!$G33="A",'V2 Global valeurs'!E33="BASE"),VLOOKUP('V2 Global valeurs'!$A33,'V2 Global valeurs'!$A$2:$L$1221,10,FALSE),"0")</f>
        <v>0</v>
      </c>
      <c r="X33" s="9">
        <f>IF(AND('V2 Global valeurs'!$G33="A",'V2 Global valeurs'!E33="BASE"),VLOOKUP('V2 Global valeurs'!$A33,'V2 Global valeurs'!$A$2:$L$1221,11,FALSE),"0")</f>
        <v>451.46000000000004</v>
      </c>
      <c r="Y33" s="9">
        <f>IF(AND('V2 Global valeurs'!$G33="A",'V2 Global valeurs'!E33="BASE"),VLOOKUP('V2 Global valeurs'!$A33,'V2 Global valeurs'!$A$2:$L$1221,12,FALSE),"0")</f>
        <v>0</v>
      </c>
      <c r="AB33" s="3"/>
      <c r="AC33" s="3" t="str">
        <f>IF(AND('V2 Global valeurs'!$G33="E",'V2 Global valeurs'!$E33="RENFORT 1"),VLOOKUP('V2 Global valeurs'!$A33,'V2 Global valeurs'!$A$2:$L$1221,8,FALSE),"0")</f>
        <v>0</v>
      </c>
      <c r="AD33" s="3" t="str">
        <f>IF(AND('V2 Global valeurs'!$G33="E",'V2 Global valeurs'!$E33="RENFORT 1"),VLOOKUP('V2 Global valeurs'!$A33,'V2 Global valeurs'!$A$2:$L$1221,9,FALSE),"0")</f>
        <v>0</v>
      </c>
      <c r="AE33" s="3" t="str">
        <f>IF(AND('V2 Global valeurs'!$G33="E",'V2 Global valeurs'!$E33="RENFORT 1"),VLOOKUP('V2 Global valeurs'!$A33,'V2 Global valeurs'!$A$2:$L$1221,10,FALSE),"0")</f>
        <v>0</v>
      </c>
      <c r="AF33" s="3" t="str">
        <f>IF(AND('V2 Global valeurs'!$G33="E",'V2 Global valeurs'!$E33="RENFORT 1"),VLOOKUP('V2 Global valeurs'!$A33,'V2 Global valeurs'!$A$2:$L$1221,11,FALSE),"0")</f>
        <v>0</v>
      </c>
      <c r="AG33" s="3" t="str">
        <f>IF(AND('V2 Global valeurs'!$G33="E",'V2 Global valeurs'!$E33="RENFORT 1"),VLOOKUP('V2 Global valeurs'!$A33,'V2 Global valeurs'!$A$2:$L$1221,12,FALSE),"0")</f>
        <v>0</v>
      </c>
      <c r="AH33" s="3" t="str">
        <f>IF(AND('V2 Global valeurs'!$G33="A",'V2 Global valeurs'!$E33="RENFORT 1"),VLOOKUP('V2 Global valeurs'!$A33,'V2 Global valeurs'!$A$2:$L$1221,8,FALSE),"0")</f>
        <v>0</v>
      </c>
      <c r="AI33" s="3" t="str">
        <f>IF(AND('V2 Global valeurs'!$G33="A",'V2 Global valeurs'!$E33="RENFORT 1"),VLOOKUP('V2 Global valeurs'!$A33,'V2 Global valeurs'!$A$2:$L$1221,9,FALSE),"0")</f>
        <v>0</v>
      </c>
      <c r="AJ33" s="3" t="str">
        <f>IF(AND('V2 Global valeurs'!$G33="A",'V2 Global valeurs'!$E33="RENFORT 1"),VLOOKUP('V2 Global valeurs'!$A33,'V2 Global valeurs'!$A$2:$L$1221,10,FALSE),"0")</f>
        <v>0</v>
      </c>
      <c r="AK33" s="3" t="str">
        <f>IF(AND('V2 Global valeurs'!$G33="A",'V2 Global valeurs'!$E33="RENFORT 1"),VLOOKUP('V2 Global valeurs'!$A33,'V2 Global valeurs'!$A$2:$L$1221,11,FALSE),"0")</f>
        <v>0</v>
      </c>
      <c r="AL33" s="3" t="str">
        <f>IF(AND('V2 Global valeurs'!$G33="A",'V2 Global valeurs'!$E33="RENFORT 1"),VLOOKUP('V2 Global valeurs'!$A33,'V2 Global valeurs'!$A$2:$L$1221,12,FALSE),"0")</f>
        <v>0</v>
      </c>
      <c r="AP33" s="1" t="str">
        <f>IF(AND('V2 Global valeurs'!$G33="E",'V2 Global valeurs'!$E33="RENFORT 2"),VLOOKUP('V2 Global valeurs'!$A33,'V2 Global valeurs'!$A$2:$L$1221,8,FALSE),"0")</f>
        <v>0</v>
      </c>
      <c r="AQ33" s="1" t="str">
        <f>IF(AND('V2 Global valeurs'!$G33="E",'V2 Global valeurs'!$E33="RENFORT 2"),VLOOKUP('V2 Global valeurs'!$A33,'V2 Global valeurs'!$A$2:$L$1221,9,FALSE),"0")</f>
        <v>0</v>
      </c>
      <c r="AR33" s="1" t="str">
        <f>IF(AND('V2 Global valeurs'!$G33="E",'V2 Global valeurs'!$E33="RENFORT 2"),VLOOKUP('V2 Global valeurs'!$A33,'V2 Global valeurs'!$A$2:$L$1221,10,FALSE),"0")</f>
        <v>0</v>
      </c>
      <c r="AS33" s="1" t="str">
        <f>IF(AND('V2 Global valeurs'!$G33="E",'V2 Global valeurs'!$E33="RENFORT 2"),VLOOKUP('V2 Global valeurs'!$A33,'V2 Global valeurs'!$A$2:$L$1221,11,FALSE),"0")</f>
        <v>0</v>
      </c>
      <c r="AT33" s="1" t="str">
        <f>IF(AND('V2 Global valeurs'!$G33="E",'V2 Global valeurs'!$E33="RENFORT 2"),VLOOKUP('V2 Global valeurs'!$A33,'V2 Global valeurs'!$A$2:$L$1221,12,FALSE),"0")</f>
        <v>0</v>
      </c>
      <c r="AU33" s="1" t="str">
        <f>IF(AND('V2 Global valeurs'!$G33="A",'V2 Global valeurs'!$E33="RENFORT 2"),VLOOKUP('V2 Global valeurs'!$A33,'V2 Global valeurs'!$A$2:$L$1221,8,FALSE),"0")</f>
        <v>0</v>
      </c>
      <c r="AV33" s="1" t="str">
        <f>IF(AND('V2 Global valeurs'!$G33="A",'V2 Global valeurs'!$E33="RENFORT 2"),VLOOKUP('V2 Global valeurs'!$A33,'V2 Global valeurs'!$A$2:$L$1221,9,FALSE),"0")</f>
        <v>0</v>
      </c>
      <c r="AW33" s="1" t="str">
        <f>IF(AND('V2 Global valeurs'!$G33="A",'V2 Global valeurs'!$E33="RENFORT 2"),VLOOKUP('V2 Global valeurs'!$A33,'V2 Global valeurs'!$A$2:$L$1221,10,FALSE),"0")</f>
        <v>0</v>
      </c>
      <c r="AX33" s="1" t="str">
        <f>IF(AND('V2 Global valeurs'!$G33="A",'V2 Global valeurs'!$E33="RENFORT 2"),VLOOKUP('V2 Global valeurs'!$A33,'V2 Global valeurs'!$A$2:$L$1221,11,FALSE),"0")</f>
        <v>0</v>
      </c>
      <c r="AY33" s="1" t="str">
        <f>IF(AND('V2 Global valeurs'!$G33="A",'V2 Global valeurs'!$E33="RENFORT 2"),VLOOKUP('V2 Global valeurs'!$A33,'V2 Global valeurs'!$A$2:$L$1221,12,FALSE),"0")</f>
        <v>0</v>
      </c>
    </row>
    <row r="34" spans="1:51" x14ac:dyDescent="0.3">
      <c r="A34" t="s">
        <v>75</v>
      </c>
      <c r="B34" t="s">
        <v>73</v>
      </c>
      <c r="C34" t="s">
        <v>33</v>
      </c>
      <c r="D34" t="s">
        <v>74</v>
      </c>
      <c r="E34" t="s">
        <v>367</v>
      </c>
      <c r="F34">
        <v>4</v>
      </c>
      <c r="G34" s="2" t="s">
        <v>14</v>
      </c>
      <c r="H34">
        <v>0</v>
      </c>
      <c r="I34">
        <v>244.72000000000003</v>
      </c>
      <c r="J34">
        <v>0</v>
      </c>
      <c r="K34">
        <v>509.3</v>
      </c>
      <c r="L34">
        <v>0</v>
      </c>
      <c r="M34" t="s">
        <v>33</v>
      </c>
      <c r="N34" t="s">
        <v>74</v>
      </c>
      <c r="O34" s="4" t="s">
        <v>14</v>
      </c>
      <c r="P34" s="9" t="str">
        <f>IF(AND('V2 Global valeurs'!$G34="E",'V2 Global valeurs'!E34="BASE"),VLOOKUP('V2 Global valeurs'!$A34,'V2 Global valeurs'!$A$2:$L$1221,8,FALSE),"0")</f>
        <v>0</v>
      </c>
      <c r="Q34" s="9" t="str">
        <f>IF(AND('V2 Global valeurs'!$G34="E",'V2 Global valeurs'!E34="BASE"),VLOOKUP('V2 Global valeurs'!$A34,'V2 Global valeurs'!$A$2:$L$1221,9,FALSE),"0")</f>
        <v>0</v>
      </c>
      <c r="R34" s="9" t="str">
        <f>IF(AND('V2 Global valeurs'!$G34="E",'V2 Global valeurs'!E34="BASE"),VLOOKUP('V2 Global valeurs'!$A34,'V2 Global valeurs'!$A$2:$L$1221,10,FALSE),"0")</f>
        <v>0</v>
      </c>
      <c r="S34" s="9" t="str">
        <f>IF(AND('V2 Global valeurs'!$G34="E",'V2 Global valeurs'!E34="BASE"),VLOOKUP('V2 Global valeurs'!$A34,'V2 Global valeurs'!$A$2:$L$1221,11,FALSE),"0")</f>
        <v>0</v>
      </c>
      <c r="T34" s="9" t="str">
        <f>IF(AND('V2 Global valeurs'!$G34="E",'V2 Global valeurs'!E34="BASE"),VLOOKUP('V2 Global valeurs'!$A34,'V2 Global valeurs'!$A$2:$L$1221,12,FALSE),"0")</f>
        <v>0</v>
      </c>
      <c r="U34" s="9">
        <f>IF(AND('V2 Global valeurs'!$G34="A",'V2 Global valeurs'!E34="BASE"),VLOOKUP('V2 Global valeurs'!$A34,'V2 Global valeurs'!$A$2:$L$1221,8,FALSE),"0")</f>
        <v>0</v>
      </c>
      <c r="V34" s="9">
        <f>IF(AND('V2 Global valeurs'!$G34="A",'V2 Global valeurs'!E34="BASE"),VLOOKUP('V2 Global valeurs'!$A34,'V2 Global valeurs'!$A$2:$L$1221,9,FALSE),"0")</f>
        <v>244.72000000000003</v>
      </c>
      <c r="W34" s="9">
        <f>IF(AND('V2 Global valeurs'!$G34="A",'V2 Global valeurs'!E34="BASE"),VLOOKUP('V2 Global valeurs'!$A34,'V2 Global valeurs'!$A$2:$L$1221,10,FALSE),"0")</f>
        <v>0</v>
      </c>
      <c r="X34" s="9">
        <f>IF(AND('V2 Global valeurs'!$G34="A",'V2 Global valeurs'!E34="BASE"),VLOOKUP('V2 Global valeurs'!$A34,'V2 Global valeurs'!$A$2:$L$1221,11,FALSE),"0")</f>
        <v>509.3</v>
      </c>
      <c r="Y34" s="9">
        <f>IF(AND('V2 Global valeurs'!$G34="A",'V2 Global valeurs'!E34="BASE"),VLOOKUP('V2 Global valeurs'!$A34,'V2 Global valeurs'!$A$2:$L$1221,12,FALSE),"0")</f>
        <v>0</v>
      </c>
      <c r="AB34" s="3"/>
      <c r="AC34" s="3" t="str">
        <f>IF(AND('V2 Global valeurs'!$G34="E",'V2 Global valeurs'!$E34="RENFORT 1"),VLOOKUP('V2 Global valeurs'!$A34,'V2 Global valeurs'!$A$2:$L$1221,8,FALSE),"0")</f>
        <v>0</v>
      </c>
      <c r="AD34" s="3" t="str">
        <f>IF(AND('V2 Global valeurs'!$G34="E",'V2 Global valeurs'!$E34="RENFORT 1"),VLOOKUP('V2 Global valeurs'!$A34,'V2 Global valeurs'!$A$2:$L$1221,9,FALSE),"0")</f>
        <v>0</v>
      </c>
      <c r="AE34" s="3" t="str">
        <f>IF(AND('V2 Global valeurs'!$G34="E",'V2 Global valeurs'!$E34="RENFORT 1"),VLOOKUP('V2 Global valeurs'!$A34,'V2 Global valeurs'!$A$2:$L$1221,10,FALSE),"0")</f>
        <v>0</v>
      </c>
      <c r="AF34" s="3" t="str">
        <f>IF(AND('V2 Global valeurs'!$G34="E",'V2 Global valeurs'!$E34="RENFORT 1"),VLOOKUP('V2 Global valeurs'!$A34,'V2 Global valeurs'!$A$2:$L$1221,11,FALSE),"0")</f>
        <v>0</v>
      </c>
      <c r="AG34" s="3" t="str">
        <f>IF(AND('V2 Global valeurs'!$G34="E",'V2 Global valeurs'!$E34="RENFORT 1"),VLOOKUP('V2 Global valeurs'!$A34,'V2 Global valeurs'!$A$2:$L$1221,12,FALSE),"0")</f>
        <v>0</v>
      </c>
      <c r="AH34" s="3" t="str">
        <f>IF(AND('V2 Global valeurs'!$G34="A",'V2 Global valeurs'!$E34="RENFORT 1"),VLOOKUP('V2 Global valeurs'!$A34,'V2 Global valeurs'!$A$2:$L$1221,8,FALSE),"0")</f>
        <v>0</v>
      </c>
      <c r="AI34" s="3" t="str">
        <f>IF(AND('V2 Global valeurs'!$G34="A",'V2 Global valeurs'!$E34="RENFORT 1"),VLOOKUP('V2 Global valeurs'!$A34,'V2 Global valeurs'!$A$2:$L$1221,9,FALSE),"0")</f>
        <v>0</v>
      </c>
      <c r="AJ34" s="3" t="str">
        <f>IF(AND('V2 Global valeurs'!$G34="A",'V2 Global valeurs'!$E34="RENFORT 1"),VLOOKUP('V2 Global valeurs'!$A34,'V2 Global valeurs'!$A$2:$L$1221,10,FALSE),"0")</f>
        <v>0</v>
      </c>
      <c r="AK34" s="3" t="str">
        <f>IF(AND('V2 Global valeurs'!$G34="A",'V2 Global valeurs'!$E34="RENFORT 1"),VLOOKUP('V2 Global valeurs'!$A34,'V2 Global valeurs'!$A$2:$L$1221,11,FALSE),"0")</f>
        <v>0</v>
      </c>
      <c r="AL34" s="3" t="str">
        <f>IF(AND('V2 Global valeurs'!$G34="A",'V2 Global valeurs'!$E34="RENFORT 1"),VLOOKUP('V2 Global valeurs'!$A34,'V2 Global valeurs'!$A$2:$L$1221,12,FALSE),"0")</f>
        <v>0</v>
      </c>
      <c r="AP34" s="1" t="str">
        <f>IF(AND('V2 Global valeurs'!$G34="E",'V2 Global valeurs'!$E34="RENFORT 2"),VLOOKUP('V2 Global valeurs'!$A34,'V2 Global valeurs'!$A$2:$L$1221,8,FALSE),"0")</f>
        <v>0</v>
      </c>
      <c r="AQ34" s="1" t="str">
        <f>IF(AND('V2 Global valeurs'!$G34="E",'V2 Global valeurs'!$E34="RENFORT 2"),VLOOKUP('V2 Global valeurs'!$A34,'V2 Global valeurs'!$A$2:$L$1221,9,FALSE),"0")</f>
        <v>0</v>
      </c>
      <c r="AR34" s="1" t="str">
        <f>IF(AND('V2 Global valeurs'!$G34="E",'V2 Global valeurs'!$E34="RENFORT 2"),VLOOKUP('V2 Global valeurs'!$A34,'V2 Global valeurs'!$A$2:$L$1221,10,FALSE),"0")</f>
        <v>0</v>
      </c>
      <c r="AS34" s="1" t="str">
        <f>IF(AND('V2 Global valeurs'!$G34="E",'V2 Global valeurs'!$E34="RENFORT 2"),VLOOKUP('V2 Global valeurs'!$A34,'V2 Global valeurs'!$A$2:$L$1221,11,FALSE),"0")</f>
        <v>0</v>
      </c>
      <c r="AT34" s="1" t="str">
        <f>IF(AND('V2 Global valeurs'!$G34="E",'V2 Global valeurs'!$E34="RENFORT 2"),VLOOKUP('V2 Global valeurs'!$A34,'V2 Global valeurs'!$A$2:$L$1221,12,FALSE),"0")</f>
        <v>0</v>
      </c>
      <c r="AU34" s="1" t="str">
        <f>IF(AND('V2 Global valeurs'!$G34="A",'V2 Global valeurs'!$E34="RENFORT 2"),VLOOKUP('V2 Global valeurs'!$A34,'V2 Global valeurs'!$A$2:$L$1221,8,FALSE),"0")</f>
        <v>0</v>
      </c>
      <c r="AV34" s="1" t="str">
        <f>IF(AND('V2 Global valeurs'!$G34="A",'V2 Global valeurs'!$E34="RENFORT 2"),VLOOKUP('V2 Global valeurs'!$A34,'V2 Global valeurs'!$A$2:$L$1221,9,FALSE),"0")</f>
        <v>0</v>
      </c>
      <c r="AW34" s="1" t="str">
        <f>IF(AND('V2 Global valeurs'!$G34="A",'V2 Global valeurs'!$E34="RENFORT 2"),VLOOKUP('V2 Global valeurs'!$A34,'V2 Global valeurs'!$A$2:$L$1221,10,FALSE),"0")</f>
        <v>0</v>
      </c>
      <c r="AX34" s="1" t="str">
        <f>IF(AND('V2 Global valeurs'!$G34="A",'V2 Global valeurs'!$E34="RENFORT 2"),VLOOKUP('V2 Global valeurs'!$A34,'V2 Global valeurs'!$A$2:$L$1221,11,FALSE),"0")</f>
        <v>0</v>
      </c>
      <c r="AY34" s="1" t="str">
        <f>IF(AND('V2 Global valeurs'!$G34="A",'V2 Global valeurs'!$E34="RENFORT 2"),VLOOKUP('V2 Global valeurs'!$A34,'V2 Global valeurs'!$A$2:$L$1221,12,FALSE),"0")</f>
        <v>0</v>
      </c>
    </row>
    <row r="35" spans="1:51" x14ac:dyDescent="0.3">
      <c r="A35" t="s">
        <v>76</v>
      </c>
      <c r="B35" t="s">
        <v>77</v>
      </c>
      <c r="C35" t="s">
        <v>78</v>
      </c>
      <c r="D35" t="s">
        <v>79</v>
      </c>
      <c r="E35" t="s">
        <v>367</v>
      </c>
      <c r="F35" s="2">
        <v>8</v>
      </c>
      <c r="G35" s="2" t="s">
        <v>14</v>
      </c>
      <c r="H35">
        <v>364.28000000000003</v>
      </c>
      <c r="I35">
        <v>146.63000000000002</v>
      </c>
      <c r="J35">
        <v>292.10000000000002</v>
      </c>
      <c r="K35">
        <v>364.28000000000003</v>
      </c>
      <c r="L35">
        <v>364.28000000000003</v>
      </c>
      <c r="M35" t="s">
        <v>78</v>
      </c>
      <c r="N35" t="s">
        <v>79</v>
      </c>
      <c r="O35" s="4" t="s">
        <v>14</v>
      </c>
      <c r="P35" s="9" t="str">
        <f>IF(AND('V2 Global valeurs'!$G35="E",'V2 Global valeurs'!E35="BASE"),VLOOKUP('V2 Global valeurs'!$A35,'V2 Global valeurs'!$A$2:$L$1221,8,FALSE),"0")</f>
        <v>0</v>
      </c>
      <c r="Q35" s="9" t="str">
        <f>IF(AND('V2 Global valeurs'!$G35="E",'V2 Global valeurs'!E35="BASE"),VLOOKUP('V2 Global valeurs'!$A35,'V2 Global valeurs'!$A$2:$L$1221,9,FALSE),"0")</f>
        <v>0</v>
      </c>
      <c r="R35" s="9" t="str">
        <f>IF(AND('V2 Global valeurs'!$G35="E",'V2 Global valeurs'!E35="BASE"),VLOOKUP('V2 Global valeurs'!$A35,'V2 Global valeurs'!$A$2:$L$1221,10,FALSE),"0")</f>
        <v>0</v>
      </c>
      <c r="S35" s="9" t="str">
        <f>IF(AND('V2 Global valeurs'!$G35="E",'V2 Global valeurs'!E35="BASE"),VLOOKUP('V2 Global valeurs'!$A35,'V2 Global valeurs'!$A$2:$L$1221,11,FALSE),"0")</f>
        <v>0</v>
      </c>
      <c r="T35" s="9" t="str">
        <f>IF(AND('V2 Global valeurs'!$G35="E",'V2 Global valeurs'!E35="BASE"),VLOOKUP('V2 Global valeurs'!$A35,'V2 Global valeurs'!$A$2:$L$1221,12,FALSE),"0")</f>
        <v>0</v>
      </c>
      <c r="U35" s="9">
        <f>IF(AND('V2 Global valeurs'!$G35="A",'V2 Global valeurs'!E35="BASE"),VLOOKUP('V2 Global valeurs'!$A35,'V2 Global valeurs'!$A$2:$L$1221,8,FALSE),"0")</f>
        <v>364.28000000000003</v>
      </c>
      <c r="V35" s="9">
        <f>IF(AND('V2 Global valeurs'!$G35="A",'V2 Global valeurs'!E35="BASE"),VLOOKUP('V2 Global valeurs'!$A35,'V2 Global valeurs'!$A$2:$L$1221,9,FALSE),"0")</f>
        <v>146.63000000000002</v>
      </c>
      <c r="W35" s="9">
        <f>IF(AND('V2 Global valeurs'!$G35="A",'V2 Global valeurs'!E35="BASE"),VLOOKUP('V2 Global valeurs'!$A35,'V2 Global valeurs'!$A$2:$L$1221,10,FALSE),"0")</f>
        <v>292.10000000000002</v>
      </c>
      <c r="X35" s="9">
        <f>IF(AND('V2 Global valeurs'!$G35="A",'V2 Global valeurs'!E35="BASE"),VLOOKUP('V2 Global valeurs'!$A35,'V2 Global valeurs'!$A$2:$L$1221,11,FALSE),"0")</f>
        <v>364.28000000000003</v>
      </c>
      <c r="Y35" s="9">
        <f>IF(AND('V2 Global valeurs'!$G35="A",'V2 Global valeurs'!E35="BASE"),VLOOKUP('V2 Global valeurs'!$A35,'V2 Global valeurs'!$A$2:$L$1221,12,FALSE),"0")</f>
        <v>364.28000000000003</v>
      </c>
      <c r="AB35" s="3"/>
      <c r="AC35" s="3" t="str">
        <f>IF(AND('V2 Global valeurs'!$G35="E",'V2 Global valeurs'!$E35="RENFORT 1"),VLOOKUP('V2 Global valeurs'!$A35,'V2 Global valeurs'!$A$2:$L$1221,8,FALSE),"0")</f>
        <v>0</v>
      </c>
      <c r="AD35" s="3" t="str">
        <f>IF(AND('V2 Global valeurs'!$G35="E",'V2 Global valeurs'!$E35="RENFORT 1"),VLOOKUP('V2 Global valeurs'!$A35,'V2 Global valeurs'!$A$2:$L$1221,9,FALSE),"0")</f>
        <v>0</v>
      </c>
      <c r="AE35" s="3" t="str">
        <f>IF(AND('V2 Global valeurs'!$G35="E",'V2 Global valeurs'!$E35="RENFORT 1"),VLOOKUP('V2 Global valeurs'!$A35,'V2 Global valeurs'!$A$2:$L$1221,10,FALSE),"0")</f>
        <v>0</v>
      </c>
      <c r="AF35" s="3" t="str">
        <f>IF(AND('V2 Global valeurs'!$G35="E",'V2 Global valeurs'!$E35="RENFORT 1"),VLOOKUP('V2 Global valeurs'!$A35,'V2 Global valeurs'!$A$2:$L$1221,11,FALSE),"0")</f>
        <v>0</v>
      </c>
      <c r="AG35" s="3" t="str">
        <f>IF(AND('V2 Global valeurs'!$G35="E",'V2 Global valeurs'!$E35="RENFORT 1"),VLOOKUP('V2 Global valeurs'!$A35,'V2 Global valeurs'!$A$2:$L$1221,12,FALSE),"0")</f>
        <v>0</v>
      </c>
      <c r="AH35" s="3" t="str">
        <f>IF(AND('V2 Global valeurs'!$G35="A",'V2 Global valeurs'!$E35="RENFORT 1"),VLOOKUP('V2 Global valeurs'!$A35,'V2 Global valeurs'!$A$2:$L$1221,8,FALSE),"0")</f>
        <v>0</v>
      </c>
      <c r="AI35" s="3" t="str">
        <f>IF(AND('V2 Global valeurs'!$G35="A",'V2 Global valeurs'!$E35="RENFORT 1"),VLOOKUP('V2 Global valeurs'!$A35,'V2 Global valeurs'!$A$2:$L$1221,9,FALSE),"0")</f>
        <v>0</v>
      </c>
      <c r="AJ35" s="3" t="str">
        <f>IF(AND('V2 Global valeurs'!$G35="A",'V2 Global valeurs'!$E35="RENFORT 1"),VLOOKUP('V2 Global valeurs'!$A35,'V2 Global valeurs'!$A$2:$L$1221,10,FALSE),"0")</f>
        <v>0</v>
      </c>
      <c r="AK35" s="3" t="str">
        <f>IF(AND('V2 Global valeurs'!$G35="A",'V2 Global valeurs'!$E35="RENFORT 1"),VLOOKUP('V2 Global valeurs'!$A35,'V2 Global valeurs'!$A$2:$L$1221,11,FALSE),"0")</f>
        <v>0</v>
      </c>
      <c r="AL35" s="3" t="str">
        <f>IF(AND('V2 Global valeurs'!$G35="A",'V2 Global valeurs'!$E35="RENFORT 1"),VLOOKUP('V2 Global valeurs'!$A35,'V2 Global valeurs'!$A$2:$L$1221,12,FALSE),"0")</f>
        <v>0</v>
      </c>
      <c r="AP35" s="1" t="str">
        <f>IF(AND('V2 Global valeurs'!$G35="E",'V2 Global valeurs'!$E35="RENFORT 2"),VLOOKUP('V2 Global valeurs'!$A35,'V2 Global valeurs'!$A$2:$L$1221,8,FALSE),"0")</f>
        <v>0</v>
      </c>
      <c r="AQ35" s="1" t="str">
        <f>IF(AND('V2 Global valeurs'!$G35="E",'V2 Global valeurs'!$E35="RENFORT 2"),VLOOKUP('V2 Global valeurs'!$A35,'V2 Global valeurs'!$A$2:$L$1221,9,FALSE),"0")</f>
        <v>0</v>
      </c>
      <c r="AR35" s="1" t="str">
        <f>IF(AND('V2 Global valeurs'!$G35="E",'V2 Global valeurs'!$E35="RENFORT 2"),VLOOKUP('V2 Global valeurs'!$A35,'V2 Global valeurs'!$A$2:$L$1221,10,FALSE),"0")</f>
        <v>0</v>
      </c>
      <c r="AS35" s="1" t="str">
        <f>IF(AND('V2 Global valeurs'!$G35="E",'V2 Global valeurs'!$E35="RENFORT 2"),VLOOKUP('V2 Global valeurs'!$A35,'V2 Global valeurs'!$A$2:$L$1221,11,FALSE),"0")</f>
        <v>0</v>
      </c>
      <c r="AT35" s="1" t="str">
        <f>IF(AND('V2 Global valeurs'!$G35="E",'V2 Global valeurs'!$E35="RENFORT 2"),VLOOKUP('V2 Global valeurs'!$A35,'V2 Global valeurs'!$A$2:$L$1221,12,FALSE),"0")</f>
        <v>0</v>
      </c>
      <c r="AU35" s="1" t="str">
        <f>IF(AND('V2 Global valeurs'!$G35="A",'V2 Global valeurs'!$E35="RENFORT 2"),VLOOKUP('V2 Global valeurs'!$A35,'V2 Global valeurs'!$A$2:$L$1221,8,FALSE),"0")</f>
        <v>0</v>
      </c>
      <c r="AV35" s="1" t="str">
        <f>IF(AND('V2 Global valeurs'!$G35="A",'V2 Global valeurs'!$E35="RENFORT 2"),VLOOKUP('V2 Global valeurs'!$A35,'V2 Global valeurs'!$A$2:$L$1221,9,FALSE),"0")</f>
        <v>0</v>
      </c>
      <c r="AW35" s="1" t="str">
        <f>IF(AND('V2 Global valeurs'!$G35="A",'V2 Global valeurs'!$E35="RENFORT 2"),VLOOKUP('V2 Global valeurs'!$A35,'V2 Global valeurs'!$A$2:$L$1221,10,FALSE),"0")</f>
        <v>0</v>
      </c>
      <c r="AX35" s="1" t="str">
        <f>IF(AND('V2 Global valeurs'!$G35="A",'V2 Global valeurs'!$E35="RENFORT 2"),VLOOKUP('V2 Global valeurs'!$A35,'V2 Global valeurs'!$A$2:$L$1221,11,FALSE),"0")</f>
        <v>0</v>
      </c>
      <c r="AY35" s="1" t="str">
        <f>IF(AND('V2 Global valeurs'!$G35="A",'V2 Global valeurs'!$E35="RENFORT 2"),VLOOKUP('V2 Global valeurs'!$A35,'V2 Global valeurs'!$A$2:$L$1221,12,FALSE),"0")</f>
        <v>0</v>
      </c>
    </row>
    <row r="36" spans="1:51" x14ac:dyDescent="0.3">
      <c r="A36" t="s">
        <v>80</v>
      </c>
      <c r="B36" t="s">
        <v>77</v>
      </c>
      <c r="C36" t="s">
        <v>81</v>
      </c>
      <c r="D36" t="s">
        <v>79</v>
      </c>
      <c r="E36" t="s">
        <v>367</v>
      </c>
      <c r="F36">
        <v>8</v>
      </c>
      <c r="G36" s="2" t="s">
        <v>14</v>
      </c>
      <c r="H36">
        <v>454.42</v>
      </c>
      <c r="I36">
        <v>184.23000000000002</v>
      </c>
      <c r="J36">
        <v>364.69</v>
      </c>
      <c r="K36">
        <v>454.42</v>
      </c>
      <c r="L36">
        <v>454.42</v>
      </c>
      <c r="M36" t="s">
        <v>81</v>
      </c>
      <c r="N36" t="s">
        <v>79</v>
      </c>
      <c r="O36" s="4" t="s">
        <v>14</v>
      </c>
      <c r="P36" s="9" t="str">
        <f>IF(AND('V2 Global valeurs'!$G36="E",'V2 Global valeurs'!E36="BASE"),VLOOKUP('V2 Global valeurs'!$A36,'V2 Global valeurs'!$A$2:$L$1221,8,FALSE),"0")</f>
        <v>0</v>
      </c>
      <c r="Q36" s="9" t="str">
        <f>IF(AND('V2 Global valeurs'!$G36="E",'V2 Global valeurs'!E36="BASE"),VLOOKUP('V2 Global valeurs'!$A36,'V2 Global valeurs'!$A$2:$L$1221,9,FALSE),"0")</f>
        <v>0</v>
      </c>
      <c r="R36" s="9" t="str">
        <f>IF(AND('V2 Global valeurs'!$G36="E",'V2 Global valeurs'!E36="BASE"),VLOOKUP('V2 Global valeurs'!$A36,'V2 Global valeurs'!$A$2:$L$1221,10,FALSE),"0")</f>
        <v>0</v>
      </c>
      <c r="S36" s="9" t="str">
        <f>IF(AND('V2 Global valeurs'!$G36="E",'V2 Global valeurs'!E36="BASE"),VLOOKUP('V2 Global valeurs'!$A36,'V2 Global valeurs'!$A$2:$L$1221,11,FALSE),"0")</f>
        <v>0</v>
      </c>
      <c r="T36" s="9" t="str">
        <f>IF(AND('V2 Global valeurs'!$G36="E",'V2 Global valeurs'!E36="BASE"),VLOOKUP('V2 Global valeurs'!$A36,'V2 Global valeurs'!$A$2:$L$1221,12,FALSE),"0")</f>
        <v>0</v>
      </c>
      <c r="U36" s="9">
        <f>IF(AND('V2 Global valeurs'!$G36="A",'V2 Global valeurs'!E36="BASE"),VLOOKUP('V2 Global valeurs'!$A36,'V2 Global valeurs'!$A$2:$L$1221,8,FALSE),"0")</f>
        <v>454.42</v>
      </c>
      <c r="V36" s="9">
        <f>IF(AND('V2 Global valeurs'!$G36="A",'V2 Global valeurs'!E36="BASE"),VLOOKUP('V2 Global valeurs'!$A36,'V2 Global valeurs'!$A$2:$L$1221,9,FALSE),"0")</f>
        <v>184.23000000000002</v>
      </c>
      <c r="W36" s="9">
        <f>IF(AND('V2 Global valeurs'!$G36="A",'V2 Global valeurs'!E36="BASE"),VLOOKUP('V2 Global valeurs'!$A36,'V2 Global valeurs'!$A$2:$L$1221,10,FALSE),"0")</f>
        <v>364.69</v>
      </c>
      <c r="X36" s="9">
        <f>IF(AND('V2 Global valeurs'!$G36="A",'V2 Global valeurs'!E36="BASE"),VLOOKUP('V2 Global valeurs'!$A36,'V2 Global valeurs'!$A$2:$L$1221,11,FALSE),"0")</f>
        <v>454.42</v>
      </c>
      <c r="Y36" s="9">
        <f>IF(AND('V2 Global valeurs'!$G36="A",'V2 Global valeurs'!E36="BASE"),VLOOKUP('V2 Global valeurs'!$A36,'V2 Global valeurs'!$A$2:$L$1221,12,FALSE),"0")</f>
        <v>454.42</v>
      </c>
      <c r="AB36" s="3"/>
      <c r="AC36" s="3" t="str">
        <f>IF(AND('V2 Global valeurs'!$G36="E",'V2 Global valeurs'!$E36="RENFORT 1"),VLOOKUP('V2 Global valeurs'!$A36,'V2 Global valeurs'!$A$2:$L$1221,8,FALSE),"0")</f>
        <v>0</v>
      </c>
      <c r="AD36" s="3" t="str">
        <f>IF(AND('V2 Global valeurs'!$G36="E",'V2 Global valeurs'!$E36="RENFORT 1"),VLOOKUP('V2 Global valeurs'!$A36,'V2 Global valeurs'!$A$2:$L$1221,9,FALSE),"0")</f>
        <v>0</v>
      </c>
      <c r="AE36" s="3" t="str">
        <f>IF(AND('V2 Global valeurs'!$G36="E",'V2 Global valeurs'!$E36="RENFORT 1"),VLOOKUP('V2 Global valeurs'!$A36,'V2 Global valeurs'!$A$2:$L$1221,10,FALSE),"0")</f>
        <v>0</v>
      </c>
      <c r="AF36" s="3" t="str">
        <f>IF(AND('V2 Global valeurs'!$G36="E",'V2 Global valeurs'!$E36="RENFORT 1"),VLOOKUP('V2 Global valeurs'!$A36,'V2 Global valeurs'!$A$2:$L$1221,11,FALSE),"0")</f>
        <v>0</v>
      </c>
      <c r="AG36" s="3" t="str">
        <f>IF(AND('V2 Global valeurs'!$G36="E",'V2 Global valeurs'!$E36="RENFORT 1"),VLOOKUP('V2 Global valeurs'!$A36,'V2 Global valeurs'!$A$2:$L$1221,12,FALSE),"0")</f>
        <v>0</v>
      </c>
      <c r="AH36" s="3" t="str">
        <f>IF(AND('V2 Global valeurs'!$G36="A",'V2 Global valeurs'!$E36="RENFORT 1"),VLOOKUP('V2 Global valeurs'!$A36,'V2 Global valeurs'!$A$2:$L$1221,8,FALSE),"0")</f>
        <v>0</v>
      </c>
      <c r="AI36" s="3" t="str">
        <f>IF(AND('V2 Global valeurs'!$G36="A",'V2 Global valeurs'!$E36="RENFORT 1"),VLOOKUP('V2 Global valeurs'!$A36,'V2 Global valeurs'!$A$2:$L$1221,9,FALSE),"0")</f>
        <v>0</v>
      </c>
      <c r="AJ36" s="3" t="str">
        <f>IF(AND('V2 Global valeurs'!$G36="A",'V2 Global valeurs'!$E36="RENFORT 1"),VLOOKUP('V2 Global valeurs'!$A36,'V2 Global valeurs'!$A$2:$L$1221,10,FALSE),"0")</f>
        <v>0</v>
      </c>
      <c r="AK36" s="3" t="str">
        <f>IF(AND('V2 Global valeurs'!$G36="A",'V2 Global valeurs'!$E36="RENFORT 1"),VLOOKUP('V2 Global valeurs'!$A36,'V2 Global valeurs'!$A$2:$L$1221,11,FALSE),"0")</f>
        <v>0</v>
      </c>
      <c r="AL36" s="3" t="str">
        <f>IF(AND('V2 Global valeurs'!$G36="A",'V2 Global valeurs'!$E36="RENFORT 1"),VLOOKUP('V2 Global valeurs'!$A36,'V2 Global valeurs'!$A$2:$L$1221,12,FALSE),"0")</f>
        <v>0</v>
      </c>
      <c r="AP36" s="1" t="str">
        <f>IF(AND('V2 Global valeurs'!$G36="E",'V2 Global valeurs'!$E36="RENFORT 2"),VLOOKUP('V2 Global valeurs'!$A36,'V2 Global valeurs'!$A$2:$L$1221,8,FALSE),"0")</f>
        <v>0</v>
      </c>
      <c r="AQ36" s="1" t="str">
        <f>IF(AND('V2 Global valeurs'!$G36="E",'V2 Global valeurs'!$E36="RENFORT 2"),VLOOKUP('V2 Global valeurs'!$A36,'V2 Global valeurs'!$A$2:$L$1221,9,FALSE),"0")</f>
        <v>0</v>
      </c>
      <c r="AR36" s="1" t="str">
        <f>IF(AND('V2 Global valeurs'!$G36="E",'V2 Global valeurs'!$E36="RENFORT 2"),VLOOKUP('V2 Global valeurs'!$A36,'V2 Global valeurs'!$A$2:$L$1221,10,FALSE),"0")</f>
        <v>0</v>
      </c>
      <c r="AS36" s="1" t="str">
        <f>IF(AND('V2 Global valeurs'!$G36="E",'V2 Global valeurs'!$E36="RENFORT 2"),VLOOKUP('V2 Global valeurs'!$A36,'V2 Global valeurs'!$A$2:$L$1221,11,FALSE),"0")</f>
        <v>0</v>
      </c>
      <c r="AT36" s="1" t="str">
        <f>IF(AND('V2 Global valeurs'!$G36="E",'V2 Global valeurs'!$E36="RENFORT 2"),VLOOKUP('V2 Global valeurs'!$A36,'V2 Global valeurs'!$A$2:$L$1221,12,FALSE),"0")</f>
        <v>0</v>
      </c>
      <c r="AU36" s="1" t="str">
        <f>IF(AND('V2 Global valeurs'!$G36="A",'V2 Global valeurs'!$E36="RENFORT 2"),VLOOKUP('V2 Global valeurs'!$A36,'V2 Global valeurs'!$A$2:$L$1221,8,FALSE),"0")</f>
        <v>0</v>
      </c>
      <c r="AV36" s="1" t="str">
        <f>IF(AND('V2 Global valeurs'!$G36="A",'V2 Global valeurs'!$E36="RENFORT 2"),VLOOKUP('V2 Global valeurs'!$A36,'V2 Global valeurs'!$A$2:$L$1221,9,FALSE),"0")</f>
        <v>0</v>
      </c>
      <c r="AW36" s="1" t="str">
        <f>IF(AND('V2 Global valeurs'!$G36="A",'V2 Global valeurs'!$E36="RENFORT 2"),VLOOKUP('V2 Global valeurs'!$A36,'V2 Global valeurs'!$A$2:$L$1221,10,FALSE),"0")</f>
        <v>0</v>
      </c>
      <c r="AX36" s="1" t="str">
        <f>IF(AND('V2 Global valeurs'!$G36="A",'V2 Global valeurs'!$E36="RENFORT 2"),VLOOKUP('V2 Global valeurs'!$A36,'V2 Global valeurs'!$A$2:$L$1221,11,FALSE),"0")</f>
        <v>0</v>
      </c>
      <c r="AY36" s="1" t="str">
        <f>IF(AND('V2 Global valeurs'!$G36="A",'V2 Global valeurs'!$E36="RENFORT 2"),VLOOKUP('V2 Global valeurs'!$A36,'V2 Global valeurs'!$A$2:$L$1221,12,FALSE),"0")</f>
        <v>0</v>
      </c>
    </row>
    <row r="37" spans="1:51" x14ac:dyDescent="0.3">
      <c r="A37" t="s">
        <v>82</v>
      </c>
      <c r="B37" t="s">
        <v>83</v>
      </c>
      <c r="C37" t="s">
        <v>78</v>
      </c>
      <c r="D37" t="s">
        <v>84</v>
      </c>
      <c r="E37" t="s">
        <v>367</v>
      </c>
      <c r="F37">
        <v>8</v>
      </c>
      <c r="G37" s="2" t="s">
        <v>14</v>
      </c>
      <c r="H37">
        <v>297.71000000000004</v>
      </c>
      <c r="I37">
        <v>123.13</v>
      </c>
      <c r="J37">
        <v>213.66</v>
      </c>
      <c r="K37">
        <v>297.71000000000004</v>
      </c>
      <c r="L37">
        <v>297.71000000000004</v>
      </c>
      <c r="M37" t="s">
        <v>78</v>
      </c>
      <c r="N37" t="s">
        <v>84</v>
      </c>
      <c r="O37" s="4" t="s">
        <v>14</v>
      </c>
      <c r="P37" s="9" t="str">
        <f>IF(AND('V2 Global valeurs'!$G37="E",'V2 Global valeurs'!E37="BASE"),VLOOKUP('V2 Global valeurs'!$A37,'V2 Global valeurs'!$A$2:$L$1221,8,FALSE),"0")</f>
        <v>0</v>
      </c>
      <c r="Q37" s="9" t="str">
        <f>IF(AND('V2 Global valeurs'!$G37="E",'V2 Global valeurs'!E37="BASE"),VLOOKUP('V2 Global valeurs'!$A37,'V2 Global valeurs'!$A$2:$L$1221,9,FALSE),"0")</f>
        <v>0</v>
      </c>
      <c r="R37" s="9" t="str">
        <f>IF(AND('V2 Global valeurs'!$G37="E",'V2 Global valeurs'!E37="BASE"),VLOOKUP('V2 Global valeurs'!$A37,'V2 Global valeurs'!$A$2:$L$1221,10,FALSE),"0")</f>
        <v>0</v>
      </c>
      <c r="S37" s="9" t="str">
        <f>IF(AND('V2 Global valeurs'!$G37="E",'V2 Global valeurs'!E37="BASE"),VLOOKUP('V2 Global valeurs'!$A37,'V2 Global valeurs'!$A$2:$L$1221,11,FALSE),"0")</f>
        <v>0</v>
      </c>
      <c r="T37" s="9" t="str">
        <f>IF(AND('V2 Global valeurs'!$G37="E",'V2 Global valeurs'!E37="BASE"),VLOOKUP('V2 Global valeurs'!$A37,'V2 Global valeurs'!$A$2:$L$1221,12,FALSE),"0")</f>
        <v>0</v>
      </c>
      <c r="U37" s="9">
        <f>IF(AND('V2 Global valeurs'!$G37="A",'V2 Global valeurs'!E37="BASE"),VLOOKUP('V2 Global valeurs'!$A37,'V2 Global valeurs'!$A$2:$L$1221,8,FALSE),"0")</f>
        <v>297.71000000000004</v>
      </c>
      <c r="V37" s="9">
        <f>IF(AND('V2 Global valeurs'!$G37="A",'V2 Global valeurs'!E37="BASE"),VLOOKUP('V2 Global valeurs'!$A37,'V2 Global valeurs'!$A$2:$L$1221,9,FALSE),"0")</f>
        <v>123.13</v>
      </c>
      <c r="W37" s="9">
        <f>IF(AND('V2 Global valeurs'!$G37="A",'V2 Global valeurs'!E37="BASE"),VLOOKUP('V2 Global valeurs'!$A37,'V2 Global valeurs'!$A$2:$L$1221,10,FALSE),"0")</f>
        <v>213.66</v>
      </c>
      <c r="X37" s="9">
        <f>IF(AND('V2 Global valeurs'!$G37="A",'V2 Global valeurs'!E37="BASE"),VLOOKUP('V2 Global valeurs'!$A37,'V2 Global valeurs'!$A$2:$L$1221,11,FALSE),"0")</f>
        <v>297.71000000000004</v>
      </c>
      <c r="Y37" s="9">
        <f>IF(AND('V2 Global valeurs'!$G37="A",'V2 Global valeurs'!E37="BASE"),VLOOKUP('V2 Global valeurs'!$A37,'V2 Global valeurs'!$A$2:$L$1221,12,FALSE),"0")</f>
        <v>297.71000000000004</v>
      </c>
      <c r="AB37" s="3"/>
      <c r="AC37" s="3" t="str">
        <f>IF(AND('V2 Global valeurs'!$G37="E",'V2 Global valeurs'!$E37="RENFORT 1"),VLOOKUP('V2 Global valeurs'!$A37,'V2 Global valeurs'!$A$2:$L$1221,8,FALSE),"0")</f>
        <v>0</v>
      </c>
      <c r="AD37" s="3" t="str">
        <f>IF(AND('V2 Global valeurs'!$G37="E",'V2 Global valeurs'!$E37="RENFORT 1"),VLOOKUP('V2 Global valeurs'!$A37,'V2 Global valeurs'!$A$2:$L$1221,9,FALSE),"0")</f>
        <v>0</v>
      </c>
      <c r="AE37" s="3" t="str">
        <f>IF(AND('V2 Global valeurs'!$G37="E",'V2 Global valeurs'!$E37="RENFORT 1"),VLOOKUP('V2 Global valeurs'!$A37,'V2 Global valeurs'!$A$2:$L$1221,10,FALSE),"0")</f>
        <v>0</v>
      </c>
      <c r="AF37" s="3" t="str">
        <f>IF(AND('V2 Global valeurs'!$G37="E",'V2 Global valeurs'!$E37="RENFORT 1"),VLOOKUP('V2 Global valeurs'!$A37,'V2 Global valeurs'!$A$2:$L$1221,11,FALSE),"0")</f>
        <v>0</v>
      </c>
      <c r="AG37" s="3" t="str">
        <f>IF(AND('V2 Global valeurs'!$G37="E",'V2 Global valeurs'!$E37="RENFORT 1"),VLOOKUP('V2 Global valeurs'!$A37,'V2 Global valeurs'!$A$2:$L$1221,12,FALSE),"0")</f>
        <v>0</v>
      </c>
      <c r="AH37" s="3" t="str">
        <f>IF(AND('V2 Global valeurs'!$G37="A",'V2 Global valeurs'!$E37="RENFORT 1"),VLOOKUP('V2 Global valeurs'!$A37,'V2 Global valeurs'!$A$2:$L$1221,8,FALSE),"0")</f>
        <v>0</v>
      </c>
      <c r="AI37" s="3" t="str">
        <f>IF(AND('V2 Global valeurs'!$G37="A",'V2 Global valeurs'!$E37="RENFORT 1"),VLOOKUP('V2 Global valeurs'!$A37,'V2 Global valeurs'!$A$2:$L$1221,9,FALSE),"0")</f>
        <v>0</v>
      </c>
      <c r="AJ37" s="3" t="str">
        <f>IF(AND('V2 Global valeurs'!$G37="A",'V2 Global valeurs'!$E37="RENFORT 1"),VLOOKUP('V2 Global valeurs'!$A37,'V2 Global valeurs'!$A$2:$L$1221,10,FALSE),"0")</f>
        <v>0</v>
      </c>
      <c r="AK37" s="3" t="str">
        <f>IF(AND('V2 Global valeurs'!$G37="A",'V2 Global valeurs'!$E37="RENFORT 1"),VLOOKUP('V2 Global valeurs'!$A37,'V2 Global valeurs'!$A$2:$L$1221,11,FALSE),"0")</f>
        <v>0</v>
      </c>
      <c r="AL37" s="3" t="str">
        <f>IF(AND('V2 Global valeurs'!$G37="A",'V2 Global valeurs'!$E37="RENFORT 1"),VLOOKUP('V2 Global valeurs'!$A37,'V2 Global valeurs'!$A$2:$L$1221,12,FALSE),"0")</f>
        <v>0</v>
      </c>
      <c r="AP37" s="1" t="str">
        <f>IF(AND('V2 Global valeurs'!$G37="E",'V2 Global valeurs'!$E37="RENFORT 2"),VLOOKUP('V2 Global valeurs'!$A37,'V2 Global valeurs'!$A$2:$L$1221,8,FALSE),"0")</f>
        <v>0</v>
      </c>
      <c r="AQ37" s="1" t="str">
        <f>IF(AND('V2 Global valeurs'!$G37="E",'V2 Global valeurs'!$E37="RENFORT 2"),VLOOKUP('V2 Global valeurs'!$A37,'V2 Global valeurs'!$A$2:$L$1221,9,FALSE),"0")</f>
        <v>0</v>
      </c>
      <c r="AR37" s="1" t="str">
        <f>IF(AND('V2 Global valeurs'!$G37="E",'V2 Global valeurs'!$E37="RENFORT 2"),VLOOKUP('V2 Global valeurs'!$A37,'V2 Global valeurs'!$A$2:$L$1221,10,FALSE),"0")</f>
        <v>0</v>
      </c>
      <c r="AS37" s="1" t="str">
        <f>IF(AND('V2 Global valeurs'!$G37="E",'V2 Global valeurs'!$E37="RENFORT 2"),VLOOKUP('V2 Global valeurs'!$A37,'V2 Global valeurs'!$A$2:$L$1221,11,FALSE),"0")</f>
        <v>0</v>
      </c>
      <c r="AT37" s="1" t="str">
        <f>IF(AND('V2 Global valeurs'!$G37="E",'V2 Global valeurs'!$E37="RENFORT 2"),VLOOKUP('V2 Global valeurs'!$A37,'V2 Global valeurs'!$A$2:$L$1221,12,FALSE),"0")</f>
        <v>0</v>
      </c>
      <c r="AU37" s="1" t="str">
        <f>IF(AND('V2 Global valeurs'!$G37="A",'V2 Global valeurs'!$E37="RENFORT 2"),VLOOKUP('V2 Global valeurs'!$A37,'V2 Global valeurs'!$A$2:$L$1221,8,FALSE),"0")</f>
        <v>0</v>
      </c>
      <c r="AV37" s="1" t="str">
        <f>IF(AND('V2 Global valeurs'!$G37="A",'V2 Global valeurs'!$E37="RENFORT 2"),VLOOKUP('V2 Global valeurs'!$A37,'V2 Global valeurs'!$A$2:$L$1221,9,FALSE),"0")</f>
        <v>0</v>
      </c>
      <c r="AW37" s="1" t="str">
        <f>IF(AND('V2 Global valeurs'!$G37="A",'V2 Global valeurs'!$E37="RENFORT 2"),VLOOKUP('V2 Global valeurs'!$A37,'V2 Global valeurs'!$A$2:$L$1221,10,FALSE),"0")</f>
        <v>0</v>
      </c>
      <c r="AX37" s="1" t="str">
        <f>IF(AND('V2 Global valeurs'!$G37="A",'V2 Global valeurs'!$E37="RENFORT 2"),VLOOKUP('V2 Global valeurs'!$A37,'V2 Global valeurs'!$A$2:$L$1221,11,FALSE),"0")</f>
        <v>0</v>
      </c>
      <c r="AY37" s="1" t="str">
        <f>IF(AND('V2 Global valeurs'!$G37="A",'V2 Global valeurs'!$E37="RENFORT 2"),VLOOKUP('V2 Global valeurs'!$A37,'V2 Global valeurs'!$A$2:$L$1221,12,FALSE),"0")</f>
        <v>0</v>
      </c>
    </row>
    <row r="38" spans="1:51" x14ac:dyDescent="0.3">
      <c r="A38" t="s">
        <v>85</v>
      </c>
      <c r="B38" t="s">
        <v>83</v>
      </c>
      <c r="C38" t="s">
        <v>81</v>
      </c>
      <c r="D38" t="s">
        <v>84</v>
      </c>
      <c r="E38" t="s">
        <v>367</v>
      </c>
      <c r="F38">
        <v>8</v>
      </c>
      <c r="G38" s="2" t="s">
        <v>14</v>
      </c>
      <c r="H38">
        <v>408.32</v>
      </c>
      <c r="I38">
        <v>168.83</v>
      </c>
      <c r="J38">
        <v>292.99</v>
      </c>
      <c r="K38">
        <v>408.32</v>
      </c>
      <c r="L38">
        <v>408.32</v>
      </c>
      <c r="M38" t="s">
        <v>81</v>
      </c>
      <c r="N38" t="s">
        <v>84</v>
      </c>
      <c r="O38" s="4" t="s">
        <v>14</v>
      </c>
      <c r="P38" s="9" t="str">
        <f>IF(AND('V2 Global valeurs'!$G38="E",'V2 Global valeurs'!E38="BASE"),VLOOKUP('V2 Global valeurs'!$A38,'V2 Global valeurs'!$A$2:$L$1221,8,FALSE),"0")</f>
        <v>0</v>
      </c>
      <c r="Q38" s="9" t="str">
        <f>IF(AND('V2 Global valeurs'!$G38="E",'V2 Global valeurs'!E38="BASE"),VLOOKUP('V2 Global valeurs'!$A38,'V2 Global valeurs'!$A$2:$L$1221,9,FALSE),"0")</f>
        <v>0</v>
      </c>
      <c r="R38" s="9" t="str">
        <f>IF(AND('V2 Global valeurs'!$G38="E",'V2 Global valeurs'!E38="BASE"),VLOOKUP('V2 Global valeurs'!$A38,'V2 Global valeurs'!$A$2:$L$1221,10,FALSE),"0")</f>
        <v>0</v>
      </c>
      <c r="S38" s="9" t="str">
        <f>IF(AND('V2 Global valeurs'!$G38="E",'V2 Global valeurs'!E38="BASE"),VLOOKUP('V2 Global valeurs'!$A38,'V2 Global valeurs'!$A$2:$L$1221,11,FALSE),"0")</f>
        <v>0</v>
      </c>
      <c r="T38" s="9" t="str">
        <f>IF(AND('V2 Global valeurs'!$G38="E",'V2 Global valeurs'!E38="BASE"),VLOOKUP('V2 Global valeurs'!$A38,'V2 Global valeurs'!$A$2:$L$1221,12,FALSE),"0")</f>
        <v>0</v>
      </c>
      <c r="U38" s="9">
        <f>IF(AND('V2 Global valeurs'!$G38="A",'V2 Global valeurs'!E38="BASE"),VLOOKUP('V2 Global valeurs'!$A38,'V2 Global valeurs'!$A$2:$L$1221,8,FALSE),"0")</f>
        <v>408.32</v>
      </c>
      <c r="V38" s="9">
        <f>IF(AND('V2 Global valeurs'!$G38="A",'V2 Global valeurs'!E38="BASE"),VLOOKUP('V2 Global valeurs'!$A38,'V2 Global valeurs'!$A$2:$L$1221,9,FALSE),"0")</f>
        <v>168.83</v>
      </c>
      <c r="W38" s="9">
        <f>IF(AND('V2 Global valeurs'!$G38="A",'V2 Global valeurs'!E38="BASE"),VLOOKUP('V2 Global valeurs'!$A38,'V2 Global valeurs'!$A$2:$L$1221,10,FALSE),"0")</f>
        <v>292.99</v>
      </c>
      <c r="X38" s="9">
        <f>IF(AND('V2 Global valeurs'!$G38="A",'V2 Global valeurs'!E38="BASE"),VLOOKUP('V2 Global valeurs'!$A38,'V2 Global valeurs'!$A$2:$L$1221,11,FALSE),"0")</f>
        <v>408.32</v>
      </c>
      <c r="Y38" s="9">
        <f>IF(AND('V2 Global valeurs'!$G38="A",'V2 Global valeurs'!E38="BASE"),VLOOKUP('V2 Global valeurs'!$A38,'V2 Global valeurs'!$A$2:$L$1221,12,FALSE),"0")</f>
        <v>408.32</v>
      </c>
      <c r="AB38" s="3"/>
      <c r="AC38" s="3" t="str">
        <f>IF(AND('V2 Global valeurs'!$G38="E",'V2 Global valeurs'!$E38="RENFORT 1"),VLOOKUP('V2 Global valeurs'!$A38,'V2 Global valeurs'!$A$2:$L$1221,8,FALSE),"0")</f>
        <v>0</v>
      </c>
      <c r="AD38" s="3" t="str">
        <f>IF(AND('V2 Global valeurs'!$G38="E",'V2 Global valeurs'!$E38="RENFORT 1"),VLOOKUP('V2 Global valeurs'!$A38,'V2 Global valeurs'!$A$2:$L$1221,9,FALSE),"0")</f>
        <v>0</v>
      </c>
      <c r="AE38" s="3" t="str">
        <f>IF(AND('V2 Global valeurs'!$G38="E",'V2 Global valeurs'!$E38="RENFORT 1"),VLOOKUP('V2 Global valeurs'!$A38,'V2 Global valeurs'!$A$2:$L$1221,10,FALSE),"0")</f>
        <v>0</v>
      </c>
      <c r="AF38" s="3" t="str">
        <f>IF(AND('V2 Global valeurs'!$G38="E",'V2 Global valeurs'!$E38="RENFORT 1"),VLOOKUP('V2 Global valeurs'!$A38,'V2 Global valeurs'!$A$2:$L$1221,11,FALSE),"0")</f>
        <v>0</v>
      </c>
      <c r="AG38" s="3" t="str">
        <f>IF(AND('V2 Global valeurs'!$G38="E",'V2 Global valeurs'!$E38="RENFORT 1"),VLOOKUP('V2 Global valeurs'!$A38,'V2 Global valeurs'!$A$2:$L$1221,12,FALSE),"0")</f>
        <v>0</v>
      </c>
      <c r="AH38" s="3" t="str">
        <f>IF(AND('V2 Global valeurs'!$G38="A",'V2 Global valeurs'!$E38="RENFORT 1"),VLOOKUP('V2 Global valeurs'!$A38,'V2 Global valeurs'!$A$2:$L$1221,8,FALSE),"0")</f>
        <v>0</v>
      </c>
      <c r="AI38" s="3" t="str">
        <f>IF(AND('V2 Global valeurs'!$G38="A",'V2 Global valeurs'!$E38="RENFORT 1"),VLOOKUP('V2 Global valeurs'!$A38,'V2 Global valeurs'!$A$2:$L$1221,9,FALSE),"0")</f>
        <v>0</v>
      </c>
      <c r="AJ38" s="3" t="str">
        <f>IF(AND('V2 Global valeurs'!$G38="A",'V2 Global valeurs'!$E38="RENFORT 1"),VLOOKUP('V2 Global valeurs'!$A38,'V2 Global valeurs'!$A$2:$L$1221,10,FALSE),"0")</f>
        <v>0</v>
      </c>
      <c r="AK38" s="3" t="str">
        <f>IF(AND('V2 Global valeurs'!$G38="A",'V2 Global valeurs'!$E38="RENFORT 1"),VLOOKUP('V2 Global valeurs'!$A38,'V2 Global valeurs'!$A$2:$L$1221,11,FALSE),"0")</f>
        <v>0</v>
      </c>
      <c r="AL38" s="3" t="str">
        <f>IF(AND('V2 Global valeurs'!$G38="A",'V2 Global valeurs'!$E38="RENFORT 1"),VLOOKUP('V2 Global valeurs'!$A38,'V2 Global valeurs'!$A$2:$L$1221,12,FALSE),"0")</f>
        <v>0</v>
      </c>
      <c r="AP38" s="1" t="str">
        <f>IF(AND('V2 Global valeurs'!$G38="E",'V2 Global valeurs'!$E38="RENFORT 2"),VLOOKUP('V2 Global valeurs'!$A38,'V2 Global valeurs'!$A$2:$L$1221,8,FALSE),"0")</f>
        <v>0</v>
      </c>
      <c r="AQ38" s="1" t="str">
        <f>IF(AND('V2 Global valeurs'!$G38="E",'V2 Global valeurs'!$E38="RENFORT 2"),VLOOKUP('V2 Global valeurs'!$A38,'V2 Global valeurs'!$A$2:$L$1221,9,FALSE),"0")</f>
        <v>0</v>
      </c>
      <c r="AR38" s="1" t="str">
        <f>IF(AND('V2 Global valeurs'!$G38="E",'V2 Global valeurs'!$E38="RENFORT 2"),VLOOKUP('V2 Global valeurs'!$A38,'V2 Global valeurs'!$A$2:$L$1221,10,FALSE),"0")</f>
        <v>0</v>
      </c>
      <c r="AS38" s="1" t="str">
        <f>IF(AND('V2 Global valeurs'!$G38="E",'V2 Global valeurs'!$E38="RENFORT 2"),VLOOKUP('V2 Global valeurs'!$A38,'V2 Global valeurs'!$A$2:$L$1221,11,FALSE),"0")</f>
        <v>0</v>
      </c>
      <c r="AT38" s="1" t="str">
        <f>IF(AND('V2 Global valeurs'!$G38="E",'V2 Global valeurs'!$E38="RENFORT 2"),VLOOKUP('V2 Global valeurs'!$A38,'V2 Global valeurs'!$A$2:$L$1221,12,FALSE),"0")</f>
        <v>0</v>
      </c>
      <c r="AU38" s="1" t="str">
        <f>IF(AND('V2 Global valeurs'!$G38="A",'V2 Global valeurs'!$E38="RENFORT 2"),VLOOKUP('V2 Global valeurs'!$A38,'V2 Global valeurs'!$A$2:$L$1221,8,FALSE),"0")</f>
        <v>0</v>
      </c>
      <c r="AV38" s="1" t="str">
        <f>IF(AND('V2 Global valeurs'!$G38="A",'V2 Global valeurs'!$E38="RENFORT 2"),VLOOKUP('V2 Global valeurs'!$A38,'V2 Global valeurs'!$A$2:$L$1221,9,FALSE),"0")</f>
        <v>0</v>
      </c>
      <c r="AW38" s="1" t="str">
        <f>IF(AND('V2 Global valeurs'!$G38="A",'V2 Global valeurs'!$E38="RENFORT 2"),VLOOKUP('V2 Global valeurs'!$A38,'V2 Global valeurs'!$A$2:$L$1221,10,FALSE),"0")</f>
        <v>0</v>
      </c>
      <c r="AX38" s="1" t="str">
        <f>IF(AND('V2 Global valeurs'!$G38="A",'V2 Global valeurs'!$E38="RENFORT 2"),VLOOKUP('V2 Global valeurs'!$A38,'V2 Global valeurs'!$A$2:$L$1221,11,FALSE),"0")</f>
        <v>0</v>
      </c>
      <c r="AY38" s="1" t="str">
        <f>IF(AND('V2 Global valeurs'!$G38="A",'V2 Global valeurs'!$E38="RENFORT 2"),VLOOKUP('V2 Global valeurs'!$A38,'V2 Global valeurs'!$A$2:$L$1221,12,FALSE),"0")</f>
        <v>0</v>
      </c>
    </row>
    <row r="39" spans="1:51" x14ac:dyDescent="0.3">
      <c r="A39" t="s">
        <v>86</v>
      </c>
      <c r="B39" t="s">
        <v>87</v>
      </c>
      <c r="C39" t="s">
        <v>88</v>
      </c>
      <c r="D39" t="s">
        <v>89</v>
      </c>
      <c r="E39" t="s">
        <v>367</v>
      </c>
      <c r="F39">
        <v>8</v>
      </c>
      <c r="G39" s="2" t="s">
        <v>14</v>
      </c>
      <c r="H39">
        <v>177.68</v>
      </c>
      <c r="I39">
        <v>68.290000000000006</v>
      </c>
      <c r="J39">
        <v>118.76000000000002</v>
      </c>
      <c r="K39">
        <v>177.68</v>
      </c>
      <c r="L39">
        <v>177.68</v>
      </c>
      <c r="M39" t="s">
        <v>88</v>
      </c>
      <c r="N39" t="s">
        <v>89</v>
      </c>
      <c r="O39" s="4" t="s">
        <v>14</v>
      </c>
      <c r="P39" s="9" t="str">
        <f>IF(AND('V2 Global valeurs'!$G39="E",'V2 Global valeurs'!E39="BASE"),VLOOKUP('V2 Global valeurs'!$A39,'V2 Global valeurs'!$A$2:$L$1221,8,FALSE),"0")</f>
        <v>0</v>
      </c>
      <c r="Q39" s="9" t="str">
        <f>IF(AND('V2 Global valeurs'!$G39="E",'V2 Global valeurs'!E39="BASE"),VLOOKUP('V2 Global valeurs'!$A39,'V2 Global valeurs'!$A$2:$L$1221,9,FALSE),"0")</f>
        <v>0</v>
      </c>
      <c r="R39" s="9" t="str">
        <f>IF(AND('V2 Global valeurs'!$G39="E",'V2 Global valeurs'!E39="BASE"),VLOOKUP('V2 Global valeurs'!$A39,'V2 Global valeurs'!$A$2:$L$1221,10,FALSE),"0")</f>
        <v>0</v>
      </c>
      <c r="S39" s="9" t="str">
        <f>IF(AND('V2 Global valeurs'!$G39="E",'V2 Global valeurs'!E39="BASE"),VLOOKUP('V2 Global valeurs'!$A39,'V2 Global valeurs'!$A$2:$L$1221,11,FALSE),"0")</f>
        <v>0</v>
      </c>
      <c r="T39" s="9" t="str">
        <f>IF(AND('V2 Global valeurs'!$G39="E",'V2 Global valeurs'!E39="BASE"),VLOOKUP('V2 Global valeurs'!$A39,'V2 Global valeurs'!$A$2:$L$1221,12,FALSE),"0")</f>
        <v>0</v>
      </c>
      <c r="U39" s="9">
        <f>IF(AND('V2 Global valeurs'!$G39="A",'V2 Global valeurs'!E39="BASE"),VLOOKUP('V2 Global valeurs'!$A39,'V2 Global valeurs'!$A$2:$L$1221,8,FALSE),"0")</f>
        <v>177.68</v>
      </c>
      <c r="V39" s="9">
        <f>IF(AND('V2 Global valeurs'!$G39="A",'V2 Global valeurs'!E39="BASE"),VLOOKUP('V2 Global valeurs'!$A39,'V2 Global valeurs'!$A$2:$L$1221,9,FALSE),"0")</f>
        <v>68.290000000000006</v>
      </c>
      <c r="W39" s="9">
        <f>IF(AND('V2 Global valeurs'!$G39="A",'V2 Global valeurs'!E39="BASE"),VLOOKUP('V2 Global valeurs'!$A39,'V2 Global valeurs'!$A$2:$L$1221,10,FALSE),"0")</f>
        <v>118.76000000000002</v>
      </c>
      <c r="X39" s="9">
        <f>IF(AND('V2 Global valeurs'!$G39="A",'V2 Global valeurs'!E39="BASE"),VLOOKUP('V2 Global valeurs'!$A39,'V2 Global valeurs'!$A$2:$L$1221,11,FALSE),"0")</f>
        <v>177.68</v>
      </c>
      <c r="Y39" s="9">
        <f>IF(AND('V2 Global valeurs'!$G39="A",'V2 Global valeurs'!E39="BASE"),VLOOKUP('V2 Global valeurs'!$A39,'V2 Global valeurs'!$A$2:$L$1221,12,FALSE),"0")</f>
        <v>177.68</v>
      </c>
      <c r="AB39" s="3"/>
      <c r="AC39" s="3" t="str">
        <f>IF(AND('V2 Global valeurs'!$G39="E",'V2 Global valeurs'!$E39="RENFORT 1"),VLOOKUP('V2 Global valeurs'!$A39,'V2 Global valeurs'!$A$2:$L$1221,8,FALSE),"0")</f>
        <v>0</v>
      </c>
      <c r="AD39" s="3" t="str">
        <f>IF(AND('V2 Global valeurs'!$G39="E",'V2 Global valeurs'!$E39="RENFORT 1"),VLOOKUP('V2 Global valeurs'!$A39,'V2 Global valeurs'!$A$2:$L$1221,9,FALSE),"0")</f>
        <v>0</v>
      </c>
      <c r="AE39" s="3" t="str">
        <f>IF(AND('V2 Global valeurs'!$G39="E",'V2 Global valeurs'!$E39="RENFORT 1"),VLOOKUP('V2 Global valeurs'!$A39,'V2 Global valeurs'!$A$2:$L$1221,10,FALSE),"0")</f>
        <v>0</v>
      </c>
      <c r="AF39" s="3" t="str">
        <f>IF(AND('V2 Global valeurs'!$G39="E",'V2 Global valeurs'!$E39="RENFORT 1"),VLOOKUP('V2 Global valeurs'!$A39,'V2 Global valeurs'!$A$2:$L$1221,11,FALSE),"0")</f>
        <v>0</v>
      </c>
      <c r="AG39" s="3" t="str">
        <f>IF(AND('V2 Global valeurs'!$G39="E",'V2 Global valeurs'!$E39="RENFORT 1"),VLOOKUP('V2 Global valeurs'!$A39,'V2 Global valeurs'!$A$2:$L$1221,12,FALSE),"0")</f>
        <v>0</v>
      </c>
      <c r="AH39" s="3" t="str">
        <f>IF(AND('V2 Global valeurs'!$G39="A",'V2 Global valeurs'!$E39="RENFORT 1"),VLOOKUP('V2 Global valeurs'!$A39,'V2 Global valeurs'!$A$2:$L$1221,8,FALSE),"0")</f>
        <v>0</v>
      </c>
      <c r="AI39" s="3" t="str">
        <f>IF(AND('V2 Global valeurs'!$G39="A",'V2 Global valeurs'!$E39="RENFORT 1"),VLOOKUP('V2 Global valeurs'!$A39,'V2 Global valeurs'!$A$2:$L$1221,9,FALSE),"0")</f>
        <v>0</v>
      </c>
      <c r="AJ39" s="3" t="str">
        <f>IF(AND('V2 Global valeurs'!$G39="A",'V2 Global valeurs'!$E39="RENFORT 1"),VLOOKUP('V2 Global valeurs'!$A39,'V2 Global valeurs'!$A$2:$L$1221,10,FALSE),"0")</f>
        <v>0</v>
      </c>
      <c r="AK39" s="3" t="str">
        <f>IF(AND('V2 Global valeurs'!$G39="A",'V2 Global valeurs'!$E39="RENFORT 1"),VLOOKUP('V2 Global valeurs'!$A39,'V2 Global valeurs'!$A$2:$L$1221,11,FALSE),"0")</f>
        <v>0</v>
      </c>
      <c r="AL39" s="3" t="str">
        <f>IF(AND('V2 Global valeurs'!$G39="A",'V2 Global valeurs'!$E39="RENFORT 1"),VLOOKUP('V2 Global valeurs'!$A39,'V2 Global valeurs'!$A$2:$L$1221,12,FALSE),"0")</f>
        <v>0</v>
      </c>
      <c r="AP39" s="1" t="str">
        <f>IF(AND('V2 Global valeurs'!$G39="E",'V2 Global valeurs'!$E39="RENFORT 2"),VLOOKUP('V2 Global valeurs'!$A39,'V2 Global valeurs'!$A$2:$L$1221,8,FALSE),"0")</f>
        <v>0</v>
      </c>
      <c r="AQ39" s="1" t="str">
        <f>IF(AND('V2 Global valeurs'!$G39="E",'V2 Global valeurs'!$E39="RENFORT 2"),VLOOKUP('V2 Global valeurs'!$A39,'V2 Global valeurs'!$A$2:$L$1221,9,FALSE),"0")</f>
        <v>0</v>
      </c>
      <c r="AR39" s="1" t="str">
        <f>IF(AND('V2 Global valeurs'!$G39="E",'V2 Global valeurs'!$E39="RENFORT 2"),VLOOKUP('V2 Global valeurs'!$A39,'V2 Global valeurs'!$A$2:$L$1221,10,FALSE),"0")</f>
        <v>0</v>
      </c>
      <c r="AS39" s="1" t="str">
        <f>IF(AND('V2 Global valeurs'!$G39="E",'V2 Global valeurs'!$E39="RENFORT 2"),VLOOKUP('V2 Global valeurs'!$A39,'V2 Global valeurs'!$A$2:$L$1221,11,FALSE),"0")</f>
        <v>0</v>
      </c>
      <c r="AT39" s="1" t="str">
        <f>IF(AND('V2 Global valeurs'!$G39="E",'V2 Global valeurs'!$E39="RENFORT 2"),VLOOKUP('V2 Global valeurs'!$A39,'V2 Global valeurs'!$A$2:$L$1221,12,FALSE),"0")</f>
        <v>0</v>
      </c>
      <c r="AU39" s="1" t="str">
        <f>IF(AND('V2 Global valeurs'!$G39="A",'V2 Global valeurs'!$E39="RENFORT 2"),VLOOKUP('V2 Global valeurs'!$A39,'V2 Global valeurs'!$A$2:$L$1221,8,FALSE),"0")</f>
        <v>0</v>
      </c>
      <c r="AV39" s="1" t="str">
        <f>IF(AND('V2 Global valeurs'!$G39="A",'V2 Global valeurs'!$E39="RENFORT 2"),VLOOKUP('V2 Global valeurs'!$A39,'V2 Global valeurs'!$A$2:$L$1221,9,FALSE),"0")</f>
        <v>0</v>
      </c>
      <c r="AW39" s="1" t="str">
        <f>IF(AND('V2 Global valeurs'!$G39="A",'V2 Global valeurs'!$E39="RENFORT 2"),VLOOKUP('V2 Global valeurs'!$A39,'V2 Global valeurs'!$A$2:$L$1221,10,FALSE),"0")</f>
        <v>0</v>
      </c>
      <c r="AX39" s="1" t="str">
        <f>IF(AND('V2 Global valeurs'!$G39="A",'V2 Global valeurs'!$E39="RENFORT 2"),VLOOKUP('V2 Global valeurs'!$A39,'V2 Global valeurs'!$A$2:$L$1221,11,FALSE),"0")</f>
        <v>0</v>
      </c>
      <c r="AY39" s="1" t="str">
        <f>IF(AND('V2 Global valeurs'!$G39="A",'V2 Global valeurs'!$E39="RENFORT 2"),VLOOKUP('V2 Global valeurs'!$A39,'V2 Global valeurs'!$A$2:$L$1221,12,FALSE),"0")</f>
        <v>0</v>
      </c>
    </row>
    <row r="40" spans="1:51" x14ac:dyDescent="0.3">
      <c r="A40" t="s">
        <v>90</v>
      </c>
      <c r="B40" t="s">
        <v>87</v>
      </c>
      <c r="C40" t="s">
        <v>91</v>
      </c>
      <c r="D40" t="s">
        <v>89</v>
      </c>
      <c r="E40" t="s">
        <v>367</v>
      </c>
      <c r="F40">
        <v>8</v>
      </c>
      <c r="G40" s="2" t="s">
        <v>14</v>
      </c>
      <c r="H40">
        <v>203.23000000000002</v>
      </c>
      <c r="I40">
        <v>78.11</v>
      </c>
      <c r="J40">
        <v>135.85</v>
      </c>
      <c r="K40">
        <v>203.23000000000002</v>
      </c>
      <c r="L40">
        <v>203.23000000000002</v>
      </c>
      <c r="M40" t="s">
        <v>91</v>
      </c>
      <c r="N40" t="s">
        <v>89</v>
      </c>
      <c r="O40" s="4" t="s">
        <v>14</v>
      </c>
      <c r="P40" s="9" t="str">
        <f>IF(AND('V2 Global valeurs'!$G40="E",'V2 Global valeurs'!E40="BASE"),VLOOKUP('V2 Global valeurs'!$A40,'V2 Global valeurs'!$A$2:$L$1221,8,FALSE),"0")</f>
        <v>0</v>
      </c>
      <c r="Q40" s="9" t="str">
        <f>IF(AND('V2 Global valeurs'!$G40="E",'V2 Global valeurs'!E40="BASE"),VLOOKUP('V2 Global valeurs'!$A40,'V2 Global valeurs'!$A$2:$L$1221,9,FALSE),"0")</f>
        <v>0</v>
      </c>
      <c r="R40" s="9" t="str">
        <f>IF(AND('V2 Global valeurs'!$G40="E",'V2 Global valeurs'!E40="BASE"),VLOOKUP('V2 Global valeurs'!$A40,'V2 Global valeurs'!$A$2:$L$1221,10,FALSE),"0")</f>
        <v>0</v>
      </c>
      <c r="S40" s="9" t="str">
        <f>IF(AND('V2 Global valeurs'!$G40="E",'V2 Global valeurs'!E40="BASE"),VLOOKUP('V2 Global valeurs'!$A40,'V2 Global valeurs'!$A$2:$L$1221,11,FALSE),"0")</f>
        <v>0</v>
      </c>
      <c r="T40" s="9" t="str">
        <f>IF(AND('V2 Global valeurs'!$G40="E",'V2 Global valeurs'!E40="BASE"),VLOOKUP('V2 Global valeurs'!$A40,'V2 Global valeurs'!$A$2:$L$1221,12,FALSE),"0")</f>
        <v>0</v>
      </c>
      <c r="U40" s="9">
        <f>IF(AND('V2 Global valeurs'!$G40="A",'V2 Global valeurs'!E40="BASE"),VLOOKUP('V2 Global valeurs'!$A40,'V2 Global valeurs'!$A$2:$L$1221,8,FALSE),"0")</f>
        <v>203.23000000000002</v>
      </c>
      <c r="V40" s="9">
        <f>IF(AND('V2 Global valeurs'!$G40="A",'V2 Global valeurs'!E40="BASE"),VLOOKUP('V2 Global valeurs'!$A40,'V2 Global valeurs'!$A$2:$L$1221,9,FALSE),"0")</f>
        <v>78.11</v>
      </c>
      <c r="W40" s="9">
        <f>IF(AND('V2 Global valeurs'!$G40="A",'V2 Global valeurs'!E40="BASE"),VLOOKUP('V2 Global valeurs'!$A40,'V2 Global valeurs'!$A$2:$L$1221,10,FALSE),"0")</f>
        <v>135.85</v>
      </c>
      <c r="X40" s="9">
        <f>IF(AND('V2 Global valeurs'!$G40="A",'V2 Global valeurs'!E40="BASE"),VLOOKUP('V2 Global valeurs'!$A40,'V2 Global valeurs'!$A$2:$L$1221,11,FALSE),"0")</f>
        <v>203.23000000000002</v>
      </c>
      <c r="Y40" s="9">
        <f>IF(AND('V2 Global valeurs'!$G40="A",'V2 Global valeurs'!E40="BASE"),VLOOKUP('V2 Global valeurs'!$A40,'V2 Global valeurs'!$A$2:$L$1221,12,FALSE),"0")</f>
        <v>203.23000000000002</v>
      </c>
      <c r="AB40" s="3"/>
      <c r="AC40" s="3" t="str">
        <f>IF(AND('V2 Global valeurs'!$G40="E",'V2 Global valeurs'!$E40="RENFORT 1"),VLOOKUP('V2 Global valeurs'!$A40,'V2 Global valeurs'!$A$2:$L$1221,8,FALSE),"0")</f>
        <v>0</v>
      </c>
      <c r="AD40" s="3" t="str">
        <f>IF(AND('V2 Global valeurs'!$G40="E",'V2 Global valeurs'!$E40="RENFORT 1"),VLOOKUP('V2 Global valeurs'!$A40,'V2 Global valeurs'!$A$2:$L$1221,9,FALSE),"0")</f>
        <v>0</v>
      </c>
      <c r="AE40" s="3" t="str">
        <f>IF(AND('V2 Global valeurs'!$G40="E",'V2 Global valeurs'!$E40="RENFORT 1"),VLOOKUP('V2 Global valeurs'!$A40,'V2 Global valeurs'!$A$2:$L$1221,10,FALSE),"0")</f>
        <v>0</v>
      </c>
      <c r="AF40" s="3" t="str">
        <f>IF(AND('V2 Global valeurs'!$G40="E",'V2 Global valeurs'!$E40="RENFORT 1"),VLOOKUP('V2 Global valeurs'!$A40,'V2 Global valeurs'!$A$2:$L$1221,11,FALSE),"0")</f>
        <v>0</v>
      </c>
      <c r="AG40" s="3" t="str">
        <f>IF(AND('V2 Global valeurs'!$G40="E",'V2 Global valeurs'!$E40="RENFORT 1"),VLOOKUP('V2 Global valeurs'!$A40,'V2 Global valeurs'!$A$2:$L$1221,12,FALSE),"0")</f>
        <v>0</v>
      </c>
      <c r="AH40" s="3" t="str">
        <f>IF(AND('V2 Global valeurs'!$G40="A",'V2 Global valeurs'!$E40="RENFORT 1"),VLOOKUP('V2 Global valeurs'!$A40,'V2 Global valeurs'!$A$2:$L$1221,8,FALSE),"0")</f>
        <v>0</v>
      </c>
      <c r="AI40" s="3" t="str">
        <f>IF(AND('V2 Global valeurs'!$G40="A",'V2 Global valeurs'!$E40="RENFORT 1"),VLOOKUP('V2 Global valeurs'!$A40,'V2 Global valeurs'!$A$2:$L$1221,9,FALSE),"0")</f>
        <v>0</v>
      </c>
      <c r="AJ40" s="3" t="str">
        <f>IF(AND('V2 Global valeurs'!$G40="A",'V2 Global valeurs'!$E40="RENFORT 1"),VLOOKUP('V2 Global valeurs'!$A40,'V2 Global valeurs'!$A$2:$L$1221,10,FALSE),"0")</f>
        <v>0</v>
      </c>
      <c r="AK40" s="3" t="str">
        <f>IF(AND('V2 Global valeurs'!$G40="A",'V2 Global valeurs'!$E40="RENFORT 1"),VLOOKUP('V2 Global valeurs'!$A40,'V2 Global valeurs'!$A$2:$L$1221,11,FALSE),"0")</f>
        <v>0</v>
      </c>
      <c r="AL40" s="3" t="str">
        <f>IF(AND('V2 Global valeurs'!$G40="A",'V2 Global valeurs'!$E40="RENFORT 1"),VLOOKUP('V2 Global valeurs'!$A40,'V2 Global valeurs'!$A$2:$L$1221,12,FALSE),"0")</f>
        <v>0</v>
      </c>
      <c r="AP40" s="1" t="str">
        <f>IF(AND('V2 Global valeurs'!$G40="E",'V2 Global valeurs'!$E40="RENFORT 2"),VLOOKUP('V2 Global valeurs'!$A40,'V2 Global valeurs'!$A$2:$L$1221,8,FALSE),"0")</f>
        <v>0</v>
      </c>
      <c r="AQ40" s="1" t="str">
        <f>IF(AND('V2 Global valeurs'!$G40="E",'V2 Global valeurs'!$E40="RENFORT 2"),VLOOKUP('V2 Global valeurs'!$A40,'V2 Global valeurs'!$A$2:$L$1221,9,FALSE),"0")</f>
        <v>0</v>
      </c>
      <c r="AR40" s="1" t="str">
        <f>IF(AND('V2 Global valeurs'!$G40="E",'V2 Global valeurs'!$E40="RENFORT 2"),VLOOKUP('V2 Global valeurs'!$A40,'V2 Global valeurs'!$A$2:$L$1221,10,FALSE),"0")</f>
        <v>0</v>
      </c>
      <c r="AS40" s="1" t="str">
        <f>IF(AND('V2 Global valeurs'!$G40="E",'V2 Global valeurs'!$E40="RENFORT 2"),VLOOKUP('V2 Global valeurs'!$A40,'V2 Global valeurs'!$A$2:$L$1221,11,FALSE),"0")</f>
        <v>0</v>
      </c>
      <c r="AT40" s="1" t="str">
        <f>IF(AND('V2 Global valeurs'!$G40="E",'V2 Global valeurs'!$E40="RENFORT 2"),VLOOKUP('V2 Global valeurs'!$A40,'V2 Global valeurs'!$A$2:$L$1221,12,FALSE),"0")</f>
        <v>0</v>
      </c>
      <c r="AU40" s="1" t="str">
        <f>IF(AND('V2 Global valeurs'!$G40="A",'V2 Global valeurs'!$E40="RENFORT 2"),VLOOKUP('V2 Global valeurs'!$A40,'V2 Global valeurs'!$A$2:$L$1221,8,FALSE),"0")</f>
        <v>0</v>
      </c>
      <c r="AV40" s="1" t="str">
        <f>IF(AND('V2 Global valeurs'!$G40="A",'V2 Global valeurs'!$E40="RENFORT 2"),VLOOKUP('V2 Global valeurs'!$A40,'V2 Global valeurs'!$A$2:$L$1221,9,FALSE),"0")</f>
        <v>0</v>
      </c>
      <c r="AW40" s="1" t="str">
        <f>IF(AND('V2 Global valeurs'!$G40="A",'V2 Global valeurs'!$E40="RENFORT 2"),VLOOKUP('V2 Global valeurs'!$A40,'V2 Global valeurs'!$A$2:$L$1221,10,FALSE),"0")</f>
        <v>0</v>
      </c>
      <c r="AX40" s="1" t="str">
        <f>IF(AND('V2 Global valeurs'!$G40="A",'V2 Global valeurs'!$E40="RENFORT 2"),VLOOKUP('V2 Global valeurs'!$A40,'V2 Global valeurs'!$A$2:$L$1221,11,FALSE),"0")</f>
        <v>0</v>
      </c>
      <c r="AY40" s="1" t="str">
        <f>IF(AND('V2 Global valeurs'!$G40="A",'V2 Global valeurs'!$E40="RENFORT 2"),VLOOKUP('V2 Global valeurs'!$A40,'V2 Global valeurs'!$A$2:$L$1221,12,FALSE),"0")</f>
        <v>0</v>
      </c>
    </row>
    <row r="41" spans="1:51" x14ac:dyDescent="0.3">
      <c r="A41" t="s">
        <v>92</v>
      </c>
      <c r="B41" t="s">
        <v>87</v>
      </c>
      <c r="C41" t="s">
        <v>93</v>
      </c>
      <c r="D41" t="s">
        <v>89</v>
      </c>
      <c r="E41" t="s">
        <v>367</v>
      </c>
      <c r="F41">
        <v>8</v>
      </c>
      <c r="G41" s="2" t="s">
        <v>14</v>
      </c>
      <c r="H41">
        <v>241.87</v>
      </c>
      <c r="I41">
        <v>92.95</v>
      </c>
      <c r="J41">
        <v>161.68</v>
      </c>
      <c r="K41">
        <v>241.87</v>
      </c>
      <c r="L41">
        <v>241.87</v>
      </c>
      <c r="M41" t="s">
        <v>93</v>
      </c>
      <c r="N41" t="s">
        <v>89</v>
      </c>
      <c r="O41" s="4" t="s">
        <v>14</v>
      </c>
      <c r="P41" s="9" t="str">
        <f>IF(AND('V2 Global valeurs'!$G41="E",'V2 Global valeurs'!E41="BASE"),VLOOKUP('V2 Global valeurs'!$A41,'V2 Global valeurs'!$A$2:$L$1221,8,FALSE),"0")</f>
        <v>0</v>
      </c>
      <c r="Q41" s="9" t="str">
        <f>IF(AND('V2 Global valeurs'!$G41="E",'V2 Global valeurs'!E41="BASE"),VLOOKUP('V2 Global valeurs'!$A41,'V2 Global valeurs'!$A$2:$L$1221,9,FALSE),"0")</f>
        <v>0</v>
      </c>
      <c r="R41" s="9" t="str">
        <f>IF(AND('V2 Global valeurs'!$G41="E",'V2 Global valeurs'!E41="BASE"),VLOOKUP('V2 Global valeurs'!$A41,'V2 Global valeurs'!$A$2:$L$1221,10,FALSE),"0")</f>
        <v>0</v>
      </c>
      <c r="S41" s="9" t="str">
        <f>IF(AND('V2 Global valeurs'!$G41="E",'V2 Global valeurs'!E41="BASE"),VLOOKUP('V2 Global valeurs'!$A41,'V2 Global valeurs'!$A$2:$L$1221,11,FALSE),"0")</f>
        <v>0</v>
      </c>
      <c r="T41" s="9" t="str">
        <f>IF(AND('V2 Global valeurs'!$G41="E",'V2 Global valeurs'!E41="BASE"),VLOOKUP('V2 Global valeurs'!$A41,'V2 Global valeurs'!$A$2:$L$1221,12,FALSE),"0")</f>
        <v>0</v>
      </c>
      <c r="U41" s="9">
        <f>IF(AND('V2 Global valeurs'!$G41="A",'V2 Global valeurs'!E41="BASE"),VLOOKUP('V2 Global valeurs'!$A41,'V2 Global valeurs'!$A$2:$L$1221,8,FALSE),"0")</f>
        <v>241.87</v>
      </c>
      <c r="V41" s="9">
        <f>IF(AND('V2 Global valeurs'!$G41="A",'V2 Global valeurs'!E41="BASE"),VLOOKUP('V2 Global valeurs'!$A41,'V2 Global valeurs'!$A$2:$L$1221,9,FALSE),"0")</f>
        <v>92.95</v>
      </c>
      <c r="W41" s="9">
        <f>IF(AND('V2 Global valeurs'!$G41="A",'V2 Global valeurs'!E41="BASE"),VLOOKUP('V2 Global valeurs'!$A41,'V2 Global valeurs'!$A$2:$L$1221,10,FALSE),"0")</f>
        <v>161.68</v>
      </c>
      <c r="X41" s="9">
        <f>IF(AND('V2 Global valeurs'!$G41="A",'V2 Global valeurs'!E41="BASE"),VLOOKUP('V2 Global valeurs'!$A41,'V2 Global valeurs'!$A$2:$L$1221,11,FALSE),"0")</f>
        <v>241.87</v>
      </c>
      <c r="Y41" s="9">
        <f>IF(AND('V2 Global valeurs'!$G41="A",'V2 Global valeurs'!E41="BASE"),VLOOKUP('V2 Global valeurs'!$A41,'V2 Global valeurs'!$A$2:$L$1221,12,FALSE),"0")</f>
        <v>241.87</v>
      </c>
      <c r="AB41" s="3"/>
      <c r="AC41" s="3" t="str">
        <f>IF(AND('V2 Global valeurs'!$G41="E",'V2 Global valeurs'!$E41="RENFORT 1"),VLOOKUP('V2 Global valeurs'!$A41,'V2 Global valeurs'!$A$2:$L$1221,8,FALSE),"0")</f>
        <v>0</v>
      </c>
      <c r="AD41" s="3" t="str">
        <f>IF(AND('V2 Global valeurs'!$G41="E",'V2 Global valeurs'!$E41="RENFORT 1"),VLOOKUP('V2 Global valeurs'!$A41,'V2 Global valeurs'!$A$2:$L$1221,9,FALSE),"0")</f>
        <v>0</v>
      </c>
      <c r="AE41" s="3" t="str">
        <f>IF(AND('V2 Global valeurs'!$G41="E",'V2 Global valeurs'!$E41="RENFORT 1"),VLOOKUP('V2 Global valeurs'!$A41,'V2 Global valeurs'!$A$2:$L$1221,10,FALSE),"0")</f>
        <v>0</v>
      </c>
      <c r="AF41" s="3" t="str">
        <f>IF(AND('V2 Global valeurs'!$G41="E",'V2 Global valeurs'!$E41="RENFORT 1"),VLOOKUP('V2 Global valeurs'!$A41,'V2 Global valeurs'!$A$2:$L$1221,11,FALSE),"0")</f>
        <v>0</v>
      </c>
      <c r="AG41" s="3" t="str">
        <f>IF(AND('V2 Global valeurs'!$G41="E",'V2 Global valeurs'!$E41="RENFORT 1"),VLOOKUP('V2 Global valeurs'!$A41,'V2 Global valeurs'!$A$2:$L$1221,12,FALSE),"0")</f>
        <v>0</v>
      </c>
      <c r="AH41" s="3" t="str">
        <f>IF(AND('V2 Global valeurs'!$G41="A",'V2 Global valeurs'!$E41="RENFORT 1"),VLOOKUP('V2 Global valeurs'!$A41,'V2 Global valeurs'!$A$2:$L$1221,8,FALSE),"0")</f>
        <v>0</v>
      </c>
      <c r="AI41" s="3" t="str">
        <f>IF(AND('V2 Global valeurs'!$G41="A",'V2 Global valeurs'!$E41="RENFORT 1"),VLOOKUP('V2 Global valeurs'!$A41,'V2 Global valeurs'!$A$2:$L$1221,9,FALSE),"0")</f>
        <v>0</v>
      </c>
      <c r="AJ41" s="3" t="str">
        <f>IF(AND('V2 Global valeurs'!$G41="A",'V2 Global valeurs'!$E41="RENFORT 1"),VLOOKUP('V2 Global valeurs'!$A41,'V2 Global valeurs'!$A$2:$L$1221,10,FALSE),"0")</f>
        <v>0</v>
      </c>
      <c r="AK41" s="3" t="str">
        <f>IF(AND('V2 Global valeurs'!$G41="A",'V2 Global valeurs'!$E41="RENFORT 1"),VLOOKUP('V2 Global valeurs'!$A41,'V2 Global valeurs'!$A$2:$L$1221,11,FALSE),"0")</f>
        <v>0</v>
      </c>
      <c r="AL41" s="3" t="str">
        <f>IF(AND('V2 Global valeurs'!$G41="A",'V2 Global valeurs'!$E41="RENFORT 1"),VLOOKUP('V2 Global valeurs'!$A41,'V2 Global valeurs'!$A$2:$L$1221,12,FALSE),"0")</f>
        <v>0</v>
      </c>
      <c r="AP41" s="1" t="str">
        <f>IF(AND('V2 Global valeurs'!$G41="E",'V2 Global valeurs'!$E41="RENFORT 2"),VLOOKUP('V2 Global valeurs'!$A41,'V2 Global valeurs'!$A$2:$L$1221,8,FALSE),"0")</f>
        <v>0</v>
      </c>
      <c r="AQ41" s="1" t="str">
        <f>IF(AND('V2 Global valeurs'!$G41="E",'V2 Global valeurs'!$E41="RENFORT 2"),VLOOKUP('V2 Global valeurs'!$A41,'V2 Global valeurs'!$A$2:$L$1221,9,FALSE),"0")</f>
        <v>0</v>
      </c>
      <c r="AR41" s="1" t="str">
        <f>IF(AND('V2 Global valeurs'!$G41="E",'V2 Global valeurs'!$E41="RENFORT 2"),VLOOKUP('V2 Global valeurs'!$A41,'V2 Global valeurs'!$A$2:$L$1221,10,FALSE),"0")</f>
        <v>0</v>
      </c>
      <c r="AS41" s="1" t="str">
        <f>IF(AND('V2 Global valeurs'!$G41="E",'V2 Global valeurs'!$E41="RENFORT 2"),VLOOKUP('V2 Global valeurs'!$A41,'V2 Global valeurs'!$A$2:$L$1221,11,FALSE),"0")</f>
        <v>0</v>
      </c>
      <c r="AT41" s="1" t="str">
        <f>IF(AND('V2 Global valeurs'!$G41="E",'V2 Global valeurs'!$E41="RENFORT 2"),VLOOKUP('V2 Global valeurs'!$A41,'V2 Global valeurs'!$A$2:$L$1221,12,FALSE),"0")</f>
        <v>0</v>
      </c>
      <c r="AU41" s="1" t="str">
        <f>IF(AND('V2 Global valeurs'!$G41="A",'V2 Global valeurs'!$E41="RENFORT 2"),VLOOKUP('V2 Global valeurs'!$A41,'V2 Global valeurs'!$A$2:$L$1221,8,FALSE),"0")</f>
        <v>0</v>
      </c>
      <c r="AV41" s="1" t="str">
        <f>IF(AND('V2 Global valeurs'!$G41="A",'V2 Global valeurs'!$E41="RENFORT 2"),VLOOKUP('V2 Global valeurs'!$A41,'V2 Global valeurs'!$A$2:$L$1221,9,FALSE),"0")</f>
        <v>0</v>
      </c>
      <c r="AW41" s="1" t="str">
        <f>IF(AND('V2 Global valeurs'!$G41="A",'V2 Global valeurs'!$E41="RENFORT 2"),VLOOKUP('V2 Global valeurs'!$A41,'V2 Global valeurs'!$A$2:$L$1221,10,FALSE),"0")</f>
        <v>0</v>
      </c>
      <c r="AX41" s="1" t="str">
        <f>IF(AND('V2 Global valeurs'!$G41="A",'V2 Global valeurs'!$E41="RENFORT 2"),VLOOKUP('V2 Global valeurs'!$A41,'V2 Global valeurs'!$A$2:$L$1221,11,FALSE),"0")</f>
        <v>0</v>
      </c>
      <c r="AY41" s="1" t="str">
        <f>IF(AND('V2 Global valeurs'!$G41="A",'V2 Global valeurs'!$E41="RENFORT 2"),VLOOKUP('V2 Global valeurs'!$A41,'V2 Global valeurs'!$A$2:$L$1221,12,FALSE),"0")</f>
        <v>0</v>
      </c>
    </row>
    <row r="42" spans="1:51" x14ac:dyDescent="0.3">
      <c r="A42" t="s">
        <v>94</v>
      </c>
      <c r="B42" t="s">
        <v>87</v>
      </c>
      <c r="C42" t="s">
        <v>95</v>
      </c>
      <c r="D42" t="s">
        <v>89</v>
      </c>
      <c r="E42" t="s">
        <v>367</v>
      </c>
      <c r="F42">
        <v>8</v>
      </c>
      <c r="G42" s="2" t="s">
        <v>14</v>
      </c>
      <c r="H42">
        <v>267.95</v>
      </c>
      <c r="I42">
        <v>102.98</v>
      </c>
      <c r="J42">
        <v>179.12</v>
      </c>
      <c r="K42">
        <v>267.95</v>
      </c>
      <c r="L42">
        <v>267.95</v>
      </c>
      <c r="M42" t="s">
        <v>95</v>
      </c>
      <c r="N42" t="s">
        <v>89</v>
      </c>
      <c r="O42" s="4" t="s">
        <v>14</v>
      </c>
      <c r="P42" s="9" t="str">
        <f>IF(AND('V2 Global valeurs'!$G42="E",'V2 Global valeurs'!E42="BASE"),VLOOKUP('V2 Global valeurs'!$A42,'V2 Global valeurs'!$A$2:$L$1221,8,FALSE),"0")</f>
        <v>0</v>
      </c>
      <c r="Q42" s="9" t="str">
        <f>IF(AND('V2 Global valeurs'!$G42="E",'V2 Global valeurs'!E42="BASE"),VLOOKUP('V2 Global valeurs'!$A42,'V2 Global valeurs'!$A$2:$L$1221,9,FALSE),"0")</f>
        <v>0</v>
      </c>
      <c r="R42" s="9" t="str">
        <f>IF(AND('V2 Global valeurs'!$G42="E",'V2 Global valeurs'!E42="BASE"),VLOOKUP('V2 Global valeurs'!$A42,'V2 Global valeurs'!$A$2:$L$1221,10,FALSE),"0")</f>
        <v>0</v>
      </c>
      <c r="S42" s="9" t="str">
        <f>IF(AND('V2 Global valeurs'!$G42="E",'V2 Global valeurs'!E42="BASE"),VLOOKUP('V2 Global valeurs'!$A42,'V2 Global valeurs'!$A$2:$L$1221,11,FALSE),"0")</f>
        <v>0</v>
      </c>
      <c r="T42" s="9" t="str">
        <f>IF(AND('V2 Global valeurs'!$G42="E",'V2 Global valeurs'!E42="BASE"),VLOOKUP('V2 Global valeurs'!$A42,'V2 Global valeurs'!$A$2:$L$1221,12,FALSE),"0")</f>
        <v>0</v>
      </c>
      <c r="U42" s="9">
        <f>IF(AND('V2 Global valeurs'!$G42="A",'V2 Global valeurs'!E42="BASE"),VLOOKUP('V2 Global valeurs'!$A42,'V2 Global valeurs'!$A$2:$L$1221,8,FALSE),"0")</f>
        <v>267.95</v>
      </c>
      <c r="V42" s="9">
        <f>IF(AND('V2 Global valeurs'!$G42="A",'V2 Global valeurs'!E42="BASE"),VLOOKUP('V2 Global valeurs'!$A42,'V2 Global valeurs'!$A$2:$L$1221,9,FALSE),"0")</f>
        <v>102.98</v>
      </c>
      <c r="W42" s="9">
        <f>IF(AND('V2 Global valeurs'!$G42="A",'V2 Global valeurs'!E42="BASE"),VLOOKUP('V2 Global valeurs'!$A42,'V2 Global valeurs'!$A$2:$L$1221,10,FALSE),"0")</f>
        <v>179.12</v>
      </c>
      <c r="X42" s="9">
        <f>IF(AND('V2 Global valeurs'!$G42="A",'V2 Global valeurs'!E42="BASE"),VLOOKUP('V2 Global valeurs'!$A42,'V2 Global valeurs'!$A$2:$L$1221,11,FALSE),"0")</f>
        <v>267.95</v>
      </c>
      <c r="Y42" s="9">
        <f>IF(AND('V2 Global valeurs'!$G42="A",'V2 Global valeurs'!E42="BASE"),VLOOKUP('V2 Global valeurs'!$A42,'V2 Global valeurs'!$A$2:$L$1221,12,FALSE),"0")</f>
        <v>267.95</v>
      </c>
      <c r="AB42" s="3"/>
      <c r="AC42" s="3" t="str">
        <f>IF(AND('V2 Global valeurs'!$G42="E",'V2 Global valeurs'!$E42="RENFORT 1"),VLOOKUP('V2 Global valeurs'!$A42,'V2 Global valeurs'!$A$2:$L$1221,8,FALSE),"0")</f>
        <v>0</v>
      </c>
      <c r="AD42" s="3" t="str">
        <f>IF(AND('V2 Global valeurs'!$G42="E",'V2 Global valeurs'!$E42="RENFORT 1"),VLOOKUP('V2 Global valeurs'!$A42,'V2 Global valeurs'!$A$2:$L$1221,9,FALSE),"0")</f>
        <v>0</v>
      </c>
      <c r="AE42" s="3" t="str">
        <f>IF(AND('V2 Global valeurs'!$G42="E",'V2 Global valeurs'!$E42="RENFORT 1"),VLOOKUP('V2 Global valeurs'!$A42,'V2 Global valeurs'!$A$2:$L$1221,10,FALSE),"0")</f>
        <v>0</v>
      </c>
      <c r="AF42" s="3" t="str">
        <f>IF(AND('V2 Global valeurs'!$G42="E",'V2 Global valeurs'!$E42="RENFORT 1"),VLOOKUP('V2 Global valeurs'!$A42,'V2 Global valeurs'!$A$2:$L$1221,11,FALSE),"0")</f>
        <v>0</v>
      </c>
      <c r="AG42" s="3" t="str">
        <f>IF(AND('V2 Global valeurs'!$G42="E",'V2 Global valeurs'!$E42="RENFORT 1"),VLOOKUP('V2 Global valeurs'!$A42,'V2 Global valeurs'!$A$2:$L$1221,12,FALSE),"0")</f>
        <v>0</v>
      </c>
      <c r="AH42" s="3" t="str">
        <f>IF(AND('V2 Global valeurs'!$G42="A",'V2 Global valeurs'!$E42="RENFORT 1"),VLOOKUP('V2 Global valeurs'!$A42,'V2 Global valeurs'!$A$2:$L$1221,8,FALSE),"0")</f>
        <v>0</v>
      </c>
      <c r="AI42" s="3" t="str">
        <f>IF(AND('V2 Global valeurs'!$G42="A",'V2 Global valeurs'!$E42="RENFORT 1"),VLOOKUP('V2 Global valeurs'!$A42,'V2 Global valeurs'!$A$2:$L$1221,9,FALSE),"0")</f>
        <v>0</v>
      </c>
      <c r="AJ42" s="3" t="str">
        <f>IF(AND('V2 Global valeurs'!$G42="A",'V2 Global valeurs'!$E42="RENFORT 1"),VLOOKUP('V2 Global valeurs'!$A42,'V2 Global valeurs'!$A$2:$L$1221,10,FALSE),"0")</f>
        <v>0</v>
      </c>
      <c r="AK42" s="3" t="str">
        <f>IF(AND('V2 Global valeurs'!$G42="A",'V2 Global valeurs'!$E42="RENFORT 1"),VLOOKUP('V2 Global valeurs'!$A42,'V2 Global valeurs'!$A$2:$L$1221,11,FALSE),"0")</f>
        <v>0</v>
      </c>
      <c r="AL42" s="3" t="str">
        <f>IF(AND('V2 Global valeurs'!$G42="A",'V2 Global valeurs'!$E42="RENFORT 1"),VLOOKUP('V2 Global valeurs'!$A42,'V2 Global valeurs'!$A$2:$L$1221,12,FALSE),"0")</f>
        <v>0</v>
      </c>
      <c r="AP42" s="1" t="str">
        <f>IF(AND('V2 Global valeurs'!$G42="E",'V2 Global valeurs'!$E42="RENFORT 2"),VLOOKUP('V2 Global valeurs'!$A42,'V2 Global valeurs'!$A$2:$L$1221,8,FALSE),"0")</f>
        <v>0</v>
      </c>
      <c r="AQ42" s="1" t="str">
        <f>IF(AND('V2 Global valeurs'!$G42="E",'V2 Global valeurs'!$E42="RENFORT 2"),VLOOKUP('V2 Global valeurs'!$A42,'V2 Global valeurs'!$A$2:$L$1221,9,FALSE),"0")</f>
        <v>0</v>
      </c>
      <c r="AR42" s="1" t="str">
        <f>IF(AND('V2 Global valeurs'!$G42="E",'V2 Global valeurs'!$E42="RENFORT 2"),VLOOKUP('V2 Global valeurs'!$A42,'V2 Global valeurs'!$A$2:$L$1221,10,FALSE),"0")</f>
        <v>0</v>
      </c>
      <c r="AS42" s="1" t="str">
        <f>IF(AND('V2 Global valeurs'!$G42="E",'V2 Global valeurs'!$E42="RENFORT 2"),VLOOKUP('V2 Global valeurs'!$A42,'V2 Global valeurs'!$A$2:$L$1221,11,FALSE),"0")</f>
        <v>0</v>
      </c>
      <c r="AT42" s="1" t="str">
        <f>IF(AND('V2 Global valeurs'!$G42="E",'V2 Global valeurs'!$E42="RENFORT 2"),VLOOKUP('V2 Global valeurs'!$A42,'V2 Global valeurs'!$A$2:$L$1221,12,FALSE),"0")</f>
        <v>0</v>
      </c>
      <c r="AU42" s="1" t="str">
        <f>IF(AND('V2 Global valeurs'!$G42="A",'V2 Global valeurs'!$E42="RENFORT 2"),VLOOKUP('V2 Global valeurs'!$A42,'V2 Global valeurs'!$A$2:$L$1221,8,FALSE),"0")</f>
        <v>0</v>
      </c>
      <c r="AV42" s="1" t="str">
        <f>IF(AND('V2 Global valeurs'!$G42="A",'V2 Global valeurs'!$E42="RENFORT 2"),VLOOKUP('V2 Global valeurs'!$A42,'V2 Global valeurs'!$A$2:$L$1221,9,FALSE),"0")</f>
        <v>0</v>
      </c>
      <c r="AW42" s="1" t="str">
        <f>IF(AND('V2 Global valeurs'!$G42="A",'V2 Global valeurs'!$E42="RENFORT 2"),VLOOKUP('V2 Global valeurs'!$A42,'V2 Global valeurs'!$A$2:$L$1221,10,FALSE),"0")</f>
        <v>0</v>
      </c>
      <c r="AX42" s="1" t="str">
        <f>IF(AND('V2 Global valeurs'!$G42="A",'V2 Global valeurs'!$E42="RENFORT 2"),VLOOKUP('V2 Global valeurs'!$A42,'V2 Global valeurs'!$A$2:$L$1221,11,FALSE),"0")</f>
        <v>0</v>
      </c>
      <c r="AY42" s="1" t="str">
        <f>IF(AND('V2 Global valeurs'!$G42="A",'V2 Global valeurs'!$E42="RENFORT 2"),VLOOKUP('V2 Global valeurs'!$A42,'V2 Global valeurs'!$A$2:$L$1221,12,FALSE),"0")</f>
        <v>0</v>
      </c>
    </row>
    <row r="43" spans="1:51" x14ac:dyDescent="0.3">
      <c r="A43" t="s">
        <v>96</v>
      </c>
      <c r="B43" t="s">
        <v>87</v>
      </c>
      <c r="C43" t="s">
        <v>97</v>
      </c>
      <c r="D43" t="s">
        <v>89</v>
      </c>
      <c r="E43" t="s">
        <v>367</v>
      </c>
      <c r="F43">
        <v>8</v>
      </c>
      <c r="G43" s="2" t="s">
        <v>14</v>
      </c>
      <c r="H43">
        <v>293.31</v>
      </c>
      <c r="I43">
        <v>112.72</v>
      </c>
      <c r="J43">
        <v>196.09</v>
      </c>
      <c r="K43">
        <v>293.31</v>
      </c>
      <c r="L43">
        <v>293.31</v>
      </c>
      <c r="M43" t="s">
        <v>97</v>
      </c>
      <c r="N43" t="s">
        <v>89</v>
      </c>
      <c r="O43" s="4" t="s">
        <v>14</v>
      </c>
      <c r="P43" s="9" t="str">
        <f>IF(AND('V2 Global valeurs'!$G43="E",'V2 Global valeurs'!E43="BASE"),VLOOKUP('V2 Global valeurs'!$A43,'V2 Global valeurs'!$A$2:$L$1221,8,FALSE),"0")</f>
        <v>0</v>
      </c>
      <c r="Q43" s="9" t="str">
        <f>IF(AND('V2 Global valeurs'!$G43="E",'V2 Global valeurs'!E43="BASE"),VLOOKUP('V2 Global valeurs'!$A43,'V2 Global valeurs'!$A$2:$L$1221,9,FALSE),"0")</f>
        <v>0</v>
      </c>
      <c r="R43" s="9" t="str">
        <f>IF(AND('V2 Global valeurs'!$G43="E",'V2 Global valeurs'!E43="BASE"),VLOOKUP('V2 Global valeurs'!$A43,'V2 Global valeurs'!$A$2:$L$1221,10,FALSE),"0")</f>
        <v>0</v>
      </c>
      <c r="S43" s="9" t="str">
        <f>IF(AND('V2 Global valeurs'!$G43="E",'V2 Global valeurs'!E43="BASE"),VLOOKUP('V2 Global valeurs'!$A43,'V2 Global valeurs'!$A$2:$L$1221,11,FALSE),"0")</f>
        <v>0</v>
      </c>
      <c r="T43" s="9" t="str">
        <f>IF(AND('V2 Global valeurs'!$G43="E",'V2 Global valeurs'!E43="BASE"),VLOOKUP('V2 Global valeurs'!$A43,'V2 Global valeurs'!$A$2:$L$1221,12,FALSE),"0")</f>
        <v>0</v>
      </c>
      <c r="U43" s="9">
        <f>IF(AND('V2 Global valeurs'!$G43="A",'V2 Global valeurs'!E43="BASE"),VLOOKUP('V2 Global valeurs'!$A43,'V2 Global valeurs'!$A$2:$L$1221,8,FALSE),"0")</f>
        <v>293.31</v>
      </c>
      <c r="V43" s="9">
        <f>IF(AND('V2 Global valeurs'!$G43="A",'V2 Global valeurs'!E43="BASE"),VLOOKUP('V2 Global valeurs'!$A43,'V2 Global valeurs'!$A$2:$L$1221,9,FALSE),"0")</f>
        <v>112.72</v>
      </c>
      <c r="W43" s="9">
        <f>IF(AND('V2 Global valeurs'!$G43="A",'V2 Global valeurs'!E43="BASE"),VLOOKUP('V2 Global valeurs'!$A43,'V2 Global valeurs'!$A$2:$L$1221,10,FALSE),"0")</f>
        <v>196.09</v>
      </c>
      <c r="X43" s="9">
        <f>IF(AND('V2 Global valeurs'!$G43="A",'V2 Global valeurs'!E43="BASE"),VLOOKUP('V2 Global valeurs'!$A43,'V2 Global valeurs'!$A$2:$L$1221,11,FALSE),"0")</f>
        <v>293.31</v>
      </c>
      <c r="Y43" s="9">
        <f>IF(AND('V2 Global valeurs'!$G43="A",'V2 Global valeurs'!E43="BASE"),VLOOKUP('V2 Global valeurs'!$A43,'V2 Global valeurs'!$A$2:$L$1221,12,FALSE),"0")</f>
        <v>293.31</v>
      </c>
      <c r="AB43" s="3"/>
      <c r="AC43" s="3" t="str">
        <f>IF(AND('V2 Global valeurs'!$G43="E",'V2 Global valeurs'!$E43="RENFORT 1"),VLOOKUP('V2 Global valeurs'!$A43,'V2 Global valeurs'!$A$2:$L$1221,8,FALSE),"0")</f>
        <v>0</v>
      </c>
      <c r="AD43" s="3" t="str">
        <f>IF(AND('V2 Global valeurs'!$G43="E",'V2 Global valeurs'!$E43="RENFORT 1"),VLOOKUP('V2 Global valeurs'!$A43,'V2 Global valeurs'!$A$2:$L$1221,9,FALSE),"0")</f>
        <v>0</v>
      </c>
      <c r="AE43" s="3" t="str">
        <f>IF(AND('V2 Global valeurs'!$G43="E",'V2 Global valeurs'!$E43="RENFORT 1"),VLOOKUP('V2 Global valeurs'!$A43,'V2 Global valeurs'!$A$2:$L$1221,10,FALSE),"0")</f>
        <v>0</v>
      </c>
      <c r="AF43" s="3" t="str">
        <f>IF(AND('V2 Global valeurs'!$G43="E",'V2 Global valeurs'!$E43="RENFORT 1"),VLOOKUP('V2 Global valeurs'!$A43,'V2 Global valeurs'!$A$2:$L$1221,11,FALSE),"0")</f>
        <v>0</v>
      </c>
      <c r="AG43" s="3" t="str">
        <f>IF(AND('V2 Global valeurs'!$G43="E",'V2 Global valeurs'!$E43="RENFORT 1"),VLOOKUP('V2 Global valeurs'!$A43,'V2 Global valeurs'!$A$2:$L$1221,12,FALSE),"0")</f>
        <v>0</v>
      </c>
      <c r="AH43" s="3" t="str">
        <f>IF(AND('V2 Global valeurs'!$G43="A",'V2 Global valeurs'!$E43="RENFORT 1"),VLOOKUP('V2 Global valeurs'!$A43,'V2 Global valeurs'!$A$2:$L$1221,8,FALSE),"0")</f>
        <v>0</v>
      </c>
      <c r="AI43" s="3" t="str">
        <f>IF(AND('V2 Global valeurs'!$G43="A",'V2 Global valeurs'!$E43="RENFORT 1"),VLOOKUP('V2 Global valeurs'!$A43,'V2 Global valeurs'!$A$2:$L$1221,9,FALSE),"0")</f>
        <v>0</v>
      </c>
      <c r="AJ43" s="3" t="str">
        <f>IF(AND('V2 Global valeurs'!$G43="A",'V2 Global valeurs'!$E43="RENFORT 1"),VLOOKUP('V2 Global valeurs'!$A43,'V2 Global valeurs'!$A$2:$L$1221,10,FALSE),"0")</f>
        <v>0</v>
      </c>
      <c r="AK43" s="3" t="str">
        <f>IF(AND('V2 Global valeurs'!$G43="A",'V2 Global valeurs'!$E43="RENFORT 1"),VLOOKUP('V2 Global valeurs'!$A43,'V2 Global valeurs'!$A$2:$L$1221,11,FALSE),"0")</f>
        <v>0</v>
      </c>
      <c r="AL43" s="3" t="str">
        <f>IF(AND('V2 Global valeurs'!$G43="A",'V2 Global valeurs'!$E43="RENFORT 1"),VLOOKUP('V2 Global valeurs'!$A43,'V2 Global valeurs'!$A$2:$L$1221,12,FALSE),"0")</f>
        <v>0</v>
      </c>
      <c r="AP43" s="1" t="str">
        <f>IF(AND('V2 Global valeurs'!$G43="E",'V2 Global valeurs'!$E43="RENFORT 2"),VLOOKUP('V2 Global valeurs'!$A43,'V2 Global valeurs'!$A$2:$L$1221,8,FALSE),"0")</f>
        <v>0</v>
      </c>
      <c r="AQ43" s="1" t="str">
        <f>IF(AND('V2 Global valeurs'!$G43="E",'V2 Global valeurs'!$E43="RENFORT 2"),VLOOKUP('V2 Global valeurs'!$A43,'V2 Global valeurs'!$A$2:$L$1221,9,FALSE),"0")</f>
        <v>0</v>
      </c>
      <c r="AR43" s="1" t="str">
        <f>IF(AND('V2 Global valeurs'!$G43="E",'V2 Global valeurs'!$E43="RENFORT 2"),VLOOKUP('V2 Global valeurs'!$A43,'V2 Global valeurs'!$A$2:$L$1221,10,FALSE),"0")</f>
        <v>0</v>
      </c>
      <c r="AS43" s="1" t="str">
        <f>IF(AND('V2 Global valeurs'!$G43="E",'V2 Global valeurs'!$E43="RENFORT 2"),VLOOKUP('V2 Global valeurs'!$A43,'V2 Global valeurs'!$A$2:$L$1221,11,FALSE),"0")</f>
        <v>0</v>
      </c>
      <c r="AT43" s="1" t="str">
        <f>IF(AND('V2 Global valeurs'!$G43="E",'V2 Global valeurs'!$E43="RENFORT 2"),VLOOKUP('V2 Global valeurs'!$A43,'V2 Global valeurs'!$A$2:$L$1221,12,FALSE),"0")</f>
        <v>0</v>
      </c>
      <c r="AU43" s="1" t="str">
        <f>IF(AND('V2 Global valeurs'!$G43="A",'V2 Global valeurs'!$E43="RENFORT 2"),VLOOKUP('V2 Global valeurs'!$A43,'V2 Global valeurs'!$A$2:$L$1221,8,FALSE),"0")</f>
        <v>0</v>
      </c>
      <c r="AV43" s="1" t="str">
        <f>IF(AND('V2 Global valeurs'!$G43="A",'V2 Global valeurs'!$E43="RENFORT 2"),VLOOKUP('V2 Global valeurs'!$A43,'V2 Global valeurs'!$A$2:$L$1221,9,FALSE),"0")</f>
        <v>0</v>
      </c>
      <c r="AW43" s="1" t="str">
        <f>IF(AND('V2 Global valeurs'!$G43="A",'V2 Global valeurs'!$E43="RENFORT 2"),VLOOKUP('V2 Global valeurs'!$A43,'V2 Global valeurs'!$A$2:$L$1221,10,FALSE),"0")</f>
        <v>0</v>
      </c>
      <c r="AX43" s="1" t="str">
        <f>IF(AND('V2 Global valeurs'!$G43="A",'V2 Global valeurs'!$E43="RENFORT 2"),VLOOKUP('V2 Global valeurs'!$A43,'V2 Global valeurs'!$A$2:$L$1221,11,FALSE),"0")</f>
        <v>0</v>
      </c>
      <c r="AY43" s="1" t="str">
        <f>IF(AND('V2 Global valeurs'!$G43="A",'V2 Global valeurs'!$E43="RENFORT 2"),VLOOKUP('V2 Global valeurs'!$A43,'V2 Global valeurs'!$A$2:$L$1221,12,FALSE),"0")</f>
        <v>0</v>
      </c>
    </row>
    <row r="44" spans="1:51" x14ac:dyDescent="0.3">
      <c r="A44" t="s">
        <v>98</v>
      </c>
      <c r="B44" t="s">
        <v>99</v>
      </c>
      <c r="C44" t="s">
        <v>99</v>
      </c>
      <c r="D44" t="s">
        <v>100</v>
      </c>
      <c r="E44" t="s">
        <v>367</v>
      </c>
      <c r="F44" s="2">
        <v>3</v>
      </c>
      <c r="G44" s="2" t="s">
        <v>9</v>
      </c>
      <c r="H44">
        <v>133.31</v>
      </c>
      <c r="I44">
        <v>0</v>
      </c>
      <c r="J44">
        <v>0</v>
      </c>
      <c r="K44">
        <v>0</v>
      </c>
      <c r="L44">
        <v>0</v>
      </c>
      <c r="M44" t="s">
        <v>99</v>
      </c>
      <c r="N44" t="s">
        <v>100</v>
      </c>
      <c r="O44" s="4" t="s">
        <v>9</v>
      </c>
      <c r="P44" s="9">
        <f>IF(AND('V2 Global valeurs'!$G44="E",'V2 Global valeurs'!E44="BASE"),VLOOKUP('V2 Global valeurs'!$A44,'V2 Global valeurs'!$A$2:$L$1221,8,FALSE),"0")</f>
        <v>133.31</v>
      </c>
      <c r="Q44" s="9">
        <f>IF(AND('V2 Global valeurs'!$G44="E",'V2 Global valeurs'!E44="BASE"),VLOOKUP('V2 Global valeurs'!$A44,'V2 Global valeurs'!$A$2:$L$1221,9,FALSE),"0")</f>
        <v>0</v>
      </c>
      <c r="R44" s="9">
        <f>IF(AND('V2 Global valeurs'!$G44="E",'V2 Global valeurs'!E44="BASE"),VLOOKUP('V2 Global valeurs'!$A44,'V2 Global valeurs'!$A$2:$L$1221,10,FALSE),"0")</f>
        <v>0</v>
      </c>
      <c r="S44" s="9">
        <f>IF(AND('V2 Global valeurs'!$G44="E",'V2 Global valeurs'!E44="BASE"),VLOOKUP('V2 Global valeurs'!$A44,'V2 Global valeurs'!$A$2:$L$1221,11,FALSE),"0")</f>
        <v>0</v>
      </c>
      <c r="T44" s="9">
        <f>IF(AND('V2 Global valeurs'!$G44="E",'V2 Global valeurs'!E44="BASE"),VLOOKUP('V2 Global valeurs'!$A44,'V2 Global valeurs'!$A$2:$L$1221,12,FALSE),"0")</f>
        <v>0</v>
      </c>
      <c r="U44" s="9" t="str">
        <f>IF(AND('V2 Global valeurs'!$G44="A",'V2 Global valeurs'!E44="BASE"),VLOOKUP('V2 Global valeurs'!$A44,'V2 Global valeurs'!$A$2:$L$1221,8,FALSE),"0")</f>
        <v>0</v>
      </c>
      <c r="V44" s="9" t="str">
        <f>IF(AND('V2 Global valeurs'!$G44="A",'V2 Global valeurs'!E44="BASE"),VLOOKUP('V2 Global valeurs'!$A44,'V2 Global valeurs'!$A$2:$L$1221,9,FALSE),"0")</f>
        <v>0</v>
      </c>
      <c r="W44" s="9" t="str">
        <f>IF(AND('V2 Global valeurs'!$G44="A",'V2 Global valeurs'!E44="BASE"),VLOOKUP('V2 Global valeurs'!$A44,'V2 Global valeurs'!$A$2:$L$1221,10,FALSE),"0")</f>
        <v>0</v>
      </c>
      <c r="X44" s="9" t="str">
        <f>IF(AND('V2 Global valeurs'!$G44="A",'V2 Global valeurs'!E44="BASE"),VLOOKUP('V2 Global valeurs'!$A44,'V2 Global valeurs'!$A$2:$L$1221,11,FALSE),"0")</f>
        <v>0</v>
      </c>
      <c r="Y44" s="9" t="str">
        <f>IF(AND('V2 Global valeurs'!$G44="A",'V2 Global valeurs'!E44="BASE"),VLOOKUP('V2 Global valeurs'!$A44,'V2 Global valeurs'!$A$2:$L$1221,12,FALSE),"0")</f>
        <v>0</v>
      </c>
      <c r="AB44" s="3"/>
      <c r="AC44" s="3" t="str">
        <f>IF(AND('V2 Global valeurs'!$G44="E",'V2 Global valeurs'!$E44="RENFORT 1"),VLOOKUP('V2 Global valeurs'!$A44,'V2 Global valeurs'!$A$2:$L$1221,8,FALSE),"0")</f>
        <v>0</v>
      </c>
      <c r="AD44" s="3" t="str">
        <f>IF(AND('V2 Global valeurs'!$G44="E",'V2 Global valeurs'!$E44="RENFORT 1"),VLOOKUP('V2 Global valeurs'!$A44,'V2 Global valeurs'!$A$2:$L$1221,9,FALSE),"0")</f>
        <v>0</v>
      </c>
      <c r="AE44" s="3" t="str">
        <f>IF(AND('V2 Global valeurs'!$G44="E",'V2 Global valeurs'!$E44="RENFORT 1"),VLOOKUP('V2 Global valeurs'!$A44,'V2 Global valeurs'!$A$2:$L$1221,10,FALSE),"0")</f>
        <v>0</v>
      </c>
      <c r="AF44" s="3" t="str">
        <f>IF(AND('V2 Global valeurs'!$G44="E",'V2 Global valeurs'!$E44="RENFORT 1"),VLOOKUP('V2 Global valeurs'!$A44,'V2 Global valeurs'!$A$2:$L$1221,11,FALSE),"0")</f>
        <v>0</v>
      </c>
      <c r="AG44" s="3" t="str">
        <f>IF(AND('V2 Global valeurs'!$G44="E",'V2 Global valeurs'!$E44="RENFORT 1"),VLOOKUP('V2 Global valeurs'!$A44,'V2 Global valeurs'!$A$2:$L$1221,12,FALSE),"0")</f>
        <v>0</v>
      </c>
      <c r="AH44" s="3" t="str">
        <f>IF(AND('V2 Global valeurs'!$G44="A",'V2 Global valeurs'!$E44="RENFORT 1"),VLOOKUP('V2 Global valeurs'!$A44,'V2 Global valeurs'!$A$2:$L$1221,8,FALSE),"0")</f>
        <v>0</v>
      </c>
      <c r="AI44" s="3" t="str">
        <f>IF(AND('V2 Global valeurs'!$G44="A",'V2 Global valeurs'!$E44="RENFORT 1"),VLOOKUP('V2 Global valeurs'!$A44,'V2 Global valeurs'!$A$2:$L$1221,9,FALSE),"0")</f>
        <v>0</v>
      </c>
      <c r="AJ44" s="3" t="str">
        <f>IF(AND('V2 Global valeurs'!$G44="A",'V2 Global valeurs'!$E44="RENFORT 1"),VLOOKUP('V2 Global valeurs'!$A44,'V2 Global valeurs'!$A$2:$L$1221,10,FALSE),"0")</f>
        <v>0</v>
      </c>
      <c r="AK44" s="3" t="str">
        <f>IF(AND('V2 Global valeurs'!$G44="A",'V2 Global valeurs'!$E44="RENFORT 1"),VLOOKUP('V2 Global valeurs'!$A44,'V2 Global valeurs'!$A$2:$L$1221,11,FALSE),"0")</f>
        <v>0</v>
      </c>
      <c r="AL44" s="3" t="str">
        <f>IF(AND('V2 Global valeurs'!$G44="A",'V2 Global valeurs'!$E44="RENFORT 1"),VLOOKUP('V2 Global valeurs'!$A44,'V2 Global valeurs'!$A$2:$L$1221,12,FALSE),"0")</f>
        <v>0</v>
      </c>
      <c r="AP44" s="1" t="str">
        <f>IF(AND('V2 Global valeurs'!$G44="E",'V2 Global valeurs'!$E44="RENFORT 2"),VLOOKUP('V2 Global valeurs'!$A44,'V2 Global valeurs'!$A$2:$L$1221,8,FALSE),"0")</f>
        <v>0</v>
      </c>
      <c r="AQ44" s="1" t="str">
        <f>IF(AND('V2 Global valeurs'!$G44="E",'V2 Global valeurs'!$E44="RENFORT 2"),VLOOKUP('V2 Global valeurs'!$A44,'V2 Global valeurs'!$A$2:$L$1221,9,FALSE),"0")</f>
        <v>0</v>
      </c>
      <c r="AR44" s="1" t="str">
        <f>IF(AND('V2 Global valeurs'!$G44="E",'V2 Global valeurs'!$E44="RENFORT 2"),VLOOKUP('V2 Global valeurs'!$A44,'V2 Global valeurs'!$A$2:$L$1221,10,FALSE),"0")</f>
        <v>0</v>
      </c>
      <c r="AS44" s="1" t="str">
        <f>IF(AND('V2 Global valeurs'!$G44="E",'V2 Global valeurs'!$E44="RENFORT 2"),VLOOKUP('V2 Global valeurs'!$A44,'V2 Global valeurs'!$A$2:$L$1221,11,FALSE),"0")</f>
        <v>0</v>
      </c>
      <c r="AT44" s="1" t="str">
        <f>IF(AND('V2 Global valeurs'!$G44="E",'V2 Global valeurs'!$E44="RENFORT 2"),VLOOKUP('V2 Global valeurs'!$A44,'V2 Global valeurs'!$A$2:$L$1221,12,FALSE),"0")</f>
        <v>0</v>
      </c>
      <c r="AU44" s="1" t="str">
        <f>IF(AND('V2 Global valeurs'!$G44="A",'V2 Global valeurs'!$E44="RENFORT 2"),VLOOKUP('V2 Global valeurs'!$A44,'V2 Global valeurs'!$A$2:$L$1221,8,FALSE),"0")</f>
        <v>0</v>
      </c>
      <c r="AV44" s="1" t="str">
        <f>IF(AND('V2 Global valeurs'!$G44="A",'V2 Global valeurs'!$E44="RENFORT 2"),VLOOKUP('V2 Global valeurs'!$A44,'V2 Global valeurs'!$A$2:$L$1221,9,FALSE),"0")</f>
        <v>0</v>
      </c>
      <c r="AW44" s="1" t="str">
        <f>IF(AND('V2 Global valeurs'!$G44="A",'V2 Global valeurs'!$E44="RENFORT 2"),VLOOKUP('V2 Global valeurs'!$A44,'V2 Global valeurs'!$A$2:$L$1221,10,FALSE),"0")</f>
        <v>0</v>
      </c>
      <c r="AX44" s="1" t="str">
        <f>IF(AND('V2 Global valeurs'!$G44="A",'V2 Global valeurs'!$E44="RENFORT 2"),VLOOKUP('V2 Global valeurs'!$A44,'V2 Global valeurs'!$A$2:$L$1221,11,FALSE),"0")</f>
        <v>0</v>
      </c>
      <c r="AY44" s="1" t="str">
        <f>IF(AND('V2 Global valeurs'!$G44="A",'V2 Global valeurs'!$E44="RENFORT 2"),VLOOKUP('V2 Global valeurs'!$A44,'V2 Global valeurs'!$A$2:$L$1221,12,FALSE),"0")</f>
        <v>0</v>
      </c>
    </row>
    <row r="45" spans="1:51" x14ac:dyDescent="0.3">
      <c r="A45" t="s">
        <v>101</v>
      </c>
      <c r="B45" t="s">
        <v>102</v>
      </c>
      <c r="C45" t="s">
        <v>103</v>
      </c>
      <c r="D45" t="s">
        <v>104</v>
      </c>
      <c r="E45" t="s">
        <v>367</v>
      </c>
      <c r="F45" s="2">
        <v>9</v>
      </c>
      <c r="G45" s="2" t="s">
        <v>9</v>
      </c>
      <c r="H45">
        <v>76.81</v>
      </c>
      <c r="I45">
        <v>201.34000000000003</v>
      </c>
      <c r="J45">
        <v>201.34000000000003</v>
      </c>
      <c r="K45">
        <v>201.34000000000003</v>
      </c>
      <c r="L45">
        <v>137.09</v>
      </c>
      <c r="M45" t="s">
        <v>103</v>
      </c>
      <c r="N45" t="s">
        <v>104</v>
      </c>
      <c r="O45" s="4" t="s">
        <v>9</v>
      </c>
      <c r="P45" s="9">
        <f>IF(AND('V2 Global valeurs'!$G45="E",'V2 Global valeurs'!E45="BASE"),VLOOKUP('V2 Global valeurs'!$A45,'V2 Global valeurs'!$A$2:$L$1221,8,FALSE),"0")</f>
        <v>76.81</v>
      </c>
      <c r="Q45" s="9">
        <f>IF(AND('V2 Global valeurs'!$G45="E",'V2 Global valeurs'!E45="BASE"),VLOOKUP('V2 Global valeurs'!$A45,'V2 Global valeurs'!$A$2:$L$1221,9,FALSE),"0")</f>
        <v>201.34000000000003</v>
      </c>
      <c r="R45" s="9">
        <f>IF(AND('V2 Global valeurs'!$G45="E",'V2 Global valeurs'!E45="BASE"),VLOOKUP('V2 Global valeurs'!$A45,'V2 Global valeurs'!$A$2:$L$1221,10,FALSE),"0")</f>
        <v>201.34000000000003</v>
      </c>
      <c r="S45" s="9">
        <f>IF(AND('V2 Global valeurs'!$G45="E",'V2 Global valeurs'!E45="BASE"),VLOOKUP('V2 Global valeurs'!$A45,'V2 Global valeurs'!$A$2:$L$1221,11,FALSE),"0")</f>
        <v>201.34000000000003</v>
      </c>
      <c r="T45" s="9">
        <f>IF(AND('V2 Global valeurs'!$G45="E",'V2 Global valeurs'!E45="BASE"),VLOOKUP('V2 Global valeurs'!$A45,'V2 Global valeurs'!$A$2:$L$1221,12,FALSE),"0")</f>
        <v>137.09</v>
      </c>
      <c r="U45" s="9" t="str">
        <f>IF(AND('V2 Global valeurs'!$G45="A",'V2 Global valeurs'!E45="BASE"),VLOOKUP('V2 Global valeurs'!$A45,'V2 Global valeurs'!$A$2:$L$1221,8,FALSE),"0")</f>
        <v>0</v>
      </c>
      <c r="V45" s="9" t="str">
        <f>IF(AND('V2 Global valeurs'!$G45="A",'V2 Global valeurs'!E45="BASE"),VLOOKUP('V2 Global valeurs'!$A45,'V2 Global valeurs'!$A$2:$L$1221,9,FALSE),"0")</f>
        <v>0</v>
      </c>
      <c r="W45" s="9" t="str">
        <f>IF(AND('V2 Global valeurs'!$G45="A",'V2 Global valeurs'!E45="BASE"),VLOOKUP('V2 Global valeurs'!$A45,'V2 Global valeurs'!$A$2:$L$1221,10,FALSE),"0")</f>
        <v>0</v>
      </c>
      <c r="X45" s="9" t="str">
        <f>IF(AND('V2 Global valeurs'!$G45="A",'V2 Global valeurs'!E45="BASE"),VLOOKUP('V2 Global valeurs'!$A45,'V2 Global valeurs'!$A$2:$L$1221,11,FALSE),"0")</f>
        <v>0</v>
      </c>
      <c r="Y45" s="9" t="str">
        <f>IF(AND('V2 Global valeurs'!$G45="A",'V2 Global valeurs'!E45="BASE"),VLOOKUP('V2 Global valeurs'!$A45,'V2 Global valeurs'!$A$2:$L$1221,12,FALSE),"0")</f>
        <v>0</v>
      </c>
      <c r="AB45" s="3"/>
      <c r="AC45" s="3" t="str">
        <f>IF(AND('V2 Global valeurs'!$G45="E",'V2 Global valeurs'!$E45="RENFORT 1"),VLOOKUP('V2 Global valeurs'!$A45,'V2 Global valeurs'!$A$2:$L$1221,8,FALSE),"0")</f>
        <v>0</v>
      </c>
      <c r="AD45" s="3" t="str">
        <f>IF(AND('V2 Global valeurs'!$G45="E",'V2 Global valeurs'!$E45="RENFORT 1"),VLOOKUP('V2 Global valeurs'!$A45,'V2 Global valeurs'!$A$2:$L$1221,9,FALSE),"0")</f>
        <v>0</v>
      </c>
      <c r="AE45" s="3" t="str">
        <f>IF(AND('V2 Global valeurs'!$G45="E",'V2 Global valeurs'!$E45="RENFORT 1"),VLOOKUP('V2 Global valeurs'!$A45,'V2 Global valeurs'!$A$2:$L$1221,10,FALSE),"0")</f>
        <v>0</v>
      </c>
      <c r="AF45" s="3" t="str">
        <f>IF(AND('V2 Global valeurs'!$G45="E",'V2 Global valeurs'!$E45="RENFORT 1"),VLOOKUP('V2 Global valeurs'!$A45,'V2 Global valeurs'!$A$2:$L$1221,11,FALSE),"0")</f>
        <v>0</v>
      </c>
      <c r="AG45" s="3" t="str">
        <f>IF(AND('V2 Global valeurs'!$G45="E",'V2 Global valeurs'!$E45="RENFORT 1"),VLOOKUP('V2 Global valeurs'!$A45,'V2 Global valeurs'!$A$2:$L$1221,12,FALSE),"0")</f>
        <v>0</v>
      </c>
      <c r="AH45" s="3" t="str">
        <f>IF(AND('V2 Global valeurs'!$G45="A",'V2 Global valeurs'!$E45="RENFORT 1"),VLOOKUP('V2 Global valeurs'!$A45,'V2 Global valeurs'!$A$2:$L$1221,8,FALSE),"0")</f>
        <v>0</v>
      </c>
      <c r="AI45" s="3" t="str">
        <f>IF(AND('V2 Global valeurs'!$G45="A",'V2 Global valeurs'!$E45="RENFORT 1"),VLOOKUP('V2 Global valeurs'!$A45,'V2 Global valeurs'!$A$2:$L$1221,9,FALSE),"0")</f>
        <v>0</v>
      </c>
      <c r="AJ45" s="3" t="str">
        <f>IF(AND('V2 Global valeurs'!$G45="A",'V2 Global valeurs'!$E45="RENFORT 1"),VLOOKUP('V2 Global valeurs'!$A45,'V2 Global valeurs'!$A$2:$L$1221,10,FALSE),"0")</f>
        <v>0</v>
      </c>
      <c r="AK45" s="3" t="str">
        <f>IF(AND('V2 Global valeurs'!$G45="A",'V2 Global valeurs'!$E45="RENFORT 1"),VLOOKUP('V2 Global valeurs'!$A45,'V2 Global valeurs'!$A$2:$L$1221,11,FALSE),"0")</f>
        <v>0</v>
      </c>
      <c r="AL45" s="3" t="str">
        <f>IF(AND('V2 Global valeurs'!$G45="A",'V2 Global valeurs'!$E45="RENFORT 1"),VLOOKUP('V2 Global valeurs'!$A45,'V2 Global valeurs'!$A$2:$L$1221,12,FALSE),"0")</f>
        <v>0</v>
      </c>
      <c r="AP45" s="1" t="str">
        <f>IF(AND('V2 Global valeurs'!$G45="E",'V2 Global valeurs'!$E45="RENFORT 2"),VLOOKUP('V2 Global valeurs'!$A45,'V2 Global valeurs'!$A$2:$L$1221,8,FALSE),"0")</f>
        <v>0</v>
      </c>
      <c r="AQ45" s="1" t="str">
        <f>IF(AND('V2 Global valeurs'!$G45="E",'V2 Global valeurs'!$E45="RENFORT 2"),VLOOKUP('V2 Global valeurs'!$A45,'V2 Global valeurs'!$A$2:$L$1221,9,FALSE),"0")</f>
        <v>0</v>
      </c>
      <c r="AR45" s="1" t="str">
        <f>IF(AND('V2 Global valeurs'!$G45="E",'V2 Global valeurs'!$E45="RENFORT 2"),VLOOKUP('V2 Global valeurs'!$A45,'V2 Global valeurs'!$A$2:$L$1221,10,FALSE),"0")</f>
        <v>0</v>
      </c>
      <c r="AS45" s="1" t="str">
        <f>IF(AND('V2 Global valeurs'!$G45="E",'V2 Global valeurs'!$E45="RENFORT 2"),VLOOKUP('V2 Global valeurs'!$A45,'V2 Global valeurs'!$A$2:$L$1221,11,FALSE),"0")</f>
        <v>0</v>
      </c>
      <c r="AT45" s="1" t="str">
        <f>IF(AND('V2 Global valeurs'!$G45="E",'V2 Global valeurs'!$E45="RENFORT 2"),VLOOKUP('V2 Global valeurs'!$A45,'V2 Global valeurs'!$A$2:$L$1221,12,FALSE),"0")</f>
        <v>0</v>
      </c>
      <c r="AU45" s="1" t="str">
        <f>IF(AND('V2 Global valeurs'!$G45="A",'V2 Global valeurs'!$E45="RENFORT 2"),VLOOKUP('V2 Global valeurs'!$A45,'V2 Global valeurs'!$A$2:$L$1221,8,FALSE),"0")</f>
        <v>0</v>
      </c>
      <c r="AV45" s="1" t="str">
        <f>IF(AND('V2 Global valeurs'!$G45="A",'V2 Global valeurs'!$E45="RENFORT 2"),VLOOKUP('V2 Global valeurs'!$A45,'V2 Global valeurs'!$A$2:$L$1221,9,FALSE),"0")</f>
        <v>0</v>
      </c>
      <c r="AW45" s="1" t="str">
        <f>IF(AND('V2 Global valeurs'!$G45="A",'V2 Global valeurs'!$E45="RENFORT 2"),VLOOKUP('V2 Global valeurs'!$A45,'V2 Global valeurs'!$A$2:$L$1221,10,FALSE),"0")</f>
        <v>0</v>
      </c>
      <c r="AX45" s="1" t="str">
        <f>IF(AND('V2 Global valeurs'!$G45="A",'V2 Global valeurs'!$E45="RENFORT 2"),VLOOKUP('V2 Global valeurs'!$A45,'V2 Global valeurs'!$A$2:$L$1221,11,FALSE),"0")</f>
        <v>0</v>
      </c>
      <c r="AY45" s="1" t="str">
        <f>IF(AND('V2 Global valeurs'!$G45="A",'V2 Global valeurs'!$E45="RENFORT 2"),VLOOKUP('V2 Global valeurs'!$A45,'V2 Global valeurs'!$A$2:$L$1221,12,FALSE),"0")</f>
        <v>0</v>
      </c>
    </row>
    <row r="46" spans="1:51" x14ac:dyDescent="0.3">
      <c r="A46" t="s">
        <v>105</v>
      </c>
      <c r="B46" t="s">
        <v>102</v>
      </c>
      <c r="C46" t="s">
        <v>106</v>
      </c>
      <c r="D46" t="s">
        <v>107</v>
      </c>
      <c r="E46" t="s">
        <v>367</v>
      </c>
      <c r="F46">
        <v>9</v>
      </c>
      <c r="G46" s="2" t="s">
        <v>14</v>
      </c>
      <c r="H46">
        <v>94.95</v>
      </c>
      <c r="I46">
        <v>251.56000000000003</v>
      </c>
      <c r="J46">
        <v>251.56000000000003</v>
      </c>
      <c r="K46">
        <v>251.56000000000003</v>
      </c>
      <c r="L46">
        <v>171.35000000000002</v>
      </c>
      <c r="M46" t="s">
        <v>106</v>
      </c>
      <c r="N46" t="s">
        <v>107</v>
      </c>
      <c r="O46" s="4" t="s">
        <v>14</v>
      </c>
      <c r="P46" s="9" t="str">
        <f>IF(AND('V2 Global valeurs'!$G46="E",'V2 Global valeurs'!E46="BASE"),VLOOKUP('V2 Global valeurs'!$A46,'V2 Global valeurs'!$A$2:$L$1221,8,FALSE),"0")</f>
        <v>0</v>
      </c>
      <c r="Q46" s="9" t="str">
        <f>IF(AND('V2 Global valeurs'!$G46="E",'V2 Global valeurs'!E46="BASE"),VLOOKUP('V2 Global valeurs'!$A46,'V2 Global valeurs'!$A$2:$L$1221,9,FALSE),"0")</f>
        <v>0</v>
      </c>
      <c r="R46" s="9" t="str">
        <f>IF(AND('V2 Global valeurs'!$G46="E",'V2 Global valeurs'!E46="BASE"),VLOOKUP('V2 Global valeurs'!$A46,'V2 Global valeurs'!$A$2:$L$1221,10,FALSE),"0")</f>
        <v>0</v>
      </c>
      <c r="S46" s="9" t="str">
        <f>IF(AND('V2 Global valeurs'!$G46="E",'V2 Global valeurs'!E46="BASE"),VLOOKUP('V2 Global valeurs'!$A46,'V2 Global valeurs'!$A$2:$L$1221,11,FALSE),"0")</f>
        <v>0</v>
      </c>
      <c r="T46" s="9" t="str">
        <f>IF(AND('V2 Global valeurs'!$G46="E",'V2 Global valeurs'!E46="BASE"),VLOOKUP('V2 Global valeurs'!$A46,'V2 Global valeurs'!$A$2:$L$1221,12,FALSE),"0")</f>
        <v>0</v>
      </c>
      <c r="U46" s="9">
        <f>IF(AND('V2 Global valeurs'!$G46="A",'V2 Global valeurs'!E46="BASE"),VLOOKUP('V2 Global valeurs'!$A46,'V2 Global valeurs'!$A$2:$L$1221,8,FALSE),"0")</f>
        <v>94.95</v>
      </c>
      <c r="V46" s="9">
        <f>IF(AND('V2 Global valeurs'!$G46="A",'V2 Global valeurs'!E46="BASE"),VLOOKUP('V2 Global valeurs'!$A46,'V2 Global valeurs'!$A$2:$L$1221,9,FALSE),"0")</f>
        <v>251.56000000000003</v>
      </c>
      <c r="W46" s="9">
        <f>IF(AND('V2 Global valeurs'!$G46="A",'V2 Global valeurs'!E46="BASE"),VLOOKUP('V2 Global valeurs'!$A46,'V2 Global valeurs'!$A$2:$L$1221,10,FALSE),"0")</f>
        <v>251.56000000000003</v>
      </c>
      <c r="X46" s="9">
        <f>IF(AND('V2 Global valeurs'!$G46="A",'V2 Global valeurs'!E46="BASE"),VLOOKUP('V2 Global valeurs'!$A46,'V2 Global valeurs'!$A$2:$L$1221,11,FALSE),"0")</f>
        <v>251.56000000000003</v>
      </c>
      <c r="Y46" s="9">
        <f>IF(AND('V2 Global valeurs'!$G46="A",'V2 Global valeurs'!E46="BASE"),VLOOKUP('V2 Global valeurs'!$A46,'V2 Global valeurs'!$A$2:$L$1221,12,FALSE),"0")</f>
        <v>171.35000000000002</v>
      </c>
      <c r="AB46" s="3"/>
      <c r="AC46" s="3" t="str">
        <f>IF(AND('V2 Global valeurs'!$G46="E",'V2 Global valeurs'!$E46="RENFORT 1"),VLOOKUP('V2 Global valeurs'!$A46,'V2 Global valeurs'!$A$2:$L$1221,8,FALSE),"0")</f>
        <v>0</v>
      </c>
      <c r="AD46" s="3" t="str">
        <f>IF(AND('V2 Global valeurs'!$G46="E",'V2 Global valeurs'!$E46="RENFORT 1"),VLOOKUP('V2 Global valeurs'!$A46,'V2 Global valeurs'!$A$2:$L$1221,9,FALSE),"0")</f>
        <v>0</v>
      </c>
      <c r="AE46" s="3" t="str">
        <f>IF(AND('V2 Global valeurs'!$G46="E",'V2 Global valeurs'!$E46="RENFORT 1"),VLOOKUP('V2 Global valeurs'!$A46,'V2 Global valeurs'!$A$2:$L$1221,10,FALSE),"0")</f>
        <v>0</v>
      </c>
      <c r="AF46" s="3" t="str">
        <f>IF(AND('V2 Global valeurs'!$G46="E",'V2 Global valeurs'!$E46="RENFORT 1"),VLOOKUP('V2 Global valeurs'!$A46,'V2 Global valeurs'!$A$2:$L$1221,11,FALSE),"0")</f>
        <v>0</v>
      </c>
      <c r="AG46" s="3" t="str">
        <f>IF(AND('V2 Global valeurs'!$G46="E",'V2 Global valeurs'!$E46="RENFORT 1"),VLOOKUP('V2 Global valeurs'!$A46,'V2 Global valeurs'!$A$2:$L$1221,12,FALSE),"0")</f>
        <v>0</v>
      </c>
      <c r="AH46" s="3" t="str">
        <f>IF(AND('V2 Global valeurs'!$G46="A",'V2 Global valeurs'!$E46="RENFORT 1"),VLOOKUP('V2 Global valeurs'!$A46,'V2 Global valeurs'!$A$2:$L$1221,8,FALSE),"0")</f>
        <v>0</v>
      </c>
      <c r="AI46" s="3" t="str">
        <f>IF(AND('V2 Global valeurs'!$G46="A",'V2 Global valeurs'!$E46="RENFORT 1"),VLOOKUP('V2 Global valeurs'!$A46,'V2 Global valeurs'!$A$2:$L$1221,9,FALSE),"0")</f>
        <v>0</v>
      </c>
      <c r="AJ46" s="3" t="str">
        <f>IF(AND('V2 Global valeurs'!$G46="A",'V2 Global valeurs'!$E46="RENFORT 1"),VLOOKUP('V2 Global valeurs'!$A46,'V2 Global valeurs'!$A$2:$L$1221,10,FALSE),"0")</f>
        <v>0</v>
      </c>
      <c r="AK46" s="3" t="str">
        <f>IF(AND('V2 Global valeurs'!$G46="A",'V2 Global valeurs'!$E46="RENFORT 1"),VLOOKUP('V2 Global valeurs'!$A46,'V2 Global valeurs'!$A$2:$L$1221,11,FALSE),"0")</f>
        <v>0</v>
      </c>
      <c r="AL46" s="3" t="str">
        <f>IF(AND('V2 Global valeurs'!$G46="A",'V2 Global valeurs'!$E46="RENFORT 1"),VLOOKUP('V2 Global valeurs'!$A46,'V2 Global valeurs'!$A$2:$L$1221,12,FALSE),"0")</f>
        <v>0</v>
      </c>
      <c r="AP46" s="1" t="str">
        <f>IF(AND('V2 Global valeurs'!$G46="E",'V2 Global valeurs'!$E46="RENFORT 2"),VLOOKUP('V2 Global valeurs'!$A46,'V2 Global valeurs'!$A$2:$L$1221,8,FALSE),"0")</f>
        <v>0</v>
      </c>
      <c r="AQ46" s="1" t="str">
        <f>IF(AND('V2 Global valeurs'!$G46="E",'V2 Global valeurs'!$E46="RENFORT 2"),VLOOKUP('V2 Global valeurs'!$A46,'V2 Global valeurs'!$A$2:$L$1221,9,FALSE),"0")</f>
        <v>0</v>
      </c>
      <c r="AR46" s="1" t="str">
        <f>IF(AND('V2 Global valeurs'!$G46="E",'V2 Global valeurs'!$E46="RENFORT 2"),VLOOKUP('V2 Global valeurs'!$A46,'V2 Global valeurs'!$A$2:$L$1221,10,FALSE),"0")</f>
        <v>0</v>
      </c>
      <c r="AS46" s="1" t="str">
        <f>IF(AND('V2 Global valeurs'!$G46="E",'V2 Global valeurs'!$E46="RENFORT 2"),VLOOKUP('V2 Global valeurs'!$A46,'V2 Global valeurs'!$A$2:$L$1221,11,FALSE),"0")</f>
        <v>0</v>
      </c>
      <c r="AT46" s="1" t="str">
        <f>IF(AND('V2 Global valeurs'!$G46="E",'V2 Global valeurs'!$E46="RENFORT 2"),VLOOKUP('V2 Global valeurs'!$A46,'V2 Global valeurs'!$A$2:$L$1221,12,FALSE),"0")</f>
        <v>0</v>
      </c>
      <c r="AU46" s="1" t="str">
        <f>IF(AND('V2 Global valeurs'!$G46="A",'V2 Global valeurs'!$E46="RENFORT 2"),VLOOKUP('V2 Global valeurs'!$A46,'V2 Global valeurs'!$A$2:$L$1221,8,FALSE),"0")</f>
        <v>0</v>
      </c>
      <c r="AV46" s="1" t="str">
        <f>IF(AND('V2 Global valeurs'!$G46="A",'V2 Global valeurs'!$E46="RENFORT 2"),VLOOKUP('V2 Global valeurs'!$A46,'V2 Global valeurs'!$A$2:$L$1221,9,FALSE),"0")</f>
        <v>0</v>
      </c>
      <c r="AW46" s="1" t="str">
        <f>IF(AND('V2 Global valeurs'!$G46="A",'V2 Global valeurs'!$E46="RENFORT 2"),VLOOKUP('V2 Global valeurs'!$A46,'V2 Global valeurs'!$A$2:$L$1221,10,FALSE),"0")</f>
        <v>0</v>
      </c>
      <c r="AX46" s="1" t="str">
        <f>IF(AND('V2 Global valeurs'!$G46="A",'V2 Global valeurs'!$E46="RENFORT 2"),VLOOKUP('V2 Global valeurs'!$A46,'V2 Global valeurs'!$A$2:$L$1221,11,FALSE),"0")</f>
        <v>0</v>
      </c>
      <c r="AY46" s="1" t="str">
        <f>IF(AND('V2 Global valeurs'!$G46="A",'V2 Global valeurs'!$E46="RENFORT 2"),VLOOKUP('V2 Global valeurs'!$A46,'V2 Global valeurs'!$A$2:$L$1221,12,FALSE),"0")</f>
        <v>0</v>
      </c>
    </row>
    <row r="47" spans="1:51" s="19" customFormat="1" x14ac:dyDescent="0.3">
      <c r="A47" s="19" t="s">
        <v>108</v>
      </c>
      <c r="B47" s="19" t="s">
        <v>109</v>
      </c>
      <c r="C47" s="19" t="s">
        <v>110</v>
      </c>
      <c r="D47" s="19" t="s">
        <v>111</v>
      </c>
      <c r="E47" s="19" t="s">
        <v>367</v>
      </c>
      <c r="F47" s="20">
        <v>8</v>
      </c>
      <c r="G47" s="20" t="s">
        <v>9</v>
      </c>
      <c r="H47" s="19">
        <v>264.06</v>
      </c>
      <c r="I47" s="19">
        <v>94.08</v>
      </c>
      <c r="J47" s="19">
        <v>162.34</v>
      </c>
      <c r="K47" s="19">
        <v>264.06</v>
      </c>
      <c r="L47" s="19">
        <v>264.06</v>
      </c>
      <c r="M47" s="19" t="s">
        <v>110</v>
      </c>
      <c r="N47" s="19" t="s">
        <v>111</v>
      </c>
      <c r="O47" s="21" t="s">
        <v>9</v>
      </c>
      <c r="P47" s="22">
        <f>IF(AND('V2 Global valeurs'!$G47="E",'V2 Global valeurs'!E47="BASE"),VLOOKUP('V2 Global valeurs'!$A47,'V2 Global valeurs'!$A$2:$L$1221,8,FALSE),"0")</f>
        <v>264.06</v>
      </c>
      <c r="Q47" s="22">
        <f>IF(AND('V2 Global valeurs'!$G47="E",'V2 Global valeurs'!E47="BASE"),VLOOKUP('V2 Global valeurs'!$A47,'V2 Global valeurs'!$A$2:$L$1221,9,FALSE),"0")</f>
        <v>94.08</v>
      </c>
      <c r="R47" s="22">
        <f>IF(AND('V2 Global valeurs'!$G47="E",'V2 Global valeurs'!E47="BASE"),VLOOKUP('V2 Global valeurs'!$A47,'V2 Global valeurs'!$A$2:$L$1221,10,FALSE),"0")</f>
        <v>162.34</v>
      </c>
      <c r="S47" s="22">
        <f>IF(AND('V2 Global valeurs'!$G47="E",'V2 Global valeurs'!E47="BASE"),VLOOKUP('V2 Global valeurs'!$A47,'V2 Global valeurs'!$A$2:$L$1221,11,FALSE),"0")</f>
        <v>264.06</v>
      </c>
      <c r="T47" s="22">
        <f>IF(AND('V2 Global valeurs'!$G47="E",'V2 Global valeurs'!E47="BASE"),VLOOKUP('V2 Global valeurs'!$A47,'V2 Global valeurs'!$A$2:$L$1221,12,FALSE),"0")</f>
        <v>264.06</v>
      </c>
      <c r="U47" s="22" t="str">
        <f>IF(AND('V2 Global valeurs'!$G47="A",'V2 Global valeurs'!E47="BASE"),VLOOKUP('V2 Global valeurs'!$A47,'V2 Global valeurs'!$A$2:$L$1221,8,FALSE),"0")</f>
        <v>0</v>
      </c>
      <c r="V47" s="22" t="str">
        <f>IF(AND('V2 Global valeurs'!$G47="A",'V2 Global valeurs'!E47="BASE"),VLOOKUP('V2 Global valeurs'!$A47,'V2 Global valeurs'!$A$2:$L$1221,9,FALSE),"0")</f>
        <v>0</v>
      </c>
      <c r="W47" s="22" t="str">
        <f>IF(AND('V2 Global valeurs'!$G47="A",'V2 Global valeurs'!E47="BASE"),VLOOKUP('V2 Global valeurs'!$A47,'V2 Global valeurs'!$A$2:$L$1221,10,FALSE),"0")</f>
        <v>0</v>
      </c>
      <c r="X47" s="22" t="str">
        <f>IF(AND('V2 Global valeurs'!$G47="A",'V2 Global valeurs'!E47="BASE"),VLOOKUP('V2 Global valeurs'!$A47,'V2 Global valeurs'!$A$2:$L$1221,11,FALSE),"0")</f>
        <v>0</v>
      </c>
      <c r="Y47" s="22" t="str">
        <f>IF(AND('V2 Global valeurs'!$G47="A",'V2 Global valeurs'!E47="BASE"),VLOOKUP('V2 Global valeurs'!$A47,'V2 Global valeurs'!$A$2:$L$1221,12,FALSE),"0")</f>
        <v>0</v>
      </c>
      <c r="AB47" s="22"/>
      <c r="AC47" s="22" t="str">
        <f>IF(AND('V2 Global valeurs'!$G47="E",'V2 Global valeurs'!$E47="RENFORT 1"),VLOOKUP('V2 Global valeurs'!$A47,'V2 Global valeurs'!$A$2:$L$1221,8,FALSE),"0")</f>
        <v>0</v>
      </c>
      <c r="AD47" s="22" t="str">
        <f>IF(AND('V2 Global valeurs'!$G47="E",'V2 Global valeurs'!$E47="RENFORT 1"),VLOOKUP('V2 Global valeurs'!$A47,'V2 Global valeurs'!$A$2:$L$1221,9,FALSE),"0")</f>
        <v>0</v>
      </c>
      <c r="AE47" s="22" t="str">
        <f>IF(AND('V2 Global valeurs'!$G47="E",'V2 Global valeurs'!$E47="RENFORT 1"),VLOOKUP('V2 Global valeurs'!$A47,'V2 Global valeurs'!$A$2:$L$1221,10,FALSE),"0")</f>
        <v>0</v>
      </c>
      <c r="AF47" s="22" t="str">
        <f>IF(AND('V2 Global valeurs'!$G47="E",'V2 Global valeurs'!$E47="RENFORT 1"),VLOOKUP('V2 Global valeurs'!$A47,'V2 Global valeurs'!$A$2:$L$1221,11,FALSE),"0")</f>
        <v>0</v>
      </c>
      <c r="AG47" s="22" t="str">
        <f>IF(AND('V2 Global valeurs'!$G47="E",'V2 Global valeurs'!$E47="RENFORT 1"),VLOOKUP('V2 Global valeurs'!$A47,'V2 Global valeurs'!$A$2:$L$1221,12,FALSE),"0")</f>
        <v>0</v>
      </c>
      <c r="AH47" s="22" t="str">
        <f>IF(AND('V2 Global valeurs'!$G47="A",'V2 Global valeurs'!$E47="RENFORT 1"),VLOOKUP('V2 Global valeurs'!$A47,'V2 Global valeurs'!$A$2:$L$1221,8,FALSE),"0")</f>
        <v>0</v>
      </c>
      <c r="AI47" s="22" t="str">
        <f>IF(AND('V2 Global valeurs'!$G47="A",'V2 Global valeurs'!$E47="RENFORT 1"),VLOOKUP('V2 Global valeurs'!$A47,'V2 Global valeurs'!$A$2:$L$1221,9,FALSE),"0")</f>
        <v>0</v>
      </c>
      <c r="AJ47" s="22" t="str">
        <f>IF(AND('V2 Global valeurs'!$G47="A",'V2 Global valeurs'!$E47="RENFORT 1"),VLOOKUP('V2 Global valeurs'!$A47,'V2 Global valeurs'!$A$2:$L$1221,10,FALSE),"0")</f>
        <v>0</v>
      </c>
      <c r="AK47" s="22" t="str">
        <f>IF(AND('V2 Global valeurs'!$G47="A",'V2 Global valeurs'!$E47="RENFORT 1"),VLOOKUP('V2 Global valeurs'!$A47,'V2 Global valeurs'!$A$2:$L$1221,11,FALSE),"0")</f>
        <v>0</v>
      </c>
      <c r="AL47" s="22" t="str">
        <f>IF(AND('V2 Global valeurs'!$G47="A",'V2 Global valeurs'!$E47="RENFORT 1"),VLOOKUP('V2 Global valeurs'!$A47,'V2 Global valeurs'!$A$2:$L$1221,12,FALSE),"0")</f>
        <v>0</v>
      </c>
      <c r="AP47" s="23" t="str">
        <f>IF(AND('V2 Global valeurs'!$G47="E",'V2 Global valeurs'!$E47="RENFORT 2"),VLOOKUP('V2 Global valeurs'!$A47,'V2 Global valeurs'!$A$2:$L$1221,8,FALSE),"0")</f>
        <v>0</v>
      </c>
      <c r="AQ47" s="23" t="str">
        <f>IF(AND('V2 Global valeurs'!$G47="E",'V2 Global valeurs'!$E47="RENFORT 2"),VLOOKUP('V2 Global valeurs'!$A47,'V2 Global valeurs'!$A$2:$L$1221,9,FALSE),"0")</f>
        <v>0</v>
      </c>
      <c r="AR47" s="23" t="str">
        <f>IF(AND('V2 Global valeurs'!$G47="E",'V2 Global valeurs'!$E47="RENFORT 2"),VLOOKUP('V2 Global valeurs'!$A47,'V2 Global valeurs'!$A$2:$L$1221,10,FALSE),"0")</f>
        <v>0</v>
      </c>
      <c r="AS47" s="23" t="str">
        <f>IF(AND('V2 Global valeurs'!$G47="E",'V2 Global valeurs'!$E47="RENFORT 2"),VLOOKUP('V2 Global valeurs'!$A47,'V2 Global valeurs'!$A$2:$L$1221,11,FALSE),"0")</f>
        <v>0</v>
      </c>
      <c r="AT47" s="23" t="str">
        <f>IF(AND('V2 Global valeurs'!$G47="E",'V2 Global valeurs'!$E47="RENFORT 2"),VLOOKUP('V2 Global valeurs'!$A47,'V2 Global valeurs'!$A$2:$L$1221,12,FALSE),"0")</f>
        <v>0</v>
      </c>
      <c r="AU47" s="23" t="str">
        <f>IF(AND('V2 Global valeurs'!$G47="A",'V2 Global valeurs'!$E47="RENFORT 2"),VLOOKUP('V2 Global valeurs'!$A47,'V2 Global valeurs'!$A$2:$L$1221,8,FALSE),"0")</f>
        <v>0</v>
      </c>
      <c r="AV47" s="23" t="str">
        <f>IF(AND('V2 Global valeurs'!$G47="A",'V2 Global valeurs'!$E47="RENFORT 2"),VLOOKUP('V2 Global valeurs'!$A47,'V2 Global valeurs'!$A$2:$L$1221,9,FALSE),"0")</f>
        <v>0</v>
      </c>
      <c r="AW47" s="23" t="str">
        <f>IF(AND('V2 Global valeurs'!$G47="A",'V2 Global valeurs'!$E47="RENFORT 2"),VLOOKUP('V2 Global valeurs'!$A47,'V2 Global valeurs'!$A$2:$L$1221,10,FALSE),"0")</f>
        <v>0</v>
      </c>
      <c r="AX47" s="23" t="str">
        <f>IF(AND('V2 Global valeurs'!$G47="A",'V2 Global valeurs'!$E47="RENFORT 2"),VLOOKUP('V2 Global valeurs'!$A47,'V2 Global valeurs'!$A$2:$L$1221,11,FALSE),"0")</f>
        <v>0</v>
      </c>
      <c r="AY47" s="23" t="str">
        <f>IF(AND('V2 Global valeurs'!$G47="A",'V2 Global valeurs'!$E47="RENFORT 2"),VLOOKUP('V2 Global valeurs'!$A47,'V2 Global valeurs'!$A$2:$L$1221,12,FALSE),"0")</f>
        <v>0</v>
      </c>
    </row>
    <row r="48" spans="1:51" s="19" customFormat="1" x14ac:dyDescent="0.3">
      <c r="A48" s="19" t="s">
        <v>112</v>
      </c>
      <c r="B48" s="19" t="s">
        <v>109</v>
      </c>
      <c r="C48" s="19" t="s">
        <v>113</v>
      </c>
      <c r="D48" s="19" t="s">
        <v>114</v>
      </c>
      <c r="E48" s="19" t="s">
        <v>368</v>
      </c>
      <c r="F48" s="19">
        <v>8</v>
      </c>
      <c r="G48" s="20" t="s">
        <v>14</v>
      </c>
      <c r="H48" s="19">
        <v>47.77</v>
      </c>
      <c r="I48" s="19">
        <v>19.21</v>
      </c>
      <c r="J48" s="19">
        <v>33.410000000000004</v>
      </c>
      <c r="K48" s="19">
        <v>47.77</v>
      </c>
      <c r="L48" s="19">
        <v>47.77</v>
      </c>
      <c r="O48" s="21"/>
      <c r="P48" s="22" t="str">
        <f>IF(AND('V2 Global valeurs'!$G48="E",'V2 Global valeurs'!E48="BASE"),VLOOKUP('V2 Global valeurs'!$A48,'V2 Global valeurs'!$A$2:$L$1221,8,FALSE),"0")</f>
        <v>0</v>
      </c>
      <c r="Q48" s="22" t="str">
        <f>IF(AND('V2 Global valeurs'!$G48="E",'V2 Global valeurs'!E48="BASE"),VLOOKUP('V2 Global valeurs'!$A48,'V2 Global valeurs'!$A$2:$L$1221,9,FALSE),"0")</f>
        <v>0</v>
      </c>
      <c r="R48" s="22" t="str">
        <f>IF(AND('V2 Global valeurs'!$G48="E",'V2 Global valeurs'!E48="BASE"),VLOOKUP('V2 Global valeurs'!$A48,'V2 Global valeurs'!$A$2:$L$1221,10,FALSE),"0")</f>
        <v>0</v>
      </c>
      <c r="S48" s="22" t="str">
        <f>IF(AND('V2 Global valeurs'!$G48="E",'V2 Global valeurs'!E48="BASE"),VLOOKUP('V2 Global valeurs'!$A48,'V2 Global valeurs'!$A$2:$L$1221,11,FALSE),"0")</f>
        <v>0</v>
      </c>
      <c r="T48" s="22" t="str">
        <f>IF(AND('V2 Global valeurs'!$G48="E",'V2 Global valeurs'!E48="BASE"),VLOOKUP('V2 Global valeurs'!$A48,'V2 Global valeurs'!$A$2:$L$1221,12,FALSE),"0")</f>
        <v>0</v>
      </c>
      <c r="U48" s="22" t="str">
        <f>IF(AND('V2 Global valeurs'!$G48="A",'V2 Global valeurs'!E48="BASE"),VLOOKUP('V2 Global valeurs'!$A48,'V2 Global valeurs'!$A$2:$L$1221,8,FALSE),"0")</f>
        <v>0</v>
      </c>
      <c r="V48" s="22" t="str">
        <f>IF(AND('V2 Global valeurs'!$G48="A",'V2 Global valeurs'!E48="BASE"),VLOOKUP('V2 Global valeurs'!$A48,'V2 Global valeurs'!$A$2:$L$1221,9,FALSE),"0")</f>
        <v>0</v>
      </c>
      <c r="W48" s="22" t="str">
        <f>IF(AND('V2 Global valeurs'!$G48="A",'V2 Global valeurs'!E48="BASE"),VLOOKUP('V2 Global valeurs'!$A48,'V2 Global valeurs'!$A$2:$L$1221,10,FALSE),"0")</f>
        <v>0</v>
      </c>
      <c r="X48" s="22" t="str">
        <f>IF(AND('V2 Global valeurs'!$G48="A",'V2 Global valeurs'!E48="BASE"),VLOOKUP('V2 Global valeurs'!$A48,'V2 Global valeurs'!$A$2:$L$1221,11,FALSE),"0")</f>
        <v>0</v>
      </c>
      <c r="Y48" s="22" t="str">
        <f>IF(AND('V2 Global valeurs'!$G48="A",'V2 Global valeurs'!E48="BASE"),VLOOKUP('V2 Global valeurs'!$A48,'V2 Global valeurs'!$A$2:$L$1221,12,FALSE),"0")</f>
        <v>0</v>
      </c>
      <c r="Z48" s="19" t="s">
        <v>113</v>
      </c>
      <c r="AA48" s="19" t="s">
        <v>114</v>
      </c>
      <c r="AB48" s="22" t="s">
        <v>14</v>
      </c>
      <c r="AC48" s="22" t="str">
        <f>IF(AND('V2 Global valeurs'!$G48="E",'V2 Global valeurs'!$E48="RENFORT 1"),VLOOKUP('V2 Global valeurs'!$A48,'V2 Global valeurs'!$A$2:$L$1221,8,FALSE),"0")</f>
        <v>0</v>
      </c>
      <c r="AD48" s="22" t="str">
        <f>IF(AND('V2 Global valeurs'!$G48="E",'V2 Global valeurs'!$E48="RENFORT 1"),VLOOKUP('V2 Global valeurs'!$A48,'V2 Global valeurs'!$A$2:$L$1221,9,FALSE),"0")</f>
        <v>0</v>
      </c>
      <c r="AE48" s="22" t="str">
        <f>IF(AND('V2 Global valeurs'!$G48="E",'V2 Global valeurs'!$E48="RENFORT 1"),VLOOKUP('V2 Global valeurs'!$A48,'V2 Global valeurs'!$A$2:$L$1221,10,FALSE),"0")</f>
        <v>0</v>
      </c>
      <c r="AF48" s="22" t="str">
        <f>IF(AND('V2 Global valeurs'!$G48="E",'V2 Global valeurs'!$E48="RENFORT 1"),VLOOKUP('V2 Global valeurs'!$A48,'V2 Global valeurs'!$A$2:$L$1221,11,FALSE),"0")</f>
        <v>0</v>
      </c>
      <c r="AG48" s="22" t="str">
        <f>IF(AND('V2 Global valeurs'!$G48="E",'V2 Global valeurs'!$E48="RENFORT 1"),VLOOKUP('V2 Global valeurs'!$A48,'V2 Global valeurs'!$A$2:$L$1221,12,FALSE),"0")</f>
        <v>0</v>
      </c>
      <c r="AH48" s="22">
        <f>IF(AND('V2 Global valeurs'!$G48="A",'V2 Global valeurs'!$E48="RENFORT 1"),VLOOKUP('V2 Global valeurs'!$A48,'V2 Global valeurs'!$A$2:$L$1221,8,FALSE),"0")</f>
        <v>47.77</v>
      </c>
      <c r="AI48" s="22">
        <f>IF(AND('V2 Global valeurs'!$G48="A",'V2 Global valeurs'!$E48="RENFORT 1"),VLOOKUP('V2 Global valeurs'!$A48,'V2 Global valeurs'!$A$2:$L$1221,9,FALSE),"0")</f>
        <v>19.21</v>
      </c>
      <c r="AJ48" s="22">
        <f>IF(AND('V2 Global valeurs'!$G48="A",'V2 Global valeurs'!$E48="RENFORT 1"),VLOOKUP('V2 Global valeurs'!$A48,'V2 Global valeurs'!$A$2:$L$1221,10,FALSE),"0")</f>
        <v>33.410000000000004</v>
      </c>
      <c r="AK48" s="22">
        <f>IF(AND('V2 Global valeurs'!$G48="A",'V2 Global valeurs'!$E48="RENFORT 1"),VLOOKUP('V2 Global valeurs'!$A48,'V2 Global valeurs'!$A$2:$L$1221,11,FALSE),"0")</f>
        <v>47.77</v>
      </c>
      <c r="AL48" s="22">
        <f>IF(AND('V2 Global valeurs'!$G48="A",'V2 Global valeurs'!$E48="RENFORT 1"),VLOOKUP('V2 Global valeurs'!$A48,'V2 Global valeurs'!$A$2:$L$1221,12,FALSE),"0")</f>
        <v>47.77</v>
      </c>
      <c r="AP48" s="23" t="str">
        <f>IF(AND('V2 Global valeurs'!$G48="E",'V2 Global valeurs'!$E48="RENFORT 2"),VLOOKUP('V2 Global valeurs'!$A48,'V2 Global valeurs'!$A$2:$L$1221,8,FALSE),"0")</f>
        <v>0</v>
      </c>
      <c r="AQ48" s="23" t="str">
        <f>IF(AND('V2 Global valeurs'!$G48="E",'V2 Global valeurs'!$E48="RENFORT 2"),VLOOKUP('V2 Global valeurs'!$A48,'V2 Global valeurs'!$A$2:$L$1221,9,FALSE),"0")</f>
        <v>0</v>
      </c>
      <c r="AR48" s="23" t="str">
        <f>IF(AND('V2 Global valeurs'!$G48="E",'V2 Global valeurs'!$E48="RENFORT 2"),VLOOKUP('V2 Global valeurs'!$A48,'V2 Global valeurs'!$A$2:$L$1221,10,FALSE),"0")</f>
        <v>0</v>
      </c>
      <c r="AS48" s="23" t="str">
        <f>IF(AND('V2 Global valeurs'!$G48="E",'V2 Global valeurs'!$E48="RENFORT 2"),VLOOKUP('V2 Global valeurs'!$A48,'V2 Global valeurs'!$A$2:$L$1221,11,FALSE),"0")</f>
        <v>0</v>
      </c>
      <c r="AT48" s="23" t="str">
        <f>IF(AND('V2 Global valeurs'!$G48="E",'V2 Global valeurs'!$E48="RENFORT 2"),VLOOKUP('V2 Global valeurs'!$A48,'V2 Global valeurs'!$A$2:$L$1221,12,FALSE),"0")</f>
        <v>0</v>
      </c>
      <c r="AU48" s="23" t="str">
        <f>IF(AND('V2 Global valeurs'!$G48="A",'V2 Global valeurs'!$E48="RENFORT 2"),VLOOKUP('V2 Global valeurs'!$A48,'V2 Global valeurs'!$A$2:$L$1221,8,FALSE),"0")</f>
        <v>0</v>
      </c>
      <c r="AV48" s="23" t="str">
        <f>IF(AND('V2 Global valeurs'!$G48="A",'V2 Global valeurs'!$E48="RENFORT 2"),VLOOKUP('V2 Global valeurs'!$A48,'V2 Global valeurs'!$A$2:$L$1221,9,FALSE),"0")</f>
        <v>0</v>
      </c>
      <c r="AW48" s="23" t="str">
        <f>IF(AND('V2 Global valeurs'!$G48="A",'V2 Global valeurs'!$E48="RENFORT 2"),VLOOKUP('V2 Global valeurs'!$A48,'V2 Global valeurs'!$A$2:$L$1221,10,FALSE),"0")</f>
        <v>0</v>
      </c>
      <c r="AX48" s="23" t="str">
        <f>IF(AND('V2 Global valeurs'!$G48="A",'V2 Global valeurs'!$E48="RENFORT 2"),VLOOKUP('V2 Global valeurs'!$A48,'V2 Global valeurs'!$A$2:$L$1221,11,FALSE),"0")</f>
        <v>0</v>
      </c>
      <c r="AY48" s="23" t="str">
        <f>IF(AND('V2 Global valeurs'!$G48="A",'V2 Global valeurs'!$E48="RENFORT 2"),VLOOKUP('V2 Global valeurs'!$A48,'V2 Global valeurs'!$A$2:$L$1221,12,FALSE),"0")</f>
        <v>0</v>
      </c>
    </row>
    <row r="49" spans="1:51" x14ac:dyDescent="0.3">
      <c r="A49" t="s">
        <v>115</v>
      </c>
      <c r="B49" t="s">
        <v>109</v>
      </c>
      <c r="C49" t="s">
        <v>116</v>
      </c>
      <c r="D49" t="s">
        <v>117</v>
      </c>
      <c r="E49" t="s">
        <v>367</v>
      </c>
      <c r="F49">
        <v>8</v>
      </c>
      <c r="G49" s="2" t="s">
        <v>9</v>
      </c>
      <c r="H49">
        <v>264.06</v>
      </c>
      <c r="I49">
        <v>94.08</v>
      </c>
      <c r="J49">
        <v>162.34</v>
      </c>
      <c r="K49">
        <v>264.06</v>
      </c>
      <c r="L49">
        <v>264.06</v>
      </c>
      <c r="M49" t="s">
        <v>116</v>
      </c>
      <c r="N49" t="s">
        <v>117</v>
      </c>
      <c r="O49" s="4" t="s">
        <v>9</v>
      </c>
      <c r="P49" s="9">
        <f>IF(AND('V2 Global valeurs'!$G49="E",'V2 Global valeurs'!E49="BASE"),VLOOKUP('V2 Global valeurs'!$A49,'V2 Global valeurs'!$A$2:$L$1221,8,FALSE),"0")</f>
        <v>264.06</v>
      </c>
      <c r="Q49" s="9">
        <f>IF(AND('V2 Global valeurs'!$G49="E",'V2 Global valeurs'!E49="BASE"),VLOOKUP('V2 Global valeurs'!$A49,'V2 Global valeurs'!$A$2:$L$1221,9,FALSE),"0")</f>
        <v>94.08</v>
      </c>
      <c r="R49" s="9">
        <f>IF(AND('V2 Global valeurs'!$G49="E",'V2 Global valeurs'!E49="BASE"),VLOOKUP('V2 Global valeurs'!$A49,'V2 Global valeurs'!$A$2:$L$1221,10,FALSE),"0")</f>
        <v>162.34</v>
      </c>
      <c r="S49" s="9">
        <f>IF(AND('V2 Global valeurs'!$G49="E",'V2 Global valeurs'!E49="BASE"),VLOOKUP('V2 Global valeurs'!$A49,'V2 Global valeurs'!$A$2:$L$1221,11,FALSE),"0")</f>
        <v>264.06</v>
      </c>
      <c r="T49" s="9">
        <f>IF(AND('V2 Global valeurs'!$G49="E",'V2 Global valeurs'!E49="BASE"),VLOOKUP('V2 Global valeurs'!$A49,'V2 Global valeurs'!$A$2:$L$1221,12,FALSE),"0")</f>
        <v>264.06</v>
      </c>
      <c r="U49" s="9" t="str">
        <f>IF(AND('V2 Global valeurs'!$G49="A",'V2 Global valeurs'!E49="BASE"),VLOOKUP('V2 Global valeurs'!$A49,'V2 Global valeurs'!$A$2:$L$1221,8,FALSE),"0")</f>
        <v>0</v>
      </c>
      <c r="V49" s="9" t="str">
        <f>IF(AND('V2 Global valeurs'!$G49="A",'V2 Global valeurs'!E49="BASE"),VLOOKUP('V2 Global valeurs'!$A49,'V2 Global valeurs'!$A$2:$L$1221,9,FALSE),"0")</f>
        <v>0</v>
      </c>
      <c r="W49" s="9" t="str">
        <f>IF(AND('V2 Global valeurs'!$G49="A",'V2 Global valeurs'!E49="BASE"),VLOOKUP('V2 Global valeurs'!$A49,'V2 Global valeurs'!$A$2:$L$1221,10,FALSE),"0")</f>
        <v>0</v>
      </c>
      <c r="X49" s="9" t="str">
        <f>IF(AND('V2 Global valeurs'!$G49="A",'V2 Global valeurs'!E49="BASE"),VLOOKUP('V2 Global valeurs'!$A49,'V2 Global valeurs'!$A$2:$L$1221,11,FALSE),"0")</f>
        <v>0</v>
      </c>
      <c r="Y49" s="9" t="str">
        <f>IF(AND('V2 Global valeurs'!$G49="A",'V2 Global valeurs'!E49="BASE"),VLOOKUP('V2 Global valeurs'!$A49,'V2 Global valeurs'!$A$2:$L$1221,12,FALSE),"0")</f>
        <v>0</v>
      </c>
      <c r="AB49" s="3"/>
      <c r="AC49" s="3" t="str">
        <f>IF(AND('V2 Global valeurs'!$G49="E",'V2 Global valeurs'!$E49="RENFORT 1"),VLOOKUP('V2 Global valeurs'!$A49,'V2 Global valeurs'!$A$2:$L$1221,8,FALSE),"0")</f>
        <v>0</v>
      </c>
      <c r="AD49" s="3" t="str">
        <f>IF(AND('V2 Global valeurs'!$G49="E",'V2 Global valeurs'!$E49="RENFORT 1"),VLOOKUP('V2 Global valeurs'!$A49,'V2 Global valeurs'!$A$2:$L$1221,9,FALSE),"0")</f>
        <v>0</v>
      </c>
      <c r="AE49" s="3" t="str">
        <f>IF(AND('V2 Global valeurs'!$G49="E",'V2 Global valeurs'!$E49="RENFORT 1"),VLOOKUP('V2 Global valeurs'!$A49,'V2 Global valeurs'!$A$2:$L$1221,10,FALSE),"0")</f>
        <v>0</v>
      </c>
      <c r="AF49" s="3" t="str">
        <f>IF(AND('V2 Global valeurs'!$G49="E",'V2 Global valeurs'!$E49="RENFORT 1"),VLOOKUP('V2 Global valeurs'!$A49,'V2 Global valeurs'!$A$2:$L$1221,11,FALSE),"0")</f>
        <v>0</v>
      </c>
      <c r="AG49" s="3" t="str">
        <f>IF(AND('V2 Global valeurs'!$G49="E",'V2 Global valeurs'!$E49="RENFORT 1"),VLOOKUP('V2 Global valeurs'!$A49,'V2 Global valeurs'!$A$2:$L$1221,12,FALSE),"0")</f>
        <v>0</v>
      </c>
      <c r="AH49" s="3" t="str">
        <f>IF(AND('V2 Global valeurs'!$G49="A",'V2 Global valeurs'!$E49="RENFORT 1"),VLOOKUP('V2 Global valeurs'!$A49,'V2 Global valeurs'!$A$2:$L$1221,8,FALSE),"0")</f>
        <v>0</v>
      </c>
      <c r="AI49" s="3" t="str">
        <f>IF(AND('V2 Global valeurs'!$G49="A",'V2 Global valeurs'!$E49="RENFORT 1"),VLOOKUP('V2 Global valeurs'!$A49,'V2 Global valeurs'!$A$2:$L$1221,9,FALSE),"0")</f>
        <v>0</v>
      </c>
      <c r="AJ49" s="3" t="str">
        <f>IF(AND('V2 Global valeurs'!$G49="A",'V2 Global valeurs'!$E49="RENFORT 1"),VLOOKUP('V2 Global valeurs'!$A49,'V2 Global valeurs'!$A$2:$L$1221,10,FALSE),"0")</f>
        <v>0</v>
      </c>
      <c r="AK49" s="3" t="str">
        <f>IF(AND('V2 Global valeurs'!$G49="A",'V2 Global valeurs'!$E49="RENFORT 1"),VLOOKUP('V2 Global valeurs'!$A49,'V2 Global valeurs'!$A$2:$L$1221,11,FALSE),"0")</f>
        <v>0</v>
      </c>
      <c r="AL49" s="3" t="str">
        <f>IF(AND('V2 Global valeurs'!$G49="A",'V2 Global valeurs'!$E49="RENFORT 1"),VLOOKUP('V2 Global valeurs'!$A49,'V2 Global valeurs'!$A$2:$L$1221,12,FALSE),"0")</f>
        <v>0</v>
      </c>
      <c r="AP49" s="1" t="str">
        <f>IF(AND('V2 Global valeurs'!$G49="E",'V2 Global valeurs'!$E49="RENFORT 2"),VLOOKUP('V2 Global valeurs'!$A49,'V2 Global valeurs'!$A$2:$L$1221,8,FALSE),"0")</f>
        <v>0</v>
      </c>
      <c r="AQ49" s="1" t="str">
        <f>IF(AND('V2 Global valeurs'!$G49="E",'V2 Global valeurs'!$E49="RENFORT 2"),VLOOKUP('V2 Global valeurs'!$A49,'V2 Global valeurs'!$A$2:$L$1221,9,FALSE),"0")</f>
        <v>0</v>
      </c>
      <c r="AR49" s="1" t="str">
        <f>IF(AND('V2 Global valeurs'!$G49="E",'V2 Global valeurs'!$E49="RENFORT 2"),VLOOKUP('V2 Global valeurs'!$A49,'V2 Global valeurs'!$A$2:$L$1221,10,FALSE),"0")</f>
        <v>0</v>
      </c>
      <c r="AS49" s="1" t="str">
        <f>IF(AND('V2 Global valeurs'!$G49="E",'V2 Global valeurs'!$E49="RENFORT 2"),VLOOKUP('V2 Global valeurs'!$A49,'V2 Global valeurs'!$A$2:$L$1221,11,FALSE),"0")</f>
        <v>0</v>
      </c>
      <c r="AT49" s="1" t="str">
        <f>IF(AND('V2 Global valeurs'!$G49="E",'V2 Global valeurs'!$E49="RENFORT 2"),VLOOKUP('V2 Global valeurs'!$A49,'V2 Global valeurs'!$A$2:$L$1221,12,FALSE),"0")</f>
        <v>0</v>
      </c>
      <c r="AU49" s="1" t="str">
        <f>IF(AND('V2 Global valeurs'!$G49="A",'V2 Global valeurs'!$E49="RENFORT 2"),VLOOKUP('V2 Global valeurs'!$A49,'V2 Global valeurs'!$A$2:$L$1221,8,FALSE),"0")</f>
        <v>0</v>
      </c>
      <c r="AV49" s="1" t="str">
        <f>IF(AND('V2 Global valeurs'!$G49="A",'V2 Global valeurs'!$E49="RENFORT 2"),VLOOKUP('V2 Global valeurs'!$A49,'V2 Global valeurs'!$A$2:$L$1221,9,FALSE),"0")</f>
        <v>0</v>
      </c>
      <c r="AW49" s="1" t="str">
        <f>IF(AND('V2 Global valeurs'!$G49="A",'V2 Global valeurs'!$E49="RENFORT 2"),VLOOKUP('V2 Global valeurs'!$A49,'V2 Global valeurs'!$A$2:$L$1221,10,FALSE),"0")</f>
        <v>0</v>
      </c>
      <c r="AX49" s="1" t="str">
        <f>IF(AND('V2 Global valeurs'!$G49="A",'V2 Global valeurs'!$E49="RENFORT 2"),VLOOKUP('V2 Global valeurs'!$A49,'V2 Global valeurs'!$A$2:$L$1221,11,FALSE),"0")</f>
        <v>0</v>
      </c>
      <c r="AY49" s="1" t="str">
        <f>IF(AND('V2 Global valeurs'!$G49="A",'V2 Global valeurs'!$E49="RENFORT 2"),VLOOKUP('V2 Global valeurs'!$A49,'V2 Global valeurs'!$A$2:$L$1221,12,FALSE),"0")</f>
        <v>0</v>
      </c>
    </row>
    <row r="50" spans="1:51" s="19" customFormat="1" x14ac:dyDescent="0.3">
      <c r="A50" s="19" t="s">
        <v>118</v>
      </c>
      <c r="B50" s="19" t="s">
        <v>119</v>
      </c>
      <c r="C50" s="19" t="s">
        <v>120</v>
      </c>
      <c r="D50" s="19" t="s">
        <v>121</v>
      </c>
      <c r="E50" s="19" t="s">
        <v>367</v>
      </c>
      <c r="F50" s="20">
        <v>4</v>
      </c>
      <c r="G50" s="20" t="s">
        <v>9</v>
      </c>
      <c r="H50" s="19">
        <v>0</v>
      </c>
      <c r="I50" s="19">
        <v>77.19</v>
      </c>
      <c r="J50" s="19">
        <v>0</v>
      </c>
      <c r="K50" s="19">
        <v>180.50000000000003</v>
      </c>
      <c r="L50" s="19">
        <v>0</v>
      </c>
      <c r="M50" s="19" t="s">
        <v>120</v>
      </c>
      <c r="N50" s="19" t="s">
        <v>121</v>
      </c>
      <c r="O50" s="21" t="s">
        <v>9</v>
      </c>
      <c r="P50" s="22">
        <f>IF(AND('V2 Global valeurs'!$G50="E",'V2 Global valeurs'!E50="BASE"),VLOOKUP('V2 Global valeurs'!$A50,'V2 Global valeurs'!$A$2:$L$1221,8,FALSE),"0")</f>
        <v>0</v>
      </c>
      <c r="Q50" s="22">
        <f>IF(AND('V2 Global valeurs'!$G50="E",'V2 Global valeurs'!E50="BASE"),VLOOKUP('V2 Global valeurs'!$A50,'V2 Global valeurs'!$A$2:$L$1221,9,FALSE),"0")</f>
        <v>77.19</v>
      </c>
      <c r="R50" s="22">
        <f>IF(AND('V2 Global valeurs'!$G50="E",'V2 Global valeurs'!E50="BASE"),VLOOKUP('V2 Global valeurs'!$A50,'V2 Global valeurs'!$A$2:$L$1221,10,FALSE),"0")</f>
        <v>0</v>
      </c>
      <c r="S50" s="22">
        <f>IF(AND('V2 Global valeurs'!$G50="E",'V2 Global valeurs'!E50="BASE"),VLOOKUP('V2 Global valeurs'!$A50,'V2 Global valeurs'!$A$2:$L$1221,11,FALSE),"0")</f>
        <v>180.50000000000003</v>
      </c>
      <c r="T50" s="22">
        <f>IF(AND('V2 Global valeurs'!$G50="E",'V2 Global valeurs'!E50="BASE"),VLOOKUP('V2 Global valeurs'!$A50,'V2 Global valeurs'!$A$2:$L$1221,12,FALSE),"0")</f>
        <v>0</v>
      </c>
      <c r="U50" s="22" t="str">
        <f>IF(AND('V2 Global valeurs'!$G50="A",'V2 Global valeurs'!E50="BASE"),VLOOKUP('V2 Global valeurs'!$A50,'V2 Global valeurs'!$A$2:$L$1221,8,FALSE),"0")</f>
        <v>0</v>
      </c>
      <c r="V50" s="22" t="str">
        <f>IF(AND('V2 Global valeurs'!$G50="A",'V2 Global valeurs'!E50="BASE"),VLOOKUP('V2 Global valeurs'!$A50,'V2 Global valeurs'!$A$2:$L$1221,9,FALSE),"0")</f>
        <v>0</v>
      </c>
      <c r="W50" s="22" t="str">
        <f>IF(AND('V2 Global valeurs'!$G50="A",'V2 Global valeurs'!E50="BASE"),VLOOKUP('V2 Global valeurs'!$A50,'V2 Global valeurs'!$A$2:$L$1221,10,FALSE),"0")</f>
        <v>0</v>
      </c>
      <c r="X50" s="22" t="str">
        <f>IF(AND('V2 Global valeurs'!$G50="A",'V2 Global valeurs'!E50="BASE"),VLOOKUP('V2 Global valeurs'!$A50,'V2 Global valeurs'!$A$2:$L$1221,11,FALSE),"0")</f>
        <v>0</v>
      </c>
      <c r="Y50" s="22" t="str">
        <f>IF(AND('V2 Global valeurs'!$G50="A",'V2 Global valeurs'!E50="BASE"),VLOOKUP('V2 Global valeurs'!$A50,'V2 Global valeurs'!$A$2:$L$1221,12,FALSE),"0")</f>
        <v>0</v>
      </c>
      <c r="AB50" s="22"/>
      <c r="AC50" s="22" t="str">
        <f>IF(AND('V2 Global valeurs'!$G50="E",'V2 Global valeurs'!$E50="RENFORT 1"),VLOOKUP('V2 Global valeurs'!$A50,'V2 Global valeurs'!$A$2:$L$1221,8,FALSE),"0")</f>
        <v>0</v>
      </c>
      <c r="AD50" s="22" t="str">
        <f>IF(AND('V2 Global valeurs'!$G50="E",'V2 Global valeurs'!$E50="RENFORT 1"),VLOOKUP('V2 Global valeurs'!$A50,'V2 Global valeurs'!$A$2:$L$1221,9,FALSE),"0")</f>
        <v>0</v>
      </c>
      <c r="AE50" s="22" t="str">
        <f>IF(AND('V2 Global valeurs'!$G50="E",'V2 Global valeurs'!$E50="RENFORT 1"),VLOOKUP('V2 Global valeurs'!$A50,'V2 Global valeurs'!$A$2:$L$1221,10,FALSE),"0")</f>
        <v>0</v>
      </c>
      <c r="AF50" s="22" t="str">
        <f>IF(AND('V2 Global valeurs'!$G50="E",'V2 Global valeurs'!$E50="RENFORT 1"),VLOOKUP('V2 Global valeurs'!$A50,'V2 Global valeurs'!$A$2:$L$1221,11,FALSE),"0")</f>
        <v>0</v>
      </c>
      <c r="AG50" s="22" t="str">
        <f>IF(AND('V2 Global valeurs'!$G50="E",'V2 Global valeurs'!$E50="RENFORT 1"),VLOOKUP('V2 Global valeurs'!$A50,'V2 Global valeurs'!$A$2:$L$1221,12,FALSE),"0")</f>
        <v>0</v>
      </c>
      <c r="AH50" s="22" t="str">
        <f>IF(AND('V2 Global valeurs'!$G50="A",'V2 Global valeurs'!$E50="RENFORT 1"),VLOOKUP('V2 Global valeurs'!$A50,'V2 Global valeurs'!$A$2:$L$1221,8,FALSE),"0")</f>
        <v>0</v>
      </c>
      <c r="AI50" s="22" t="str">
        <f>IF(AND('V2 Global valeurs'!$G50="A",'V2 Global valeurs'!$E50="RENFORT 1"),VLOOKUP('V2 Global valeurs'!$A50,'V2 Global valeurs'!$A$2:$L$1221,9,FALSE),"0")</f>
        <v>0</v>
      </c>
      <c r="AJ50" s="22" t="str">
        <f>IF(AND('V2 Global valeurs'!$G50="A",'V2 Global valeurs'!$E50="RENFORT 1"),VLOOKUP('V2 Global valeurs'!$A50,'V2 Global valeurs'!$A$2:$L$1221,10,FALSE),"0")</f>
        <v>0</v>
      </c>
      <c r="AK50" s="22" t="str">
        <f>IF(AND('V2 Global valeurs'!$G50="A",'V2 Global valeurs'!$E50="RENFORT 1"),VLOOKUP('V2 Global valeurs'!$A50,'V2 Global valeurs'!$A$2:$L$1221,11,FALSE),"0")</f>
        <v>0</v>
      </c>
      <c r="AL50" s="22" t="str">
        <f>IF(AND('V2 Global valeurs'!$G50="A",'V2 Global valeurs'!$E50="RENFORT 1"),VLOOKUP('V2 Global valeurs'!$A50,'V2 Global valeurs'!$A$2:$L$1221,12,FALSE),"0")</f>
        <v>0</v>
      </c>
      <c r="AP50" s="23" t="str">
        <f>IF(AND('V2 Global valeurs'!$G50="E",'V2 Global valeurs'!$E50="RENFORT 2"),VLOOKUP('V2 Global valeurs'!$A50,'V2 Global valeurs'!$A$2:$L$1221,8,FALSE),"0")</f>
        <v>0</v>
      </c>
      <c r="AQ50" s="23" t="str">
        <f>IF(AND('V2 Global valeurs'!$G50="E",'V2 Global valeurs'!$E50="RENFORT 2"),VLOOKUP('V2 Global valeurs'!$A50,'V2 Global valeurs'!$A$2:$L$1221,9,FALSE),"0")</f>
        <v>0</v>
      </c>
      <c r="AR50" s="23" t="str">
        <f>IF(AND('V2 Global valeurs'!$G50="E",'V2 Global valeurs'!$E50="RENFORT 2"),VLOOKUP('V2 Global valeurs'!$A50,'V2 Global valeurs'!$A$2:$L$1221,10,FALSE),"0")</f>
        <v>0</v>
      </c>
      <c r="AS50" s="23" t="str">
        <f>IF(AND('V2 Global valeurs'!$G50="E",'V2 Global valeurs'!$E50="RENFORT 2"),VLOOKUP('V2 Global valeurs'!$A50,'V2 Global valeurs'!$A$2:$L$1221,11,FALSE),"0")</f>
        <v>0</v>
      </c>
      <c r="AT50" s="23" t="str">
        <f>IF(AND('V2 Global valeurs'!$G50="E",'V2 Global valeurs'!$E50="RENFORT 2"),VLOOKUP('V2 Global valeurs'!$A50,'V2 Global valeurs'!$A$2:$L$1221,12,FALSE),"0")</f>
        <v>0</v>
      </c>
      <c r="AU50" s="23" t="str">
        <f>IF(AND('V2 Global valeurs'!$G50="A",'V2 Global valeurs'!$E50="RENFORT 2"),VLOOKUP('V2 Global valeurs'!$A50,'V2 Global valeurs'!$A$2:$L$1221,8,FALSE),"0")</f>
        <v>0</v>
      </c>
      <c r="AV50" s="23" t="str">
        <f>IF(AND('V2 Global valeurs'!$G50="A",'V2 Global valeurs'!$E50="RENFORT 2"),VLOOKUP('V2 Global valeurs'!$A50,'V2 Global valeurs'!$A$2:$L$1221,9,FALSE),"0")</f>
        <v>0</v>
      </c>
      <c r="AW50" s="23" t="str">
        <f>IF(AND('V2 Global valeurs'!$G50="A",'V2 Global valeurs'!$E50="RENFORT 2"),VLOOKUP('V2 Global valeurs'!$A50,'V2 Global valeurs'!$A$2:$L$1221,10,FALSE),"0")</f>
        <v>0</v>
      </c>
      <c r="AX50" s="23" t="str">
        <f>IF(AND('V2 Global valeurs'!$G50="A",'V2 Global valeurs'!$E50="RENFORT 2"),VLOOKUP('V2 Global valeurs'!$A50,'V2 Global valeurs'!$A$2:$L$1221,11,FALSE),"0")</f>
        <v>0</v>
      </c>
      <c r="AY50" s="23" t="str">
        <f>IF(AND('V2 Global valeurs'!$G50="A",'V2 Global valeurs'!$E50="RENFORT 2"),VLOOKUP('V2 Global valeurs'!$A50,'V2 Global valeurs'!$A$2:$L$1221,12,FALSE),"0")</f>
        <v>0</v>
      </c>
    </row>
    <row r="51" spans="1:51" s="19" customFormat="1" x14ac:dyDescent="0.3">
      <c r="A51" s="19" t="s">
        <v>122</v>
      </c>
      <c r="B51" s="19" t="s">
        <v>119</v>
      </c>
      <c r="C51" s="19" t="s">
        <v>123</v>
      </c>
      <c r="D51" s="19" t="s">
        <v>124</v>
      </c>
      <c r="E51" s="19" t="s">
        <v>368</v>
      </c>
      <c r="F51" s="19">
        <v>4</v>
      </c>
      <c r="G51" s="20" t="s">
        <v>14</v>
      </c>
      <c r="H51" s="19">
        <v>0</v>
      </c>
      <c r="I51" s="19">
        <v>16.61</v>
      </c>
      <c r="J51" s="19">
        <v>0</v>
      </c>
      <c r="K51" s="19">
        <v>40.410000000000004</v>
      </c>
      <c r="L51" s="19">
        <v>0</v>
      </c>
      <c r="O51" s="21"/>
      <c r="P51" s="22" t="str">
        <f>IF(AND('V2 Global valeurs'!$G51="E",'V2 Global valeurs'!E51="BASE"),VLOOKUP('V2 Global valeurs'!$A51,'V2 Global valeurs'!$A$2:$L$1221,8,FALSE),"0")</f>
        <v>0</v>
      </c>
      <c r="Q51" s="22" t="str">
        <f>IF(AND('V2 Global valeurs'!$G51="E",'V2 Global valeurs'!E51="BASE"),VLOOKUP('V2 Global valeurs'!$A51,'V2 Global valeurs'!$A$2:$L$1221,9,FALSE),"0")</f>
        <v>0</v>
      </c>
      <c r="R51" s="22" t="str">
        <f>IF(AND('V2 Global valeurs'!$G51="E",'V2 Global valeurs'!E51="BASE"),VLOOKUP('V2 Global valeurs'!$A51,'V2 Global valeurs'!$A$2:$L$1221,10,FALSE),"0")</f>
        <v>0</v>
      </c>
      <c r="S51" s="22" t="str">
        <f>IF(AND('V2 Global valeurs'!$G51="E",'V2 Global valeurs'!E51="BASE"),VLOOKUP('V2 Global valeurs'!$A51,'V2 Global valeurs'!$A$2:$L$1221,11,FALSE),"0")</f>
        <v>0</v>
      </c>
      <c r="T51" s="22" t="str">
        <f>IF(AND('V2 Global valeurs'!$G51="E",'V2 Global valeurs'!E51="BASE"),VLOOKUP('V2 Global valeurs'!$A51,'V2 Global valeurs'!$A$2:$L$1221,12,FALSE),"0")</f>
        <v>0</v>
      </c>
      <c r="U51" s="22" t="str">
        <f>IF(AND('V2 Global valeurs'!$G51="A",'V2 Global valeurs'!E51="BASE"),VLOOKUP('V2 Global valeurs'!$A51,'V2 Global valeurs'!$A$2:$L$1221,8,FALSE),"0")</f>
        <v>0</v>
      </c>
      <c r="V51" s="22" t="str">
        <f>IF(AND('V2 Global valeurs'!$G51="A",'V2 Global valeurs'!E51="BASE"),VLOOKUP('V2 Global valeurs'!$A51,'V2 Global valeurs'!$A$2:$L$1221,9,FALSE),"0")</f>
        <v>0</v>
      </c>
      <c r="W51" s="22" t="str">
        <f>IF(AND('V2 Global valeurs'!$G51="A",'V2 Global valeurs'!E51="BASE"),VLOOKUP('V2 Global valeurs'!$A51,'V2 Global valeurs'!$A$2:$L$1221,10,FALSE),"0")</f>
        <v>0</v>
      </c>
      <c r="X51" s="22" t="str">
        <f>IF(AND('V2 Global valeurs'!$G51="A",'V2 Global valeurs'!E51="BASE"),VLOOKUP('V2 Global valeurs'!$A51,'V2 Global valeurs'!$A$2:$L$1221,11,FALSE),"0")</f>
        <v>0</v>
      </c>
      <c r="Y51" s="22" t="str">
        <f>IF(AND('V2 Global valeurs'!$G51="A",'V2 Global valeurs'!E51="BASE"),VLOOKUP('V2 Global valeurs'!$A51,'V2 Global valeurs'!$A$2:$L$1221,12,FALSE),"0")</f>
        <v>0</v>
      </c>
      <c r="Z51" s="19" t="s">
        <v>123</v>
      </c>
      <c r="AA51" s="19" t="s">
        <v>124</v>
      </c>
      <c r="AB51" s="22" t="s">
        <v>14</v>
      </c>
      <c r="AC51" s="22" t="str">
        <f>IF(AND('V2 Global valeurs'!$G51="E",'V2 Global valeurs'!$E51="RENFORT 1"),VLOOKUP('V2 Global valeurs'!$A51,'V2 Global valeurs'!$A$2:$L$1221,8,FALSE),"0")</f>
        <v>0</v>
      </c>
      <c r="AD51" s="22" t="str">
        <f>IF(AND('V2 Global valeurs'!$G51="E",'V2 Global valeurs'!$E51="RENFORT 1"),VLOOKUP('V2 Global valeurs'!$A51,'V2 Global valeurs'!$A$2:$L$1221,9,FALSE),"0")</f>
        <v>0</v>
      </c>
      <c r="AE51" s="22" t="str">
        <f>IF(AND('V2 Global valeurs'!$G51="E",'V2 Global valeurs'!$E51="RENFORT 1"),VLOOKUP('V2 Global valeurs'!$A51,'V2 Global valeurs'!$A$2:$L$1221,10,FALSE),"0")</f>
        <v>0</v>
      </c>
      <c r="AF51" s="22" t="str">
        <f>IF(AND('V2 Global valeurs'!$G51="E",'V2 Global valeurs'!$E51="RENFORT 1"),VLOOKUP('V2 Global valeurs'!$A51,'V2 Global valeurs'!$A$2:$L$1221,11,FALSE),"0")</f>
        <v>0</v>
      </c>
      <c r="AG51" s="22" t="str">
        <f>IF(AND('V2 Global valeurs'!$G51="E",'V2 Global valeurs'!$E51="RENFORT 1"),VLOOKUP('V2 Global valeurs'!$A51,'V2 Global valeurs'!$A$2:$L$1221,12,FALSE),"0")</f>
        <v>0</v>
      </c>
      <c r="AH51" s="22">
        <f>IF(AND('V2 Global valeurs'!$G51="A",'V2 Global valeurs'!$E51="RENFORT 1"),VLOOKUP('V2 Global valeurs'!$A51,'V2 Global valeurs'!$A$2:$L$1221,8,FALSE),"0")</f>
        <v>0</v>
      </c>
      <c r="AI51" s="22">
        <f>IF(AND('V2 Global valeurs'!$G51="A",'V2 Global valeurs'!$E51="RENFORT 1"),VLOOKUP('V2 Global valeurs'!$A51,'V2 Global valeurs'!$A$2:$L$1221,9,FALSE),"0")</f>
        <v>16.61</v>
      </c>
      <c r="AJ51" s="22">
        <f>IF(AND('V2 Global valeurs'!$G51="A",'V2 Global valeurs'!$E51="RENFORT 1"),VLOOKUP('V2 Global valeurs'!$A51,'V2 Global valeurs'!$A$2:$L$1221,10,FALSE),"0")</f>
        <v>0</v>
      </c>
      <c r="AK51" s="22">
        <f>IF(AND('V2 Global valeurs'!$G51="A",'V2 Global valeurs'!$E51="RENFORT 1"),VLOOKUP('V2 Global valeurs'!$A51,'V2 Global valeurs'!$A$2:$L$1221,11,FALSE),"0")</f>
        <v>40.410000000000004</v>
      </c>
      <c r="AL51" s="22">
        <f>IF(AND('V2 Global valeurs'!$G51="A",'V2 Global valeurs'!$E51="RENFORT 1"),VLOOKUP('V2 Global valeurs'!$A51,'V2 Global valeurs'!$A$2:$L$1221,12,FALSE),"0")</f>
        <v>0</v>
      </c>
      <c r="AP51" s="23" t="str">
        <f>IF(AND('V2 Global valeurs'!$G51="E",'V2 Global valeurs'!$E51="RENFORT 2"),VLOOKUP('V2 Global valeurs'!$A51,'V2 Global valeurs'!$A$2:$L$1221,8,FALSE),"0")</f>
        <v>0</v>
      </c>
      <c r="AQ51" s="23" t="str">
        <f>IF(AND('V2 Global valeurs'!$G51="E",'V2 Global valeurs'!$E51="RENFORT 2"),VLOOKUP('V2 Global valeurs'!$A51,'V2 Global valeurs'!$A$2:$L$1221,9,FALSE),"0")</f>
        <v>0</v>
      </c>
      <c r="AR51" s="23" t="str">
        <f>IF(AND('V2 Global valeurs'!$G51="E",'V2 Global valeurs'!$E51="RENFORT 2"),VLOOKUP('V2 Global valeurs'!$A51,'V2 Global valeurs'!$A$2:$L$1221,10,FALSE),"0")</f>
        <v>0</v>
      </c>
      <c r="AS51" s="23" t="str">
        <f>IF(AND('V2 Global valeurs'!$G51="E",'V2 Global valeurs'!$E51="RENFORT 2"),VLOOKUP('V2 Global valeurs'!$A51,'V2 Global valeurs'!$A$2:$L$1221,11,FALSE),"0")</f>
        <v>0</v>
      </c>
      <c r="AT51" s="23" t="str">
        <f>IF(AND('V2 Global valeurs'!$G51="E",'V2 Global valeurs'!$E51="RENFORT 2"),VLOOKUP('V2 Global valeurs'!$A51,'V2 Global valeurs'!$A$2:$L$1221,12,FALSE),"0")</f>
        <v>0</v>
      </c>
      <c r="AU51" s="23" t="str">
        <f>IF(AND('V2 Global valeurs'!$G51="A",'V2 Global valeurs'!$E51="RENFORT 2"),VLOOKUP('V2 Global valeurs'!$A51,'V2 Global valeurs'!$A$2:$L$1221,8,FALSE),"0")</f>
        <v>0</v>
      </c>
      <c r="AV51" s="23" t="str">
        <f>IF(AND('V2 Global valeurs'!$G51="A",'V2 Global valeurs'!$E51="RENFORT 2"),VLOOKUP('V2 Global valeurs'!$A51,'V2 Global valeurs'!$A$2:$L$1221,9,FALSE),"0")</f>
        <v>0</v>
      </c>
      <c r="AW51" s="23" t="str">
        <f>IF(AND('V2 Global valeurs'!$G51="A",'V2 Global valeurs'!$E51="RENFORT 2"),VLOOKUP('V2 Global valeurs'!$A51,'V2 Global valeurs'!$A$2:$L$1221,10,FALSE),"0")</f>
        <v>0</v>
      </c>
      <c r="AX51" s="23" t="str">
        <f>IF(AND('V2 Global valeurs'!$G51="A",'V2 Global valeurs'!$E51="RENFORT 2"),VLOOKUP('V2 Global valeurs'!$A51,'V2 Global valeurs'!$A$2:$L$1221,11,FALSE),"0")</f>
        <v>0</v>
      </c>
      <c r="AY51" s="23" t="str">
        <f>IF(AND('V2 Global valeurs'!$G51="A",'V2 Global valeurs'!$E51="RENFORT 2"),VLOOKUP('V2 Global valeurs'!$A51,'V2 Global valeurs'!$A$2:$L$1221,12,FALSE),"0")</f>
        <v>0</v>
      </c>
    </row>
    <row r="52" spans="1:51" x14ac:dyDescent="0.3">
      <c r="A52" t="s">
        <v>125</v>
      </c>
      <c r="B52" t="s">
        <v>119</v>
      </c>
      <c r="C52" t="s">
        <v>126</v>
      </c>
      <c r="D52" t="s">
        <v>127</v>
      </c>
      <c r="E52" t="s">
        <v>367</v>
      </c>
      <c r="F52">
        <v>4</v>
      </c>
      <c r="G52" s="2" t="s">
        <v>14</v>
      </c>
      <c r="H52">
        <v>0</v>
      </c>
      <c r="I52">
        <v>98.350000000000009</v>
      </c>
      <c r="J52">
        <v>0</v>
      </c>
      <c r="K52">
        <v>228.85000000000002</v>
      </c>
      <c r="L52">
        <v>0</v>
      </c>
      <c r="M52" t="s">
        <v>126</v>
      </c>
      <c r="N52" t="s">
        <v>127</v>
      </c>
      <c r="O52" s="4" t="s">
        <v>14</v>
      </c>
      <c r="P52" s="9" t="str">
        <f>IF(AND('V2 Global valeurs'!$G52="E",'V2 Global valeurs'!E52="BASE"),VLOOKUP('V2 Global valeurs'!$A52,'V2 Global valeurs'!$A$2:$L$1221,8,FALSE),"0")</f>
        <v>0</v>
      </c>
      <c r="Q52" s="9" t="str">
        <f>IF(AND('V2 Global valeurs'!$G52="E",'V2 Global valeurs'!E52="BASE"),VLOOKUP('V2 Global valeurs'!$A52,'V2 Global valeurs'!$A$2:$L$1221,9,FALSE),"0")</f>
        <v>0</v>
      </c>
      <c r="R52" s="9" t="str">
        <f>IF(AND('V2 Global valeurs'!$G52="E",'V2 Global valeurs'!E52="BASE"),VLOOKUP('V2 Global valeurs'!$A52,'V2 Global valeurs'!$A$2:$L$1221,10,FALSE),"0")</f>
        <v>0</v>
      </c>
      <c r="S52" s="9" t="str">
        <f>IF(AND('V2 Global valeurs'!$G52="E",'V2 Global valeurs'!E52="BASE"),VLOOKUP('V2 Global valeurs'!$A52,'V2 Global valeurs'!$A$2:$L$1221,11,FALSE),"0")</f>
        <v>0</v>
      </c>
      <c r="T52" s="9" t="str">
        <f>IF(AND('V2 Global valeurs'!$G52="E",'V2 Global valeurs'!E52="BASE"),VLOOKUP('V2 Global valeurs'!$A52,'V2 Global valeurs'!$A$2:$L$1221,12,FALSE),"0")</f>
        <v>0</v>
      </c>
      <c r="U52" s="9">
        <f>IF(AND('V2 Global valeurs'!$G52="A",'V2 Global valeurs'!E52="BASE"),VLOOKUP('V2 Global valeurs'!$A52,'V2 Global valeurs'!$A$2:$L$1221,8,FALSE),"0")</f>
        <v>0</v>
      </c>
      <c r="V52" s="9">
        <f>IF(AND('V2 Global valeurs'!$G52="A",'V2 Global valeurs'!E52="BASE"),VLOOKUP('V2 Global valeurs'!$A52,'V2 Global valeurs'!$A$2:$L$1221,9,FALSE),"0")</f>
        <v>98.350000000000009</v>
      </c>
      <c r="W52" s="9">
        <f>IF(AND('V2 Global valeurs'!$G52="A",'V2 Global valeurs'!E52="BASE"),VLOOKUP('V2 Global valeurs'!$A52,'V2 Global valeurs'!$A$2:$L$1221,10,FALSE),"0")</f>
        <v>0</v>
      </c>
      <c r="X52" s="9">
        <f>IF(AND('V2 Global valeurs'!$G52="A",'V2 Global valeurs'!E52="BASE"),VLOOKUP('V2 Global valeurs'!$A52,'V2 Global valeurs'!$A$2:$L$1221,11,FALSE),"0")</f>
        <v>228.85000000000002</v>
      </c>
      <c r="Y52" s="9">
        <f>IF(AND('V2 Global valeurs'!$G52="A",'V2 Global valeurs'!E52="BASE"),VLOOKUP('V2 Global valeurs'!$A52,'V2 Global valeurs'!$A$2:$L$1221,12,FALSE),"0")</f>
        <v>0</v>
      </c>
      <c r="AB52" s="3"/>
      <c r="AC52" s="3" t="str">
        <f>IF(AND('V2 Global valeurs'!$G52="E",'V2 Global valeurs'!$E52="RENFORT 1"),VLOOKUP('V2 Global valeurs'!$A52,'V2 Global valeurs'!$A$2:$L$1221,8,FALSE),"0")</f>
        <v>0</v>
      </c>
      <c r="AD52" s="3" t="str">
        <f>IF(AND('V2 Global valeurs'!$G52="E",'V2 Global valeurs'!$E52="RENFORT 1"),VLOOKUP('V2 Global valeurs'!$A52,'V2 Global valeurs'!$A$2:$L$1221,9,FALSE),"0")</f>
        <v>0</v>
      </c>
      <c r="AE52" s="3" t="str">
        <f>IF(AND('V2 Global valeurs'!$G52="E",'V2 Global valeurs'!$E52="RENFORT 1"),VLOOKUP('V2 Global valeurs'!$A52,'V2 Global valeurs'!$A$2:$L$1221,10,FALSE),"0")</f>
        <v>0</v>
      </c>
      <c r="AF52" s="3" t="str">
        <f>IF(AND('V2 Global valeurs'!$G52="E",'V2 Global valeurs'!$E52="RENFORT 1"),VLOOKUP('V2 Global valeurs'!$A52,'V2 Global valeurs'!$A$2:$L$1221,11,FALSE),"0")</f>
        <v>0</v>
      </c>
      <c r="AG52" s="3" t="str">
        <f>IF(AND('V2 Global valeurs'!$G52="E",'V2 Global valeurs'!$E52="RENFORT 1"),VLOOKUP('V2 Global valeurs'!$A52,'V2 Global valeurs'!$A$2:$L$1221,12,FALSE),"0")</f>
        <v>0</v>
      </c>
      <c r="AH52" s="3" t="str">
        <f>IF(AND('V2 Global valeurs'!$G52="A",'V2 Global valeurs'!$E52="RENFORT 1"),VLOOKUP('V2 Global valeurs'!$A52,'V2 Global valeurs'!$A$2:$L$1221,8,FALSE),"0")</f>
        <v>0</v>
      </c>
      <c r="AI52" s="3" t="str">
        <f>IF(AND('V2 Global valeurs'!$G52="A",'V2 Global valeurs'!$E52="RENFORT 1"),VLOOKUP('V2 Global valeurs'!$A52,'V2 Global valeurs'!$A$2:$L$1221,9,FALSE),"0")</f>
        <v>0</v>
      </c>
      <c r="AJ52" s="3" t="str">
        <f>IF(AND('V2 Global valeurs'!$G52="A",'V2 Global valeurs'!$E52="RENFORT 1"),VLOOKUP('V2 Global valeurs'!$A52,'V2 Global valeurs'!$A$2:$L$1221,10,FALSE),"0")</f>
        <v>0</v>
      </c>
      <c r="AK52" s="3" t="str">
        <f>IF(AND('V2 Global valeurs'!$G52="A",'V2 Global valeurs'!$E52="RENFORT 1"),VLOOKUP('V2 Global valeurs'!$A52,'V2 Global valeurs'!$A$2:$L$1221,11,FALSE),"0")</f>
        <v>0</v>
      </c>
      <c r="AL52" s="3" t="str">
        <f>IF(AND('V2 Global valeurs'!$G52="A",'V2 Global valeurs'!$E52="RENFORT 1"),VLOOKUP('V2 Global valeurs'!$A52,'V2 Global valeurs'!$A$2:$L$1221,12,FALSE),"0")</f>
        <v>0</v>
      </c>
      <c r="AP52" s="1" t="str">
        <f>IF(AND('V2 Global valeurs'!$G52="E",'V2 Global valeurs'!$E52="RENFORT 2"),VLOOKUP('V2 Global valeurs'!$A52,'V2 Global valeurs'!$A$2:$L$1221,8,FALSE),"0")</f>
        <v>0</v>
      </c>
      <c r="AQ52" s="1" t="str">
        <f>IF(AND('V2 Global valeurs'!$G52="E",'V2 Global valeurs'!$E52="RENFORT 2"),VLOOKUP('V2 Global valeurs'!$A52,'V2 Global valeurs'!$A$2:$L$1221,9,FALSE),"0")</f>
        <v>0</v>
      </c>
      <c r="AR52" s="1" t="str">
        <f>IF(AND('V2 Global valeurs'!$G52="E",'V2 Global valeurs'!$E52="RENFORT 2"),VLOOKUP('V2 Global valeurs'!$A52,'V2 Global valeurs'!$A$2:$L$1221,10,FALSE),"0")</f>
        <v>0</v>
      </c>
      <c r="AS52" s="1" t="str">
        <f>IF(AND('V2 Global valeurs'!$G52="E",'V2 Global valeurs'!$E52="RENFORT 2"),VLOOKUP('V2 Global valeurs'!$A52,'V2 Global valeurs'!$A$2:$L$1221,11,FALSE),"0")</f>
        <v>0</v>
      </c>
      <c r="AT52" s="1" t="str">
        <f>IF(AND('V2 Global valeurs'!$G52="E",'V2 Global valeurs'!$E52="RENFORT 2"),VLOOKUP('V2 Global valeurs'!$A52,'V2 Global valeurs'!$A$2:$L$1221,12,FALSE),"0")</f>
        <v>0</v>
      </c>
      <c r="AU52" s="1" t="str">
        <f>IF(AND('V2 Global valeurs'!$G52="A",'V2 Global valeurs'!$E52="RENFORT 2"),VLOOKUP('V2 Global valeurs'!$A52,'V2 Global valeurs'!$A$2:$L$1221,8,FALSE),"0")</f>
        <v>0</v>
      </c>
      <c r="AV52" s="1" t="str">
        <f>IF(AND('V2 Global valeurs'!$G52="A",'V2 Global valeurs'!$E52="RENFORT 2"),VLOOKUP('V2 Global valeurs'!$A52,'V2 Global valeurs'!$A$2:$L$1221,9,FALSE),"0")</f>
        <v>0</v>
      </c>
      <c r="AW52" s="1" t="str">
        <f>IF(AND('V2 Global valeurs'!$G52="A",'V2 Global valeurs'!$E52="RENFORT 2"),VLOOKUP('V2 Global valeurs'!$A52,'V2 Global valeurs'!$A$2:$L$1221,10,FALSE),"0")</f>
        <v>0</v>
      </c>
      <c r="AX52" s="1" t="str">
        <f>IF(AND('V2 Global valeurs'!$G52="A",'V2 Global valeurs'!$E52="RENFORT 2"),VLOOKUP('V2 Global valeurs'!$A52,'V2 Global valeurs'!$A$2:$L$1221,11,FALSE),"0")</f>
        <v>0</v>
      </c>
      <c r="AY52" s="1" t="str">
        <f>IF(AND('V2 Global valeurs'!$G52="A",'V2 Global valeurs'!$E52="RENFORT 2"),VLOOKUP('V2 Global valeurs'!$A52,'V2 Global valeurs'!$A$2:$L$1221,12,FALSE),"0")</f>
        <v>0</v>
      </c>
    </row>
    <row r="53" spans="1:51" s="19" customFormat="1" x14ac:dyDescent="0.3">
      <c r="A53" s="19" t="s">
        <v>128</v>
      </c>
      <c r="B53" s="19" t="s">
        <v>129</v>
      </c>
      <c r="C53" s="19" t="s">
        <v>130</v>
      </c>
      <c r="D53" s="19" t="s">
        <v>124</v>
      </c>
      <c r="E53" s="19" t="s">
        <v>367</v>
      </c>
      <c r="F53" s="19">
        <v>4</v>
      </c>
      <c r="G53" s="20" t="s">
        <v>14</v>
      </c>
      <c r="H53" s="19">
        <v>0</v>
      </c>
      <c r="I53" s="19">
        <v>0</v>
      </c>
      <c r="J53" s="19">
        <v>0</v>
      </c>
      <c r="K53" s="19">
        <v>106.55</v>
      </c>
      <c r="L53" s="19">
        <v>0</v>
      </c>
      <c r="M53" s="19" t="s">
        <v>130</v>
      </c>
      <c r="N53" s="19" t="s">
        <v>124</v>
      </c>
      <c r="O53" s="21" t="s">
        <v>14</v>
      </c>
      <c r="P53" s="22" t="str">
        <f>IF(AND('V2 Global valeurs'!$G53="E",'V2 Global valeurs'!E53="BASE"),VLOOKUP('V2 Global valeurs'!$A53,'V2 Global valeurs'!$A$2:$L$1221,8,FALSE),"0")</f>
        <v>0</v>
      </c>
      <c r="Q53" s="22" t="str">
        <f>IF(AND('V2 Global valeurs'!$G53="E",'V2 Global valeurs'!E53="BASE"),VLOOKUP('V2 Global valeurs'!$A53,'V2 Global valeurs'!$A$2:$L$1221,9,FALSE),"0")</f>
        <v>0</v>
      </c>
      <c r="R53" s="22" t="str">
        <f>IF(AND('V2 Global valeurs'!$G53="E",'V2 Global valeurs'!E53="BASE"),VLOOKUP('V2 Global valeurs'!$A53,'V2 Global valeurs'!$A$2:$L$1221,10,FALSE),"0")</f>
        <v>0</v>
      </c>
      <c r="S53" s="22" t="str">
        <f>IF(AND('V2 Global valeurs'!$G53="E",'V2 Global valeurs'!E53="BASE"),VLOOKUP('V2 Global valeurs'!$A53,'V2 Global valeurs'!$A$2:$L$1221,11,FALSE),"0")</f>
        <v>0</v>
      </c>
      <c r="T53" s="22" t="str">
        <f>IF(AND('V2 Global valeurs'!$G53="E",'V2 Global valeurs'!E53="BASE"),VLOOKUP('V2 Global valeurs'!$A53,'V2 Global valeurs'!$A$2:$L$1221,12,FALSE),"0")</f>
        <v>0</v>
      </c>
      <c r="U53" s="22">
        <f>IF(AND('V2 Global valeurs'!$G53="A",'V2 Global valeurs'!E53="BASE"),VLOOKUP('V2 Global valeurs'!$A53,'V2 Global valeurs'!$A$2:$L$1221,8,FALSE),"0")</f>
        <v>0</v>
      </c>
      <c r="V53" s="22">
        <f>IF(AND('V2 Global valeurs'!$G53="A",'V2 Global valeurs'!E53="BASE"),VLOOKUP('V2 Global valeurs'!$A53,'V2 Global valeurs'!$A$2:$L$1221,9,FALSE),"0")</f>
        <v>0</v>
      </c>
      <c r="W53" s="22">
        <f>IF(AND('V2 Global valeurs'!$G53="A",'V2 Global valeurs'!E53="BASE"),VLOOKUP('V2 Global valeurs'!$A53,'V2 Global valeurs'!$A$2:$L$1221,10,FALSE),"0")</f>
        <v>0</v>
      </c>
      <c r="X53" s="22">
        <f>IF(AND('V2 Global valeurs'!$G53="A",'V2 Global valeurs'!E53="BASE"),VLOOKUP('V2 Global valeurs'!$A53,'V2 Global valeurs'!$A$2:$L$1221,11,FALSE),"0")</f>
        <v>106.55</v>
      </c>
      <c r="Y53" s="22">
        <f>IF(AND('V2 Global valeurs'!$G53="A",'V2 Global valeurs'!E53="BASE"),VLOOKUP('V2 Global valeurs'!$A53,'V2 Global valeurs'!$A$2:$L$1221,12,FALSE),"0")</f>
        <v>0</v>
      </c>
      <c r="AB53" s="22"/>
      <c r="AC53" s="22" t="str">
        <f>IF(AND('V2 Global valeurs'!$G53="E",'V2 Global valeurs'!$E53="RENFORT 1"),VLOOKUP('V2 Global valeurs'!$A53,'V2 Global valeurs'!$A$2:$L$1221,8,FALSE),"0")</f>
        <v>0</v>
      </c>
      <c r="AD53" s="22" t="str">
        <f>IF(AND('V2 Global valeurs'!$G53="E",'V2 Global valeurs'!$E53="RENFORT 1"),VLOOKUP('V2 Global valeurs'!$A53,'V2 Global valeurs'!$A$2:$L$1221,9,FALSE),"0")</f>
        <v>0</v>
      </c>
      <c r="AE53" s="22" t="str">
        <f>IF(AND('V2 Global valeurs'!$G53="E",'V2 Global valeurs'!$E53="RENFORT 1"),VLOOKUP('V2 Global valeurs'!$A53,'V2 Global valeurs'!$A$2:$L$1221,10,FALSE),"0")</f>
        <v>0</v>
      </c>
      <c r="AF53" s="22" t="str">
        <f>IF(AND('V2 Global valeurs'!$G53="E",'V2 Global valeurs'!$E53="RENFORT 1"),VLOOKUP('V2 Global valeurs'!$A53,'V2 Global valeurs'!$A$2:$L$1221,11,FALSE),"0")</f>
        <v>0</v>
      </c>
      <c r="AG53" s="22" t="str">
        <f>IF(AND('V2 Global valeurs'!$G53="E",'V2 Global valeurs'!$E53="RENFORT 1"),VLOOKUP('V2 Global valeurs'!$A53,'V2 Global valeurs'!$A$2:$L$1221,12,FALSE),"0")</f>
        <v>0</v>
      </c>
      <c r="AH53" s="22" t="str">
        <f>IF(AND('V2 Global valeurs'!$G53="A",'V2 Global valeurs'!$E53="RENFORT 1"),VLOOKUP('V2 Global valeurs'!$A53,'V2 Global valeurs'!$A$2:$L$1221,8,FALSE),"0")</f>
        <v>0</v>
      </c>
      <c r="AI53" s="22" t="str">
        <f>IF(AND('V2 Global valeurs'!$G53="A",'V2 Global valeurs'!$E53="RENFORT 1"),VLOOKUP('V2 Global valeurs'!$A53,'V2 Global valeurs'!$A$2:$L$1221,9,FALSE),"0")</f>
        <v>0</v>
      </c>
      <c r="AJ53" s="22" t="str">
        <f>IF(AND('V2 Global valeurs'!$G53="A",'V2 Global valeurs'!$E53="RENFORT 1"),VLOOKUP('V2 Global valeurs'!$A53,'V2 Global valeurs'!$A$2:$L$1221,10,FALSE),"0")</f>
        <v>0</v>
      </c>
      <c r="AK53" s="22" t="str">
        <f>IF(AND('V2 Global valeurs'!$G53="A",'V2 Global valeurs'!$E53="RENFORT 1"),VLOOKUP('V2 Global valeurs'!$A53,'V2 Global valeurs'!$A$2:$L$1221,11,FALSE),"0")</f>
        <v>0</v>
      </c>
      <c r="AL53" s="22" t="str">
        <f>IF(AND('V2 Global valeurs'!$G53="A",'V2 Global valeurs'!$E53="RENFORT 1"),VLOOKUP('V2 Global valeurs'!$A53,'V2 Global valeurs'!$A$2:$L$1221,12,FALSE),"0")</f>
        <v>0</v>
      </c>
      <c r="AP53" s="23" t="str">
        <f>IF(AND('V2 Global valeurs'!$G53="E",'V2 Global valeurs'!$E53="RENFORT 2"),VLOOKUP('V2 Global valeurs'!$A53,'V2 Global valeurs'!$A$2:$L$1221,8,FALSE),"0")</f>
        <v>0</v>
      </c>
      <c r="AQ53" s="23" t="str">
        <f>IF(AND('V2 Global valeurs'!$G53="E",'V2 Global valeurs'!$E53="RENFORT 2"),VLOOKUP('V2 Global valeurs'!$A53,'V2 Global valeurs'!$A$2:$L$1221,9,FALSE),"0")</f>
        <v>0</v>
      </c>
      <c r="AR53" s="23" t="str">
        <f>IF(AND('V2 Global valeurs'!$G53="E",'V2 Global valeurs'!$E53="RENFORT 2"),VLOOKUP('V2 Global valeurs'!$A53,'V2 Global valeurs'!$A$2:$L$1221,10,FALSE),"0")</f>
        <v>0</v>
      </c>
      <c r="AS53" s="23" t="str">
        <f>IF(AND('V2 Global valeurs'!$G53="E",'V2 Global valeurs'!$E53="RENFORT 2"),VLOOKUP('V2 Global valeurs'!$A53,'V2 Global valeurs'!$A$2:$L$1221,11,FALSE),"0")</f>
        <v>0</v>
      </c>
      <c r="AT53" s="23" t="str">
        <f>IF(AND('V2 Global valeurs'!$G53="E",'V2 Global valeurs'!$E53="RENFORT 2"),VLOOKUP('V2 Global valeurs'!$A53,'V2 Global valeurs'!$A$2:$L$1221,12,FALSE),"0")</f>
        <v>0</v>
      </c>
      <c r="AU53" s="23" t="str">
        <f>IF(AND('V2 Global valeurs'!$G53="A",'V2 Global valeurs'!$E53="RENFORT 2"),VLOOKUP('V2 Global valeurs'!$A53,'V2 Global valeurs'!$A$2:$L$1221,8,FALSE),"0")</f>
        <v>0</v>
      </c>
      <c r="AV53" s="23" t="str">
        <f>IF(AND('V2 Global valeurs'!$G53="A",'V2 Global valeurs'!$E53="RENFORT 2"),VLOOKUP('V2 Global valeurs'!$A53,'V2 Global valeurs'!$A$2:$L$1221,9,FALSE),"0")</f>
        <v>0</v>
      </c>
      <c r="AW53" s="23" t="str">
        <f>IF(AND('V2 Global valeurs'!$G53="A",'V2 Global valeurs'!$E53="RENFORT 2"),VLOOKUP('V2 Global valeurs'!$A53,'V2 Global valeurs'!$A$2:$L$1221,10,FALSE),"0")</f>
        <v>0</v>
      </c>
      <c r="AX53" s="23" t="str">
        <f>IF(AND('V2 Global valeurs'!$G53="A",'V2 Global valeurs'!$E53="RENFORT 2"),VLOOKUP('V2 Global valeurs'!$A53,'V2 Global valeurs'!$A$2:$L$1221,11,FALSE),"0")</f>
        <v>0</v>
      </c>
      <c r="AY53" s="23" t="str">
        <f>IF(AND('V2 Global valeurs'!$G53="A",'V2 Global valeurs'!$E53="RENFORT 2"),VLOOKUP('V2 Global valeurs'!$A53,'V2 Global valeurs'!$A$2:$L$1221,12,FALSE),"0")</f>
        <v>0</v>
      </c>
    </row>
    <row r="54" spans="1:51" s="24" customFormat="1" x14ac:dyDescent="0.3">
      <c r="A54" s="24" t="s">
        <v>414</v>
      </c>
      <c r="B54" s="24" t="s">
        <v>129</v>
      </c>
      <c r="C54" s="24" t="s">
        <v>130</v>
      </c>
      <c r="D54" s="24" t="s">
        <v>124</v>
      </c>
      <c r="E54" s="24" t="s">
        <v>367</v>
      </c>
      <c r="F54" s="24">
        <v>4</v>
      </c>
      <c r="G54" s="25" t="s">
        <v>9</v>
      </c>
      <c r="H54" s="24">
        <v>0</v>
      </c>
      <c r="I54" s="24">
        <v>75.87</v>
      </c>
      <c r="J54" s="24">
        <v>0</v>
      </c>
      <c r="K54" s="24">
        <v>75.87</v>
      </c>
      <c r="L54" s="24">
        <v>0</v>
      </c>
      <c r="M54" s="24" t="s">
        <v>130</v>
      </c>
      <c r="N54" s="24" t="s">
        <v>124</v>
      </c>
      <c r="O54" s="26" t="s">
        <v>9</v>
      </c>
      <c r="P54" s="27">
        <f>IF(AND('V2 Global valeurs'!$G54="E",'V2 Global valeurs'!E54="BASE"),VLOOKUP('V2 Global valeurs'!$A54,'V2 Global valeurs'!$A$2:$L$1221,8,FALSE),"0")</f>
        <v>0</v>
      </c>
      <c r="Q54" s="27">
        <f>IF(AND('V2 Global valeurs'!$G54="E",'V2 Global valeurs'!E54="BASE"),VLOOKUP('V2 Global valeurs'!$A54,'V2 Global valeurs'!$A$2:$L$1221,9,FALSE),"0")</f>
        <v>75.87</v>
      </c>
      <c r="R54" s="27">
        <f>IF(AND('V2 Global valeurs'!$G54="E",'V2 Global valeurs'!E54="BASE"),VLOOKUP('V2 Global valeurs'!$A54,'V2 Global valeurs'!$A$2:$L$1221,10,FALSE),"0")</f>
        <v>0</v>
      </c>
      <c r="S54" s="27">
        <f>IF(AND('V2 Global valeurs'!$G54="E",'V2 Global valeurs'!E54="BASE"),VLOOKUP('V2 Global valeurs'!$A54,'V2 Global valeurs'!$A$2:$L$1221,11,FALSE),"0")</f>
        <v>75.87</v>
      </c>
      <c r="T54" s="27">
        <f>IF(AND('V2 Global valeurs'!$G54="E",'V2 Global valeurs'!E54="BASE"),VLOOKUP('V2 Global valeurs'!$A54,'V2 Global valeurs'!$A$2:$L$1221,12,FALSE),"0")</f>
        <v>0</v>
      </c>
      <c r="U54" s="27" t="str">
        <f>IF(AND('V2 Global valeurs'!$G54="A",'V2 Global valeurs'!E54="BASE"),VLOOKUP('V2 Global valeurs'!$A54,'V2 Global valeurs'!$A$2:$L$1221,8,FALSE),"0")</f>
        <v>0</v>
      </c>
      <c r="V54" s="27" t="str">
        <f>IF(AND('V2 Global valeurs'!$G54="A",'V2 Global valeurs'!E54="BASE"),VLOOKUP('V2 Global valeurs'!$A54,'V2 Global valeurs'!$A$2:$L$1221,9,FALSE),"0")</f>
        <v>0</v>
      </c>
      <c r="W54" s="27" t="str">
        <f>IF(AND('V2 Global valeurs'!$G54="A",'V2 Global valeurs'!E54="BASE"),VLOOKUP('V2 Global valeurs'!$A54,'V2 Global valeurs'!$A$2:$L$1221,10,FALSE),"0")</f>
        <v>0</v>
      </c>
      <c r="X54" s="27" t="str">
        <f>IF(AND('V2 Global valeurs'!$G54="A",'V2 Global valeurs'!E54="BASE"),VLOOKUP('V2 Global valeurs'!$A54,'V2 Global valeurs'!$A$2:$L$1221,11,FALSE),"0")</f>
        <v>0</v>
      </c>
      <c r="Y54" s="27" t="str">
        <f>IF(AND('V2 Global valeurs'!$G54="A",'V2 Global valeurs'!E54="BASE"),VLOOKUP('V2 Global valeurs'!$A54,'V2 Global valeurs'!$A$2:$L$1221,12,FALSE),"0")</f>
        <v>0</v>
      </c>
      <c r="AB54" s="27"/>
      <c r="AC54" s="27" t="str">
        <f>IF(AND('V2 Global valeurs'!$G54="E",'V2 Global valeurs'!$E54="RENFORT 1"),VLOOKUP('V2 Global valeurs'!$A54,'V2 Global valeurs'!$A$2:$L$1221,8,FALSE),"0")</f>
        <v>0</v>
      </c>
      <c r="AD54" s="27" t="str">
        <f>IF(AND('V2 Global valeurs'!$G54="E",'V2 Global valeurs'!$E54="RENFORT 1"),VLOOKUP('V2 Global valeurs'!$A54,'V2 Global valeurs'!$A$2:$L$1221,9,FALSE),"0")</f>
        <v>0</v>
      </c>
      <c r="AE54" s="27" t="str">
        <f>IF(AND('V2 Global valeurs'!$G54="E",'V2 Global valeurs'!$E54="RENFORT 1"),VLOOKUP('V2 Global valeurs'!$A54,'V2 Global valeurs'!$A$2:$L$1221,10,FALSE),"0")</f>
        <v>0</v>
      </c>
      <c r="AF54" s="27" t="str">
        <f>IF(AND('V2 Global valeurs'!$G54="E",'V2 Global valeurs'!$E54="RENFORT 1"),VLOOKUP('V2 Global valeurs'!$A54,'V2 Global valeurs'!$A$2:$L$1221,11,FALSE),"0")</f>
        <v>0</v>
      </c>
      <c r="AG54" s="27" t="str">
        <f>IF(AND('V2 Global valeurs'!$G54="E",'V2 Global valeurs'!$E54="RENFORT 1"),VLOOKUP('V2 Global valeurs'!$A54,'V2 Global valeurs'!$A$2:$L$1221,12,FALSE),"0")</f>
        <v>0</v>
      </c>
      <c r="AH54" s="27" t="str">
        <f>IF(AND('V2 Global valeurs'!$G54="A",'V2 Global valeurs'!$E54="RENFORT 1"),VLOOKUP('V2 Global valeurs'!$A54,'V2 Global valeurs'!$A$2:$L$1221,8,FALSE),"0")</f>
        <v>0</v>
      </c>
      <c r="AI54" s="27" t="str">
        <f>IF(AND('V2 Global valeurs'!$G54="A",'V2 Global valeurs'!$E54="RENFORT 1"),VLOOKUP('V2 Global valeurs'!$A54,'V2 Global valeurs'!$A$2:$L$1221,9,FALSE),"0")</f>
        <v>0</v>
      </c>
      <c r="AJ54" s="27" t="str">
        <f>IF(AND('V2 Global valeurs'!$G54="A",'V2 Global valeurs'!$E54="RENFORT 1"),VLOOKUP('V2 Global valeurs'!$A54,'V2 Global valeurs'!$A$2:$L$1221,10,FALSE),"0")</f>
        <v>0</v>
      </c>
      <c r="AK54" s="27" t="str">
        <f>IF(AND('V2 Global valeurs'!$G54="A",'V2 Global valeurs'!$E54="RENFORT 1"),VLOOKUP('V2 Global valeurs'!$A54,'V2 Global valeurs'!$A$2:$L$1221,11,FALSE),"0")</f>
        <v>0</v>
      </c>
      <c r="AL54" s="27" t="str">
        <f>IF(AND('V2 Global valeurs'!$G54="A",'V2 Global valeurs'!$E54="RENFORT 1"),VLOOKUP('V2 Global valeurs'!$A54,'V2 Global valeurs'!$A$2:$L$1221,12,FALSE),"0")</f>
        <v>0</v>
      </c>
      <c r="AP54" s="28" t="str">
        <f>IF(AND('V2 Global valeurs'!$G54="E",'V2 Global valeurs'!$E54="RENFORT 2"),VLOOKUP('V2 Global valeurs'!$A54,'V2 Global valeurs'!$A$2:$L$1221,8,FALSE),"0")</f>
        <v>0</v>
      </c>
      <c r="AQ54" s="28" t="str">
        <f>IF(AND('V2 Global valeurs'!$G54="E",'V2 Global valeurs'!$E54="RENFORT 2"),VLOOKUP('V2 Global valeurs'!$A54,'V2 Global valeurs'!$A$2:$L$1221,9,FALSE),"0")</f>
        <v>0</v>
      </c>
      <c r="AR54" s="28" t="str">
        <f>IF(AND('V2 Global valeurs'!$G54="E",'V2 Global valeurs'!$E54="RENFORT 2"),VLOOKUP('V2 Global valeurs'!$A54,'V2 Global valeurs'!$A$2:$L$1221,10,FALSE),"0")</f>
        <v>0</v>
      </c>
      <c r="AS54" s="28" t="str">
        <f>IF(AND('V2 Global valeurs'!$G54="E",'V2 Global valeurs'!$E54="RENFORT 2"),VLOOKUP('V2 Global valeurs'!$A54,'V2 Global valeurs'!$A$2:$L$1221,11,FALSE),"0")</f>
        <v>0</v>
      </c>
      <c r="AT54" s="28" t="str">
        <f>IF(AND('V2 Global valeurs'!$G54="E",'V2 Global valeurs'!$E54="RENFORT 2"),VLOOKUP('V2 Global valeurs'!$A54,'V2 Global valeurs'!$A$2:$L$1221,12,FALSE),"0")</f>
        <v>0</v>
      </c>
      <c r="AU54" s="28" t="str">
        <f>IF(AND('V2 Global valeurs'!$G54="A",'V2 Global valeurs'!$E54="RENFORT 2"),VLOOKUP('V2 Global valeurs'!$A54,'V2 Global valeurs'!$A$2:$L$1221,8,FALSE),"0")</f>
        <v>0</v>
      </c>
      <c r="AV54" s="28" t="str">
        <f>IF(AND('V2 Global valeurs'!$G54="A",'V2 Global valeurs'!$E54="RENFORT 2"),VLOOKUP('V2 Global valeurs'!$A54,'V2 Global valeurs'!$A$2:$L$1221,9,FALSE),"0")</f>
        <v>0</v>
      </c>
      <c r="AW54" s="28" t="str">
        <f>IF(AND('V2 Global valeurs'!$G54="A",'V2 Global valeurs'!$E54="RENFORT 2"),VLOOKUP('V2 Global valeurs'!$A54,'V2 Global valeurs'!$A$2:$L$1221,10,FALSE),"0")</f>
        <v>0</v>
      </c>
      <c r="AX54" s="28" t="str">
        <f>IF(AND('V2 Global valeurs'!$G54="A",'V2 Global valeurs'!$E54="RENFORT 2"),VLOOKUP('V2 Global valeurs'!$A54,'V2 Global valeurs'!$A$2:$L$1221,11,FALSE),"0")</f>
        <v>0</v>
      </c>
      <c r="AY54" s="28" t="str">
        <f>IF(AND('V2 Global valeurs'!$G54="A",'V2 Global valeurs'!$E54="RENFORT 2"),VLOOKUP('V2 Global valeurs'!$A54,'V2 Global valeurs'!$A$2:$L$1221,12,FALSE),"0")</f>
        <v>0</v>
      </c>
    </row>
    <row r="55" spans="1:51" s="19" customFormat="1" x14ac:dyDescent="0.3">
      <c r="A55" s="19" t="s">
        <v>131</v>
      </c>
      <c r="B55" s="19" t="s">
        <v>129</v>
      </c>
      <c r="C55" s="19" t="s">
        <v>132</v>
      </c>
      <c r="D55" s="19" t="s">
        <v>133</v>
      </c>
      <c r="E55" s="19" t="s">
        <v>368</v>
      </c>
      <c r="F55" s="19">
        <v>4</v>
      </c>
      <c r="G55" s="20" t="s">
        <v>14</v>
      </c>
      <c r="H55" s="19">
        <v>0</v>
      </c>
      <c r="I55" s="19">
        <v>15.469999999999999</v>
      </c>
      <c r="J55" s="19">
        <v>0</v>
      </c>
      <c r="K55" s="19">
        <v>144.19</v>
      </c>
      <c r="L55" s="19">
        <v>0</v>
      </c>
      <c r="O55" s="21"/>
      <c r="P55" s="22" t="str">
        <f>IF(AND('V2 Global valeurs'!$G55="E",'V2 Global valeurs'!E55="BASE"),VLOOKUP('V2 Global valeurs'!$A55,'V2 Global valeurs'!$A$2:$L$1221,8,FALSE),"0")</f>
        <v>0</v>
      </c>
      <c r="Q55" s="22" t="str">
        <f>IF(AND('V2 Global valeurs'!$G55="E",'V2 Global valeurs'!E55="BASE"),VLOOKUP('V2 Global valeurs'!$A55,'V2 Global valeurs'!$A$2:$L$1221,9,FALSE),"0")</f>
        <v>0</v>
      </c>
      <c r="R55" s="22" t="str">
        <f>IF(AND('V2 Global valeurs'!$G55="E",'V2 Global valeurs'!E55="BASE"),VLOOKUP('V2 Global valeurs'!$A55,'V2 Global valeurs'!$A$2:$L$1221,10,FALSE),"0")</f>
        <v>0</v>
      </c>
      <c r="S55" s="22" t="str">
        <f>IF(AND('V2 Global valeurs'!$G55="E",'V2 Global valeurs'!E55="BASE"),VLOOKUP('V2 Global valeurs'!$A55,'V2 Global valeurs'!$A$2:$L$1221,11,FALSE),"0")</f>
        <v>0</v>
      </c>
      <c r="T55" s="22" t="str">
        <f>IF(AND('V2 Global valeurs'!$G55="E",'V2 Global valeurs'!E55="BASE"),VLOOKUP('V2 Global valeurs'!$A55,'V2 Global valeurs'!$A$2:$L$1221,12,FALSE),"0")</f>
        <v>0</v>
      </c>
      <c r="U55" s="22" t="str">
        <f>IF(AND('V2 Global valeurs'!$G55="A",'V2 Global valeurs'!E55="BASE"),VLOOKUP('V2 Global valeurs'!$A55,'V2 Global valeurs'!$A$2:$L$1221,8,FALSE),"0")</f>
        <v>0</v>
      </c>
      <c r="V55" s="22" t="str">
        <f>IF(AND('V2 Global valeurs'!$G55="A",'V2 Global valeurs'!E55="BASE"),VLOOKUP('V2 Global valeurs'!$A55,'V2 Global valeurs'!$A$2:$L$1221,9,FALSE),"0")</f>
        <v>0</v>
      </c>
      <c r="W55" s="22" t="str">
        <f>IF(AND('V2 Global valeurs'!$G55="A",'V2 Global valeurs'!E55="BASE"),VLOOKUP('V2 Global valeurs'!$A55,'V2 Global valeurs'!$A$2:$L$1221,10,FALSE),"0")</f>
        <v>0</v>
      </c>
      <c r="X55" s="22" t="str">
        <f>IF(AND('V2 Global valeurs'!$G55="A",'V2 Global valeurs'!E55="BASE"),VLOOKUP('V2 Global valeurs'!$A55,'V2 Global valeurs'!$A$2:$L$1221,11,FALSE),"0")</f>
        <v>0</v>
      </c>
      <c r="Y55" s="22" t="str">
        <f>IF(AND('V2 Global valeurs'!$G55="A",'V2 Global valeurs'!E55="BASE"),VLOOKUP('V2 Global valeurs'!$A55,'V2 Global valeurs'!$A$2:$L$1221,12,FALSE),"0")</f>
        <v>0</v>
      </c>
      <c r="Z55" s="19" t="s">
        <v>132</v>
      </c>
      <c r="AA55" s="19" t="s">
        <v>133</v>
      </c>
      <c r="AB55" s="22" t="s">
        <v>14</v>
      </c>
      <c r="AC55" s="22" t="str">
        <f>IF(AND('V2 Global valeurs'!$G55="E",'V2 Global valeurs'!$E55="RENFORT 1"),VLOOKUP('V2 Global valeurs'!$A55,'V2 Global valeurs'!$A$2:$L$1221,8,FALSE),"0")</f>
        <v>0</v>
      </c>
      <c r="AD55" s="22" t="str">
        <f>IF(AND('V2 Global valeurs'!$G55="E",'V2 Global valeurs'!$E55="RENFORT 1"),VLOOKUP('V2 Global valeurs'!$A55,'V2 Global valeurs'!$A$2:$L$1221,9,FALSE),"0")</f>
        <v>0</v>
      </c>
      <c r="AE55" s="22" t="str">
        <f>IF(AND('V2 Global valeurs'!$G55="E",'V2 Global valeurs'!$E55="RENFORT 1"),VLOOKUP('V2 Global valeurs'!$A55,'V2 Global valeurs'!$A$2:$L$1221,10,FALSE),"0")</f>
        <v>0</v>
      </c>
      <c r="AF55" s="22" t="str">
        <f>IF(AND('V2 Global valeurs'!$G55="E",'V2 Global valeurs'!$E55="RENFORT 1"),VLOOKUP('V2 Global valeurs'!$A55,'V2 Global valeurs'!$A$2:$L$1221,11,FALSE),"0")</f>
        <v>0</v>
      </c>
      <c r="AG55" s="22" t="str">
        <f>IF(AND('V2 Global valeurs'!$G55="E",'V2 Global valeurs'!$E55="RENFORT 1"),VLOOKUP('V2 Global valeurs'!$A55,'V2 Global valeurs'!$A$2:$L$1221,12,FALSE),"0")</f>
        <v>0</v>
      </c>
      <c r="AH55" s="22">
        <f>IF(AND('V2 Global valeurs'!$G55="A",'V2 Global valeurs'!$E55="RENFORT 1"),VLOOKUP('V2 Global valeurs'!$A55,'V2 Global valeurs'!$A$2:$L$1221,8,FALSE),"0")</f>
        <v>0</v>
      </c>
      <c r="AI55" s="22">
        <f>IF(AND('V2 Global valeurs'!$G55="A",'V2 Global valeurs'!$E55="RENFORT 1"),VLOOKUP('V2 Global valeurs'!$A55,'V2 Global valeurs'!$A$2:$L$1221,9,FALSE),"0")</f>
        <v>15.469999999999999</v>
      </c>
      <c r="AJ55" s="22">
        <f>IF(AND('V2 Global valeurs'!$G55="A",'V2 Global valeurs'!$E55="RENFORT 1"),VLOOKUP('V2 Global valeurs'!$A55,'V2 Global valeurs'!$A$2:$L$1221,10,FALSE),"0")</f>
        <v>0</v>
      </c>
      <c r="AK55" s="22">
        <f>IF(AND('V2 Global valeurs'!$G55="A",'V2 Global valeurs'!$E55="RENFORT 1"),VLOOKUP('V2 Global valeurs'!$A55,'V2 Global valeurs'!$A$2:$L$1221,11,FALSE),"0")</f>
        <v>144.19</v>
      </c>
      <c r="AL55" s="22">
        <f>IF(AND('V2 Global valeurs'!$G55="A",'V2 Global valeurs'!$E55="RENFORT 1"),VLOOKUP('V2 Global valeurs'!$A55,'V2 Global valeurs'!$A$2:$L$1221,12,FALSE),"0")</f>
        <v>0</v>
      </c>
      <c r="AP55" s="23" t="str">
        <f>IF(AND('V2 Global valeurs'!$G55="E",'V2 Global valeurs'!$E55="RENFORT 2"),VLOOKUP('V2 Global valeurs'!$A55,'V2 Global valeurs'!$A$2:$L$1221,8,FALSE),"0")</f>
        <v>0</v>
      </c>
      <c r="AQ55" s="23" t="str">
        <f>IF(AND('V2 Global valeurs'!$G55="E",'V2 Global valeurs'!$E55="RENFORT 2"),VLOOKUP('V2 Global valeurs'!$A55,'V2 Global valeurs'!$A$2:$L$1221,9,FALSE),"0")</f>
        <v>0</v>
      </c>
      <c r="AR55" s="23" t="str">
        <f>IF(AND('V2 Global valeurs'!$G55="E",'V2 Global valeurs'!$E55="RENFORT 2"),VLOOKUP('V2 Global valeurs'!$A55,'V2 Global valeurs'!$A$2:$L$1221,10,FALSE),"0")</f>
        <v>0</v>
      </c>
      <c r="AS55" s="23" t="str">
        <f>IF(AND('V2 Global valeurs'!$G55="E",'V2 Global valeurs'!$E55="RENFORT 2"),VLOOKUP('V2 Global valeurs'!$A55,'V2 Global valeurs'!$A$2:$L$1221,11,FALSE),"0")</f>
        <v>0</v>
      </c>
      <c r="AT55" s="23" t="str">
        <f>IF(AND('V2 Global valeurs'!$G55="E",'V2 Global valeurs'!$E55="RENFORT 2"),VLOOKUP('V2 Global valeurs'!$A55,'V2 Global valeurs'!$A$2:$L$1221,12,FALSE),"0")</f>
        <v>0</v>
      </c>
      <c r="AU55" s="23" t="str">
        <f>IF(AND('V2 Global valeurs'!$G55="A",'V2 Global valeurs'!$E55="RENFORT 2"),VLOOKUP('V2 Global valeurs'!$A55,'V2 Global valeurs'!$A$2:$L$1221,8,FALSE),"0")</f>
        <v>0</v>
      </c>
      <c r="AV55" s="23" t="str">
        <f>IF(AND('V2 Global valeurs'!$G55="A",'V2 Global valeurs'!$E55="RENFORT 2"),VLOOKUP('V2 Global valeurs'!$A55,'V2 Global valeurs'!$A$2:$L$1221,9,FALSE),"0")</f>
        <v>0</v>
      </c>
      <c r="AW55" s="23" t="str">
        <f>IF(AND('V2 Global valeurs'!$G55="A",'V2 Global valeurs'!$E55="RENFORT 2"),VLOOKUP('V2 Global valeurs'!$A55,'V2 Global valeurs'!$A$2:$L$1221,10,FALSE),"0")</f>
        <v>0</v>
      </c>
      <c r="AX55" s="23" t="str">
        <f>IF(AND('V2 Global valeurs'!$G55="A",'V2 Global valeurs'!$E55="RENFORT 2"),VLOOKUP('V2 Global valeurs'!$A55,'V2 Global valeurs'!$A$2:$L$1221,11,FALSE),"0")</f>
        <v>0</v>
      </c>
      <c r="AY55" s="23" t="str">
        <f>IF(AND('V2 Global valeurs'!$G55="A",'V2 Global valeurs'!$E55="RENFORT 2"),VLOOKUP('V2 Global valeurs'!$A55,'V2 Global valeurs'!$A$2:$L$1221,12,FALSE),"0")</f>
        <v>0</v>
      </c>
    </row>
    <row r="56" spans="1:51" x14ac:dyDescent="0.3">
      <c r="A56" t="s">
        <v>134</v>
      </c>
      <c r="B56" t="s">
        <v>135</v>
      </c>
      <c r="C56" t="s">
        <v>136</v>
      </c>
      <c r="D56" t="s">
        <v>137</v>
      </c>
      <c r="E56" t="s">
        <v>367</v>
      </c>
      <c r="F56">
        <v>4</v>
      </c>
      <c r="G56" s="2" t="s">
        <v>9</v>
      </c>
      <c r="H56">
        <v>0</v>
      </c>
      <c r="I56">
        <v>49.269999999999996</v>
      </c>
      <c r="J56">
        <v>0</v>
      </c>
      <c r="K56">
        <v>130.46</v>
      </c>
      <c r="L56">
        <v>0</v>
      </c>
      <c r="M56" t="s">
        <v>136</v>
      </c>
      <c r="N56" t="s">
        <v>137</v>
      </c>
      <c r="O56" s="4" t="s">
        <v>9</v>
      </c>
      <c r="P56" s="9">
        <f>IF(AND('V2 Global valeurs'!$G56="E",'V2 Global valeurs'!E56="BASE"),VLOOKUP('V2 Global valeurs'!$A56,'V2 Global valeurs'!$A$2:$L$1221,8,FALSE),"0")</f>
        <v>0</v>
      </c>
      <c r="Q56" s="9">
        <f>IF(AND('V2 Global valeurs'!$G56="E",'V2 Global valeurs'!E56="BASE"),VLOOKUP('V2 Global valeurs'!$A56,'V2 Global valeurs'!$A$2:$L$1221,9,FALSE),"0")</f>
        <v>49.269999999999996</v>
      </c>
      <c r="R56" s="9">
        <f>IF(AND('V2 Global valeurs'!$G56="E",'V2 Global valeurs'!E56="BASE"),VLOOKUP('V2 Global valeurs'!$A56,'V2 Global valeurs'!$A$2:$L$1221,10,FALSE),"0")</f>
        <v>0</v>
      </c>
      <c r="S56" s="9">
        <f>IF(AND('V2 Global valeurs'!$G56="E",'V2 Global valeurs'!E56="BASE"),VLOOKUP('V2 Global valeurs'!$A56,'V2 Global valeurs'!$A$2:$L$1221,11,FALSE),"0")</f>
        <v>130.46</v>
      </c>
      <c r="T56" s="9">
        <f>IF(AND('V2 Global valeurs'!$G56="E",'V2 Global valeurs'!E56="BASE"),VLOOKUP('V2 Global valeurs'!$A56,'V2 Global valeurs'!$A$2:$L$1221,12,FALSE),"0")</f>
        <v>0</v>
      </c>
      <c r="U56" s="9" t="str">
        <f>IF(AND('V2 Global valeurs'!$G56="A",'V2 Global valeurs'!E56="BASE"),VLOOKUP('V2 Global valeurs'!$A56,'V2 Global valeurs'!$A$2:$L$1221,8,FALSE),"0")</f>
        <v>0</v>
      </c>
      <c r="V56" s="9" t="str">
        <f>IF(AND('V2 Global valeurs'!$G56="A",'V2 Global valeurs'!E56="BASE"),VLOOKUP('V2 Global valeurs'!$A56,'V2 Global valeurs'!$A$2:$L$1221,9,FALSE),"0")</f>
        <v>0</v>
      </c>
      <c r="W56" s="9" t="str">
        <f>IF(AND('V2 Global valeurs'!$G56="A",'V2 Global valeurs'!E56="BASE"),VLOOKUP('V2 Global valeurs'!$A56,'V2 Global valeurs'!$A$2:$L$1221,10,FALSE),"0")</f>
        <v>0</v>
      </c>
      <c r="X56" s="9" t="str">
        <f>IF(AND('V2 Global valeurs'!$G56="A",'V2 Global valeurs'!E56="BASE"),VLOOKUP('V2 Global valeurs'!$A56,'V2 Global valeurs'!$A$2:$L$1221,11,FALSE),"0")</f>
        <v>0</v>
      </c>
      <c r="Y56" s="9" t="str">
        <f>IF(AND('V2 Global valeurs'!$G56="A",'V2 Global valeurs'!E56="BASE"),VLOOKUP('V2 Global valeurs'!$A56,'V2 Global valeurs'!$A$2:$L$1221,12,FALSE),"0")</f>
        <v>0</v>
      </c>
      <c r="AB56" s="3"/>
      <c r="AC56" s="3" t="str">
        <f>IF(AND('V2 Global valeurs'!$G56="E",'V2 Global valeurs'!$E56="RENFORT 1"),VLOOKUP('V2 Global valeurs'!$A56,'V2 Global valeurs'!$A$2:$L$1221,8,FALSE),"0")</f>
        <v>0</v>
      </c>
      <c r="AD56" s="3" t="str">
        <f>IF(AND('V2 Global valeurs'!$G56="E",'V2 Global valeurs'!$E56="RENFORT 1"),VLOOKUP('V2 Global valeurs'!$A56,'V2 Global valeurs'!$A$2:$L$1221,9,FALSE),"0")</f>
        <v>0</v>
      </c>
      <c r="AE56" s="3" t="str">
        <f>IF(AND('V2 Global valeurs'!$G56="E",'V2 Global valeurs'!$E56="RENFORT 1"),VLOOKUP('V2 Global valeurs'!$A56,'V2 Global valeurs'!$A$2:$L$1221,10,FALSE),"0")</f>
        <v>0</v>
      </c>
      <c r="AF56" s="3" t="str">
        <f>IF(AND('V2 Global valeurs'!$G56="E",'V2 Global valeurs'!$E56="RENFORT 1"),VLOOKUP('V2 Global valeurs'!$A56,'V2 Global valeurs'!$A$2:$L$1221,11,FALSE),"0")</f>
        <v>0</v>
      </c>
      <c r="AG56" s="3" t="str">
        <f>IF(AND('V2 Global valeurs'!$G56="E",'V2 Global valeurs'!$E56="RENFORT 1"),VLOOKUP('V2 Global valeurs'!$A56,'V2 Global valeurs'!$A$2:$L$1221,12,FALSE),"0")</f>
        <v>0</v>
      </c>
      <c r="AH56" s="3" t="str">
        <f>IF(AND('V2 Global valeurs'!$G56="A",'V2 Global valeurs'!$E56="RENFORT 1"),VLOOKUP('V2 Global valeurs'!$A56,'V2 Global valeurs'!$A$2:$L$1221,8,FALSE),"0")</f>
        <v>0</v>
      </c>
      <c r="AI56" s="3" t="str">
        <f>IF(AND('V2 Global valeurs'!$G56="A",'V2 Global valeurs'!$E56="RENFORT 1"),VLOOKUP('V2 Global valeurs'!$A56,'V2 Global valeurs'!$A$2:$L$1221,9,FALSE),"0")</f>
        <v>0</v>
      </c>
      <c r="AJ56" s="3" t="str">
        <f>IF(AND('V2 Global valeurs'!$G56="A",'V2 Global valeurs'!$E56="RENFORT 1"),VLOOKUP('V2 Global valeurs'!$A56,'V2 Global valeurs'!$A$2:$L$1221,10,FALSE),"0")</f>
        <v>0</v>
      </c>
      <c r="AK56" s="3" t="str">
        <f>IF(AND('V2 Global valeurs'!$G56="A",'V2 Global valeurs'!$E56="RENFORT 1"),VLOOKUP('V2 Global valeurs'!$A56,'V2 Global valeurs'!$A$2:$L$1221,11,FALSE),"0")</f>
        <v>0</v>
      </c>
      <c r="AL56" s="3" t="str">
        <f>IF(AND('V2 Global valeurs'!$G56="A",'V2 Global valeurs'!$E56="RENFORT 1"),VLOOKUP('V2 Global valeurs'!$A56,'V2 Global valeurs'!$A$2:$L$1221,12,FALSE),"0")</f>
        <v>0</v>
      </c>
      <c r="AP56" s="1" t="str">
        <f>IF(AND('V2 Global valeurs'!$G56="E",'V2 Global valeurs'!$E56="RENFORT 2"),VLOOKUP('V2 Global valeurs'!$A56,'V2 Global valeurs'!$A$2:$L$1221,8,FALSE),"0")</f>
        <v>0</v>
      </c>
      <c r="AQ56" s="1" t="str">
        <f>IF(AND('V2 Global valeurs'!$G56="E",'V2 Global valeurs'!$E56="RENFORT 2"),VLOOKUP('V2 Global valeurs'!$A56,'V2 Global valeurs'!$A$2:$L$1221,9,FALSE),"0")</f>
        <v>0</v>
      </c>
      <c r="AR56" s="1" t="str">
        <f>IF(AND('V2 Global valeurs'!$G56="E",'V2 Global valeurs'!$E56="RENFORT 2"),VLOOKUP('V2 Global valeurs'!$A56,'V2 Global valeurs'!$A$2:$L$1221,10,FALSE),"0")</f>
        <v>0</v>
      </c>
      <c r="AS56" s="1" t="str">
        <f>IF(AND('V2 Global valeurs'!$G56="E",'V2 Global valeurs'!$E56="RENFORT 2"),VLOOKUP('V2 Global valeurs'!$A56,'V2 Global valeurs'!$A$2:$L$1221,11,FALSE),"0")</f>
        <v>0</v>
      </c>
      <c r="AT56" s="1" t="str">
        <f>IF(AND('V2 Global valeurs'!$G56="E",'V2 Global valeurs'!$E56="RENFORT 2"),VLOOKUP('V2 Global valeurs'!$A56,'V2 Global valeurs'!$A$2:$L$1221,12,FALSE),"0")</f>
        <v>0</v>
      </c>
      <c r="AU56" s="1" t="str">
        <f>IF(AND('V2 Global valeurs'!$G56="A",'V2 Global valeurs'!$E56="RENFORT 2"),VLOOKUP('V2 Global valeurs'!$A56,'V2 Global valeurs'!$A$2:$L$1221,8,FALSE),"0")</f>
        <v>0</v>
      </c>
      <c r="AV56" s="1" t="str">
        <f>IF(AND('V2 Global valeurs'!$G56="A",'V2 Global valeurs'!$E56="RENFORT 2"),VLOOKUP('V2 Global valeurs'!$A56,'V2 Global valeurs'!$A$2:$L$1221,9,FALSE),"0")</f>
        <v>0</v>
      </c>
      <c r="AW56" s="1" t="str">
        <f>IF(AND('V2 Global valeurs'!$G56="A",'V2 Global valeurs'!$E56="RENFORT 2"),VLOOKUP('V2 Global valeurs'!$A56,'V2 Global valeurs'!$A$2:$L$1221,10,FALSE),"0")</f>
        <v>0</v>
      </c>
      <c r="AX56" s="1" t="str">
        <f>IF(AND('V2 Global valeurs'!$G56="A",'V2 Global valeurs'!$E56="RENFORT 2"),VLOOKUP('V2 Global valeurs'!$A56,'V2 Global valeurs'!$A$2:$L$1221,11,FALSE),"0")</f>
        <v>0</v>
      </c>
      <c r="AY56" s="1" t="str">
        <f>IF(AND('V2 Global valeurs'!$G56="A",'V2 Global valeurs'!$E56="RENFORT 2"),VLOOKUP('V2 Global valeurs'!$A56,'V2 Global valeurs'!$A$2:$L$1221,12,FALSE),"0")</f>
        <v>0</v>
      </c>
    </row>
    <row r="57" spans="1:51" x14ac:dyDescent="0.3">
      <c r="A57" t="s">
        <v>138</v>
      </c>
      <c r="B57" t="s">
        <v>139</v>
      </c>
      <c r="C57" t="s">
        <v>139</v>
      </c>
      <c r="D57" t="s">
        <v>140</v>
      </c>
      <c r="E57" t="s">
        <v>367</v>
      </c>
      <c r="F57" s="2">
        <v>5</v>
      </c>
      <c r="G57" s="2" t="s">
        <v>9</v>
      </c>
      <c r="H57">
        <v>0</v>
      </c>
      <c r="I57">
        <v>55.76</v>
      </c>
      <c r="J57">
        <v>55.76</v>
      </c>
      <c r="K57">
        <v>40.17</v>
      </c>
      <c r="L57">
        <v>0</v>
      </c>
      <c r="M57" t="s">
        <v>139</v>
      </c>
      <c r="N57" t="s">
        <v>140</v>
      </c>
      <c r="O57" s="4" t="s">
        <v>9</v>
      </c>
      <c r="P57" s="9">
        <f>IF(AND('V2 Global valeurs'!$G57="E",'V2 Global valeurs'!E57="BASE"),VLOOKUP('V2 Global valeurs'!$A57,'V2 Global valeurs'!$A$2:$L$1221,8,FALSE),"0")</f>
        <v>0</v>
      </c>
      <c r="Q57" s="9">
        <f>IF(AND('V2 Global valeurs'!$G57="E",'V2 Global valeurs'!E57="BASE"),VLOOKUP('V2 Global valeurs'!$A57,'V2 Global valeurs'!$A$2:$L$1221,9,FALSE),"0")</f>
        <v>55.76</v>
      </c>
      <c r="R57" s="9">
        <f>IF(AND('V2 Global valeurs'!$G57="E",'V2 Global valeurs'!E57="BASE"),VLOOKUP('V2 Global valeurs'!$A57,'V2 Global valeurs'!$A$2:$L$1221,10,FALSE),"0")</f>
        <v>55.76</v>
      </c>
      <c r="S57" s="9">
        <f>IF(AND('V2 Global valeurs'!$G57="E",'V2 Global valeurs'!E57="BASE"),VLOOKUP('V2 Global valeurs'!$A57,'V2 Global valeurs'!$A$2:$L$1221,11,FALSE),"0")</f>
        <v>40.17</v>
      </c>
      <c r="T57" s="9">
        <f>IF(AND('V2 Global valeurs'!$G57="E",'V2 Global valeurs'!E57="BASE"),VLOOKUP('V2 Global valeurs'!$A57,'V2 Global valeurs'!$A$2:$L$1221,12,FALSE),"0")</f>
        <v>0</v>
      </c>
      <c r="U57" s="9" t="str">
        <f>IF(AND('V2 Global valeurs'!$G57="A",'V2 Global valeurs'!E57="BASE"),VLOOKUP('V2 Global valeurs'!$A57,'V2 Global valeurs'!$A$2:$L$1221,8,FALSE),"0")</f>
        <v>0</v>
      </c>
      <c r="V57" s="9" t="str">
        <f>IF(AND('V2 Global valeurs'!$G57="A",'V2 Global valeurs'!E57="BASE"),VLOOKUP('V2 Global valeurs'!$A57,'V2 Global valeurs'!$A$2:$L$1221,9,FALSE),"0")</f>
        <v>0</v>
      </c>
      <c r="W57" s="9" t="str">
        <f>IF(AND('V2 Global valeurs'!$G57="A",'V2 Global valeurs'!E57="BASE"),VLOOKUP('V2 Global valeurs'!$A57,'V2 Global valeurs'!$A$2:$L$1221,10,FALSE),"0")</f>
        <v>0</v>
      </c>
      <c r="X57" s="9" t="str">
        <f>IF(AND('V2 Global valeurs'!$G57="A",'V2 Global valeurs'!E57="BASE"),VLOOKUP('V2 Global valeurs'!$A57,'V2 Global valeurs'!$A$2:$L$1221,11,FALSE),"0")</f>
        <v>0</v>
      </c>
      <c r="Y57" s="9" t="str">
        <f>IF(AND('V2 Global valeurs'!$G57="A",'V2 Global valeurs'!E57="BASE"),VLOOKUP('V2 Global valeurs'!$A57,'V2 Global valeurs'!$A$2:$L$1221,12,FALSE),"0")</f>
        <v>0</v>
      </c>
      <c r="AB57" s="3"/>
      <c r="AC57" s="3" t="str">
        <f>IF(AND('V2 Global valeurs'!$G57="E",'V2 Global valeurs'!$E57="RENFORT 1"),VLOOKUP('V2 Global valeurs'!$A57,'V2 Global valeurs'!$A$2:$L$1221,8,FALSE),"0")</f>
        <v>0</v>
      </c>
      <c r="AD57" s="3" t="str">
        <f>IF(AND('V2 Global valeurs'!$G57="E",'V2 Global valeurs'!$E57="RENFORT 1"),VLOOKUP('V2 Global valeurs'!$A57,'V2 Global valeurs'!$A$2:$L$1221,9,FALSE),"0")</f>
        <v>0</v>
      </c>
      <c r="AE57" s="3" t="str">
        <f>IF(AND('V2 Global valeurs'!$G57="E",'V2 Global valeurs'!$E57="RENFORT 1"),VLOOKUP('V2 Global valeurs'!$A57,'V2 Global valeurs'!$A$2:$L$1221,10,FALSE),"0")</f>
        <v>0</v>
      </c>
      <c r="AF57" s="3" t="str">
        <f>IF(AND('V2 Global valeurs'!$G57="E",'V2 Global valeurs'!$E57="RENFORT 1"),VLOOKUP('V2 Global valeurs'!$A57,'V2 Global valeurs'!$A$2:$L$1221,11,FALSE),"0")</f>
        <v>0</v>
      </c>
      <c r="AG57" s="3" t="str">
        <f>IF(AND('V2 Global valeurs'!$G57="E",'V2 Global valeurs'!$E57="RENFORT 1"),VLOOKUP('V2 Global valeurs'!$A57,'V2 Global valeurs'!$A$2:$L$1221,12,FALSE),"0")</f>
        <v>0</v>
      </c>
      <c r="AH57" s="3" t="str">
        <f>IF(AND('V2 Global valeurs'!$G57="A",'V2 Global valeurs'!$E57="RENFORT 1"),VLOOKUP('V2 Global valeurs'!$A57,'V2 Global valeurs'!$A$2:$L$1221,8,FALSE),"0")</f>
        <v>0</v>
      </c>
      <c r="AI57" s="3" t="str">
        <f>IF(AND('V2 Global valeurs'!$G57="A",'V2 Global valeurs'!$E57="RENFORT 1"),VLOOKUP('V2 Global valeurs'!$A57,'V2 Global valeurs'!$A$2:$L$1221,9,FALSE),"0")</f>
        <v>0</v>
      </c>
      <c r="AJ57" s="3" t="str">
        <f>IF(AND('V2 Global valeurs'!$G57="A",'V2 Global valeurs'!$E57="RENFORT 1"),VLOOKUP('V2 Global valeurs'!$A57,'V2 Global valeurs'!$A$2:$L$1221,10,FALSE),"0")</f>
        <v>0</v>
      </c>
      <c r="AK57" s="3" t="str">
        <f>IF(AND('V2 Global valeurs'!$G57="A",'V2 Global valeurs'!$E57="RENFORT 1"),VLOOKUP('V2 Global valeurs'!$A57,'V2 Global valeurs'!$A$2:$L$1221,11,FALSE),"0")</f>
        <v>0</v>
      </c>
      <c r="AL57" s="3" t="str">
        <f>IF(AND('V2 Global valeurs'!$G57="A",'V2 Global valeurs'!$E57="RENFORT 1"),VLOOKUP('V2 Global valeurs'!$A57,'V2 Global valeurs'!$A$2:$L$1221,12,FALSE),"0")</f>
        <v>0</v>
      </c>
      <c r="AP57" s="1" t="str">
        <f>IF(AND('V2 Global valeurs'!$G57="E",'V2 Global valeurs'!$E57="RENFORT 2"),VLOOKUP('V2 Global valeurs'!$A57,'V2 Global valeurs'!$A$2:$L$1221,8,FALSE),"0")</f>
        <v>0</v>
      </c>
      <c r="AQ57" s="1" t="str">
        <f>IF(AND('V2 Global valeurs'!$G57="E",'V2 Global valeurs'!$E57="RENFORT 2"),VLOOKUP('V2 Global valeurs'!$A57,'V2 Global valeurs'!$A$2:$L$1221,9,FALSE),"0")</f>
        <v>0</v>
      </c>
      <c r="AR57" s="1" t="str">
        <f>IF(AND('V2 Global valeurs'!$G57="E",'V2 Global valeurs'!$E57="RENFORT 2"),VLOOKUP('V2 Global valeurs'!$A57,'V2 Global valeurs'!$A$2:$L$1221,10,FALSE),"0")</f>
        <v>0</v>
      </c>
      <c r="AS57" s="1" t="str">
        <f>IF(AND('V2 Global valeurs'!$G57="E",'V2 Global valeurs'!$E57="RENFORT 2"),VLOOKUP('V2 Global valeurs'!$A57,'V2 Global valeurs'!$A$2:$L$1221,11,FALSE),"0")</f>
        <v>0</v>
      </c>
      <c r="AT57" s="1" t="str">
        <f>IF(AND('V2 Global valeurs'!$G57="E",'V2 Global valeurs'!$E57="RENFORT 2"),VLOOKUP('V2 Global valeurs'!$A57,'V2 Global valeurs'!$A$2:$L$1221,12,FALSE),"0")</f>
        <v>0</v>
      </c>
      <c r="AU57" s="1" t="str">
        <f>IF(AND('V2 Global valeurs'!$G57="A",'V2 Global valeurs'!$E57="RENFORT 2"),VLOOKUP('V2 Global valeurs'!$A57,'V2 Global valeurs'!$A$2:$L$1221,8,FALSE),"0")</f>
        <v>0</v>
      </c>
      <c r="AV57" s="1" t="str">
        <f>IF(AND('V2 Global valeurs'!$G57="A",'V2 Global valeurs'!$E57="RENFORT 2"),VLOOKUP('V2 Global valeurs'!$A57,'V2 Global valeurs'!$A$2:$L$1221,9,FALSE),"0")</f>
        <v>0</v>
      </c>
      <c r="AW57" s="1" t="str">
        <f>IF(AND('V2 Global valeurs'!$G57="A",'V2 Global valeurs'!$E57="RENFORT 2"),VLOOKUP('V2 Global valeurs'!$A57,'V2 Global valeurs'!$A$2:$L$1221,10,FALSE),"0")</f>
        <v>0</v>
      </c>
      <c r="AX57" s="1" t="str">
        <f>IF(AND('V2 Global valeurs'!$G57="A",'V2 Global valeurs'!$E57="RENFORT 2"),VLOOKUP('V2 Global valeurs'!$A57,'V2 Global valeurs'!$A$2:$L$1221,11,FALSE),"0")</f>
        <v>0</v>
      </c>
      <c r="AY57" s="1" t="str">
        <f>IF(AND('V2 Global valeurs'!$G57="A",'V2 Global valeurs'!$E57="RENFORT 2"),VLOOKUP('V2 Global valeurs'!$A57,'V2 Global valeurs'!$A$2:$L$1221,12,FALSE),"0")</f>
        <v>0</v>
      </c>
    </row>
    <row r="58" spans="1:51" x14ac:dyDescent="0.3">
      <c r="A58" t="s">
        <v>141</v>
      </c>
      <c r="B58" t="s">
        <v>142</v>
      </c>
      <c r="C58" t="s">
        <v>143</v>
      </c>
      <c r="D58" t="s">
        <v>144</v>
      </c>
      <c r="E58" t="s">
        <v>367</v>
      </c>
      <c r="F58" s="2">
        <v>4</v>
      </c>
      <c r="G58" s="2" t="s">
        <v>14</v>
      </c>
      <c r="H58">
        <v>0</v>
      </c>
      <c r="I58">
        <v>0</v>
      </c>
      <c r="J58">
        <v>0</v>
      </c>
      <c r="K58">
        <v>95.689999999999984</v>
      </c>
      <c r="L58">
        <v>0</v>
      </c>
      <c r="M58" t="s">
        <v>143</v>
      </c>
      <c r="N58" t="s">
        <v>144</v>
      </c>
      <c r="O58" s="4" t="s">
        <v>14</v>
      </c>
      <c r="P58" s="9" t="str">
        <f>IF(AND('V2 Global valeurs'!$G58="E",'V2 Global valeurs'!E58="BASE"),VLOOKUP('V2 Global valeurs'!$A58,'V2 Global valeurs'!$A$2:$L$1221,8,FALSE),"0")</f>
        <v>0</v>
      </c>
      <c r="Q58" s="9" t="str">
        <f>IF(AND('V2 Global valeurs'!$G58="E",'V2 Global valeurs'!E58="BASE"),VLOOKUP('V2 Global valeurs'!$A58,'V2 Global valeurs'!$A$2:$L$1221,9,FALSE),"0")</f>
        <v>0</v>
      </c>
      <c r="R58" s="9" t="str">
        <f>IF(AND('V2 Global valeurs'!$G58="E",'V2 Global valeurs'!E58="BASE"),VLOOKUP('V2 Global valeurs'!$A58,'V2 Global valeurs'!$A$2:$L$1221,10,FALSE),"0")</f>
        <v>0</v>
      </c>
      <c r="S58" s="9" t="str">
        <f>IF(AND('V2 Global valeurs'!$G58="E",'V2 Global valeurs'!E58="BASE"),VLOOKUP('V2 Global valeurs'!$A58,'V2 Global valeurs'!$A$2:$L$1221,11,FALSE),"0")</f>
        <v>0</v>
      </c>
      <c r="T58" s="9" t="str">
        <f>IF(AND('V2 Global valeurs'!$G58="E",'V2 Global valeurs'!E58="BASE"),VLOOKUP('V2 Global valeurs'!$A58,'V2 Global valeurs'!$A$2:$L$1221,12,FALSE),"0")</f>
        <v>0</v>
      </c>
      <c r="U58" s="9">
        <f>IF(AND('V2 Global valeurs'!$G58="A",'V2 Global valeurs'!E58="BASE"),VLOOKUP('V2 Global valeurs'!$A58,'V2 Global valeurs'!$A$2:$L$1221,8,FALSE),"0")</f>
        <v>0</v>
      </c>
      <c r="V58" s="9">
        <f>IF(AND('V2 Global valeurs'!$G58="A",'V2 Global valeurs'!E58="BASE"),VLOOKUP('V2 Global valeurs'!$A58,'V2 Global valeurs'!$A$2:$L$1221,9,FALSE),"0")</f>
        <v>0</v>
      </c>
      <c r="W58" s="9">
        <f>IF(AND('V2 Global valeurs'!$G58="A",'V2 Global valeurs'!E58="BASE"),VLOOKUP('V2 Global valeurs'!$A58,'V2 Global valeurs'!$A$2:$L$1221,10,FALSE),"0")</f>
        <v>0</v>
      </c>
      <c r="X58" s="9">
        <f>IF(AND('V2 Global valeurs'!$G58="A",'V2 Global valeurs'!E58="BASE"),VLOOKUP('V2 Global valeurs'!$A58,'V2 Global valeurs'!$A$2:$L$1221,11,FALSE),"0")</f>
        <v>95.689999999999984</v>
      </c>
      <c r="Y58" s="9">
        <f>IF(AND('V2 Global valeurs'!$G58="A",'V2 Global valeurs'!E58="BASE"),VLOOKUP('V2 Global valeurs'!$A58,'V2 Global valeurs'!$A$2:$L$1221,12,FALSE),"0")</f>
        <v>0</v>
      </c>
      <c r="AB58" s="3"/>
      <c r="AC58" s="3" t="str">
        <f>IF(AND('V2 Global valeurs'!$G58="E",'V2 Global valeurs'!$E58="RENFORT 1"),VLOOKUP('V2 Global valeurs'!$A58,'V2 Global valeurs'!$A$2:$L$1221,8,FALSE),"0")</f>
        <v>0</v>
      </c>
      <c r="AD58" s="3" t="str">
        <f>IF(AND('V2 Global valeurs'!$G58="E",'V2 Global valeurs'!$E58="RENFORT 1"),VLOOKUP('V2 Global valeurs'!$A58,'V2 Global valeurs'!$A$2:$L$1221,9,FALSE),"0")</f>
        <v>0</v>
      </c>
      <c r="AE58" s="3" t="str">
        <f>IF(AND('V2 Global valeurs'!$G58="E",'V2 Global valeurs'!$E58="RENFORT 1"),VLOOKUP('V2 Global valeurs'!$A58,'V2 Global valeurs'!$A$2:$L$1221,10,FALSE),"0")</f>
        <v>0</v>
      </c>
      <c r="AF58" s="3" t="str">
        <f>IF(AND('V2 Global valeurs'!$G58="E",'V2 Global valeurs'!$E58="RENFORT 1"),VLOOKUP('V2 Global valeurs'!$A58,'V2 Global valeurs'!$A$2:$L$1221,11,FALSE),"0")</f>
        <v>0</v>
      </c>
      <c r="AG58" s="3" t="str">
        <f>IF(AND('V2 Global valeurs'!$G58="E",'V2 Global valeurs'!$E58="RENFORT 1"),VLOOKUP('V2 Global valeurs'!$A58,'V2 Global valeurs'!$A$2:$L$1221,12,FALSE),"0")</f>
        <v>0</v>
      </c>
      <c r="AH58" s="3" t="str">
        <f>IF(AND('V2 Global valeurs'!$G58="A",'V2 Global valeurs'!$E58="RENFORT 1"),VLOOKUP('V2 Global valeurs'!$A58,'V2 Global valeurs'!$A$2:$L$1221,8,FALSE),"0")</f>
        <v>0</v>
      </c>
      <c r="AI58" s="3" t="str">
        <f>IF(AND('V2 Global valeurs'!$G58="A",'V2 Global valeurs'!$E58="RENFORT 1"),VLOOKUP('V2 Global valeurs'!$A58,'V2 Global valeurs'!$A$2:$L$1221,9,FALSE),"0")</f>
        <v>0</v>
      </c>
      <c r="AJ58" s="3" t="str">
        <f>IF(AND('V2 Global valeurs'!$G58="A",'V2 Global valeurs'!$E58="RENFORT 1"),VLOOKUP('V2 Global valeurs'!$A58,'V2 Global valeurs'!$A$2:$L$1221,10,FALSE),"0")</f>
        <v>0</v>
      </c>
      <c r="AK58" s="3" t="str">
        <f>IF(AND('V2 Global valeurs'!$G58="A",'V2 Global valeurs'!$E58="RENFORT 1"),VLOOKUP('V2 Global valeurs'!$A58,'V2 Global valeurs'!$A$2:$L$1221,11,FALSE),"0")</f>
        <v>0</v>
      </c>
      <c r="AL58" s="3" t="str">
        <f>IF(AND('V2 Global valeurs'!$G58="A",'V2 Global valeurs'!$E58="RENFORT 1"),VLOOKUP('V2 Global valeurs'!$A58,'V2 Global valeurs'!$A$2:$L$1221,12,FALSE),"0")</f>
        <v>0</v>
      </c>
      <c r="AP58" s="1" t="str">
        <f>IF(AND('V2 Global valeurs'!$G58="E",'V2 Global valeurs'!$E58="RENFORT 2"),VLOOKUP('V2 Global valeurs'!$A58,'V2 Global valeurs'!$A$2:$L$1221,8,FALSE),"0")</f>
        <v>0</v>
      </c>
      <c r="AQ58" s="1" t="str">
        <f>IF(AND('V2 Global valeurs'!$G58="E",'V2 Global valeurs'!$E58="RENFORT 2"),VLOOKUP('V2 Global valeurs'!$A58,'V2 Global valeurs'!$A$2:$L$1221,9,FALSE),"0")</f>
        <v>0</v>
      </c>
      <c r="AR58" s="1" t="str">
        <f>IF(AND('V2 Global valeurs'!$G58="E",'V2 Global valeurs'!$E58="RENFORT 2"),VLOOKUP('V2 Global valeurs'!$A58,'V2 Global valeurs'!$A$2:$L$1221,10,FALSE),"0")</f>
        <v>0</v>
      </c>
      <c r="AS58" s="1" t="str">
        <f>IF(AND('V2 Global valeurs'!$G58="E",'V2 Global valeurs'!$E58="RENFORT 2"),VLOOKUP('V2 Global valeurs'!$A58,'V2 Global valeurs'!$A$2:$L$1221,11,FALSE),"0")</f>
        <v>0</v>
      </c>
      <c r="AT58" s="1" t="str">
        <f>IF(AND('V2 Global valeurs'!$G58="E",'V2 Global valeurs'!$E58="RENFORT 2"),VLOOKUP('V2 Global valeurs'!$A58,'V2 Global valeurs'!$A$2:$L$1221,12,FALSE),"0")</f>
        <v>0</v>
      </c>
      <c r="AU58" s="1" t="str">
        <f>IF(AND('V2 Global valeurs'!$G58="A",'V2 Global valeurs'!$E58="RENFORT 2"),VLOOKUP('V2 Global valeurs'!$A58,'V2 Global valeurs'!$A$2:$L$1221,8,FALSE),"0")</f>
        <v>0</v>
      </c>
      <c r="AV58" s="1" t="str">
        <f>IF(AND('V2 Global valeurs'!$G58="A",'V2 Global valeurs'!$E58="RENFORT 2"),VLOOKUP('V2 Global valeurs'!$A58,'V2 Global valeurs'!$A$2:$L$1221,9,FALSE),"0")</f>
        <v>0</v>
      </c>
      <c r="AW58" s="1" t="str">
        <f>IF(AND('V2 Global valeurs'!$G58="A",'V2 Global valeurs'!$E58="RENFORT 2"),VLOOKUP('V2 Global valeurs'!$A58,'V2 Global valeurs'!$A$2:$L$1221,10,FALSE),"0")</f>
        <v>0</v>
      </c>
      <c r="AX58" s="1" t="str">
        <f>IF(AND('V2 Global valeurs'!$G58="A",'V2 Global valeurs'!$E58="RENFORT 2"),VLOOKUP('V2 Global valeurs'!$A58,'V2 Global valeurs'!$A$2:$L$1221,11,FALSE),"0")</f>
        <v>0</v>
      </c>
      <c r="AY58" s="1" t="str">
        <f>IF(AND('V2 Global valeurs'!$G58="A",'V2 Global valeurs'!$E58="RENFORT 2"),VLOOKUP('V2 Global valeurs'!$A58,'V2 Global valeurs'!$A$2:$L$1221,12,FALSE),"0")</f>
        <v>0</v>
      </c>
    </row>
    <row r="59" spans="1:51" x14ac:dyDescent="0.3">
      <c r="A59" s="11" t="s">
        <v>415</v>
      </c>
      <c r="B59" t="s">
        <v>142</v>
      </c>
      <c r="C59" t="s">
        <v>143</v>
      </c>
      <c r="D59" t="s">
        <v>144</v>
      </c>
      <c r="E59" t="s">
        <v>367</v>
      </c>
      <c r="F59" s="2">
        <v>4</v>
      </c>
      <c r="G59" s="2" t="s">
        <v>9</v>
      </c>
      <c r="H59">
        <v>0</v>
      </c>
      <c r="I59">
        <v>68.789999999999992</v>
      </c>
      <c r="J59">
        <v>0</v>
      </c>
      <c r="K59">
        <v>68.789999999999992</v>
      </c>
      <c r="L59">
        <v>0</v>
      </c>
      <c r="M59" t="s">
        <v>143</v>
      </c>
      <c r="N59" t="s">
        <v>144</v>
      </c>
      <c r="O59" s="4" t="s">
        <v>9</v>
      </c>
      <c r="P59" s="9">
        <f>IF(AND('V2 Global valeurs'!$G59="E",'V2 Global valeurs'!E59="BASE"),VLOOKUP('V2 Global valeurs'!$A59,'V2 Global valeurs'!$A$2:$L$1221,8,FALSE),"0")</f>
        <v>0</v>
      </c>
      <c r="Q59" s="9">
        <f>IF(AND('V2 Global valeurs'!$G59="E",'V2 Global valeurs'!E59="BASE"),VLOOKUP('V2 Global valeurs'!$A59,'V2 Global valeurs'!$A$2:$L$1221,9,FALSE),"0")</f>
        <v>68.789999999999992</v>
      </c>
      <c r="R59" s="9">
        <f>IF(AND('V2 Global valeurs'!$G59="E",'V2 Global valeurs'!E59="BASE"),VLOOKUP('V2 Global valeurs'!$A59,'V2 Global valeurs'!$A$2:$L$1221,10,FALSE),"0")</f>
        <v>0</v>
      </c>
      <c r="S59" s="9">
        <f>IF(AND('V2 Global valeurs'!$G59="E",'V2 Global valeurs'!E59="BASE"),VLOOKUP('V2 Global valeurs'!$A59,'V2 Global valeurs'!$A$2:$L$1221,11,FALSE),"0")</f>
        <v>68.789999999999992</v>
      </c>
      <c r="T59" s="9">
        <f>IF(AND('V2 Global valeurs'!$G59="E",'V2 Global valeurs'!E59="BASE"),VLOOKUP('V2 Global valeurs'!$A59,'V2 Global valeurs'!$A$2:$L$1221,12,FALSE),"0")</f>
        <v>0</v>
      </c>
      <c r="U59" s="9" t="str">
        <f>IF(AND('V2 Global valeurs'!$G59="A",'V2 Global valeurs'!E59="BASE"),VLOOKUP('V2 Global valeurs'!$A59,'V2 Global valeurs'!$A$2:$L$1221,8,FALSE),"0")</f>
        <v>0</v>
      </c>
      <c r="V59" s="9" t="str">
        <f>IF(AND('V2 Global valeurs'!$G59="A",'V2 Global valeurs'!E59="BASE"),VLOOKUP('V2 Global valeurs'!$A59,'V2 Global valeurs'!$A$2:$L$1221,9,FALSE),"0")</f>
        <v>0</v>
      </c>
      <c r="W59" s="9" t="str">
        <f>IF(AND('V2 Global valeurs'!$G59="A",'V2 Global valeurs'!E59="BASE"),VLOOKUP('V2 Global valeurs'!$A59,'V2 Global valeurs'!$A$2:$L$1221,10,FALSE),"0")</f>
        <v>0</v>
      </c>
      <c r="X59" s="9" t="str">
        <f>IF(AND('V2 Global valeurs'!$G59="A",'V2 Global valeurs'!E59="BASE"),VLOOKUP('V2 Global valeurs'!$A59,'V2 Global valeurs'!$A$2:$L$1221,11,FALSE),"0")</f>
        <v>0</v>
      </c>
      <c r="Y59" s="9" t="str">
        <f>IF(AND('V2 Global valeurs'!$G59="A",'V2 Global valeurs'!E59="BASE"),VLOOKUP('V2 Global valeurs'!$A59,'V2 Global valeurs'!$A$2:$L$1221,12,FALSE),"0")</f>
        <v>0</v>
      </c>
      <c r="AB59" s="3"/>
      <c r="AC59" s="3" t="str">
        <f>IF(AND('V2 Global valeurs'!$G59="E",'V2 Global valeurs'!$E59="RENFORT 1"),VLOOKUP('V2 Global valeurs'!$A59,'V2 Global valeurs'!$A$2:$L$1221,8,FALSE),"0")</f>
        <v>0</v>
      </c>
      <c r="AD59" s="3" t="str">
        <f>IF(AND('V2 Global valeurs'!$G59="E",'V2 Global valeurs'!$E59="RENFORT 1"),VLOOKUP('V2 Global valeurs'!$A59,'V2 Global valeurs'!$A$2:$L$1221,9,FALSE),"0")</f>
        <v>0</v>
      </c>
      <c r="AE59" s="3" t="str">
        <f>IF(AND('V2 Global valeurs'!$G59="E",'V2 Global valeurs'!$E59="RENFORT 1"),VLOOKUP('V2 Global valeurs'!$A59,'V2 Global valeurs'!$A$2:$L$1221,10,FALSE),"0")</f>
        <v>0</v>
      </c>
      <c r="AF59" s="3" t="str">
        <f>IF(AND('V2 Global valeurs'!$G59="E",'V2 Global valeurs'!$E59="RENFORT 1"),VLOOKUP('V2 Global valeurs'!$A59,'V2 Global valeurs'!$A$2:$L$1221,11,FALSE),"0")</f>
        <v>0</v>
      </c>
      <c r="AG59" s="3" t="str">
        <f>IF(AND('V2 Global valeurs'!$G59="E",'V2 Global valeurs'!$E59="RENFORT 1"),VLOOKUP('V2 Global valeurs'!$A59,'V2 Global valeurs'!$A$2:$L$1221,12,FALSE),"0")</f>
        <v>0</v>
      </c>
      <c r="AH59" s="3" t="str">
        <f>IF(AND('V2 Global valeurs'!$G59="A",'V2 Global valeurs'!$E59="RENFORT 1"),VLOOKUP('V2 Global valeurs'!$A59,'V2 Global valeurs'!$A$2:$L$1221,8,FALSE),"0")</f>
        <v>0</v>
      </c>
      <c r="AI59" s="3" t="str">
        <f>IF(AND('V2 Global valeurs'!$G59="A",'V2 Global valeurs'!$E59="RENFORT 1"),VLOOKUP('V2 Global valeurs'!$A59,'V2 Global valeurs'!$A$2:$L$1221,9,FALSE),"0")</f>
        <v>0</v>
      </c>
      <c r="AJ59" s="3" t="str">
        <f>IF(AND('V2 Global valeurs'!$G59="A",'V2 Global valeurs'!$E59="RENFORT 1"),VLOOKUP('V2 Global valeurs'!$A59,'V2 Global valeurs'!$A$2:$L$1221,10,FALSE),"0")</f>
        <v>0</v>
      </c>
      <c r="AK59" s="3" t="str">
        <f>IF(AND('V2 Global valeurs'!$G59="A",'V2 Global valeurs'!$E59="RENFORT 1"),VLOOKUP('V2 Global valeurs'!$A59,'V2 Global valeurs'!$A$2:$L$1221,11,FALSE),"0")</f>
        <v>0</v>
      </c>
      <c r="AL59" s="3" t="str">
        <f>IF(AND('V2 Global valeurs'!$G59="A",'V2 Global valeurs'!$E59="RENFORT 1"),VLOOKUP('V2 Global valeurs'!$A59,'V2 Global valeurs'!$A$2:$L$1221,12,FALSE),"0")</f>
        <v>0</v>
      </c>
      <c r="AP59" s="1" t="str">
        <f>IF(AND('V2 Global valeurs'!$G59="E",'V2 Global valeurs'!$E59="RENFORT 2"),VLOOKUP('V2 Global valeurs'!$A59,'V2 Global valeurs'!$A$2:$L$1221,8,FALSE),"0")</f>
        <v>0</v>
      </c>
      <c r="AQ59" s="1" t="str">
        <f>IF(AND('V2 Global valeurs'!$G59="E",'V2 Global valeurs'!$E59="RENFORT 2"),VLOOKUP('V2 Global valeurs'!$A59,'V2 Global valeurs'!$A$2:$L$1221,9,FALSE),"0")</f>
        <v>0</v>
      </c>
      <c r="AR59" s="1" t="str">
        <f>IF(AND('V2 Global valeurs'!$G59="E",'V2 Global valeurs'!$E59="RENFORT 2"),VLOOKUP('V2 Global valeurs'!$A59,'V2 Global valeurs'!$A$2:$L$1221,10,FALSE),"0")</f>
        <v>0</v>
      </c>
      <c r="AS59" s="1" t="str">
        <f>IF(AND('V2 Global valeurs'!$G59="E",'V2 Global valeurs'!$E59="RENFORT 2"),VLOOKUP('V2 Global valeurs'!$A59,'V2 Global valeurs'!$A$2:$L$1221,11,FALSE),"0")</f>
        <v>0</v>
      </c>
      <c r="AT59" s="1" t="str">
        <f>IF(AND('V2 Global valeurs'!$G59="E",'V2 Global valeurs'!$E59="RENFORT 2"),VLOOKUP('V2 Global valeurs'!$A59,'V2 Global valeurs'!$A$2:$L$1221,12,FALSE),"0")</f>
        <v>0</v>
      </c>
      <c r="AU59" s="1" t="str">
        <f>IF(AND('V2 Global valeurs'!$G59="A",'V2 Global valeurs'!$E59="RENFORT 2"),VLOOKUP('V2 Global valeurs'!$A59,'V2 Global valeurs'!$A$2:$L$1221,8,FALSE),"0")</f>
        <v>0</v>
      </c>
      <c r="AV59" s="1" t="str">
        <f>IF(AND('V2 Global valeurs'!$G59="A",'V2 Global valeurs'!$E59="RENFORT 2"),VLOOKUP('V2 Global valeurs'!$A59,'V2 Global valeurs'!$A$2:$L$1221,9,FALSE),"0")</f>
        <v>0</v>
      </c>
      <c r="AW59" s="1" t="str">
        <f>IF(AND('V2 Global valeurs'!$G59="A",'V2 Global valeurs'!$E59="RENFORT 2"),VLOOKUP('V2 Global valeurs'!$A59,'V2 Global valeurs'!$A$2:$L$1221,10,FALSE),"0")</f>
        <v>0</v>
      </c>
      <c r="AX59" s="1" t="str">
        <f>IF(AND('V2 Global valeurs'!$G59="A",'V2 Global valeurs'!$E59="RENFORT 2"),VLOOKUP('V2 Global valeurs'!$A59,'V2 Global valeurs'!$A$2:$L$1221,11,FALSE),"0")</f>
        <v>0</v>
      </c>
      <c r="AY59" s="1" t="str">
        <f>IF(AND('V2 Global valeurs'!$G59="A",'V2 Global valeurs'!$E59="RENFORT 2"),VLOOKUP('V2 Global valeurs'!$A59,'V2 Global valeurs'!$A$2:$L$1221,12,FALSE),"0")</f>
        <v>0</v>
      </c>
    </row>
    <row r="60" spans="1:51" x14ac:dyDescent="0.3">
      <c r="A60" t="s">
        <v>145</v>
      </c>
      <c r="B60" t="s">
        <v>142</v>
      </c>
      <c r="C60" t="s">
        <v>146</v>
      </c>
      <c r="D60" t="s">
        <v>147</v>
      </c>
      <c r="E60" t="s">
        <v>368</v>
      </c>
      <c r="F60">
        <v>4</v>
      </c>
      <c r="G60" s="2" t="s">
        <v>14</v>
      </c>
      <c r="H60">
        <v>0</v>
      </c>
      <c r="I60">
        <v>15.36</v>
      </c>
      <c r="J60">
        <v>0</v>
      </c>
      <c r="K60">
        <v>133.1</v>
      </c>
      <c r="L60">
        <v>0</v>
      </c>
      <c r="O60" s="4"/>
      <c r="P60" s="9" t="str">
        <f>IF(AND('V2 Global valeurs'!$G60="E",'V2 Global valeurs'!E60="BASE"),VLOOKUP('V2 Global valeurs'!$A60,'V2 Global valeurs'!$A$2:$L$1221,8,FALSE),"0")</f>
        <v>0</v>
      </c>
      <c r="Q60" s="9" t="str">
        <f>IF(AND('V2 Global valeurs'!$G60="E",'V2 Global valeurs'!E60="BASE"),VLOOKUP('V2 Global valeurs'!$A60,'V2 Global valeurs'!$A$2:$L$1221,9,FALSE),"0")</f>
        <v>0</v>
      </c>
      <c r="R60" s="9" t="str">
        <f>IF(AND('V2 Global valeurs'!$G60="E",'V2 Global valeurs'!E60="BASE"),VLOOKUP('V2 Global valeurs'!$A60,'V2 Global valeurs'!$A$2:$L$1221,10,FALSE),"0")</f>
        <v>0</v>
      </c>
      <c r="S60" s="9" t="str">
        <f>IF(AND('V2 Global valeurs'!$G60="E",'V2 Global valeurs'!E60="BASE"),VLOOKUP('V2 Global valeurs'!$A60,'V2 Global valeurs'!$A$2:$L$1221,11,FALSE),"0")</f>
        <v>0</v>
      </c>
      <c r="T60" s="9" t="str">
        <f>IF(AND('V2 Global valeurs'!$G60="E",'V2 Global valeurs'!E60="BASE"),VLOOKUP('V2 Global valeurs'!$A60,'V2 Global valeurs'!$A$2:$L$1221,12,FALSE),"0")</f>
        <v>0</v>
      </c>
      <c r="U60" s="9" t="str">
        <f>IF(AND('V2 Global valeurs'!$G60="A",'V2 Global valeurs'!E60="BASE"),VLOOKUP('V2 Global valeurs'!$A60,'V2 Global valeurs'!$A$2:$L$1221,8,FALSE),"0")</f>
        <v>0</v>
      </c>
      <c r="V60" s="9" t="str">
        <f>IF(AND('V2 Global valeurs'!$G60="A",'V2 Global valeurs'!E60="BASE"),VLOOKUP('V2 Global valeurs'!$A60,'V2 Global valeurs'!$A$2:$L$1221,9,FALSE),"0")</f>
        <v>0</v>
      </c>
      <c r="W60" s="9" t="str">
        <f>IF(AND('V2 Global valeurs'!$G60="A",'V2 Global valeurs'!E60="BASE"),VLOOKUP('V2 Global valeurs'!$A60,'V2 Global valeurs'!$A$2:$L$1221,10,FALSE),"0")</f>
        <v>0</v>
      </c>
      <c r="X60" s="9" t="str">
        <f>IF(AND('V2 Global valeurs'!$G60="A",'V2 Global valeurs'!E60="BASE"),VLOOKUP('V2 Global valeurs'!$A60,'V2 Global valeurs'!$A$2:$L$1221,11,FALSE),"0")</f>
        <v>0</v>
      </c>
      <c r="Y60" s="9" t="str">
        <f>IF(AND('V2 Global valeurs'!$G60="A",'V2 Global valeurs'!E60="BASE"),VLOOKUP('V2 Global valeurs'!$A60,'V2 Global valeurs'!$A$2:$L$1221,12,FALSE),"0")</f>
        <v>0</v>
      </c>
      <c r="Z60" t="s">
        <v>146</v>
      </c>
      <c r="AA60" t="s">
        <v>147</v>
      </c>
      <c r="AB60" s="3" t="s">
        <v>14</v>
      </c>
      <c r="AC60" s="3" t="str">
        <f>IF(AND('V2 Global valeurs'!$G60="E",'V2 Global valeurs'!$E60="RENFORT 1"),VLOOKUP('V2 Global valeurs'!$A60,'V2 Global valeurs'!$A$2:$L$1221,8,FALSE),"0")</f>
        <v>0</v>
      </c>
      <c r="AD60" s="3" t="str">
        <f>IF(AND('V2 Global valeurs'!$G60="E",'V2 Global valeurs'!$E60="RENFORT 1"),VLOOKUP('V2 Global valeurs'!$A60,'V2 Global valeurs'!$A$2:$L$1221,9,FALSE),"0")</f>
        <v>0</v>
      </c>
      <c r="AE60" s="3" t="str">
        <f>IF(AND('V2 Global valeurs'!$G60="E",'V2 Global valeurs'!$E60="RENFORT 1"),VLOOKUP('V2 Global valeurs'!$A60,'V2 Global valeurs'!$A$2:$L$1221,10,FALSE),"0")</f>
        <v>0</v>
      </c>
      <c r="AF60" s="3" t="str">
        <f>IF(AND('V2 Global valeurs'!$G60="E",'V2 Global valeurs'!$E60="RENFORT 1"),VLOOKUP('V2 Global valeurs'!$A60,'V2 Global valeurs'!$A$2:$L$1221,11,FALSE),"0")</f>
        <v>0</v>
      </c>
      <c r="AG60" s="3" t="str">
        <f>IF(AND('V2 Global valeurs'!$G60="E",'V2 Global valeurs'!$E60="RENFORT 1"),VLOOKUP('V2 Global valeurs'!$A60,'V2 Global valeurs'!$A$2:$L$1221,12,FALSE),"0")</f>
        <v>0</v>
      </c>
      <c r="AH60" s="3">
        <f>IF(AND('V2 Global valeurs'!$G60="A",'V2 Global valeurs'!$E60="RENFORT 1"),VLOOKUP('V2 Global valeurs'!$A60,'V2 Global valeurs'!$A$2:$L$1221,8,FALSE),"0")</f>
        <v>0</v>
      </c>
      <c r="AI60" s="3">
        <f>IF(AND('V2 Global valeurs'!$G60="A",'V2 Global valeurs'!$E60="RENFORT 1"),VLOOKUP('V2 Global valeurs'!$A60,'V2 Global valeurs'!$A$2:$L$1221,9,FALSE),"0")</f>
        <v>15.36</v>
      </c>
      <c r="AJ60" s="3">
        <f>IF(AND('V2 Global valeurs'!$G60="A",'V2 Global valeurs'!$E60="RENFORT 1"),VLOOKUP('V2 Global valeurs'!$A60,'V2 Global valeurs'!$A$2:$L$1221,10,FALSE),"0")</f>
        <v>0</v>
      </c>
      <c r="AK60" s="3">
        <f>IF(AND('V2 Global valeurs'!$G60="A",'V2 Global valeurs'!$E60="RENFORT 1"),VLOOKUP('V2 Global valeurs'!$A60,'V2 Global valeurs'!$A$2:$L$1221,11,FALSE),"0")</f>
        <v>133.1</v>
      </c>
      <c r="AL60" s="3">
        <f>IF(AND('V2 Global valeurs'!$G60="A",'V2 Global valeurs'!$E60="RENFORT 1"),VLOOKUP('V2 Global valeurs'!$A60,'V2 Global valeurs'!$A$2:$L$1221,12,FALSE),"0")</f>
        <v>0</v>
      </c>
      <c r="AP60" s="1" t="str">
        <f>IF(AND('V2 Global valeurs'!$G60="E",'V2 Global valeurs'!$E60="RENFORT 2"),VLOOKUP('V2 Global valeurs'!$A60,'V2 Global valeurs'!$A$2:$L$1221,8,FALSE),"0")</f>
        <v>0</v>
      </c>
      <c r="AQ60" s="1" t="str">
        <f>IF(AND('V2 Global valeurs'!$G60="E",'V2 Global valeurs'!$E60="RENFORT 2"),VLOOKUP('V2 Global valeurs'!$A60,'V2 Global valeurs'!$A$2:$L$1221,9,FALSE),"0")</f>
        <v>0</v>
      </c>
      <c r="AR60" s="1" t="str">
        <f>IF(AND('V2 Global valeurs'!$G60="E",'V2 Global valeurs'!$E60="RENFORT 2"),VLOOKUP('V2 Global valeurs'!$A60,'V2 Global valeurs'!$A$2:$L$1221,10,FALSE),"0")</f>
        <v>0</v>
      </c>
      <c r="AS60" s="1" t="str">
        <f>IF(AND('V2 Global valeurs'!$G60="E",'V2 Global valeurs'!$E60="RENFORT 2"),VLOOKUP('V2 Global valeurs'!$A60,'V2 Global valeurs'!$A$2:$L$1221,11,FALSE),"0")</f>
        <v>0</v>
      </c>
      <c r="AT60" s="1" t="str">
        <f>IF(AND('V2 Global valeurs'!$G60="E",'V2 Global valeurs'!$E60="RENFORT 2"),VLOOKUP('V2 Global valeurs'!$A60,'V2 Global valeurs'!$A$2:$L$1221,12,FALSE),"0")</f>
        <v>0</v>
      </c>
      <c r="AU60" s="1" t="str">
        <f>IF(AND('V2 Global valeurs'!$G60="A",'V2 Global valeurs'!$E60="RENFORT 2"),VLOOKUP('V2 Global valeurs'!$A60,'V2 Global valeurs'!$A$2:$L$1221,8,FALSE),"0")</f>
        <v>0</v>
      </c>
      <c r="AV60" s="1" t="str">
        <f>IF(AND('V2 Global valeurs'!$G60="A",'V2 Global valeurs'!$E60="RENFORT 2"),VLOOKUP('V2 Global valeurs'!$A60,'V2 Global valeurs'!$A$2:$L$1221,9,FALSE),"0")</f>
        <v>0</v>
      </c>
      <c r="AW60" s="1" t="str">
        <f>IF(AND('V2 Global valeurs'!$G60="A",'V2 Global valeurs'!$E60="RENFORT 2"),VLOOKUP('V2 Global valeurs'!$A60,'V2 Global valeurs'!$A$2:$L$1221,10,FALSE),"0")</f>
        <v>0</v>
      </c>
      <c r="AX60" s="1" t="str">
        <f>IF(AND('V2 Global valeurs'!$G60="A",'V2 Global valeurs'!$E60="RENFORT 2"),VLOOKUP('V2 Global valeurs'!$A60,'V2 Global valeurs'!$A$2:$L$1221,11,FALSE),"0")</f>
        <v>0</v>
      </c>
      <c r="AY60" s="1" t="str">
        <f>IF(AND('V2 Global valeurs'!$G60="A",'V2 Global valeurs'!$E60="RENFORT 2"),VLOOKUP('V2 Global valeurs'!$A60,'V2 Global valeurs'!$A$2:$L$1221,12,FALSE),"0")</f>
        <v>0</v>
      </c>
    </row>
    <row r="61" spans="1:51" s="19" customFormat="1" x14ac:dyDescent="0.3">
      <c r="A61" s="19" t="s">
        <v>148</v>
      </c>
      <c r="B61" s="19" t="s">
        <v>149</v>
      </c>
      <c r="C61" s="19" t="s">
        <v>150</v>
      </c>
      <c r="D61" s="19" t="s">
        <v>151</v>
      </c>
      <c r="E61" s="19" t="s">
        <v>367</v>
      </c>
      <c r="F61" s="20">
        <v>8</v>
      </c>
      <c r="G61" s="20" t="s">
        <v>9</v>
      </c>
      <c r="H61" s="19">
        <v>165.99</v>
      </c>
      <c r="I61" s="19">
        <v>63.61</v>
      </c>
      <c r="J61" s="19">
        <v>109.39000000000001</v>
      </c>
      <c r="K61" s="19">
        <v>165.99</v>
      </c>
      <c r="L61" s="19">
        <v>165.99</v>
      </c>
      <c r="M61" s="19" t="s">
        <v>150</v>
      </c>
      <c r="N61" s="19" t="s">
        <v>151</v>
      </c>
      <c r="O61" s="21" t="s">
        <v>9</v>
      </c>
      <c r="P61" s="22">
        <f>IF(AND('V2 Global valeurs'!$G61="E",'V2 Global valeurs'!E61="BASE"),VLOOKUP('V2 Global valeurs'!$A61,'V2 Global valeurs'!$A$2:$L$1221,8,FALSE),"0")</f>
        <v>165.99</v>
      </c>
      <c r="Q61" s="22">
        <f>IF(AND('V2 Global valeurs'!$G61="E",'V2 Global valeurs'!E61="BASE"),VLOOKUP('V2 Global valeurs'!$A61,'V2 Global valeurs'!$A$2:$L$1221,9,FALSE),"0")</f>
        <v>63.61</v>
      </c>
      <c r="R61" s="22">
        <f>IF(AND('V2 Global valeurs'!$G61="E",'V2 Global valeurs'!E61="BASE"),VLOOKUP('V2 Global valeurs'!$A61,'V2 Global valeurs'!$A$2:$L$1221,10,FALSE),"0")</f>
        <v>109.39000000000001</v>
      </c>
      <c r="S61" s="22">
        <f>IF(AND('V2 Global valeurs'!$G61="E",'V2 Global valeurs'!E61="BASE"),VLOOKUP('V2 Global valeurs'!$A61,'V2 Global valeurs'!$A$2:$L$1221,11,FALSE),"0")</f>
        <v>165.99</v>
      </c>
      <c r="T61" s="22">
        <f>IF(AND('V2 Global valeurs'!$G61="E",'V2 Global valeurs'!E61="BASE"),VLOOKUP('V2 Global valeurs'!$A61,'V2 Global valeurs'!$A$2:$L$1221,12,FALSE),"0")</f>
        <v>165.99</v>
      </c>
      <c r="U61" s="22" t="str">
        <f>IF(AND('V2 Global valeurs'!$G61="A",'V2 Global valeurs'!E61="BASE"),VLOOKUP('V2 Global valeurs'!$A61,'V2 Global valeurs'!$A$2:$L$1221,8,FALSE),"0")</f>
        <v>0</v>
      </c>
      <c r="V61" s="22" t="str">
        <f>IF(AND('V2 Global valeurs'!$G61="A",'V2 Global valeurs'!E61="BASE"),VLOOKUP('V2 Global valeurs'!$A61,'V2 Global valeurs'!$A$2:$L$1221,9,FALSE),"0")</f>
        <v>0</v>
      </c>
      <c r="W61" s="22" t="str">
        <f>IF(AND('V2 Global valeurs'!$G61="A",'V2 Global valeurs'!E61="BASE"),VLOOKUP('V2 Global valeurs'!$A61,'V2 Global valeurs'!$A$2:$L$1221,10,FALSE),"0")</f>
        <v>0</v>
      </c>
      <c r="X61" s="22" t="str">
        <f>IF(AND('V2 Global valeurs'!$G61="A",'V2 Global valeurs'!E61="BASE"),VLOOKUP('V2 Global valeurs'!$A61,'V2 Global valeurs'!$A$2:$L$1221,11,FALSE),"0")</f>
        <v>0</v>
      </c>
      <c r="Y61" s="22" t="str">
        <f>IF(AND('V2 Global valeurs'!$G61="A",'V2 Global valeurs'!E61="BASE"),VLOOKUP('V2 Global valeurs'!$A61,'V2 Global valeurs'!$A$2:$L$1221,12,FALSE),"0")</f>
        <v>0</v>
      </c>
      <c r="AB61" s="22"/>
      <c r="AC61" s="22" t="str">
        <f>IF(AND('V2 Global valeurs'!$G61="E",'V2 Global valeurs'!$E61="RENFORT 1"),VLOOKUP('V2 Global valeurs'!$A61,'V2 Global valeurs'!$A$2:$L$1221,8,FALSE),"0")</f>
        <v>0</v>
      </c>
      <c r="AD61" s="22" t="str">
        <f>IF(AND('V2 Global valeurs'!$G61="E",'V2 Global valeurs'!$E61="RENFORT 1"),VLOOKUP('V2 Global valeurs'!$A61,'V2 Global valeurs'!$A$2:$L$1221,9,FALSE),"0")</f>
        <v>0</v>
      </c>
      <c r="AE61" s="22" t="str">
        <f>IF(AND('V2 Global valeurs'!$G61="E",'V2 Global valeurs'!$E61="RENFORT 1"),VLOOKUP('V2 Global valeurs'!$A61,'V2 Global valeurs'!$A$2:$L$1221,10,FALSE),"0")</f>
        <v>0</v>
      </c>
      <c r="AF61" s="22" t="str">
        <f>IF(AND('V2 Global valeurs'!$G61="E",'V2 Global valeurs'!$E61="RENFORT 1"),VLOOKUP('V2 Global valeurs'!$A61,'V2 Global valeurs'!$A$2:$L$1221,11,FALSE),"0")</f>
        <v>0</v>
      </c>
      <c r="AG61" s="22" t="str">
        <f>IF(AND('V2 Global valeurs'!$G61="E",'V2 Global valeurs'!$E61="RENFORT 1"),VLOOKUP('V2 Global valeurs'!$A61,'V2 Global valeurs'!$A$2:$L$1221,12,FALSE),"0")</f>
        <v>0</v>
      </c>
      <c r="AH61" s="22" t="str">
        <f>IF(AND('V2 Global valeurs'!$G61="A",'V2 Global valeurs'!$E61="RENFORT 1"),VLOOKUP('V2 Global valeurs'!$A61,'V2 Global valeurs'!$A$2:$L$1221,8,FALSE),"0")</f>
        <v>0</v>
      </c>
      <c r="AI61" s="22" t="str">
        <f>IF(AND('V2 Global valeurs'!$G61="A",'V2 Global valeurs'!$E61="RENFORT 1"),VLOOKUP('V2 Global valeurs'!$A61,'V2 Global valeurs'!$A$2:$L$1221,9,FALSE),"0")</f>
        <v>0</v>
      </c>
      <c r="AJ61" s="22" t="str">
        <f>IF(AND('V2 Global valeurs'!$G61="A",'V2 Global valeurs'!$E61="RENFORT 1"),VLOOKUP('V2 Global valeurs'!$A61,'V2 Global valeurs'!$A$2:$L$1221,10,FALSE),"0")</f>
        <v>0</v>
      </c>
      <c r="AK61" s="22" t="str">
        <f>IF(AND('V2 Global valeurs'!$G61="A",'V2 Global valeurs'!$E61="RENFORT 1"),VLOOKUP('V2 Global valeurs'!$A61,'V2 Global valeurs'!$A$2:$L$1221,11,FALSE),"0")</f>
        <v>0</v>
      </c>
      <c r="AL61" s="22" t="str">
        <f>IF(AND('V2 Global valeurs'!$G61="A",'V2 Global valeurs'!$E61="RENFORT 1"),VLOOKUP('V2 Global valeurs'!$A61,'V2 Global valeurs'!$A$2:$L$1221,12,FALSE),"0")</f>
        <v>0</v>
      </c>
      <c r="AP61" s="23" t="str">
        <f>IF(AND('V2 Global valeurs'!$G61="E",'V2 Global valeurs'!$E61="RENFORT 2"),VLOOKUP('V2 Global valeurs'!$A61,'V2 Global valeurs'!$A$2:$L$1221,8,FALSE),"0")</f>
        <v>0</v>
      </c>
      <c r="AQ61" s="23" t="str">
        <f>IF(AND('V2 Global valeurs'!$G61="E",'V2 Global valeurs'!$E61="RENFORT 2"),VLOOKUP('V2 Global valeurs'!$A61,'V2 Global valeurs'!$A$2:$L$1221,9,FALSE),"0")</f>
        <v>0</v>
      </c>
      <c r="AR61" s="23" t="str">
        <f>IF(AND('V2 Global valeurs'!$G61="E",'V2 Global valeurs'!$E61="RENFORT 2"),VLOOKUP('V2 Global valeurs'!$A61,'V2 Global valeurs'!$A$2:$L$1221,10,FALSE),"0")</f>
        <v>0</v>
      </c>
      <c r="AS61" s="23" t="str">
        <f>IF(AND('V2 Global valeurs'!$G61="E",'V2 Global valeurs'!$E61="RENFORT 2"),VLOOKUP('V2 Global valeurs'!$A61,'V2 Global valeurs'!$A$2:$L$1221,11,FALSE),"0")</f>
        <v>0</v>
      </c>
      <c r="AT61" s="23" t="str">
        <f>IF(AND('V2 Global valeurs'!$G61="E",'V2 Global valeurs'!$E61="RENFORT 2"),VLOOKUP('V2 Global valeurs'!$A61,'V2 Global valeurs'!$A$2:$L$1221,12,FALSE),"0")</f>
        <v>0</v>
      </c>
      <c r="AU61" s="23" t="str">
        <f>IF(AND('V2 Global valeurs'!$G61="A",'V2 Global valeurs'!$E61="RENFORT 2"),VLOOKUP('V2 Global valeurs'!$A61,'V2 Global valeurs'!$A$2:$L$1221,8,FALSE),"0")</f>
        <v>0</v>
      </c>
      <c r="AV61" s="23" t="str">
        <f>IF(AND('V2 Global valeurs'!$G61="A",'V2 Global valeurs'!$E61="RENFORT 2"),VLOOKUP('V2 Global valeurs'!$A61,'V2 Global valeurs'!$A$2:$L$1221,9,FALSE),"0")</f>
        <v>0</v>
      </c>
      <c r="AW61" s="23" t="str">
        <f>IF(AND('V2 Global valeurs'!$G61="A",'V2 Global valeurs'!$E61="RENFORT 2"),VLOOKUP('V2 Global valeurs'!$A61,'V2 Global valeurs'!$A$2:$L$1221,10,FALSE),"0")</f>
        <v>0</v>
      </c>
      <c r="AX61" s="23" t="str">
        <f>IF(AND('V2 Global valeurs'!$G61="A",'V2 Global valeurs'!$E61="RENFORT 2"),VLOOKUP('V2 Global valeurs'!$A61,'V2 Global valeurs'!$A$2:$L$1221,11,FALSE),"0")</f>
        <v>0</v>
      </c>
      <c r="AY61" s="23" t="str">
        <f>IF(AND('V2 Global valeurs'!$G61="A",'V2 Global valeurs'!$E61="RENFORT 2"),VLOOKUP('V2 Global valeurs'!$A61,'V2 Global valeurs'!$A$2:$L$1221,12,FALSE),"0")</f>
        <v>0</v>
      </c>
    </row>
    <row r="62" spans="1:51" s="19" customFormat="1" x14ac:dyDescent="0.3">
      <c r="A62" s="19" t="s">
        <v>152</v>
      </c>
      <c r="B62" s="19" t="s">
        <v>149</v>
      </c>
      <c r="C62" s="19" t="s">
        <v>153</v>
      </c>
      <c r="D62" s="19" t="s">
        <v>151</v>
      </c>
      <c r="E62" s="19" t="s">
        <v>368</v>
      </c>
      <c r="F62" s="19">
        <v>8</v>
      </c>
      <c r="G62" s="20" t="s">
        <v>9</v>
      </c>
      <c r="H62" s="19">
        <v>206.27</v>
      </c>
      <c r="I62" s="19">
        <v>77.760000000000005</v>
      </c>
      <c r="J62" s="19">
        <v>133.99</v>
      </c>
      <c r="K62" s="19">
        <v>206.27</v>
      </c>
      <c r="L62" s="19">
        <v>206.27</v>
      </c>
      <c r="O62" s="21"/>
      <c r="P62" s="22" t="str">
        <f>IF(AND('V2 Global valeurs'!$G62="E",'V2 Global valeurs'!E62="BASE"),VLOOKUP('V2 Global valeurs'!$A62,'V2 Global valeurs'!$A$2:$L$1221,8,FALSE),"0")</f>
        <v>0</v>
      </c>
      <c r="Q62" s="22" t="str">
        <f>IF(AND('V2 Global valeurs'!$G62="E",'V2 Global valeurs'!E62="BASE"),VLOOKUP('V2 Global valeurs'!$A62,'V2 Global valeurs'!$A$2:$L$1221,9,FALSE),"0")</f>
        <v>0</v>
      </c>
      <c r="R62" s="22" t="str">
        <f>IF(AND('V2 Global valeurs'!$G62="E",'V2 Global valeurs'!E62="BASE"),VLOOKUP('V2 Global valeurs'!$A62,'V2 Global valeurs'!$A$2:$L$1221,10,FALSE),"0")</f>
        <v>0</v>
      </c>
      <c r="S62" s="22" t="str">
        <f>IF(AND('V2 Global valeurs'!$G62="E",'V2 Global valeurs'!E62="BASE"),VLOOKUP('V2 Global valeurs'!$A62,'V2 Global valeurs'!$A$2:$L$1221,11,FALSE),"0")</f>
        <v>0</v>
      </c>
      <c r="T62" s="22" t="str">
        <f>IF(AND('V2 Global valeurs'!$G62="E",'V2 Global valeurs'!E62="BASE"),VLOOKUP('V2 Global valeurs'!$A62,'V2 Global valeurs'!$A$2:$L$1221,12,FALSE),"0")</f>
        <v>0</v>
      </c>
      <c r="U62" s="22" t="str">
        <f>IF(AND('V2 Global valeurs'!$G62="A",'V2 Global valeurs'!E62="BASE"),VLOOKUP('V2 Global valeurs'!$A62,'V2 Global valeurs'!$A$2:$L$1221,8,FALSE),"0")</f>
        <v>0</v>
      </c>
      <c r="V62" s="22" t="str">
        <f>IF(AND('V2 Global valeurs'!$G62="A",'V2 Global valeurs'!E62="BASE"),VLOOKUP('V2 Global valeurs'!$A62,'V2 Global valeurs'!$A$2:$L$1221,9,FALSE),"0")</f>
        <v>0</v>
      </c>
      <c r="W62" s="22" t="str">
        <f>IF(AND('V2 Global valeurs'!$G62="A",'V2 Global valeurs'!E62="BASE"),VLOOKUP('V2 Global valeurs'!$A62,'V2 Global valeurs'!$A$2:$L$1221,10,FALSE),"0")</f>
        <v>0</v>
      </c>
      <c r="X62" s="22" t="str">
        <f>IF(AND('V2 Global valeurs'!$G62="A",'V2 Global valeurs'!E62="BASE"),VLOOKUP('V2 Global valeurs'!$A62,'V2 Global valeurs'!$A$2:$L$1221,11,FALSE),"0")</f>
        <v>0</v>
      </c>
      <c r="Y62" s="22" t="str">
        <f>IF(AND('V2 Global valeurs'!$G62="A",'V2 Global valeurs'!E62="BASE"),VLOOKUP('V2 Global valeurs'!$A62,'V2 Global valeurs'!$A$2:$L$1221,12,FALSE),"0")</f>
        <v>0</v>
      </c>
      <c r="Z62" s="19" t="s">
        <v>153</v>
      </c>
      <c r="AA62" s="19" t="s">
        <v>151</v>
      </c>
      <c r="AB62" s="22" t="s">
        <v>9</v>
      </c>
      <c r="AC62" s="22">
        <f>IF(AND('V2 Global valeurs'!$G62="E",'V2 Global valeurs'!$E62="RENFORT 1"),VLOOKUP('V2 Global valeurs'!$A62,'V2 Global valeurs'!$A$2:$L$1221,8,FALSE),"0")</f>
        <v>206.27</v>
      </c>
      <c r="AD62" s="22">
        <f>IF(AND('V2 Global valeurs'!$G62="E",'V2 Global valeurs'!$E62="RENFORT 1"),VLOOKUP('V2 Global valeurs'!$A62,'V2 Global valeurs'!$A$2:$L$1221,9,FALSE),"0")</f>
        <v>77.760000000000005</v>
      </c>
      <c r="AE62" s="22">
        <f>IF(AND('V2 Global valeurs'!$G62="E",'V2 Global valeurs'!$E62="RENFORT 1"),VLOOKUP('V2 Global valeurs'!$A62,'V2 Global valeurs'!$A$2:$L$1221,10,FALSE),"0")</f>
        <v>133.99</v>
      </c>
      <c r="AF62" s="22">
        <f>IF(AND('V2 Global valeurs'!$G62="E",'V2 Global valeurs'!$E62="RENFORT 1"),VLOOKUP('V2 Global valeurs'!$A62,'V2 Global valeurs'!$A$2:$L$1221,11,FALSE),"0")</f>
        <v>206.27</v>
      </c>
      <c r="AG62" s="22">
        <f>IF(AND('V2 Global valeurs'!$G62="E",'V2 Global valeurs'!$E62="RENFORT 1"),VLOOKUP('V2 Global valeurs'!$A62,'V2 Global valeurs'!$A$2:$L$1221,12,FALSE),"0")</f>
        <v>206.27</v>
      </c>
      <c r="AH62" s="22" t="str">
        <f>IF(AND('V2 Global valeurs'!$G62="A",'V2 Global valeurs'!$E62="RENFORT 1"),VLOOKUP('V2 Global valeurs'!$A62,'V2 Global valeurs'!$A$2:$L$1221,8,FALSE),"0")</f>
        <v>0</v>
      </c>
      <c r="AI62" s="22" t="str">
        <f>IF(AND('V2 Global valeurs'!$G62="A",'V2 Global valeurs'!$E62="RENFORT 1"),VLOOKUP('V2 Global valeurs'!$A62,'V2 Global valeurs'!$A$2:$L$1221,9,FALSE),"0")</f>
        <v>0</v>
      </c>
      <c r="AJ62" s="22" t="str">
        <f>IF(AND('V2 Global valeurs'!$G62="A",'V2 Global valeurs'!$E62="RENFORT 1"),VLOOKUP('V2 Global valeurs'!$A62,'V2 Global valeurs'!$A$2:$L$1221,10,FALSE),"0")</f>
        <v>0</v>
      </c>
      <c r="AK62" s="22" t="str">
        <f>IF(AND('V2 Global valeurs'!$G62="A",'V2 Global valeurs'!$E62="RENFORT 1"),VLOOKUP('V2 Global valeurs'!$A62,'V2 Global valeurs'!$A$2:$L$1221,11,FALSE),"0")</f>
        <v>0</v>
      </c>
      <c r="AL62" s="22" t="str">
        <f>IF(AND('V2 Global valeurs'!$G62="A",'V2 Global valeurs'!$E62="RENFORT 1"),VLOOKUP('V2 Global valeurs'!$A62,'V2 Global valeurs'!$A$2:$L$1221,12,FALSE),"0")</f>
        <v>0</v>
      </c>
      <c r="AP62" s="23" t="str">
        <f>IF(AND('V2 Global valeurs'!$G62="E",'V2 Global valeurs'!$E62="RENFORT 2"),VLOOKUP('V2 Global valeurs'!$A62,'V2 Global valeurs'!$A$2:$L$1221,8,FALSE),"0")</f>
        <v>0</v>
      </c>
      <c r="AQ62" s="23" t="str">
        <f>IF(AND('V2 Global valeurs'!$G62="E",'V2 Global valeurs'!$E62="RENFORT 2"),VLOOKUP('V2 Global valeurs'!$A62,'V2 Global valeurs'!$A$2:$L$1221,9,FALSE),"0")</f>
        <v>0</v>
      </c>
      <c r="AR62" s="23" t="str">
        <f>IF(AND('V2 Global valeurs'!$G62="E",'V2 Global valeurs'!$E62="RENFORT 2"),VLOOKUP('V2 Global valeurs'!$A62,'V2 Global valeurs'!$A$2:$L$1221,10,FALSE),"0")</f>
        <v>0</v>
      </c>
      <c r="AS62" s="23" t="str">
        <f>IF(AND('V2 Global valeurs'!$G62="E",'V2 Global valeurs'!$E62="RENFORT 2"),VLOOKUP('V2 Global valeurs'!$A62,'V2 Global valeurs'!$A$2:$L$1221,11,FALSE),"0")</f>
        <v>0</v>
      </c>
      <c r="AT62" s="23" t="str">
        <f>IF(AND('V2 Global valeurs'!$G62="E",'V2 Global valeurs'!$E62="RENFORT 2"),VLOOKUP('V2 Global valeurs'!$A62,'V2 Global valeurs'!$A$2:$L$1221,12,FALSE),"0")</f>
        <v>0</v>
      </c>
      <c r="AU62" s="23" t="str">
        <f>IF(AND('V2 Global valeurs'!$G62="A",'V2 Global valeurs'!$E62="RENFORT 2"),VLOOKUP('V2 Global valeurs'!$A62,'V2 Global valeurs'!$A$2:$L$1221,8,FALSE),"0")</f>
        <v>0</v>
      </c>
      <c r="AV62" s="23" t="str">
        <f>IF(AND('V2 Global valeurs'!$G62="A",'V2 Global valeurs'!$E62="RENFORT 2"),VLOOKUP('V2 Global valeurs'!$A62,'V2 Global valeurs'!$A$2:$L$1221,9,FALSE),"0")</f>
        <v>0</v>
      </c>
      <c r="AW62" s="23" t="str">
        <f>IF(AND('V2 Global valeurs'!$G62="A",'V2 Global valeurs'!$E62="RENFORT 2"),VLOOKUP('V2 Global valeurs'!$A62,'V2 Global valeurs'!$A$2:$L$1221,10,FALSE),"0")</f>
        <v>0</v>
      </c>
      <c r="AX62" s="23" t="str">
        <f>IF(AND('V2 Global valeurs'!$G62="A",'V2 Global valeurs'!$E62="RENFORT 2"),VLOOKUP('V2 Global valeurs'!$A62,'V2 Global valeurs'!$A$2:$L$1221,11,FALSE),"0")</f>
        <v>0</v>
      </c>
      <c r="AY62" s="23" t="str">
        <f>IF(AND('V2 Global valeurs'!$G62="A",'V2 Global valeurs'!$E62="RENFORT 2"),VLOOKUP('V2 Global valeurs'!$A62,'V2 Global valeurs'!$A$2:$L$1221,12,FALSE),"0")</f>
        <v>0</v>
      </c>
    </row>
    <row r="63" spans="1:51" s="19" customFormat="1" x14ac:dyDescent="0.3">
      <c r="A63" s="19" t="s">
        <v>154</v>
      </c>
      <c r="B63" s="19" t="s">
        <v>149</v>
      </c>
      <c r="C63" s="19" t="s">
        <v>155</v>
      </c>
      <c r="D63" s="19" t="s">
        <v>156</v>
      </c>
      <c r="E63" s="19" t="s">
        <v>369</v>
      </c>
      <c r="F63" s="21">
        <v>8</v>
      </c>
      <c r="G63" s="20" t="s">
        <v>14</v>
      </c>
      <c r="H63" s="19">
        <v>65.44</v>
      </c>
      <c r="I63" s="19">
        <v>24.68</v>
      </c>
      <c r="J63" s="19">
        <v>42.910000000000004</v>
      </c>
      <c r="K63" s="19">
        <v>65.44</v>
      </c>
      <c r="L63" s="19">
        <v>65.44</v>
      </c>
      <c r="O63" s="21"/>
      <c r="P63" s="22" t="str">
        <f>IF(AND('V2 Global valeurs'!$G63="E",'V2 Global valeurs'!E63="BASE"),VLOOKUP('V2 Global valeurs'!$A63,'V2 Global valeurs'!$A$2:$L$1221,8,FALSE),"0")</f>
        <v>0</v>
      </c>
      <c r="Q63" s="22" t="str">
        <f>IF(AND('V2 Global valeurs'!$G63="E",'V2 Global valeurs'!E63="BASE"),VLOOKUP('V2 Global valeurs'!$A63,'V2 Global valeurs'!$A$2:$L$1221,9,FALSE),"0")</f>
        <v>0</v>
      </c>
      <c r="R63" s="22" t="str">
        <f>IF(AND('V2 Global valeurs'!$G63="E",'V2 Global valeurs'!E63="BASE"),VLOOKUP('V2 Global valeurs'!$A63,'V2 Global valeurs'!$A$2:$L$1221,10,FALSE),"0")</f>
        <v>0</v>
      </c>
      <c r="S63" s="22" t="str">
        <f>IF(AND('V2 Global valeurs'!$G63="E",'V2 Global valeurs'!E63="BASE"),VLOOKUP('V2 Global valeurs'!$A63,'V2 Global valeurs'!$A$2:$L$1221,11,FALSE),"0")</f>
        <v>0</v>
      </c>
      <c r="T63" s="22" t="str">
        <f>IF(AND('V2 Global valeurs'!$G63="E",'V2 Global valeurs'!E63="BASE"),VLOOKUP('V2 Global valeurs'!$A63,'V2 Global valeurs'!$A$2:$L$1221,12,FALSE),"0")</f>
        <v>0</v>
      </c>
      <c r="U63" s="22" t="str">
        <f>IF(AND('V2 Global valeurs'!$G63="A",'V2 Global valeurs'!E63="BASE"),VLOOKUP('V2 Global valeurs'!$A63,'V2 Global valeurs'!$A$2:$L$1221,8,FALSE),"0")</f>
        <v>0</v>
      </c>
      <c r="V63" s="22" t="str">
        <f>IF(AND('V2 Global valeurs'!$G63="A",'V2 Global valeurs'!E63="BASE"),VLOOKUP('V2 Global valeurs'!$A63,'V2 Global valeurs'!$A$2:$L$1221,9,FALSE),"0")</f>
        <v>0</v>
      </c>
      <c r="W63" s="22" t="str">
        <f>IF(AND('V2 Global valeurs'!$G63="A",'V2 Global valeurs'!E63="BASE"),VLOOKUP('V2 Global valeurs'!$A63,'V2 Global valeurs'!$A$2:$L$1221,10,FALSE),"0")</f>
        <v>0</v>
      </c>
      <c r="X63" s="22" t="str">
        <f>IF(AND('V2 Global valeurs'!$G63="A",'V2 Global valeurs'!E63="BASE"),VLOOKUP('V2 Global valeurs'!$A63,'V2 Global valeurs'!$A$2:$L$1221,11,FALSE),"0")</f>
        <v>0</v>
      </c>
      <c r="Y63" s="22" t="str">
        <f>IF(AND('V2 Global valeurs'!$G63="A",'V2 Global valeurs'!E63="BASE"),VLOOKUP('V2 Global valeurs'!$A63,'V2 Global valeurs'!$A$2:$L$1221,12,FALSE),"0")</f>
        <v>0</v>
      </c>
      <c r="AB63" s="22"/>
      <c r="AC63" s="22" t="str">
        <f>IF(AND('V2 Global valeurs'!$G63="E",'V2 Global valeurs'!$E63="RENFORT 1"),VLOOKUP('V2 Global valeurs'!$A63,'V2 Global valeurs'!$A$2:$L$1221,8,FALSE),"0")</f>
        <v>0</v>
      </c>
      <c r="AD63" s="22" t="str">
        <f>IF(AND('V2 Global valeurs'!$G63="E",'V2 Global valeurs'!$E63="RENFORT 1"),VLOOKUP('V2 Global valeurs'!$A63,'V2 Global valeurs'!$A$2:$L$1221,9,FALSE),"0")</f>
        <v>0</v>
      </c>
      <c r="AE63" s="22" t="str">
        <f>IF(AND('V2 Global valeurs'!$G63="E",'V2 Global valeurs'!$E63="RENFORT 1"),VLOOKUP('V2 Global valeurs'!$A63,'V2 Global valeurs'!$A$2:$L$1221,10,FALSE),"0")</f>
        <v>0</v>
      </c>
      <c r="AF63" s="22" t="str">
        <f>IF(AND('V2 Global valeurs'!$G63="E",'V2 Global valeurs'!$E63="RENFORT 1"),VLOOKUP('V2 Global valeurs'!$A63,'V2 Global valeurs'!$A$2:$L$1221,11,FALSE),"0")</f>
        <v>0</v>
      </c>
      <c r="AG63" s="22" t="str">
        <f>IF(AND('V2 Global valeurs'!$G63="E",'V2 Global valeurs'!$E63="RENFORT 1"),VLOOKUP('V2 Global valeurs'!$A63,'V2 Global valeurs'!$A$2:$L$1221,12,FALSE),"0")</f>
        <v>0</v>
      </c>
      <c r="AH63" s="22" t="str">
        <f>IF(AND('V2 Global valeurs'!$G63="A",'V2 Global valeurs'!$E63="RENFORT 1"),VLOOKUP('V2 Global valeurs'!$A63,'V2 Global valeurs'!$A$2:$L$1221,8,FALSE),"0")</f>
        <v>0</v>
      </c>
      <c r="AI63" s="22" t="str">
        <f>IF(AND('V2 Global valeurs'!$G63="A",'V2 Global valeurs'!$E63="RENFORT 1"),VLOOKUP('V2 Global valeurs'!$A63,'V2 Global valeurs'!$A$2:$L$1221,9,FALSE),"0")</f>
        <v>0</v>
      </c>
      <c r="AJ63" s="22" t="str">
        <f>IF(AND('V2 Global valeurs'!$G63="A",'V2 Global valeurs'!$E63="RENFORT 1"),VLOOKUP('V2 Global valeurs'!$A63,'V2 Global valeurs'!$A$2:$L$1221,10,FALSE),"0")</f>
        <v>0</v>
      </c>
      <c r="AK63" s="22" t="str">
        <f>IF(AND('V2 Global valeurs'!$G63="A",'V2 Global valeurs'!$E63="RENFORT 1"),VLOOKUP('V2 Global valeurs'!$A63,'V2 Global valeurs'!$A$2:$L$1221,11,FALSE),"0")</f>
        <v>0</v>
      </c>
      <c r="AL63" s="22" t="str">
        <f>IF(AND('V2 Global valeurs'!$G63="A",'V2 Global valeurs'!$E63="RENFORT 1"),VLOOKUP('V2 Global valeurs'!$A63,'V2 Global valeurs'!$A$2:$L$1221,12,FALSE),"0")</f>
        <v>0</v>
      </c>
      <c r="AM63" s="19" t="s">
        <v>155</v>
      </c>
      <c r="AN63" s="19" t="s">
        <v>156</v>
      </c>
      <c r="AO63" s="19" t="s">
        <v>14</v>
      </c>
      <c r="AP63" s="23" t="str">
        <f>IF(AND('V2 Global valeurs'!$G63="E",'V2 Global valeurs'!$E63="RENFORT 2"),VLOOKUP('V2 Global valeurs'!$A63,'V2 Global valeurs'!$A$2:$L$1221,8,FALSE),"0")</f>
        <v>0</v>
      </c>
      <c r="AQ63" s="23" t="str">
        <f>IF(AND('V2 Global valeurs'!$G63="E",'V2 Global valeurs'!$E63="RENFORT 2"),VLOOKUP('V2 Global valeurs'!$A63,'V2 Global valeurs'!$A$2:$L$1221,9,FALSE),"0")</f>
        <v>0</v>
      </c>
      <c r="AR63" s="23" t="str">
        <f>IF(AND('V2 Global valeurs'!$G63="E",'V2 Global valeurs'!$E63="RENFORT 2"),VLOOKUP('V2 Global valeurs'!$A63,'V2 Global valeurs'!$A$2:$L$1221,10,FALSE),"0")</f>
        <v>0</v>
      </c>
      <c r="AS63" s="23" t="str">
        <f>IF(AND('V2 Global valeurs'!$G63="E",'V2 Global valeurs'!$E63="RENFORT 2"),VLOOKUP('V2 Global valeurs'!$A63,'V2 Global valeurs'!$A$2:$L$1221,11,FALSE),"0")</f>
        <v>0</v>
      </c>
      <c r="AT63" s="23" t="str">
        <f>IF(AND('V2 Global valeurs'!$G63="E",'V2 Global valeurs'!$E63="RENFORT 2"),VLOOKUP('V2 Global valeurs'!$A63,'V2 Global valeurs'!$A$2:$L$1221,12,FALSE),"0")</f>
        <v>0</v>
      </c>
      <c r="AU63" s="23">
        <f>IF(AND('V2 Global valeurs'!$G63="A",'V2 Global valeurs'!$E63="RENFORT 2"),VLOOKUP('V2 Global valeurs'!$A63,'V2 Global valeurs'!$A$2:$L$1221,8,FALSE),"0")</f>
        <v>65.44</v>
      </c>
      <c r="AV63" s="23">
        <f>IF(AND('V2 Global valeurs'!$G63="A",'V2 Global valeurs'!$E63="RENFORT 2"),VLOOKUP('V2 Global valeurs'!$A63,'V2 Global valeurs'!$A$2:$L$1221,9,FALSE),"0")</f>
        <v>24.68</v>
      </c>
      <c r="AW63" s="23">
        <f>IF(AND('V2 Global valeurs'!$G63="A",'V2 Global valeurs'!$E63="RENFORT 2"),VLOOKUP('V2 Global valeurs'!$A63,'V2 Global valeurs'!$A$2:$L$1221,10,FALSE),"0")</f>
        <v>42.910000000000004</v>
      </c>
      <c r="AX63" s="23">
        <f>IF(AND('V2 Global valeurs'!$G63="A",'V2 Global valeurs'!$E63="RENFORT 2"),VLOOKUP('V2 Global valeurs'!$A63,'V2 Global valeurs'!$A$2:$L$1221,11,FALSE),"0")</f>
        <v>65.44</v>
      </c>
      <c r="AY63" s="23">
        <f>IF(AND('V2 Global valeurs'!$G63="A",'V2 Global valeurs'!$E63="RENFORT 2"),VLOOKUP('V2 Global valeurs'!$A63,'V2 Global valeurs'!$A$2:$L$1221,12,FALSE),"0")</f>
        <v>65.44</v>
      </c>
    </row>
    <row r="64" spans="1:51" x14ac:dyDescent="0.3">
      <c r="A64" t="s">
        <v>157</v>
      </c>
      <c r="B64" t="s">
        <v>158</v>
      </c>
      <c r="C64" t="s">
        <v>159</v>
      </c>
      <c r="D64" t="s">
        <v>160</v>
      </c>
      <c r="E64" t="s">
        <v>367</v>
      </c>
      <c r="F64">
        <v>8</v>
      </c>
      <c r="G64" s="2" t="s">
        <v>9</v>
      </c>
      <c r="H64">
        <v>165.99</v>
      </c>
      <c r="I64">
        <v>63.61</v>
      </c>
      <c r="J64">
        <v>109.39000000000001</v>
      </c>
      <c r="K64">
        <v>165.99</v>
      </c>
      <c r="L64">
        <v>165.99</v>
      </c>
      <c r="M64" t="s">
        <v>159</v>
      </c>
      <c r="N64" t="s">
        <v>160</v>
      </c>
      <c r="O64" s="4" t="s">
        <v>9</v>
      </c>
      <c r="P64" s="9">
        <f>IF(AND('V2 Global valeurs'!$G64="E",'V2 Global valeurs'!E64="BASE"),VLOOKUP('V2 Global valeurs'!$A64,'V2 Global valeurs'!$A$2:$L$1221,8,FALSE),"0")</f>
        <v>165.99</v>
      </c>
      <c r="Q64" s="9">
        <f>IF(AND('V2 Global valeurs'!$G64="E",'V2 Global valeurs'!E64="BASE"),VLOOKUP('V2 Global valeurs'!$A64,'V2 Global valeurs'!$A$2:$L$1221,9,FALSE),"0")</f>
        <v>63.61</v>
      </c>
      <c r="R64" s="9">
        <f>IF(AND('V2 Global valeurs'!$G64="E",'V2 Global valeurs'!E64="BASE"),VLOOKUP('V2 Global valeurs'!$A64,'V2 Global valeurs'!$A$2:$L$1221,10,FALSE),"0")</f>
        <v>109.39000000000001</v>
      </c>
      <c r="S64" s="9">
        <f>IF(AND('V2 Global valeurs'!$G64="E",'V2 Global valeurs'!E64="BASE"),VLOOKUP('V2 Global valeurs'!$A64,'V2 Global valeurs'!$A$2:$L$1221,11,FALSE),"0")</f>
        <v>165.99</v>
      </c>
      <c r="T64" s="9">
        <f>IF(AND('V2 Global valeurs'!$G64="E",'V2 Global valeurs'!E64="BASE"),VLOOKUP('V2 Global valeurs'!$A64,'V2 Global valeurs'!$A$2:$L$1221,12,FALSE),"0")</f>
        <v>165.99</v>
      </c>
      <c r="U64" s="9" t="str">
        <f>IF(AND('V2 Global valeurs'!$G64="A",'V2 Global valeurs'!E64="BASE"),VLOOKUP('V2 Global valeurs'!$A64,'V2 Global valeurs'!$A$2:$L$1221,8,FALSE),"0")</f>
        <v>0</v>
      </c>
      <c r="V64" s="9" t="str">
        <f>IF(AND('V2 Global valeurs'!$G64="A",'V2 Global valeurs'!E64="BASE"),VLOOKUP('V2 Global valeurs'!$A64,'V2 Global valeurs'!$A$2:$L$1221,9,FALSE),"0")</f>
        <v>0</v>
      </c>
      <c r="W64" s="9" t="str">
        <f>IF(AND('V2 Global valeurs'!$G64="A",'V2 Global valeurs'!E64="BASE"),VLOOKUP('V2 Global valeurs'!$A64,'V2 Global valeurs'!$A$2:$L$1221,10,FALSE),"0")</f>
        <v>0</v>
      </c>
      <c r="X64" s="9" t="str">
        <f>IF(AND('V2 Global valeurs'!$G64="A",'V2 Global valeurs'!E64="BASE"),VLOOKUP('V2 Global valeurs'!$A64,'V2 Global valeurs'!$A$2:$L$1221,11,FALSE),"0")</f>
        <v>0</v>
      </c>
      <c r="Y64" s="9" t="str">
        <f>IF(AND('V2 Global valeurs'!$G64="A",'V2 Global valeurs'!E64="BASE"),VLOOKUP('V2 Global valeurs'!$A64,'V2 Global valeurs'!$A$2:$L$1221,12,FALSE),"0")</f>
        <v>0</v>
      </c>
      <c r="AB64" s="3"/>
      <c r="AC64" s="3" t="str">
        <f>IF(AND('V2 Global valeurs'!$G64="E",'V2 Global valeurs'!$E64="RENFORT 1"),VLOOKUP('V2 Global valeurs'!$A64,'V2 Global valeurs'!$A$2:$L$1221,8,FALSE),"0")</f>
        <v>0</v>
      </c>
      <c r="AD64" s="3" t="str">
        <f>IF(AND('V2 Global valeurs'!$G64="E",'V2 Global valeurs'!$E64="RENFORT 1"),VLOOKUP('V2 Global valeurs'!$A64,'V2 Global valeurs'!$A$2:$L$1221,9,FALSE),"0")</f>
        <v>0</v>
      </c>
      <c r="AE64" s="3" t="str">
        <f>IF(AND('V2 Global valeurs'!$G64="E",'V2 Global valeurs'!$E64="RENFORT 1"),VLOOKUP('V2 Global valeurs'!$A64,'V2 Global valeurs'!$A$2:$L$1221,10,FALSE),"0")</f>
        <v>0</v>
      </c>
      <c r="AF64" s="3" t="str">
        <f>IF(AND('V2 Global valeurs'!$G64="E",'V2 Global valeurs'!$E64="RENFORT 1"),VLOOKUP('V2 Global valeurs'!$A64,'V2 Global valeurs'!$A$2:$L$1221,11,FALSE),"0")</f>
        <v>0</v>
      </c>
      <c r="AG64" s="3" t="str">
        <f>IF(AND('V2 Global valeurs'!$G64="E",'V2 Global valeurs'!$E64="RENFORT 1"),VLOOKUP('V2 Global valeurs'!$A64,'V2 Global valeurs'!$A$2:$L$1221,12,FALSE),"0")</f>
        <v>0</v>
      </c>
      <c r="AH64" s="3" t="str">
        <f>IF(AND('V2 Global valeurs'!$G64="A",'V2 Global valeurs'!$E64="RENFORT 1"),VLOOKUP('V2 Global valeurs'!$A64,'V2 Global valeurs'!$A$2:$L$1221,8,FALSE),"0")</f>
        <v>0</v>
      </c>
      <c r="AI64" s="3" t="str">
        <f>IF(AND('V2 Global valeurs'!$G64="A",'V2 Global valeurs'!$E64="RENFORT 1"),VLOOKUP('V2 Global valeurs'!$A64,'V2 Global valeurs'!$A$2:$L$1221,9,FALSE),"0")</f>
        <v>0</v>
      </c>
      <c r="AJ64" s="3" t="str">
        <f>IF(AND('V2 Global valeurs'!$G64="A",'V2 Global valeurs'!$E64="RENFORT 1"),VLOOKUP('V2 Global valeurs'!$A64,'V2 Global valeurs'!$A$2:$L$1221,10,FALSE),"0")</f>
        <v>0</v>
      </c>
      <c r="AK64" s="3" t="str">
        <f>IF(AND('V2 Global valeurs'!$G64="A",'V2 Global valeurs'!$E64="RENFORT 1"),VLOOKUP('V2 Global valeurs'!$A64,'V2 Global valeurs'!$A$2:$L$1221,11,FALSE),"0")</f>
        <v>0</v>
      </c>
      <c r="AL64" s="3" t="str">
        <f>IF(AND('V2 Global valeurs'!$G64="A",'V2 Global valeurs'!$E64="RENFORT 1"),VLOOKUP('V2 Global valeurs'!$A64,'V2 Global valeurs'!$A$2:$L$1221,12,FALSE),"0")</f>
        <v>0</v>
      </c>
      <c r="AP64" s="1" t="str">
        <f>IF(AND('V2 Global valeurs'!$G64="E",'V2 Global valeurs'!$E64="RENFORT 2"),VLOOKUP('V2 Global valeurs'!$A64,'V2 Global valeurs'!$A$2:$L$1221,8,FALSE),"0")</f>
        <v>0</v>
      </c>
      <c r="AQ64" s="1" t="str">
        <f>IF(AND('V2 Global valeurs'!$G64="E",'V2 Global valeurs'!$E64="RENFORT 2"),VLOOKUP('V2 Global valeurs'!$A64,'V2 Global valeurs'!$A$2:$L$1221,9,FALSE),"0")</f>
        <v>0</v>
      </c>
      <c r="AR64" s="1" t="str">
        <f>IF(AND('V2 Global valeurs'!$G64="E",'V2 Global valeurs'!$E64="RENFORT 2"),VLOOKUP('V2 Global valeurs'!$A64,'V2 Global valeurs'!$A$2:$L$1221,10,FALSE),"0")</f>
        <v>0</v>
      </c>
      <c r="AS64" s="1" t="str">
        <f>IF(AND('V2 Global valeurs'!$G64="E",'V2 Global valeurs'!$E64="RENFORT 2"),VLOOKUP('V2 Global valeurs'!$A64,'V2 Global valeurs'!$A$2:$L$1221,11,FALSE),"0")</f>
        <v>0</v>
      </c>
      <c r="AT64" s="1" t="str">
        <f>IF(AND('V2 Global valeurs'!$G64="E",'V2 Global valeurs'!$E64="RENFORT 2"),VLOOKUP('V2 Global valeurs'!$A64,'V2 Global valeurs'!$A$2:$L$1221,12,FALSE),"0")</f>
        <v>0</v>
      </c>
      <c r="AU64" s="1" t="str">
        <f>IF(AND('V2 Global valeurs'!$G64="A",'V2 Global valeurs'!$E64="RENFORT 2"),VLOOKUP('V2 Global valeurs'!$A64,'V2 Global valeurs'!$A$2:$L$1221,8,FALSE),"0")</f>
        <v>0</v>
      </c>
      <c r="AV64" s="1" t="str">
        <f>IF(AND('V2 Global valeurs'!$G64="A",'V2 Global valeurs'!$E64="RENFORT 2"),VLOOKUP('V2 Global valeurs'!$A64,'V2 Global valeurs'!$A$2:$L$1221,9,FALSE),"0")</f>
        <v>0</v>
      </c>
      <c r="AW64" s="1" t="str">
        <f>IF(AND('V2 Global valeurs'!$G64="A",'V2 Global valeurs'!$E64="RENFORT 2"),VLOOKUP('V2 Global valeurs'!$A64,'V2 Global valeurs'!$A$2:$L$1221,10,FALSE),"0")</f>
        <v>0</v>
      </c>
      <c r="AX64" s="1" t="str">
        <f>IF(AND('V2 Global valeurs'!$G64="A",'V2 Global valeurs'!$E64="RENFORT 2"),VLOOKUP('V2 Global valeurs'!$A64,'V2 Global valeurs'!$A$2:$L$1221,11,FALSE),"0")</f>
        <v>0</v>
      </c>
      <c r="AY64" s="1" t="str">
        <f>IF(AND('V2 Global valeurs'!$G64="A",'V2 Global valeurs'!$E64="RENFORT 2"),VLOOKUP('V2 Global valeurs'!$A64,'V2 Global valeurs'!$A$2:$L$1221,12,FALSE),"0")</f>
        <v>0</v>
      </c>
    </row>
    <row r="65" spans="1:51" x14ac:dyDescent="0.3">
      <c r="A65" t="s">
        <v>161</v>
      </c>
      <c r="B65" t="s">
        <v>158</v>
      </c>
      <c r="C65" t="s">
        <v>162</v>
      </c>
      <c r="D65" t="s">
        <v>163</v>
      </c>
      <c r="E65" t="s">
        <v>368</v>
      </c>
      <c r="F65">
        <v>8</v>
      </c>
      <c r="G65" s="2" t="s">
        <v>9</v>
      </c>
      <c r="H65">
        <v>206.27</v>
      </c>
      <c r="I65">
        <v>77.760000000000005</v>
      </c>
      <c r="J65">
        <v>133.99</v>
      </c>
      <c r="K65">
        <v>206.27</v>
      </c>
      <c r="L65">
        <v>206.27</v>
      </c>
      <c r="O65" s="4"/>
      <c r="P65" s="9" t="str">
        <f>IF(AND('V2 Global valeurs'!$G65="E",'V2 Global valeurs'!E65="BASE"),VLOOKUP('V2 Global valeurs'!$A65,'V2 Global valeurs'!$A$2:$L$1221,8,FALSE),"0")</f>
        <v>0</v>
      </c>
      <c r="Q65" s="9" t="str">
        <f>IF(AND('V2 Global valeurs'!$G65="E",'V2 Global valeurs'!E65="BASE"),VLOOKUP('V2 Global valeurs'!$A65,'V2 Global valeurs'!$A$2:$L$1221,9,FALSE),"0")</f>
        <v>0</v>
      </c>
      <c r="R65" s="9" t="str">
        <f>IF(AND('V2 Global valeurs'!$G65="E",'V2 Global valeurs'!E65="BASE"),VLOOKUP('V2 Global valeurs'!$A65,'V2 Global valeurs'!$A$2:$L$1221,10,FALSE),"0")</f>
        <v>0</v>
      </c>
      <c r="S65" s="9" t="str">
        <f>IF(AND('V2 Global valeurs'!$G65="E",'V2 Global valeurs'!E65="BASE"),VLOOKUP('V2 Global valeurs'!$A65,'V2 Global valeurs'!$A$2:$L$1221,11,FALSE),"0")</f>
        <v>0</v>
      </c>
      <c r="T65" s="9" t="str">
        <f>IF(AND('V2 Global valeurs'!$G65="E",'V2 Global valeurs'!E65="BASE"),VLOOKUP('V2 Global valeurs'!$A65,'V2 Global valeurs'!$A$2:$L$1221,12,FALSE),"0")</f>
        <v>0</v>
      </c>
      <c r="U65" s="9" t="str">
        <f>IF(AND('V2 Global valeurs'!$G65="A",'V2 Global valeurs'!E65="BASE"),VLOOKUP('V2 Global valeurs'!$A65,'V2 Global valeurs'!$A$2:$L$1221,8,FALSE),"0")</f>
        <v>0</v>
      </c>
      <c r="V65" s="9" t="str">
        <f>IF(AND('V2 Global valeurs'!$G65="A",'V2 Global valeurs'!E65="BASE"),VLOOKUP('V2 Global valeurs'!$A65,'V2 Global valeurs'!$A$2:$L$1221,9,FALSE),"0")</f>
        <v>0</v>
      </c>
      <c r="W65" s="9" t="str">
        <f>IF(AND('V2 Global valeurs'!$G65="A",'V2 Global valeurs'!E65="BASE"),VLOOKUP('V2 Global valeurs'!$A65,'V2 Global valeurs'!$A$2:$L$1221,10,FALSE),"0")</f>
        <v>0</v>
      </c>
      <c r="X65" s="9" t="str">
        <f>IF(AND('V2 Global valeurs'!$G65="A",'V2 Global valeurs'!E65="BASE"),VLOOKUP('V2 Global valeurs'!$A65,'V2 Global valeurs'!$A$2:$L$1221,11,FALSE),"0")</f>
        <v>0</v>
      </c>
      <c r="Y65" s="9" t="str">
        <f>IF(AND('V2 Global valeurs'!$G65="A",'V2 Global valeurs'!E65="BASE"),VLOOKUP('V2 Global valeurs'!$A65,'V2 Global valeurs'!$A$2:$L$1221,12,FALSE),"0")</f>
        <v>0</v>
      </c>
      <c r="Z65" t="s">
        <v>162</v>
      </c>
      <c r="AA65" t="s">
        <v>163</v>
      </c>
      <c r="AB65" s="3" t="s">
        <v>9</v>
      </c>
      <c r="AC65" s="3">
        <f>IF(AND('V2 Global valeurs'!$G65="E",'V2 Global valeurs'!$E65="RENFORT 1"),VLOOKUP('V2 Global valeurs'!$A65,'V2 Global valeurs'!$A$2:$L$1221,8,FALSE),"0")</f>
        <v>206.27</v>
      </c>
      <c r="AD65" s="3">
        <f>IF(AND('V2 Global valeurs'!$G65="E",'V2 Global valeurs'!$E65="RENFORT 1"),VLOOKUP('V2 Global valeurs'!$A65,'V2 Global valeurs'!$A$2:$L$1221,9,FALSE),"0")</f>
        <v>77.760000000000005</v>
      </c>
      <c r="AE65" s="3">
        <f>IF(AND('V2 Global valeurs'!$G65="E",'V2 Global valeurs'!$E65="RENFORT 1"),VLOOKUP('V2 Global valeurs'!$A65,'V2 Global valeurs'!$A$2:$L$1221,10,FALSE),"0")</f>
        <v>133.99</v>
      </c>
      <c r="AF65" s="3">
        <f>IF(AND('V2 Global valeurs'!$G65="E",'V2 Global valeurs'!$E65="RENFORT 1"),VLOOKUP('V2 Global valeurs'!$A65,'V2 Global valeurs'!$A$2:$L$1221,11,FALSE),"0")</f>
        <v>206.27</v>
      </c>
      <c r="AG65" s="3">
        <f>IF(AND('V2 Global valeurs'!$G65="E",'V2 Global valeurs'!$E65="RENFORT 1"),VLOOKUP('V2 Global valeurs'!$A65,'V2 Global valeurs'!$A$2:$L$1221,12,FALSE),"0")</f>
        <v>206.27</v>
      </c>
      <c r="AH65" s="3" t="str">
        <f>IF(AND('V2 Global valeurs'!$G65="A",'V2 Global valeurs'!$E65="RENFORT 1"),VLOOKUP('V2 Global valeurs'!$A65,'V2 Global valeurs'!$A$2:$L$1221,8,FALSE),"0")</f>
        <v>0</v>
      </c>
      <c r="AI65" s="3" t="str">
        <f>IF(AND('V2 Global valeurs'!$G65="A",'V2 Global valeurs'!$E65="RENFORT 1"),VLOOKUP('V2 Global valeurs'!$A65,'V2 Global valeurs'!$A$2:$L$1221,9,FALSE),"0")</f>
        <v>0</v>
      </c>
      <c r="AJ65" s="3" t="str">
        <f>IF(AND('V2 Global valeurs'!$G65="A",'V2 Global valeurs'!$E65="RENFORT 1"),VLOOKUP('V2 Global valeurs'!$A65,'V2 Global valeurs'!$A$2:$L$1221,10,FALSE),"0")</f>
        <v>0</v>
      </c>
      <c r="AK65" s="3" t="str">
        <f>IF(AND('V2 Global valeurs'!$G65="A",'V2 Global valeurs'!$E65="RENFORT 1"),VLOOKUP('V2 Global valeurs'!$A65,'V2 Global valeurs'!$A$2:$L$1221,11,FALSE),"0")</f>
        <v>0</v>
      </c>
      <c r="AL65" s="3" t="str">
        <f>IF(AND('V2 Global valeurs'!$G65="A",'V2 Global valeurs'!$E65="RENFORT 1"),VLOOKUP('V2 Global valeurs'!$A65,'V2 Global valeurs'!$A$2:$L$1221,12,FALSE),"0")</f>
        <v>0</v>
      </c>
      <c r="AP65" s="1" t="str">
        <f>IF(AND('V2 Global valeurs'!$G65="E",'V2 Global valeurs'!$E65="RENFORT 2"),VLOOKUP('V2 Global valeurs'!$A65,'V2 Global valeurs'!$A$2:$L$1221,8,FALSE),"0")</f>
        <v>0</v>
      </c>
      <c r="AQ65" s="1" t="str">
        <f>IF(AND('V2 Global valeurs'!$G65="E",'V2 Global valeurs'!$E65="RENFORT 2"),VLOOKUP('V2 Global valeurs'!$A65,'V2 Global valeurs'!$A$2:$L$1221,9,FALSE),"0")</f>
        <v>0</v>
      </c>
      <c r="AR65" s="1" t="str">
        <f>IF(AND('V2 Global valeurs'!$G65="E",'V2 Global valeurs'!$E65="RENFORT 2"),VLOOKUP('V2 Global valeurs'!$A65,'V2 Global valeurs'!$A$2:$L$1221,10,FALSE),"0")</f>
        <v>0</v>
      </c>
      <c r="AS65" s="1" t="str">
        <f>IF(AND('V2 Global valeurs'!$G65="E",'V2 Global valeurs'!$E65="RENFORT 2"),VLOOKUP('V2 Global valeurs'!$A65,'V2 Global valeurs'!$A$2:$L$1221,11,FALSE),"0")</f>
        <v>0</v>
      </c>
      <c r="AT65" s="1" t="str">
        <f>IF(AND('V2 Global valeurs'!$G65="E",'V2 Global valeurs'!$E65="RENFORT 2"),VLOOKUP('V2 Global valeurs'!$A65,'V2 Global valeurs'!$A$2:$L$1221,12,FALSE),"0")</f>
        <v>0</v>
      </c>
      <c r="AU65" s="1" t="str">
        <f>IF(AND('V2 Global valeurs'!$G65="A",'V2 Global valeurs'!$E65="RENFORT 2"),VLOOKUP('V2 Global valeurs'!$A65,'V2 Global valeurs'!$A$2:$L$1221,8,FALSE),"0")</f>
        <v>0</v>
      </c>
      <c r="AV65" s="1" t="str">
        <f>IF(AND('V2 Global valeurs'!$G65="A",'V2 Global valeurs'!$E65="RENFORT 2"),VLOOKUP('V2 Global valeurs'!$A65,'V2 Global valeurs'!$A$2:$L$1221,9,FALSE),"0")</f>
        <v>0</v>
      </c>
      <c r="AW65" s="1" t="str">
        <f>IF(AND('V2 Global valeurs'!$G65="A",'V2 Global valeurs'!$E65="RENFORT 2"),VLOOKUP('V2 Global valeurs'!$A65,'V2 Global valeurs'!$A$2:$L$1221,10,FALSE),"0")</f>
        <v>0</v>
      </c>
      <c r="AX65" s="1" t="str">
        <f>IF(AND('V2 Global valeurs'!$G65="A",'V2 Global valeurs'!$E65="RENFORT 2"),VLOOKUP('V2 Global valeurs'!$A65,'V2 Global valeurs'!$A$2:$L$1221,11,FALSE),"0")</f>
        <v>0</v>
      </c>
      <c r="AY65" s="1" t="str">
        <f>IF(AND('V2 Global valeurs'!$G65="A",'V2 Global valeurs'!$E65="RENFORT 2"),VLOOKUP('V2 Global valeurs'!$A65,'V2 Global valeurs'!$A$2:$L$1221,12,FALSE),"0")</f>
        <v>0</v>
      </c>
    </row>
    <row r="66" spans="1:51" x14ac:dyDescent="0.3">
      <c r="A66" t="s">
        <v>164</v>
      </c>
      <c r="B66" t="s">
        <v>165</v>
      </c>
      <c r="C66" t="s">
        <v>166</v>
      </c>
      <c r="D66" t="s">
        <v>167</v>
      </c>
      <c r="E66" t="s">
        <v>367</v>
      </c>
      <c r="F66" s="2">
        <v>3</v>
      </c>
      <c r="G66" s="2" t="s">
        <v>14</v>
      </c>
      <c r="H66">
        <v>194.02999999999997</v>
      </c>
      <c r="I66">
        <v>0</v>
      </c>
      <c r="J66">
        <v>0</v>
      </c>
      <c r="K66">
        <v>0</v>
      </c>
      <c r="L66">
        <v>0</v>
      </c>
      <c r="M66" t="s">
        <v>166</v>
      </c>
      <c r="N66" t="s">
        <v>167</v>
      </c>
      <c r="O66" s="4" t="s">
        <v>14</v>
      </c>
      <c r="P66" s="9" t="str">
        <f>IF(AND('V2 Global valeurs'!$G66="E",'V2 Global valeurs'!E66="BASE"),VLOOKUP('V2 Global valeurs'!$A66,'V2 Global valeurs'!$A$2:$L$1221,8,FALSE),"0")</f>
        <v>0</v>
      </c>
      <c r="Q66" s="9" t="str">
        <f>IF(AND('V2 Global valeurs'!$G66="E",'V2 Global valeurs'!E66="BASE"),VLOOKUP('V2 Global valeurs'!$A66,'V2 Global valeurs'!$A$2:$L$1221,9,FALSE),"0")</f>
        <v>0</v>
      </c>
      <c r="R66" s="9" t="str">
        <f>IF(AND('V2 Global valeurs'!$G66="E",'V2 Global valeurs'!E66="BASE"),VLOOKUP('V2 Global valeurs'!$A66,'V2 Global valeurs'!$A$2:$L$1221,10,FALSE),"0")</f>
        <v>0</v>
      </c>
      <c r="S66" s="9" t="str">
        <f>IF(AND('V2 Global valeurs'!$G66="E",'V2 Global valeurs'!E66="BASE"),VLOOKUP('V2 Global valeurs'!$A66,'V2 Global valeurs'!$A$2:$L$1221,11,FALSE),"0")</f>
        <v>0</v>
      </c>
      <c r="T66" s="9" t="str">
        <f>IF(AND('V2 Global valeurs'!$G66="E",'V2 Global valeurs'!E66="BASE"),VLOOKUP('V2 Global valeurs'!$A66,'V2 Global valeurs'!$A$2:$L$1221,12,FALSE),"0")</f>
        <v>0</v>
      </c>
      <c r="U66" s="9">
        <f>IF(AND('V2 Global valeurs'!$G66="A",'V2 Global valeurs'!E66="BASE"),VLOOKUP('V2 Global valeurs'!$A66,'V2 Global valeurs'!$A$2:$L$1221,8,FALSE),"0")</f>
        <v>194.02999999999997</v>
      </c>
      <c r="V66" s="9">
        <f>IF(AND('V2 Global valeurs'!$G66="A",'V2 Global valeurs'!E66="BASE"),VLOOKUP('V2 Global valeurs'!$A66,'V2 Global valeurs'!$A$2:$L$1221,9,FALSE),"0")</f>
        <v>0</v>
      </c>
      <c r="W66" s="9">
        <f>IF(AND('V2 Global valeurs'!$G66="A",'V2 Global valeurs'!E66="BASE"),VLOOKUP('V2 Global valeurs'!$A66,'V2 Global valeurs'!$A$2:$L$1221,10,FALSE),"0")</f>
        <v>0</v>
      </c>
      <c r="X66" s="9">
        <f>IF(AND('V2 Global valeurs'!$G66="A",'V2 Global valeurs'!E66="BASE"),VLOOKUP('V2 Global valeurs'!$A66,'V2 Global valeurs'!$A$2:$L$1221,11,FALSE),"0")</f>
        <v>0</v>
      </c>
      <c r="Y66" s="9">
        <f>IF(AND('V2 Global valeurs'!$G66="A",'V2 Global valeurs'!E66="BASE"),VLOOKUP('V2 Global valeurs'!$A66,'V2 Global valeurs'!$A$2:$L$1221,12,FALSE),"0")</f>
        <v>0</v>
      </c>
      <c r="AB66" s="3"/>
      <c r="AC66" s="3" t="str">
        <f>IF(AND('V2 Global valeurs'!$G66="E",'V2 Global valeurs'!$E66="RENFORT 1"),VLOOKUP('V2 Global valeurs'!$A66,'V2 Global valeurs'!$A$2:$L$1221,8,FALSE),"0")</f>
        <v>0</v>
      </c>
      <c r="AD66" s="3" t="str">
        <f>IF(AND('V2 Global valeurs'!$G66="E",'V2 Global valeurs'!$E66="RENFORT 1"),VLOOKUP('V2 Global valeurs'!$A66,'V2 Global valeurs'!$A$2:$L$1221,9,FALSE),"0")</f>
        <v>0</v>
      </c>
      <c r="AE66" s="3" t="str">
        <f>IF(AND('V2 Global valeurs'!$G66="E",'V2 Global valeurs'!$E66="RENFORT 1"),VLOOKUP('V2 Global valeurs'!$A66,'V2 Global valeurs'!$A$2:$L$1221,10,FALSE),"0")</f>
        <v>0</v>
      </c>
      <c r="AF66" s="3" t="str">
        <f>IF(AND('V2 Global valeurs'!$G66="E",'V2 Global valeurs'!$E66="RENFORT 1"),VLOOKUP('V2 Global valeurs'!$A66,'V2 Global valeurs'!$A$2:$L$1221,11,FALSE),"0")</f>
        <v>0</v>
      </c>
      <c r="AG66" s="3" t="str">
        <f>IF(AND('V2 Global valeurs'!$G66="E",'V2 Global valeurs'!$E66="RENFORT 1"),VLOOKUP('V2 Global valeurs'!$A66,'V2 Global valeurs'!$A$2:$L$1221,12,FALSE),"0")</f>
        <v>0</v>
      </c>
      <c r="AH66" s="3" t="str">
        <f>IF(AND('V2 Global valeurs'!$G66="A",'V2 Global valeurs'!$E66="RENFORT 1"),VLOOKUP('V2 Global valeurs'!$A66,'V2 Global valeurs'!$A$2:$L$1221,8,FALSE),"0")</f>
        <v>0</v>
      </c>
      <c r="AI66" s="3" t="str">
        <f>IF(AND('V2 Global valeurs'!$G66="A",'V2 Global valeurs'!$E66="RENFORT 1"),VLOOKUP('V2 Global valeurs'!$A66,'V2 Global valeurs'!$A$2:$L$1221,9,FALSE),"0")</f>
        <v>0</v>
      </c>
      <c r="AJ66" s="3" t="str">
        <f>IF(AND('V2 Global valeurs'!$G66="A",'V2 Global valeurs'!$E66="RENFORT 1"),VLOOKUP('V2 Global valeurs'!$A66,'V2 Global valeurs'!$A$2:$L$1221,10,FALSE),"0")</f>
        <v>0</v>
      </c>
      <c r="AK66" s="3" t="str">
        <f>IF(AND('V2 Global valeurs'!$G66="A",'V2 Global valeurs'!$E66="RENFORT 1"),VLOOKUP('V2 Global valeurs'!$A66,'V2 Global valeurs'!$A$2:$L$1221,11,FALSE),"0")</f>
        <v>0</v>
      </c>
      <c r="AL66" s="3" t="str">
        <f>IF(AND('V2 Global valeurs'!$G66="A",'V2 Global valeurs'!$E66="RENFORT 1"),VLOOKUP('V2 Global valeurs'!$A66,'V2 Global valeurs'!$A$2:$L$1221,12,FALSE),"0")</f>
        <v>0</v>
      </c>
      <c r="AP66" s="1" t="str">
        <f>IF(AND('V2 Global valeurs'!$G66="E",'V2 Global valeurs'!$E66="RENFORT 2"),VLOOKUP('V2 Global valeurs'!$A66,'V2 Global valeurs'!$A$2:$L$1221,8,FALSE),"0")</f>
        <v>0</v>
      </c>
      <c r="AQ66" s="1" t="str">
        <f>IF(AND('V2 Global valeurs'!$G66="E",'V2 Global valeurs'!$E66="RENFORT 2"),VLOOKUP('V2 Global valeurs'!$A66,'V2 Global valeurs'!$A$2:$L$1221,9,FALSE),"0")</f>
        <v>0</v>
      </c>
      <c r="AR66" s="1" t="str">
        <f>IF(AND('V2 Global valeurs'!$G66="E",'V2 Global valeurs'!$E66="RENFORT 2"),VLOOKUP('V2 Global valeurs'!$A66,'V2 Global valeurs'!$A$2:$L$1221,10,FALSE),"0")</f>
        <v>0</v>
      </c>
      <c r="AS66" s="1" t="str">
        <f>IF(AND('V2 Global valeurs'!$G66="E",'V2 Global valeurs'!$E66="RENFORT 2"),VLOOKUP('V2 Global valeurs'!$A66,'V2 Global valeurs'!$A$2:$L$1221,11,FALSE),"0")</f>
        <v>0</v>
      </c>
      <c r="AT66" s="1" t="str">
        <f>IF(AND('V2 Global valeurs'!$G66="E",'V2 Global valeurs'!$E66="RENFORT 2"),VLOOKUP('V2 Global valeurs'!$A66,'V2 Global valeurs'!$A$2:$L$1221,12,FALSE),"0")</f>
        <v>0</v>
      </c>
      <c r="AU66" s="1" t="str">
        <f>IF(AND('V2 Global valeurs'!$G66="A",'V2 Global valeurs'!$E66="RENFORT 2"),VLOOKUP('V2 Global valeurs'!$A66,'V2 Global valeurs'!$A$2:$L$1221,8,FALSE),"0")</f>
        <v>0</v>
      </c>
      <c r="AV66" s="1" t="str">
        <f>IF(AND('V2 Global valeurs'!$G66="A",'V2 Global valeurs'!$E66="RENFORT 2"),VLOOKUP('V2 Global valeurs'!$A66,'V2 Global valeurs'!$A$2:$L$1221,9,FALSE),"0")</f>
        <v>0</v>
      </c>
      <c r="AW66" s="1" t="str">
        <f>IF(AND('V2 Global valeurs'!$G66="A",'V2 Global valeurs'!$E66="RENFORT 2"),VLOOKUP('V2 Global valeurs'!$A66,'V2 Global valeurs'!$A$2:$L$1221,10,FALSE),"0")</f>
        <v>0</v>
      </c>
      <c r="AX66" s="1" t="str">
        <f>IF(AND('V2 Global valeurs'!$G66="A",'V2 Global valeurs'!$E66="RENFORT 2"),VLOOKUP('V2 Global valeurs'!$A66,'V2 Global valeurs'!$A$2:$L$1221,11,FALSE),"0")</f>
        <v>0</v>
      </c>
      <c r="AY66" s="1" t="str">
        <f>IF(AND('V2 Global valeurs'!$G66="A",'V2 Global valeurs'!$E66="RENFORT 2"),VLOOKUP('V2 Global valeurs'!$A66,'V2 Global valeurs'!$A$2:$L$1221,12,FALSE),"0")</f>
        <v>0</v>
      </c>
    </row>
    <row r="67" spans="1:51" x14ac:dyDescent="0.3">
      <c r="A67" t="s">
        <v>168</v>
      </c>
      <c r="B67" t="s">
        <v>169</v>
      </c>
      <c r="C67" t="s">
        <v>170</v>
      </c>
      <c r="D67" t="s">
        <v>171</v>
      </c>
      <c r="E67" t="s">
        <v>367</v>
      </c>
      <c r="F67">
        <v>3</v>
      </c>
      <c r="G67" s="2" t="s">
        <v>9</v>
      </c>
      <c r="H67">
        <v>243</v>
      </c>
      <c r="I67">
        <v>0</v>
      </c>
      <c r="J67">
        <v>0</v>
      </c>
      <c r="K67">
        <v>0</v>
      </c>
      <c r="L67">
        <v>0</v>
      </c>
      <c r="M67" t="s">
        <v>170</v>
      </c>
      <c r="N67" t="s">
        <v>171</v>
      </c>
      <c r="O67" s="4" t="s">
        <v>9</v>
      </c>
      <c r="P67" s="9">
        <f>IF(AND('V2 Global valeurs'!$G67="E",'V2 Global valeurs'!E67="BASE"),VLOOKUP('V2 Global valeurs'!$A67,'V2 Global valeurs'!$A$2:$L$1221,8,FALSE),"0")</f>
        <v>243</v>
      </c>
      <c r="Q67" s="9">
        <f>IF(AND('V2 Global valeurs'!$G67="E",'V2 Global valeurs'!E67="BASE"),VLOOKUP('V2 Global valeurs'!$A67,'V2 Global valeurs'!$A$2:$L$1221,9,FALSE),"0")</f>
        <v>0</v>
      </c>
      <c r="R67" s="9">
        <f>IF(AND('V2 Global valeurs'!$G67="E",'V2 Global valeurs'!E67="BASE"),VLOOKUP('V2 Global valeurs'!$A67,'V2 Global valeurs'!$A$2:$L$1221,10,FALSE),"0")</f>
        <v>0</v>
      </c>
      <c r="S67" s="9">
        <f>IF(AND('V2 Global valeurs'!$G67="E",'V2 Global valeurs'!E67="BASE"),VLOOKUP('V2 Global valeurs'!$A67,'V2 Global valeurs'!$A$2:$L$1221,11,FALSE),"0")</f>
        <v>0</v>
      </c>
      <c r="T67" s="9">
        <f>IF(AND('V2 Global valeurs'!$G67="E",'V2 Global valeurs'!E67="BASE"),VLOOKUP('V2 Global valeurs'!$A67,'V2 Global valeurs'!$A$2:$L$1221,12,FALSE),"0")</f>
        <v>0</v>
      </c>
      <c r="U67" s="9" t="str">
        <f>IF(AND('V2 Global valeurs'!$G67="A",'V2 Global valeurs'!E67="BASE"),VLOOKUP('V2 Global valeurs'!$A67,'V2 Global valeurs'!$A$2:$L$1221,8,FALSE),"0")</f>
        <v>0</v>
      </c>
      <c r="V67" s="9" t="str">
        <f>IF(AND('V2 Global valeurs'!$G67="A",'V2 Global valeurs'!E67="BASE"),VLOOKUP('V2 Global valeurs'!$A67,'V2 Global valeurs'!$A$2:$L$1221,9,FALSE),"0")</f>
        <v>0</v>
      </c>
      <c r="W67" s="9" t="str">
        <f>IF(AND('V2 Global valeurs'!$G67="A",'V2 Global valeurs'!E67="BASE"),VLOOKUP('V2 Global valeurs'!$A67,'V2 Global valeurs'!$A$2:$L$1221,10,FALSE),"0")</f>
        <v>0</v>
      </c>
      <c r="X67" s="9" t="str">
        <f>IF(AND('V2 Global valeurs'!$G67="A",'V2 Global valeurs'!E67="BASE"),VLOOKUP('V2 Global valeurs'!$A67,'V2 Global valeurs'!$A$2:$L$1221,11,FALSE),"0")</f>
        <v>0</v>
      </c>
      <c r="Y67" s="9" t="str">
        <f>IF(AND('V2 Global valeurs'!$G67="A",'V2 Global valeurs'!E67="BASE"),VLOOKUP('V2 Global valeurs'!$A67,'V2 Global valeurs'!$A$2:$L$1221,12,FALSE),"0")</f>
        <v>0</v>
      </c>
      <c r="AB67" s="3"/>
      <c r="AC67" s="3" t="str">
        <f>IF(AND('V2 Global valeurs'!$G67="E",'V2 Global valeurs'!$E67="RENFORT 1"),VLOOKUP('V2 Global valeurs'!$A67,'V2 Global valeurs'!$A$2:$L$1221,8,FALSE),"0")</f>
        <v>0</v>
      </c>
      <c r="AD67" s="3" t="str">
        <f>IF(AND('V2 Global valeurs'!$G67="E",'V2 Global valeurs'!$E67="RENFORT 1"),VLOOKUP('V2 Global valeurs'!$A67,'V2 Global valeurs'!$A$2:$L$1221,9,FALSE),"0")</f>
        <v>0</v>
      </c>
      <c r="AE67" s="3" t="str">
        <f>IF(AND('V2 Global valeurs'!$G67="E",'V2 Global valeurs'!$E67="RENFORT 1"),VLOOKUP('V2 Global valeurs'!$A67,'V2 Global valeurs'!$A$2:$L$1221,10,FALSE),"0")</f>
        <v>0</v>
      </c>
      <c r="AF67" s="3" t="str">
        <f>IF(AND('V2 Global valeurs'!$G67="E",'V2 Global valeurs'!$E67="RENFORT 1"),VLOOKUP('V2 Global valeurs'!$A67,'V2 Global valeurs'!$A$2:$L$1221,11,FALSE),"0")</f>
        <v>0</v>
      </c>
      <c r="AG67" s="3" t="str">
        <f>IF(AND('V2 Global valeurs'!$G67="E",'V2 Global valeurs'!$E67="RENFORT 1"),VLOOKUP('V2 Global valeurs'!$A67,'V2 Global valeurs'!$A$2:$L$1221,12,FALSE),"0")</f>
        <v>0</v>
      </c>
      <c r="AH67" s="3" t="str">
        <f>IF(AND('V2 Global valeurs'!$G67="A",'V2 Global valeurs'!$E67="RENFORT 1"),VLOOKUP('V2 Global valeurs'!$A67,'V2 Global valeurs'!$A$2:$L$1221,8,FALSE),"0")</f>
        <v>0</v>
      </c>
      <c r="AI67" s="3" t="str">
        <f>IF(AND('V2 Global valeurs'!$G67="A",'V2 Global valeurs'!$E67="RENFORT 1"),VLOOKUP('V2 Global valeurs'!$A67,'V2 Global valeurs'!$A$2:$L$1221,9,FALSE),"0")</f>
        <v>0</v>
      </c>
      <c r="AJ67" s="3" t="str">
        <f>IF(AND('V2 Global valeurs'!$G67="A",'V2 Global valeurs'!$E67="RENFORT 1"),VLOOKUP('V2 Global valeurs'!$A67,'V2 Global valeurs'!$A$2:$L$1221,10,FALSE),"0")</f>
        <v>0</v>
      </c>
      <c r="AK67" s="3" t="str">
        <f>IF(AND('V2 Global valeurs'!$G67="A",'V2 Global valeurs'!$E67="RENFORT 1"),VLOOKUP('V2 Global valeurs'!$A67,'V2 Global valeurs'!$A$2:$L$1221,11,FALSE),"0")</f>
        <v>0</v>
      </c>
      <c r="AL67" s="3" t="str">
        <f>IF(AND('V2 Global valeurs'!$G67="A",'V2 Global valeurs'!$E67="RENFORT 1"),VLOOKUP('V2 Global valeurs'!$A67,'V2 Global valeurs'!$A$2:$L$1221,12,FALSE),"0")</f>
        <v>0</v>
      </c>
      <c r="AP67" s="1" t="str">
        <f>IF(AND('V2 Global valeurs'!$G67="E",'V2 Global valeurs'!$E67="RENFORT 2"),VLOOKUP('V2 Global valeurs'!$A67,'V2 Global valeurs'!$A$2:$L$1221,8,FALSE),"0")</f>
        <v>0</v>
      </c>
      <c r="AQ67" s="1" t="str">
        <f>IF(AND('V2 Global valeurs'!$G67="E",'V2 Global valeurs'!$E67="RENFORT 2"),VLOOKUP('V2 Global valeurs'!$A67,'V2 Global valeurs'!$A$2:$L$1221,9,FALSE),"0")</f>
        <v>0</v>
      </c>
      <c r="AR67" s="1" t="str">
        <f>IF(AND('V2 Global valeurs'!$G67="E",'V2 Global valeurs'!$E67="RENFORT 2"),VLOOKUP('V2 Global valeurs'!$A67,'V2 Global valeurs'!$A$2:$L$1221,10,FALSE),"0")</f>
        <v>0</v>
      </c>
      <c r="AS67" s="1" t="str">
        <f>IF(AND('V2 Global valeurs'!$G67="E",'V2 Global valeurs'!$E67="RENFORT 2"),VLOOKUP('V2 Global valeurs'!$A67,'V2 Global valeurs'!$A$2:$L$1221,11,FALSE),"0")</f>
        <v>0</v>
      </c>
      <c r="AT67" s="1" t="str">
        <f>IF(AND('V2 Global valeurs'!$G67="E",'V2 Global valeurs'!$E67="RENFORT 2"),VLOOKUP('V2 Global valeurs'!$A67,'V2 Global valeurs'!$A$2:$L$1221,12,FALSE),"0")</f>
        <v>0</v>
      </c>
      <c r="AU67" s="1" t="str">
        <f>IF(AND('V2 Global valeurs'!$G67="A",'V2 Global valeurs'!$E67="RENFORT 2"),VLOOKUP('V2 Global valeurs'!$A67,'V2 Global valeurs'!$A$2:$L$1221,8,FALSE),"0")</f>
        <v>0</v>
      </c>
      <c r="AV67" s="1" t="str">
        <f>IF(AND('V2 Global valeurs'!$G67="A",'V2 Global valeurs'!$E67="RENFORT 2"),VLOOKUP('V2 Global valeurs'!$A67,'V2 Global valeurs'!$A$2:$L$1221,9,FALSE),"0")</f>
        <v>0</v>
      </c>
      <c r="AW67" s="1" t="str">
        <f>IF(AND('V2 Global valeurs'!$G67="A",'V2 Global valeurs'!$E67="RENFORT 2"),VLOOKUP('V2 Global valeurs'!$A67,'V2 Global valeurs'!$A$2:$L$1221,10,FALSE),"0")</f>
        <v>0</v>
      </c>
      <c r="AX67" s="1" t="str">
        <f>IF(AND('V2 Global valeurs'!$G67="A",'V2 Global valeurs'!$E67="RENFORT 2"),VLOOKUP('V2 Global valeurs'!$A67,'V2 Global valeurs'!$A$2:$L$1221,11,FALSE),"0")</f>
        <v>0</v>
      </c>
      <c r="AY67" s="1" t="str">
        <f>IF(AND('V2 Global valeurs'!$G67="A",'V2 Global valeurs'!$E67="RENFORT 2"),VLOOKUP('V2 Global valeurs'!$A67,'V2 Global valeurs'!$A$2:$L$1221,12,FALSE),"0")</f>
        <v>0</v>
      </c>
    </row>
    <row r="68" spans="1:51" x14ac:dyDescent="0.3">
      <c r="A68" t="s">
        <v>172</v>
      </c>
      <c r="B68" t="s">
        <v>169</v>
      </c>
      <c r="C68" t="s">
        <v>173</v>
      </c>
      <c r="D68" t="s">
        <v>174</v>
      </c>
      <c r="E68" t="s">
        <v>368</v>
      </c>
      <c r="F68">
        <v>3</v>
      </c>
      <c r="G68" s="2" t="s">
        <v>9</v>
      </c>
      <c r="H68">
        <v>294.04000000000008</v>
      </c>
      <c r="I68">
        <v>0</v>
      </c>
      <c r="J68">
        <v>0</v>
      </c>
      <c r="K68">
        <v>0</v>
      </c>
      <c r="L68">
        <v>0</v>
      </c>
      <c r="O68" s="4"/>
      <c r="P68" s="9" t="str">
        <f>IF(AND('V2 Global valeurs'!$G68="E",'V2 Global valeurs'!E68="BASE"),VLOOKUP('V2 Global valeurs'!$A68,'V2 Global valeurs'!$A$2:$L$1221,8,FALSE),"0")</f>
        <v>0</v>
      </c>
      <c r="Q68" s="9" t="str">
        <f>IF(AND('V2 Global valeurs'!$G68="E",'V2 Global valeurs'!E68="BASE"),VLOOKUP('V2 Global valeurs'!$A68,'V2 Global valeurs'!$A$2:$L$1221,9,FALSE),"0")</f>
        <v>0</v>
      </c>
      <c r="R68" s="9" t="str">
        <f>IF(AND('V2 Global valeurs'!$G68="E",'V2 Global valeurs'!E68="BASE"),VLOOKUP('V2 Global valeurs'!$A68,'V2 Global valeurs'!$A$2:$L$1221,10,FALSE),"0")</f>
        <v>0</v>
      </c>
      <c r="S68" s="9" t="str">
        <f>IF(AND('V2 Global valeurs'!$G68="E",'V2 Global valeurs'!E68="BASE"),VLOOKUP('V2 Global valeurs'!$A68,'V2 Global valeurs'!$A$2:$L$1221,11,FALSE),"0")</f>
        <v>0</v>
      </c>
      <c r="T68" s="9" t="str">
        <f>IF(AND('V2 Global valeurs'!$G68="E",'V2 Global valeurs'!E68="BASE"),VLOOKUP('V2 Global valeurs'!$A68,'V2 Global valeurs'!$A$2:$L$1221,12,FALSE),"0")</f>
        <v>0</v>
      </c>
      <c r="U68" s="9" t="str">
        <f>IF(AND('V2 Global valeurs'!$G68="A",'V2 Global valeurs'!E68="BASE"),VLOOKUP('V2 Global valeurs'!$A68,'V2 Global valeurs'!$A$2:$L$1221,8,FALSE),"0")</f>
        <v>0</v>
      </c>
      <c r="V68" s="9" t="str">
        <f>IF(AND('V2 Global valeurs'!$G68="A",'V2 Global valeurs'!E68="BASE"),VLOOKUP('V2 Global valeurs'!$A68,'V2 Global valeurs'!$A$2:$L$1221,9,FALSE),"0")</f>
        <v>0</v>
      </c>
      <c r="W68" s="9" t="str">
        <f>IF(AND('V2 Global valeurs'!$G68="A",'V2 Global valeurs'!E68="BASE"),VLOOKUP('V2 Global valeurs'!$A68,'V2 Global valeurs'!$A$2:$L$1221,10,FALSE),"0")</f>
        <v>0</v>
      </c>
      <c r="X68" s="9" t="str">
        <f>IF(AND('V2 Global valeurs'!$G68="A",'V2 Global valeurs'!E68="BASE"),VLOOKUP('V2 Global valeurs'!$A68,'V2 Global valeurs'!$A$2:$L$1221,11,FALSE),"0")</f>
        <v>0</v>
      </c>
      <c r="Y68" s="9" t="str">
        <f>IF(AND('V2 Global valeurs'!$G68="A",'V2 Global valeurs'!E68="BASE"),VLOOKUP('V2 Global valeurs'!$A68,'V2 Global valeurs'!$A$2:$L$1221,12,FALSE),"0")</f>
        <v>0</v>
      </c>
      <c r="Z68" t="s">
        <v>173</v>
      </c>
      <c r="AA68" t="s">
        <v>174</v>
      </c>
      <c r="AB68" s="3" t="s">
        <v>9</v>
      </c>
      <c r="AC68" s="3">
        <f>IF(AND('V2 Global valeurs'!$G68="E",'V2 Global valeurs'!$E68="RENFORT 1"),VLOOKUP('V2 Global valeurs'!$A68,'V2 Global valeurs'!$A$2:$L$1221,8,FALSE),"0")</f>
        <v>294.04000000000008</v>
      </c>
      <c r="AD68" s="3">
        <f>IF(AND('V2 Global valeurs'!$G68="E",'V2 Global valeurs'!$E68="RENFORT 1"),VLOOKUP('V2 Global valeurs'!$A68,'V2 Global valeurs'!$A$2:$L$1221,9,FALSE),"0")</f>
        <v>0</v>
      </c>
      <c r="AE68" s="3">
        <f>IF(AND('V2 Global valeurs'!$G68="E",'V2 Global valeurs'!$E68="RENFORT 1"),VLOOKUP('V2 Global valeurs'!$A68,'V2 Global valeurs'!$A$2:$L$1221,10,FALSE),"0")</f>
        <v>0</v>
      </c>
      <c r="AF68" s="3">
        <f>IF(AND('V2 Global valeurs'!$G68="E",'V2 Global valeurs'!$E68="RENFORT 1"),VLOOKUP('V2 Global valeurs'!$A68,'V2 Global valeurs'!$A$2:$L$1221,11,FALSE),"0")</f>
        <v>0</v>
      </c>
      <c r="AG68" s="3">
        <f>IF(AND('V2 Global valeurs'!$G68="E",'V2 Global valeurs'!$E68="RENFORT 1"),VLOOKUP('V2 Global valeurs'!$A68,'V2 Global valeurs'!$A$2:$L$1221,12,FALSE),"0")</f>
        <v>0</v>
      </c>
      <c r="AH68" s="3" t="str">
        <f>IF(AND('V2 Global valeurs'!$G68="A",'V2 Global valeurs'!$E68="RENFORT 1"),VLOOKUP('V2 Global valeurs'!$A68,'V2 Global valeurs'!$A$2:$L$1221,8,FALSE),"0")</f>
        <v>0</v>
      </c>
      <c r="AI68" s="3" t="str">
        <f>IF(AND('V2 Global valeurs'!$G68="A",'V2 Global valeurs'!$E68="RENFORT 1"),VLOOKUP('V2 Global valeurs'!$A68,'V2 Global valeurs'!$A$2:$L$1221,9,FALSE),"0")</f>
        <v>0</v>
      </c>
      <c r="AJ68" s="3" t="str">
        <f>IF(AND('V2 Global valeurs'!$G68="A",'V2 Global valeurs'!$E68="RENFORT 1"),VLOOKUP('V2 Global valeurs'!$A68,'V2 Global valeurs'!$A$2:$L$1221,10,FALSE),"0")</f>
        <v>0</v>
      </c>
      <c r="AK68" s="3" t="str">
        <f>IF(AND('V2 Global valeurs'!$G68="A",'V2 Global valeurs'!$E68="RENFORT 1"),VLOOKUP('V2 Global valeurs'!$A68,'V2 Global valeurs'!$A$2:$L$1221,11,FALSE),"0")</f>
        <v>0</v>
      </c>
      <c r="AL68" s="3" t="str">
        <f>IF(AND('V2 Global valeurs'!$G68="A",'V2 Global valeurs'!$E68="RENFORT 1"),VLOOKUP('V2 Global valeurs'!$A68,'V2 Global valeurs'!$A$2:$L$1221,12,FALSE),"0")</f>
        <v>0</v>
      </c>
      <c r="AP68" s="1" t="str">
        <f>IF(AND('V2 Global valeurs'!$G68="E",'V2 Global valeurs'!$E68="RENFORT 2"),VLOOKUP('V2 Global valeurs'!$A68,'V2 Global valeurs'!$A$2:$L$1221,8,FALSE),"0")</f>
        <v>0</v>
      </c>
      <c r="AQ68" s="1" t="str">
        <f>IF(AND('V2 Global valeurs'!$G68="E",'V2 Global valeurs'!$E68="RENFORT 2"),VLOOKUP('V2 Global valeurs'!$A68,'V2 Global valeurs'!$A$2:$L$1221,9,FALSE),"0")</f>
        <v>0</v>
      </c>
      <c r="AR68" s="1" t="str">
        <f>IF(AND('V2 Global valeurs'!$G68="E",'V2 Global valeurs'!$E68="RENFORT 2"),VLOOKUP('V2 Global valeurs'!$A68,'V2 Global valeurs'!$A$2:$L$1221,10,FALSE),"0")</f>
        <v>0</v>
      </c>
      <c r="AS68" s="1" t="str">
        <f>IF(AND('V2 Global valeurs'!$G68="E",'V2 Global valeurs'!$E68="RENFORT 2"),VLOOKUP('V2 Global valeurs'!$A68,'V2 Global valeurs'!$A$2:$L$1221,11,FALSE),"0")</f>
        <v>0</v>
      </c>
      <c r="AT68" s="1" t="str">
        <f>IF(AND('V2 Global valeurs'!$G68="E",'V2 Global valeurs'!$E68="RENFORT 2"),VLOOKUP('V2 Global valeurs'!$A68,'V2 Global valeurs'!$A$2:$L$1221,12,FALSE),"0")</f>
        <v>0</v>
      </c>
      <c r="AU68" s="1" t="str">
        <f>IF(AND('V2 Global valeurs'!$G68="A",'V2 Global valeurs'!$E68="RENFORT 2"),VLOOKUP('V2 Global valeurs'!$A68,'V2 Global valeurs'!$A$2:$L$1221,8,FALSE),"0")</f>
        <v>0</v>
      </c>
      <c r="AV68" s="1" t="str">
        <f>IF(AND('V2 Global valeurs'!$G68="A",'V2 Global valeurs'!$E68="RENFORT 2"),VLOOKUP('V2 Global valeurs'!$A68,'V2 Global valeurs'!$A$2:$L$1221,9,FALSE),"0")</f>
        <v>0</v>
      </c>
      <c r="AW68" s="1" t="str">
        <f>IF(AND('V2 Global valeurs'!$G68="A",'V2 Global valeurs'!$E68="RENFORT 2"),VLOOKUP('V2 Global valeurs'!$A68,'V2 Global valeurs'!$A$2:$L$1221,10,FALSE),"0")</f>
        <v>0</v>
      </c>
      <c r="AX68" s="1" t="str">
        <f>IF(AND('V2 Global valeurs'!$G68="A",'V2 Global valeurs'!$E68="RENFORT 2"),VLOOKUP('V2 Global valeurs'!$A68,'V2 Global valeurs'!$A$2:$L$1221,11,FALSE),"0")</f>
        <v>0</v>
      </c>
      <c r="AY68" s="1" t="str">
        <f>IF(AND('V2 Global valeurs'!$G68="A",'V2 Global valeurs'!$E68="RENFORT 2"),VLOOKUP('V2 Global valeurs'!$A68,'V2 Global valeurs'!$A$2:$L$1221,12,FALSE),"0")</f>
        <v>0</v>
      </c>
    </row>
    <row r="69" spans="1:51" x14ac:dyDescent="0.3">
      <c r="A69" t="s">
        <v>175</v>
      </c>
      <c r="B69" t="s">
        <v>176</v>
      </c>
      <c r="C69" t="s">
        <v>177</v>
      </c>
      <c r="D69" t="s">
        <v>178</v>
      </c>
      <c r="E69" t="s">
        <v>367</v>
      </c>
      <c r="F69">
        <v>3</v>
      </c>
      <c r="G69" s="2" t="s">
        <v>9</v>
      </c>
      <c r="H69">
        <v>274.03000000000003</v>
      </c>
      <c r="I69">
        <v>0</v>
      </c>
      <c r="J69">
        <v>0</v>
      </c>
      <c r="K69">
        <v>0</v>
      </c>
      <c r="L69">
        <v>0</v>
      </c>
      <c r="M69" t="s">
        <v>177</v>
      </c>
      <c r="N69" t="s">
        <v>178</v>
      </c>
      <c r="O69" s="4" t="s">
        <v>9</v>
      </c>
      <c r="P69" s="9">
        <f>IF(AND('V2 Global valeurs'!$G69="E",'V2 Global valeurs'!E69="BASE"),VLOOKUP('V2 Global valeurs'!$A69,'V2 Global valeurs'!$A$2:$L$1221,8,FALSE),"0")</f>
        <v>274.03000000000003</v>
      </c>
      <c r="Q69" s="9">
        <f>IF(AND('V2 Global valeurs'!$G69="E",'V2 Global valeurs'!E69="BASE"),VLOOKUP('V2 Global valeurs'!$A69,'V2 Global valeurs'!$A$2:$L$1221,9,FALSE),"0")</f>
        <v>0</v>
      </c>
      <c r="R69" s="9">
        <f>IF(AND('V2 Global valeurs'!$G69="E",'V2 Global valeurs'!E69="BASE"),VLOOKUP('V2 Global valeurs'!$A69,'V2 Global valeurs'!$A$2:$L$1221,10,FALSE),"0")</f>
        <v>0</v>
      </c>
      <c r="S69" s="9">
        <f>IF(AND('V2 Global valeurs'!$G69="E",'V2 Global valeurs'!E69="BASE"),VLOOKUP('V2 Global valeurs'!$A69,'V2 Global valeurs'!$A$2:$L$1221,11,FALSE),"0")</f>
        <v>0</v>
      </c>
      <c r="T69" s="9">
        <f>IF(AND('V2 Global valeurs'!$G69="E",'V2 Global valeurs'!E69="BASE"),VLOOKUP('V2 Global valeurs'!$A69,'V2 Global valeurs'!$A$2:$L$1221,12,FALSE),"0")</f>
        <v>0</v>
      </c>
      <c r="U69" s="9" t="str">
        <f>IF(AND('V2 Global valeurs'!$G69="A",'V2 Global valeurs'!E69="BASE"),VLOOKUP('V2 Global valeurs'!$A69,'V2 Global valeurs'!$A$2:$L$1221,8,FALSE),"0")</f>
        <v>0</v>
      </c>
      <c r="V69" s="9" t="str">
        <f>IF(AND('V2 Global valeurs'!$G69="A",'V2 Global valeurs'!E69="BASE"),VLOOKUP('V2 Global valeurs'!$A69,'V2 Global valeurs'!$A$2:$L$1221,9,FALSE),"0")</f>
        <v>0</v>
      </c>
      <c r="W69" s="9" t="str">
        <f>IF(AND('V2 Global valeurs'!$G69="A",'V2 Global valeurs'!E69="BASE"),VLOOKUP('V2 Global valeurs'!$A69,'V2 Global valeurs'!$A$2:$L$1221,10,FALSE),"0")</f>
        <v>0</v>
      </c>
      <c r="X69" s="9" t="str">
        <f>IF(AND('V2 Global valeurs'!$G69="A",'V2 Global valeurs'!E69="BASE"),VLOOKUP('V2 Global valeurs'!$A69,'V2 Global valeurs'!$A$2:$L$1221,11,FALSE),"0")</f>
        <v>0</v>
      </c>
      <c r="Y69" s="9" t="str">
        <f>IF(AND('V2 Global valeurs'!$G69="A",'V2 Global valeurs'!E69="BASE"),VLOOKUP('V2 Global valeurs'!$A69,'V2 Global valeurs'!$A$2:$L$1221,12,FALSE),"0")</f>
        <v>0</v>
      </c>
      <c r="AB69" s="3"/>
      <c r="AC69" s="3" t="str">
        <f>IF(AND('V2 Global valeurs'!$G69="E",'V2 Global valeurs'!$E69="RENFORT 1"),VLOOKUP('V2 Global valeurs'!$A69,'V2 Global valeurs'!$A$2:$L$1221,8,FALSE),"0")</f>
        <v>0</v>
      </c>
      <c r="AD69" s="3" t="str">
        <f>IF(AND('V2 Global valeurs'!$G69="E",'V2 Global valeurs'!$E69="RENFORT 1"),VLOOKUP('V2 Global valeurs'!$A69,'V2 Global valeurs'!$A$2:$L$1221,9,FALSE),"0")</f>
        <v>0</v>
      </c>
      <c r="AE69" s="3" t="str">
        <f>IF(AND('V2 Global valeurs'!$G69="E",'V2 Global valeurs'!$E69="RENFORT 1"),VLOOKUP('V2 Global valeurs'!$A69,'V2 Global valeurs'!$A$2:$L$1221,10,FALSE),"0")</f>
        <v>0</v>
      </c>
      <c r="AF69" s="3" t="str">
        <f>IF(AND('V2 Global valeurs'!$G69="E",'V2 Global valeurs'!$E69="RENFORT 1"),VLOOKUP('V2 Global valeurs'!$A69,'V2 Global valeurs'!$A$2:$L$1221,11,FALSE),"0")</f>
        <v>0</v>
      </c>
      <c r="AG69" s="3" t="str">
        <f>IF(AND('V2 Global valeurs'!$G69="E",'V2 Global valeurs'!$E69="RENFORT 1"),VLOOKUP('V2 Global valeurs'!$A69,'V2 Global valeurs'!$A$2:$L$1221,12,FALSE),"0")</f>
        <v>0</v>
      </c>
      <c r="AH69" s="3" t="str">
        <f>IF(AND('V2 Global valeurs'!$G69="A",'V2 Global valeurs'!$E69="RENFORT 1"),VLOOKUP('V2 Global valeurs'!$A69,'V2 Global valeurs'!$A$2:$L$1221,8,FALSE),"0")</f>
        <v>0</v>
      </c>
      <c r="AI69" s="3" t="str">
        <f>IF(AND('V2 Global valeurs'!$G69="A",'V2 Global valeurs'!$E69="RENFORT 1"),VLOOKUP('V2 Global valeurs'!$A69,'V2 Global valeurs'!$A$2:$L$1221,9,FALSE),"0")</f>
        <v>0</v>
      </c>
      <c r="AJ69" s="3" t="str">
        <f>IF(AND('V2 Global valeurs'!$G69="A",'V2 Global valeurs'!$E69="RENFORT 1"),VLOOKUP('V2 Global valeurs'!$A69,'V2 Global valeurs'!$A$2:$L$1221,10,FALSE),"0")</f>
        <v>0</v>
      </c>
      <c r="AK69" s="3" t="str">
        <f>IF(AND('V2 Global valeurs'!$G69="A",'V2 Global valeurs'!$E69="RENFORT 1"),VLOOKUP('V2 Global valeurs'!$A69,'V2 Global valeurs'!$A$2:$L$1221,11,FALSE),"0")</f>
        <v>0</v>
      </c>
      <c r="AL69" s="3" t="str">
        <f>IF(AND('V2 Global valeurs'!$G69="A",'V2 Global valeurs'!$E69="RENFORT 1"),VLOOKUP('V2 Global valeurs'!$A69,'V2 Global valeurs'!$A$2:$L$1221,12,FALSE),"0")</f>
        <v>0</v>
      </c>
      <c r="AP69" s="1" t="str">
        <f>IF(AND('V2 Global valeurs'!$G69="E",'V2 Global valeurs'!$E69="RENFORT 2"),VLOOKUP('V2 Global valeurs'!$A69,'V2 Global valeurs'!$A$2:$L$1221,8,FALSE),"0")</f>
        <v>0</v>
      </c>
      <c r="AQ69" s="1" t="str">
        <f>IF(AND('V2 Global valeurs'!$G69="E",'V2 Global valeurs'!$E69="RENFORT 2"),VLOOKUP('V2 Global valeurs'!$A69,'V2 Global valeurs'!$A$2:$L$1221,9,FALSE),"0")</f>
        <v>0</v>
      </c>
      <c r="AR69" s="1" t="str">
        <f>IF(AND('V2 Global valeurs'!$G69="E",'V2 Global valeurs'!$E69="RENFORT 2"),VLOOKUP('V2 Global valeurs'!$A69,'V2 Global valeurs'!$A$2:$L$1221,10,FALSE),"0")</f>
        <v>0</v>
      </c>
      <c r="AS69" s="1" t="str">
        <f>IF(AND('V2 Global valeurs'!$G69="E",'V2 Global valeurs'!$E69="RENFORT 2"),VLOOKUP('V2 Global valeurs'!$A69,'V2 Global valeurs'!$A$2:$L$1221,11,FALSE),"0")</f>
        <v>0</v>
      </c>
      <c r="AT69" s="1" t="str">
        <f>IF(AND('V2 Global valeurs'!$G69="E",'V2 Global valeurs'!$E69="RENFORT 2"),VLOOKUP('V2 Global valeurs'!$A69,'V2 Global valeurs'!$A$2:$L$1221,12,FALSE),"0")</f>
        <v>0</v>
      </c>
      <c r="AU69" s="1" t="str">
        <f>IF(AND('V2 Global valeurs'!$G69="A",'V2 Global valeurs'!$E69="RENFORT 2"),VLOOKUP('V2 Global valeurs'!$A69,'V2 Global valeurs'!$A$2:$L$1221,8,FALSE),"0")</f>
        <v>0</v>
      </c>
      <c r="AV69" s="1" t="str">
        <f>IF(AND('V2 Global valeurs'!$G69="A",'V2 Global valeurs'!$E69="RENFORT 2"),VLOOKUP('V2 Global valeurs'!$A69,'V2 Global valeurs'!$A$2:$L$1221,9,FALSE),"0")</f>
        <v>0</v>
      </c>
      <c r="AW69" s="1" t="str">
        <f>IF(AND('V2 Global valeurs'!$G69="A",'V2 Global valeurs'!$E69="RENFORT 2"),VLOOKUP('V2 Global valeurs'!$A69,'V2 Global valeurs'!$A$2:$L$1221,10,FALSE),"0")</f>
        <v>0</v>
      </c>
      <c r="AX69" s="1" t="str">
        <f>IF(AND('V2 Global valeurs'!$G69="A",'V2 Global valeurs'!$E69="RENFORT 2"),VLOOKUP('V2 Global valeurs'!$A69,'V2 Global valeurs'!$A$2:$L$1221,11,FALSE),"0")</f>
        <v>0</v>
      </c>
      <c r="AY69" s="1" t="str">
        <f>IF(AND('V2 Global valeurs'!$G69="A",'V2 Global valeurs'!$E69="RENFORT 2"),VLOOKUP('V2 Global valeurs'!$A69,'V2 Global valeurs'!$A$2:$L$1221,12,FALSE),"0")</f>
        <v>0</v>
      </c>
    </row>
    <row r="70" spans="1:51" x14ac:dyDescent="0.3">
      <c r="A70" t="s">
        <v>179</v>
      </c>
      <c r="B70" t="s">
        <v>176</v>
      </c>
      <c r="C70" t="s">
        <v>180</v>
      </c>
      <c r="D70" t="s">
        <v>181</v>
      </c>
      <c r="E70" t="s">
        <v>368</v>
      </c>
      <c r="F70">
        <v>3</v>
      </c>
      <c r="G70" s="2" t="s">
        <v>14</v>
      </c>
      <c r="H70">
        <v>47.160000000000004</v>
      </c>
      <c r="I70">
        <v>0</v>
      </c>
      <c r="J70">
        <v>0</v>
      </c>
      <c r="K70">
        <v>0</v>
      </c>
      <c r="L70">
        <v>0</v>
      </c>
      <c r="O70" s="4"/>
      <c r="P70" s="9" t="str">
        <f>IF(AND('V2 Global valeurs'!$G70="E",'V2 Global valeurs'!E70="BASE"),VLOOKUP('V2 Global valeurs'!$A70,'V2 Global valeurs'!$A$2:$L$1221,8,FALSE),"0")</f>
        <v>0</v>
      </c>
      <c r="Q70" s="9" t="str">
        <f>IF(AND('V2 Global valeurs'!$G70="E",'V2 Global valeurs'!E70="BASE"),VLOOKUP('V2 Global valeurs'!$A70,'V2 Global valeurs'!$A$2:$L$1221,9,FALSE),"0")</f>
        <v>0</v>
      </c>
      <c r="R70" s="9" t="str">
        <f>IF(AND('V2 Global valeurs'!$G70="E",'V2 Global valeurs'!E70="BASE"),VLOOKUP('V2 Global valeurs'!$A70,'V2 Global valeurs'!$A$2:$L$1221,10,FALSE),"0")</f>
        <v>0</v>
      </c>
      <c r="S70" s="9" t="str">
        <f>IF(AND('V2 Global valeurs'!$G70="E",'V2 Global valeurs'!E70="BASE"),VLOOKUP('V2 Global valeurs'!$A70,'V2 Global valeurs'!$A$2:$L$1221,11,FALSE),"0")</f>
        <v>0</v>
      </c>
      <c r="T70" s="9" t="str">
        <f>IF(AND('V2 Global valeurs'!$G70="E",'V2 Global valeurs'!E70="BASE"),VLOOKUP('V2 Global valeurs'!$A70,'V2 Global valeurs'!$A$2:$L$1221,12,FALSE),"0")</f>
        <v>0</v>
      </c>
      <c r="U70" s="9" t="str">
        <f>IF(AND('V2 Global valeurs'!$G70="A",'V2 Global valeurs'!E70="BASE"),VLOOKUP('V2 Global valeurs'!$A70,'V2 Global valeurs'!$A$2:$L$1221,8,FALSE),"0")</f>
        <v>0</v>
      </c>
      <c r="V70" s="9" t="str">
        <f>IF(AND('V2 Global valeurs'!$G70="A",'V2 Global valeurs'!E70="BASE"),VLOOKUP('V2 Global valeurs'!$A70,'V2 Global valeurs'!$A$2:$L$1221,9,FALSE),"0")</f>
        <v>0</v>
      </c>
      <c r="W70" s="9" t="str">
        <f>IF(AND('V2 Global valeurs'!$G70="A",'V2 Global valeurs'!E70="BASE"),VLOOKUP('V2 Global valeurs'!$A70,'V2 Global valeurs'!$A$2:$L$1221,10,FALSE),"0")</f>
        <v>0</v>
      </c>
      <c r="X70" s="9" t="str">
        <f>IF(AND('V2 Global valeurs'!$G70="A",'V2 Global valeurs'!E70="BASE"),VLOOKUP('V2 Global valeurs'!$A70,'V2 Global valeurs'!$A$2:$L$1221,11,FALSE),"0")</f>
        <v>0</v>
      </c>
      <c r="Y70" s="9" t="str">
        <f>IF(AND('V2 Global valeurs'!$G70="A",'V2 Global valeurs'!E70="BASE"),VLOOKUP('V2 Global valeurs'!$A70,'V2 Global valeurs'!$A$2:$L$1221,12,FALSE),"0")</f>
        <v>0</v>
      </c>
      <c r="Z70" t="s">
        <v>180</v>
      </c>
      <c r="AA70" t="s">
        <v>181</v>
      </c>
      <c r="AB70" s="3" t="s">
        <v>14</v>
      </c>
      <c r="AC70" s="3" t="str">
        <f>IF(AND('V2 Global valeurs'!$G70="E",'V2 Global valeurs'!$E70="RENFORT 1"),VLOOKUP('V2 Global valeurs'!$A70,'V2 Global valeurs'!$A$2:$L$1221,8,FALSE),"0")</f>
        <v>0</v>
      </c>
      <c r="AD70" s="3" t="str">
        <f>IF(AND('V2 Global valeurs'!$G70="E",'V2 Global valeurs'!$E70="RENFORT 1"),VLOOKUP('V2 Global valeurs'!$A70,'V2 Global valeurs'!$A$2:$L$1221,9,FALSE),"0")</f>
        <v>0</v>
      </c>
      <c r="AE70" s="3" t="str">
        <f>IF(AND('V2 Global valeurs'!$G70="E",'V2 Global valeurs'!$E70="RENFORT 1"),VLOOKUP('V2 Global valeurs'!$A70,'V2 Global valeurs'!$A$2:$L$1221,10,FALSE),"0")</f>
        <v>0</v>
      </c>
      <c r="AF70" s="3" t="str">
        <f>IF(AND('V2 Global valeurs'!$G70="E",'V2 Global valeurs'!$E70="RENFORT 1"),VLOOKUP('V2 Global valeurs'!$A70,'V2 Global valeurs'!$A$2:$L$1221,11,FALSE),"0")</f>
        <v>0</v>
      </c>
      <c r="AG70" s="3" t="str">
        <f>IF(AND('V2 Global valeurs'!$G70="E",'V2 Global valeurs'!$E70="RENFORT 1"),VLOOKUP('V2 Global valeurs'!$A70,'V2 Global valeurs'!$A$2:$L$1221,12,FALSE),"0")</f>
        <v>0</v>
      </c>
      <c r="AH70" s="3">
        <f>IF(AND('V2 Global valeurs'!$G70="A",'V2 Global valeurs'!$E70="RENFORT 1"),VLOOKUP('V2 Global valeurs'!$A70,'V2 Global valeurs'!$A$2:$L$1221,8,FALSE),"0")</f>
        <v>47.160000000000004</v>
      </c>
      <c r="AI70" s="3">
        <f>IF(AND('V2 Global valeurs'!$G70="A",'V2 Global valeurs'!$E70="RENFORT 1"),VLOOKUP('V2 Global valeurs'!$A70,'V2 Global valeurs'!$A$2:$L$1221,9,FALSE),"0")</f>
        <v>0</v>
      </c>
      <c r="AJ70" s="3">
        <f>IF(AND('V2 Global valeurs'!$G70="A",'V2 Global valeurs'!$E70="RENFORT 1"),VLOOKUP('V2 Global valeurs'!$A70,'V2 Global valeurs'!$A$2:$L$1221,10,FALSE),"0")</f>
        <v>0</v>
      </c>
      <c r="AK70" s="3">
        <f>IF(AND('V2 Global valeurs'!$G70="A",'V2 Global valeurs'!$E70="RENFORT 1"),VLOOKUP('V2 Global valeurs'!$A70,'V2 Global valeurs'!$A$2:$L$1221,11,FALSE),"0")</f>
        <v>0</v>
      </c>
      <c r="AL70" s="3">
        <f>IF(AND('V2 Global valeurs'!$G70="A",'V2 Global valeurs'!$E70="RENFORT 1"),VLOOKUP('V2 Global valeurs'!$A70,'V2 Global valeurs'!$A$2:$L$1221,12,FALSE),"0")</f>
        <v>0</v>
      </c>
      <c r="AP70" s="1" t="str">
        <f>IF(AND('V2 Global valeurs'!$G70="E",'V2 Global valeurs'!$E70="RENFORT 2"),VLOOKUP('V2 Global valeurs'!$A70,'V2 Global valeurs'!$A$2:$L$1221,8,FALSE),"0")</f>
        <v>0</v>
      </c>
      <c r="AQ70" s="1" t="str">
        <f>IF(AND('V2 Global valeurs'!$G70="E",'V2 Global valeurs'!$E70="RENFORT 2"),VLOOKUP('V2 Global valeurs'!$A70,'V2 Global valeurs'!$A$2:$L$1221,9,FALSE),"0")</f>
        <v>0</v>
      </c>
      <c r="AR70" s="1" t="str">
        <f>IF(AND('V2 Global valeurs'!$G70="E",'V2 Global valeurs'!$E70="RENFORT 2"),VLOOKUP('V2 Global valeurs'!$A70,'V2 Global valeurs'!$A$2:$L$1221,10,FALSE),"0")</f>
        <v>0</v>
      </c>
      <c r="AS70" s="1" t="str">
        <f>IF(AND('V2 Global valeurs'!$G70="E",'V2 Global valeurs'!$E70="RENFORT 2"),VLOOKUP('V2 Global valeurs'!$A70,'V2 Global valeurs'!$A$2:$L$1221,11,FALSE),"0")</f>
        <v>0</v>
      </c>
      <c r="AT70" s="1" t="str">
        <f>IF(AND('V2 Global valeurs'!$G70="E",'V2 Global valeurs'!$E70="RENFORT 2"),VLOOKUP('V2 Global valeurs'!$A70,'V2 Global valeurs'!$A$2:$L$1221,12,FALSE),"0")</f>
        <v>0</v>
      </c>
      <c r="AU70" s="1" t="str">
        <f>IF(AND('V2 Global valeurs'!$G70="A",'V2 Global valeurs'!$E70="RENFORT 2"),VLOOKUP('V2 Global valeurs'!$A70,'V2 Global valeurs'!$A$2:$L$1221,8,FALSE),"0")</f>
        <v>0</v>
      </c>
      <c r="AV70" s="1" t="str">
        <f>IF(AND('V2 Global valeurs'!$G70="A",'V2 Global valeurs'!$E70="RENFORT 2"),VLOOKUP('V2 Global valeurs'!$A70,'V2 Global valeurs'!$A$2:$L$1221,9,FALSE),"0")</f>
        <v>0</v>
      </c>
      <c r="AW70" s="1" t="str">
        <f>IF(AND('V2 Global valeurs'!$G70="A",'V2 Global valeurs'!$E70="RENFORT 2"),VLOOKUP('V2 Global valeurs'!$A70,'V2 Global valeurs'!$A$2:$L$1221,10,FALSE),"0")</f>
        <v>0</v>
      </c>
      <c r="AX70" s="1" t="str">
        <f>IF(AND('V2 Global valeurs'!$G70="A",'V2 Global valeurs'!$E70="RENFORT 2"),VLOOKUP('V2 Global valeurs'!$A70,'V2 Global valeurs'!$A$2:$L$1221,11,FALSE),"0")</f>
        <v>0</v>
      </c>
      <c r="AY70" s="1" t="str">
        <f>IF(AND('V2 Global valeurs'!$G70="A",'V2 Global valeurs'!$E70="RENFORT 2"),VLOOKUP('V2 Global valeurs'!$A70,'V2 Global valeurs'!$A$2:$L$1221,12,FALSE),"0")</f>
        <v>0</v>
      </c>
    </row>
    <row r="71" spans="1:51" x14ac:dyDescent="0.3">
      <c r="A71" t="s">
        <v>182</v>
      </c>
      <c r="B71" t="s">
        <v>183</v>
      </c>
      <c r="C71" t="s">
        <v>184</v>
      </c>
      <c r="D71" t="s">
        <v>185</v>
      </c>
      <c r="E71" t="s">
        <v>367</v>
      </c>
      <c r="F71" s="2">
        <v>4</v>
      </c>
      <c r="G71" s="2" t="s">
        <v>9</v>
      </c>
      <c r="H71">
        <v>0</v>
      </c>
      <c r="I71">
        <v>78.990000000000009</v>
      </c>
      <c r="J71">
        <v>0</v>
      </c>
      <c r="K71">
        <v>190.01000000000002</v>
      </c>
      <c r="L71">
        <v>0</v>
      </c>
      <c r="M71" t="s">
        <v>184</v>
      </c>
      <c r="N71" t="s">
        <v>185</v>
      </c>
      <c r="O71" s="4" t="s">
        <v>9</v>
      </c>
      <c r="P71" s="9">
        <f>IF(AND('V2 Global valeurs'!$G71="E",'V2 Global valeurs'!E71="BASE"),VLOOKUP('V2 Global valeurs'!$A71,'V2 Global valeurs'!$A$2:$L$1221,8,FALSE),"0")</f>
        <v>0</v>
      </c>
      <c r="Q71" s="9">
        <f>IF(AND('V2 Global valeurs'!$G71="E",'V2 Global valeurs'!E71="BASE"),VLOOKUP('V2 Global valeurs'!$A71,'V2 Global valeurs'!$A$2:$L$1221,9,FALSE),"0")</f>
        <v>78.990000000000009</v>
      </c>
      <c r="R71" s="9">
        <f>IF(AND('V2 Global valeurs'!$G71="E",'V2 Global valeurs'!E71="BASE"),VLOOKUP('V2 Global valeurs'!$A71,'V2 Global valeurs'!$A$2:$L$1221,10,FALSE),"0")</f>
        <v>0</v>
      </c>
      <c r="S71" s="9">
        <f>IF(AND('V2 Global valeurs'!$G71="E",'V2 Global valeurs'!E71="BASE"),VLOOKUP('V2 Global valeurs'!$A71,'V2 Global valeurs'!$A$2:$L$1221,11,FALSE),"0")</f>
        <v>190.01000000000002</v>
      </c>
      <c r="T71" s="9">
        <f>IF(AND('V2 Global valeurs'!$G71="E",'V2 Global valeurs'!E71="BASE"),VLOOKUP('V2 Global valeurs'!$A71,'V2 Global valeurs'!$A$2:$L$1221,12,FALSE),"0")</f>
        <v>0</v>
      </c>
      <c r="U71" s="9" t="str">
        <f>IF(AND('V2 Global valeurs'!$G71="A",'V2 Global valeurs'!E71="BASE"),VLOOKUP('V2 Global valeurs'!$A71,'V2 Global valeurs'!$A$2:$L$1221,8,FALSE),"0")</f>
        <v>0</v>
      </c>
      <c r="V71" s="9" t="str">
        <f>IF(AND('V2 Global valeurs'!$G71="A",'V2 Global valeurs'!E71="BASE"),VLOOKUP('V2 Global valeurs'!$A71,'V2 Global valeurs'!$A$2:$L$1221,9,FALSE),"0")</f>
        <v>0</v>
      </c>
      <c r="W71" s="9" t="str">
        <f>IF(AND('V2 Global valeurs'!$G71="A",'V2 Global valeurs'!E71="BASE"),VLOOKUP('V2 Global valeurs'!$A71,'V2 Global valeurs'!$A$2:$L$1221,10,FALSE),"0")</f>
        <v>0</v>
      </c>
      <c r="X71" s="9" t="str">
        <f>IF(AND('V2 Global valeurs'!$G71="A",'V2 Global valeurs'!E71="BASE"),VLOOKUP('V2 Global valeurs'!$A71,'V2 Global valeurs'!$A$2:$L$1221,11,FALSE),"0")</f>
        <v>0</v>
      </c>
      <c r="Y71" s="9" t="str">
        <f>IF(AND('V2 Global valeurs'!$G71="A",'V2 Global valeurs'!E71="BASE"),VLOOKUP('V2 Global valeurs'!$A71,'V2 Global valeurs'!$A$2:$L$1221,12,FALSE),"0")</f>
        <v>0</v>
      </c>
      <c r="AB71" s="3"/>
      <c r="AC71" s="3" t="str">
        <f>IF(AND('V2 Global valeurs'!$G71="E",'V2 Global valeurs'!$E71="RENFORT 1"),VLOOKUP('V2 Global valeurs'!$A71,'V2 Global valeurs'!$A$2:$L$1221,8,FALSE),"0")</f>
        <v>0</v>
      </c>
      <c r="AD71" s="3" t="str">
        <f>IF(AND('V2 Global valeurs'!$G71="E",'V2 Global valeurs'!$E71="RENFORT 1"),VLOOKUP('V2 Global valeurs'!$A71,'V2 Global valeurs'!$A$2:$L$1221,9,FALSE),"0")</f>
        <v>0</v>
      </c>
      <c r="AE71" s="3" t="str">
        <f>IF(AND('V2 Global valeurs'!$G71="E",'V2 Global valeurs'!$E71="RENFORT 1"),VLOOKUP('V2 Global valeurs'!$A71,'V2 Global valeurs'!$A$2:$L$1221,10,FALSE),"0")</f>
        <v>0</v>
      </c>
      <c r="AF71" s="3" t="str">
        <f>IF(AND('V2 Global valeurs'!$G71="E",'V2 Global valeurs'!$E71="RENFORT 1"),VLOOKUP('V2 Global valeurs'!$A71,'V2 Global valeurs'!$A$2:$L$1221,11,FALSE),"0")</f>
        <v>0</v>
      </c>
      <c r="AG71" s="3" t="str">
        <f>IF(AND('V2 Global valeurs'!$G71="E",'V2 Global valeurs'!$E71="RENFORT 1"),VLOOKUP('V2 Global valeurs'!$A71,'V2 Global valeurs'!$A$2:$L$1221,12,FALSE),"0")</f>
        <v>0</v>
      </c>
      <c r="AH71" s="3" t="str">
        <f>IF(AND('V2 Global valeurs'!$G71="A",'V2 Global valeurs'!$E71="RENFORT 1"),VLOOKUP('V2 Global valeurs'!$A71,'V2 Global valeurs'!$A$2:$L$1221,8,FALSE),"0")</f>
        <v>0</v>
      </c>
      <c r="AI71" s="3" t="str">
        <f>IF(AND('V2 Global valeurs'!$G71="A",'V2 Global valeurs'!$E71="RENFORT 1"),VLOOKUP('V2 Global valeurs'!$A71,'V2 Global valeurs'!$A$2:$L$1221,9,FALSE),"0")</f>
        <v>0</v>
      </c>
      <c r="AJ71" s="3" t="str">
        <f>IF(AND('V2 Global valeurs'!$G71="A",'V2 Global valeurs'!$E71="RENFORT 1"),VLOOKUP('V2 Global valeurs'!$A71,'V2 Global valeurs'!$A$2:$L$1221,10,FALSE),"0")</f>
        <v>0</v>
      </c>
      <c r="AK71" s="3" t="str">
        <f>IF(AND('V2 Global valeurs'!$G71="A",'V2 Global valeurs'!$E71="RENFORT 1"),VLOOKUP('V2 Global valeurs'!$A71,'V2 Global valeurs'!$A$2:$L$1221,11,FALSE),"0")</f>
        <v>0</v>
      </c>
      <c r="AL71" s="3" t="str">
        <f>IF(AND('V2 Global valeurs'!$G71="A",'V2 Global valeurs'!$E71="RENFORT 1"),VLOOKUP('V2 Global valeurs'!$A71,'V2 Global valeurs'!$A$2:$L$1221,12,FALSE),"0")</f>
        <v>0</v>
      </c>
      <c r="AP71" s="1" t="str">
        <f>IF(AND('V2 Global valeurs'!$G71="E",'V2 Global valeurs'!$E71="RENFORT 2"),VLOOKUP('V2 Global valeurs'!$A71,'V2 Global valeurs'!$A$2:$L$1221,8,FALSE),"0")</f>
        <v>0</v>
      </c>
      <c r="AQ71" s="1" t="str">
        <f>IF(AND('V2 Global valeurs'!$G71="E",'V2 Global valeurs'!$E71="RENFORT 2"),VLOOKUP('V2 Global valeurs'!$A71,'V2 Global valeurs'!$A$2:$L$1221,9,FALSE),"0")</f>
        <v>0</v>
      </c>
      <c r="AR71" s="1" t="str">
        <f>IF(AND('V2 Global valeurs'!$G71="E",'V2 Global valeurs'!$E71="RENFORT 2"),VLOOKUP('V2 Global valeurs'!$A71,'V2 Global valeurs'!$A$2:$L$1221,10,FALSE),"0")</f>
        <v>0</v>
      </c>
      <c r="AS71" s="1" t="str">
        <f>IF(AND('V2 Global valeurs'!$G71="E",'V2 Global valeurs'!$E71="RENFORT 2"),VLOOKUP('V2 Global valeurs'!$A71,'V2 Global valeurs'!$A$2:$L$1221,11,FALSE),"0")</f>
        <v>0</v>
      </c>
      <c r="AT71" s="1" t="str">
        <f>IF(AND('V2 Global valeurs'!$G71="E",'V2 Global valeurs'!$E71="RENFORT 2"),VLOOKUP('V2 Global valeurs'!$A71,'V2 Global valeurs'!$A$2:$L$1221,12,FALSE),"0")</f>
        <v>0</v>
      </c>
      <c r="AU71" s="1" t="str">
        <f>IF(AND('V2 Global valeurs'!$G71="A",'V2 Global valeurs'!$E71="RENFORT 2"),VLOOKUP('V2 Global valeurs'!$A71,'V2 Global valeurs'!$A$2:$L$1221,8,FALSE),"0")</f>
        <v>0</v>
      </c>
      <c r="AV71" s="1" t="str">
        <f>IF(AND('V2 Global valeurs'!$G71="A",'V2 Global valeurs'!$E71="RENFORT 2"),VLOOKUP('V2 Global valeurs'!$A71,'V2 Global valeurs'!$A$2:$L$1221,9,FALSE),"0")</f>
        <v>0</v>
      </c>
      <c r="AW71" s="1" t="str">
        <f>IF(AND('V2 Global valeurs'!$G71="A",'V2 Global valeurs'!$E71="RENFORT 2"),VLOOKUP('V2 Global valeurs'!$A71,'V2 Global valeurs'!$A$2:$L$1221,10,FALSE),"0")</f>
        <v>0</v>
      </c>
      <c r="AX71" s="1" t="str">
        <f>IF(AND('V2 Global valeurs'!$G71="A",'V2 Global valeurs'!$E71="RENFORT 2"),VLOOKUP('V2 Global valeurs'!$A71,'V2 Global valeurs'!$A$2:$L$1221,11,FALSE),"0")</f>
        <v>0</v>
      </c>
      <c r="AY71" s="1" t="str">
        <f>IF(AND('V2 Global valeurs'!$G71="A",'V2 Global valeurs'!$E71="RENFORT 2"),VLOOKUP('V2 Global valeurs'!$A71,'V2 Global valeurs'!$A$2:$L$1221,12,FALSE),"0")</f>
        <v>0</v>
      </c>
    </row>
    <row r="72" spans="1:51" x14ac:dyDescent="0.3">
      <c r="A72" t="s">
        <v>186</v>
      </c>
      <c r="B72" t="s">
        <v>187</v>
      </c>
      <c r="C72" t="s">
        <v>188</v>
      </c>
      <c r="D72" t="s">
        <v>189</v>
      </c>
      <c r="E72" t="s">
        <v>367</v>
      </c>
      <c r="F72" s="2">
        <v>5</v>
      </c>
      <c r="G72" s="2" t="s">
        <v>9</v>
      </c>
      <c r="H72">
        <v>0</v>
      </c>
      <c r="I72">
        <v>60.849999999999994</v>
      </c>
      <c r="J72">
        <v>60.85</v>
      </c>
      <c r="K72">
        <v>45.31</v>
      </c>
      <c r="L72">
        <v>0</v>
      </c>
      <c r="M72" t="s">
        <v>188</v>
      </c>
      <c r="N72" t="s">
        <v>189</v>
      </c>
      <c r="O72" s="4" t="s">
        <v>9</v>
      </c>
      <c r="P72" s="9">
        <f>IF(AND('V2 Global valeurs'!$G72="E",'V2 Global valeurs'!E72="BASE"),VLOOKUP('V2 Global valeurs'!$A72,'V2 Global valeurs'!$A$2:$L$1221,8,FALSE),"0")</f>
        <v>0</v>
      </c>
      <c r="Q72" s="9">
        <f>IF(AND('V2 Global valeurs'!$G72="E",'V2 Global valeurs'!E72="BASE"),VLOOKUP('V2 Global valeurs'!$A72,'V2 Global valeurs'!$A$2:$L$1221,9,FALSE),"0")</f>
        <v>60.849999999999994</v>
      </c>
      <c r="R72" s="9">
        <f>IF(AND('V2 Global valeurs'!$G72="E",'V2 Global valeurs'!E72="BASE"),VLOOKUP('V2 Global valeurs'!$A72,'V2 Global valeurs'!$A$2:$L$1221,10,FALSE),"0")</f>
        <v>60.85</v>
      </c>
      <c r="S72" s="9">
        <f>IF(AND('V2 Global valeurs'!$G72="E",'V2 Global valeurs'!E72="BASE"),VLOOKUP('V2 Global valeurs'!$A72,'V2 Global valeurs'!$A$2:$L$1221,11,FALSE),"0")</f>
        <v>45.31</v>
      </c>
      <c r="T72" s="9">
        <f>IF(AND('V2 Global valeurs'!$G72="E",'V2 Global valeurs'!E72="BASE"),VLOOKUP('V2 Global valeurs'!$A72,'V2 Global valeurs'!$A$2:$L$1221,12,FALSE),"0")</f>
        <v>0</v>
      </c>
      <c r="U72" s="9" t="str">
        <f>IF(AND('V2 Global valeurs'!$G72="A",'V2 Global valeurs'!E72="BASE"),VLOOKUP('V2 Global valeurs'!$A72,'V2 Global valeurs'!$A$2:$L$1221,8,FALSE),"0")</f>
        <v>0</v>
      </c>
      <c r="V72" s="9" t="str">
        <f>IF(AND('V2 Global valeurs'!$G72="A",'V2 Global valeurs'!E72="BASE"),VLOOKUP('V2 Global valeurs'!$A72,'V2 Global valeurs'!$A$2:$L$1221,9,FALSE),"0")</f>
        <v>0</v>
      </c>
      <c r="W72" s="9" t="str">
        <f>IF(AND('V2 Global valeurs'!$G72="A",'V2 Global valeurs'!E72="BASE"),VLOOKUP('V2 Global valeurs'!$A72,'V2 Global valeurs'!$A$2:$L$1221,10,FALSE),"0")</f>
        <v>0</v>
      </c>
      <c r="X72" s="9" t="str">
        <f>IF(AND('V2 Global valeurs'!$G72="A",'V2 Global valeurs'!E72="BASE"),VLOOKUP('V2 Global valeurs'!$A72,'V2 Global valeurs'!$A$2:$L$1221,11,FALSE),"0")</f>
        <v>0</v>
      </c>
      <c r="Y72" s="9" t="str">
        <f>IF(AND('V2 Global valeurs'!$G72="A",'V2 Global valeurs'!E72="BASE"),VLOOKUP('V2 Global valeurs'!$A72,'V2 Global valeurs'!$A$2:$L$1221,12,FALSE),"0")</f>
        <v>0</v>
      </c>
      <c r="AB72" s="3"/>
      <c r="AC72" s="3" t="str">
        <f>IF(AND('V2 Global valeurs'!$G72="E",'V2 Global valeurs'!$E72="RENFORT 1"),VLOOKUP('V2 Global valeurs'!$A72,'V2 Global valeurs'!$A$2:$L$1221,8,FALSE),"0")</f>
        <v>0</v>
      </c>
      <c r="AD72" s="3" t="str">
        <f>IF(AND('V2 Global valeurs'!$G72="E",'V2 Global valeurs'!$E72="RENFORT 1"),VLOOKUP('V2 Global valeurs'!$A72,'V2 Global valeurs'!$A$2:$L$1221,9,FALSE),"0")</f>
        <v>0</v>
      </c>
      <c r="AE72" s="3" t="str">
        <f>IF(AND('V2 Global valeurs'!$G72="E",'V2 Global valeurs'!$E72="RENFORT 1"),VLOOKUP('V2 Global valeurs'!$A72,'V2 Global valeurs'!$A$2:$L$1221,10,FALSE),"0")</f>
        <v>0</v>
      </c>
      <c r="AF72" s="3" t="str">
        <f>IF(AND('V2 Global valeurs'!$G72="E",'V2 Global valeurs'!$E72="RENFORT 1"),VLOOKUP('V2 Global valeurs'!$A72,'V2 Global valeurs'!$A$2:$L$1221,11,FALSE),"0")</f>
        <v>0</v>
      </c>
      <c r="AG72" s="3" t="str">
        <f>IF(AND('V2 Global valeurs'!$G72="E",'V2 Global valeurs'!$E72="RENFORT 1"),VLOOKUP('V2 Global valeurs'!$A72,'V2 Global valeurs'!$A$2:$L$1221,12,FALSE),"0")</f>
        <v>0</v>
      </c>
      <c r="AH72" s="3" t="str">
        <f>IF(AND('V2 Global valeurs'!$G72="A",'V2 Global valeurs'!$E72="RENFORT 1"),VLOOKUP('V2 Global valeurs'!$A72,'V2 Global valeurs'!$A$2:$L$1221,8,FALSE),"0")</f>
        <v>0</v>
      </c>
      <c r="AI72" s="3" t="str">
        <f>IF(AND('V2 Global valeurs'!$G72="A",'V2 Global valeurs'!$E72="RENFORT 1"),VLOOKUP('V2 Global valeurs'!$A72,'V2 Global valeurs'!$A$2:$L$1221,9,FALSE),"0")</f>
        <v>0</v>
      </c>
      <c r="AJ72" s="3" t="str">
        <f>IF(AND('V2 Global valeurs'!$G72="A",'V2 Global valeurs'!$E72="RENFORT 1"),VLOOKUP('V2 Global valeurs'!$A72,'V2 Global valeurs'!$A$2:$L$1221,10,FALSE),"0")</f>
        <v>0</v>
      </c>
      <c r="AK72" s="3" t="str">
        <f>IF(AND('V2 Global valeurs'!$G72="A",'V2 Global valeurs'!$E72="RENFORT 1"),VLOOKUP('V2 Global valeurs'!$A72,'V2 Global valeurs'!$A$2:$L$1221,11,FALSE),"0")</f>
        <v>0</v>
      </c>
      <c r="AL72" s="3" t="str">
        <f>IF(AND('V2 Global valeurs'!$G72="A",'V2 Global valeurs'!$E72="RENFORT 1"),VLOOKUP('V2 Global valeurs'!$A72,'V2 Global valeurs'!$A$2:$L$1221,12,FALSE),"0")</f>
        <v>0</v>
      </c>
      <c r="AP72" s="1" t="str">
        <f>IF(AND('V2 Global valeurs'!$G72="E",'V2 Global valeurs'!$E72="RENFORT 2"),VLOOKUP('V2 Global valeurs'!$A72,'V2 Global valeurs'!$A$2:$L$1221,8,FALSE),"0")</f>
        <v>0</v>
      </c>
      <c r="AQ72" s="1" t="str">
        <f>IF(AND('V2 Global valeurs'!$G72="E",'V2 Global valeurs'!$E72="RENFORT 2"),VLOOKUP('V2 Global valeurs'!$A72,'V2 Global valeurs'!$A$2:$L$1221,9,FALSE),"0")</f>
        <v>0</v>
      </c>
      <c r="AR72" s="1" t="str">
        <f>IF(AND('V2 Global valeurs'!$G72="E",'V2 Global valeurs'!$E72="RENFORT 2"),VLOOKUP('V2 Global valeurs'!$A72,'V2 Global valeurs'!$A$2:$L$1221,10,FALSE),"0")</f>
        <v>0</v>
      </c>
      <c r="AS72" s="1" t="str">
        <f>IF(AND('V2 Global valeurs'!$G72="E",'V2 Global valeurs'!$E72="RENFORT 2"),VLOOKUP('V2 Global valeurs'!$A72,'V2 Global valeurs'!$A$2:$L$1221,11,FALSE),"0")</f>
        <v>0</v>
      </c>
      <c r="AT72" s="1" t="str">
        <f>IF(AND('V2 Global valeurs'!$G72="E",'V2 Global valeurs'!$E72="RENFORT 2"),VLOOKUP('V2 Global valeurs'!$A72,'V2 Global valeurs'!$A$2:$L$1221,12,FALSE),"0")</f>
        <v>0</v>
      </c>
      <c r="AU72" s="1" t="str">
        <f>IF(AND('V2 Global valeurs'!$G72="A",'V2 Global valeurs'!$E72="RENFORT 2"),VLOOKUP('V2 Global valeurs'!$A72,'V2 Global valeurs'!$A$2:$L$1221,8,FALSE),"0")</f>
        <v>0</v>
      </c>
      <c r="AV72" s="1" t="str">
        <f>IF(AND('V2 Global valeurs'!$G72="A",'V2 Global valeurs'!$E72="RENFORT 2"),VLOOKUP('V2 Global valeurs'!$A72,'V2 Global valeurs'!$A$2:$L$1221,9,FALSE),"0")</f>
        <v>0</v>
      </c>
      <c r="AW72" s="1" t="str">
        <f>IF(AND('V2 Global valeurs'!$G72="A",'V2 Global valeurs'!$E72="RENFORT 2"),VLOOKUP('V2 Global valeurs'!$A72,'V2 Global valeurs'!$A$2:$L$1221,10,FALSE),"0")</f>
        <v>0</v>
      </c>
      <c r="AX72" s="1" t="str">
        <f>IF(AND('V2 Global valeurs'!$G72="A",'V2 Global valeurs'!$E72="RENFORT 2"),VLOOKUP('V2 Global valeurs'!$A72,'V2 Global valeurs'!$A$2:$L$1221,11,FALSE),"0")</f>
        <v>0</v>
      </c>
      <c r="AY72" s="1" t="str">
        <f>IF(AND('V2 Global valeurs'!$G72="A",'V2 Global valeurs'!$E72="RENFORT 2"),VLOOKUP('V2 Global valeurs'!$A72,'V2 Global valeurs'!$A$2:$L$1221,12,FALSE),"0")</f>
        <v>0</v>
      </c>
    </row>
    <row r="73" spans="1:51" x14ac:dyDescent="0.3">
      <c r="A73" t="s">
        <v>190</v>
      </c>
      <c r="B73" t="s">
        <v>191</v>
      </c>
      <c r="C73" t="s">
        <v>192</v>
      </c>
      <c r="D73" t="s">
        <v>193</v>
      </c>
      <c r="E73" t="s">
        <v>367</v>
      </c>
      <c r="F73" s="2">
        <v>8</v>
      </c>
      <c r="G73" s="2" t="s">
        <v>9</v>
      </c>
      <c r="H73">
        <v>285.01000000000005</v>
      </c>
      <c r="I73">
        <v>101.25</v>
      </c>
      <c r="J73">
        <v>174.85000000000002</v>
      </c>
      <c r="K73">
        <v>285.01000000000005</v>
      </c>
      <c r="L73">
        <v>285.01000000000005</v>
      </c>
      <c r="M73" t="s">
        <v>192</v>
      </c>
      <c r="N73" t="s">
        <v>193</v>
      </c>
      <c r="O73" s="4" t="s">
        <v>9</v>
      </c>
      <c r="P73" s="9">
        <f>IF(AND('V2 Global valeurs'!$G73="E",'V2 Global valeurs'!E73="BASE"),VLOOKUP('V2 Global valeurs'!$A73,'V2 Global valeurs'!$A$2:$L$1221,8,FALSE),"0")</f>
        <v>285.01000000000005</v>
      </c>
      <c r="Q73" s="9">
        <f>IF(AND('V2 Global valeurs'!$G73="E",'V2 Global valeurs'!E73="BASE"),VLOOKUP('V2 Global valeurs'!$A73,'V2 Global valeurs'!$A$2:$L$1221,9,FALSE),"0")</f>
        <v>101.25</v>
      </c>
      <c r="R73" s="9">
        <f>IF(AND('V2 Global valeurs'!$G73="E",'V2 Global valeurs'!E73="BASE"),VLOOKUP('V2 Global valeurs'!$A73,'V2 Global valeurs'!$A$2:$L$1221,10,FALSE),"0")</f>
        <v>174.85000000000002</v>
      </c>
      <c r="S73" s="9">
        <f>IF(AND('V2 Global valeurs'!$G73="E",'V2 Global valeurs'!E73="BASE"),VLOOKUP('V2 Global valeurs'!$A73,'V2 Global valeurs'!$A$2:$L$1221,11,FALSE),"0")</f>
        <v>285.01000000000005</v>
      </c>
      <c r="T73" s="9">
        <f>IF(AND('V2 Global valeurs'!$G73="E",'V2 Global valeurs'!E73="BASE"),VLOOKUP('V2 Global valeurs'!$A73,'V2 Global valeurs'!$A$2:$L$1221,12,FALSE),"0")</f>
        <v>285.01000000000005</v>
      </c>
      <c r="U73" s="9" t="str">
        <f>IF(AND('V2 Global valeurs'!$G73="A",'V2 Global valeurs'!E73="BASE"),VLOOKUP('V2 Global valeurs'!$A73,'V2 Global valeurs'!$A$2:$L$1221,8,FALSE),"0")</f>
        <v>0</v>
      </c>
      <c r="V73" s="9" t="str">
        <f>IF(AND('V2 Global valeurs'!$G73="A",'V2 Global valeurs'!E73="BASE"),VLOOKUP('V2 Global valeurs'!$A73,'V2 Global valeurs'!$A$2:$L$1221,9,FALSE),"0")</f>
        <v>0</v>
      </c>
      <c r="W73" s="9" t="str">
        <f>IF(AND('V2 Global valeurs'!$G73="A",'V2 Global valeurs'!E73="BASE"),VLOOKUP('V2 Global valeurs'!$A73,'V2 Global valeurs'!$A$2:$L$1221,10,FALSE),"0")</f>
        <v>0</v>
      </c>
      <c r="X73" s="9" t="str">
        <f>IF(AND('V2 Global valeurs'!$G73="A",'V2 Global valeurs'!E73="BASE"),VLOOKUP('V2 Global valeurs'!$A73,'V2 Global valeurs'!$A$2:$L$1221,11,FALSE),"0")</f>
        <v>0</v>
      </c>
      <c r="Y73" s="9" t="str">
        <f>IF(AND('V2 Global valeurs'!$G73="A",'V2 Global valeurs'!E73="BASE"),VLOOKUP('V2 Global valeurs'!$A73,'V2 Global valeurs'!$A$2:$L$1221,12,FALSE),"0")</f>
        <v>0</v>
      </c>
      <c r="AB73" s="3"/>
      <c r="AC73" s="3" t="str">
        <f>IF(AND('V2 Global valeurs'!$G73="E",'V2 Global valeurs'!$E73="RENFORT 1"),VLOOKUP('V2 Global valeurs'!$A73,'V2 Global valeurs'!$A$2:$L$1221,8,FALSE),"0")</f>
        <v>0</v>
      </c>
      <c r="AD73" s="3" t="str">
        <f>IF(AND('V2 Global valeurs'!$G73="E",'V2 Global valeurs'!$E73="RENFORT 1"),VLOOKUP('V2 Global valeurs'!$A73,'V2 Global valeurs'!$A$2:$L$1221,9,FALSE),"0")</f>
        <v>0</v>
      </c>
      <c r="AE73" s="3" t="str">
        <f>IF(AND('V2 Global valeurs'!$G73="E",'V2 Global valeurs'!$E73="RENFORT 1"),VLOOKUP('V2 Global valeurs'!$A73,'V2 Global valeurs'!$A$2:$L$1221,10,FALSE),"0")</f>
        <v>0</v>
      </c>
      <c r="AF73" s="3" t="str">
        <f>IF(AND('V2 Global valeurs'!$G73="E",'V2 Global valeurs'!$E73="RENFORT 1"),VLOOKUP('V2 Global valeurs'!$A73,'V2 Global valeurs'!$A$2:$L$1221,11,FALSE),"0")</f>
        <v>0</v>
      </c>
      <c r="AG73" s="3" t="str">
        <f>IF(AND('V2 Global valeurs'!$G73="E",'V2 Global valeurs'!$E73="RENFORT 1"),VLOOKUP('V2 Global valeurs'!$A73,'V2 Global valeurs'!$A$2:$L$1221,12,FALSE),"0")</f>
        <v>0</v>
      </c>
      <c r="AH73" s="3" t="str">
        <f>IF(AND('V2 Global valeurs'!$G73="A",'V2 Global valeurs'!$E73="RENFORT 1"),VLOOKUP('V2 Global valeurs'!$A73,'V2 Global valeurs'!$A$2:$L$1221,8,FALSE),"0")</f>
        <v>0</v>
      </c>
      <c r="AI73" s="3" t="str">
        <f>IF(AND('V2 Global valeurs'!$G73="A",'V2 Global valeurs'!$E73="RENFORT 1"),VLOOKUP('V2 Global valeurs'!$A73,'V2 Global valeurs'!$A$2:$L$1221,9,FALSE),"0")</f>
        <v>0</v>
      </c>
      <c r="AJ73" s="3" t="str">
        <f>IF(AND('V2 Global valeurs'!$G73="A",'V2 Global valeurs'!$E73="RENFORT 1"),VLOOKUP('V2 Global valeurs'!$A73,'V2 Global valeurs'!$A$2:$L$1221,10,FALSE),"0")</f>
        <v>0</v>
      </c>
      <c r="AK73" s="3" t="str">
        <f>IF(AND('V2 Global valeurs'!$G73="A",'V2 Global valeurs'!$E73="RENFORT 1"),VLOOKUP('V2 Global valeurs'!$A73,'V2 Global valeurs'!$A$2:$L$1221,11,FALSE),"0")</f>
        <v>0</v>
      </c>
      <c r="AL73" s="3" t="str">
        <f>IF(AND('V2 Global valeurs'!$G73="A",'V2 Global valeurs'!$E73="RENFORT 1"),VLOOKUP('V2 Global valeurs'!$A73,'V2 Global valeurs'!$A$2:$L$1221,12,FALSE),"0")</f>
        <v>0</v>
      </c>
      <c r="AP73" s="1" t="str">
        <f>IF(AND('V2 Global valeurs'!$G73="E",'V2 Global valeurs'!$E73="RENFORT 2"),VLOOKUP('V2 Global valeurs'!$A73,'V2 Global valeurs'!$A$2:$L$1221,8,FALSE),"0")</f>
        <v>0</v>
      </c>
      <c r="AQ73" s="1" t="str">
        <f>IF(AND('V2 Global valeurs'!$G73="E",'V2 Global valeurs'!$E73="RENFORT 2"),VLOOKUP('V2 Global valeurs'!$A73,'V2 Global valeurs'!$A$2:$L$1221,9,FALSE),"0")</f>
        <v>0</v>
      </c>
      <c r="AR73" s="1" t="str">
        <f>IF(AND('V2 Global valeurs'!$G73="E",'V2 Global valeurs'!$E73="RENFORT 2"),VLOOKUP('V2 Global valeurs'!$A73,'V2 Global valeurs'!$A$2:$L$1221,10,FALSE),"0")</f>
        <v>0</v>
      </c>
      <c r="AS73" s="1" t="str">
        <f>IF(AND('V2 Global valeurs'!$G73="E",'V2 Global valeurs'!$E73="RENFORT 2"),VLOOKUP('V2 Global valeurs'!$A73,'V2 Global valeurs'!$A$2:$L$1221,11,FALSE),"0")</f>
        <v>0</v>
      </c>
      <c r="AT73" s="1" t="str">
        <f>IF(AND('V2 Global valeurs'!$G73="E",'V2 Global valeurs'!$E73="RENFORT 2"),VLOOKUP('V2 Global valeurs'!$A73,'V2 Global valeurs'!$A$2:$L$1221,12,FALSE),"0")</f>
        <v>0</v>
      </c>
      <c r="AU73" s="1" t="str">
        <f>IF(AND('V2 Global valeurs'!$G73="A",'V2 Global valeurs'!$E73="RENFORT 2"),VLOOKUP('V2 Global valeurs'!$A73,'V2 Global valeurs'!$A$2:$L$1221,8,FALSE),"0")</f>
        <v>0</v>
      </c>
      <c r="AV73" s="1" t="str">
        <f>IF(AND('V2 Global valeurs'!$G73="A",'V2 Global valeurs'!$E73="RENFORT 2"),VLOOKUP('V2 Global valeurs'!$A73,'V2 Global valeurs'!$A$2:$L$1221,9,FALSE),"0")</f>
        <v>0</v>
      </c>
      <c r="AW73" s="1" t="str">
        <f>IF(AND('V2 Global valeurs'!$G73="A",'V2 Global valeurs'!$E73="RENFORT 2"),VLOOKUP('V2 Global valeurs'!$A73,'V2 Global valeurs'!$A$2:$L$1221,10,FALSE),"0")</f>
        <v>0</v>
      </c>
      <c r="AX73" s="1" t="str">
        <f>IF(AND('V2 Global valeurs'!$G73="A",'V2 Global valeurs'!$E73="RENFORT 2"),VLOOKUP('V2 Global valeurs'!$A73,'V2 Global valeurs'!$A$2:$L$1221,11,FALSE),"0")</f>
        <v>0</v>
      </c>
      <c r="AY73" s="1" t="str">
        <f>IF(AND('V2 Global valeurs'!$G73="A",'V2 Global valeurs'!$E73="RENFORT 2"),VLOOKUP('V2 Global valeurs'!$A73,'V2 Global valeurs'!$A$2:$L$1221,12,FALSE),"0")</f>
        <v>0</v>
      </c>
    </row>
    <row r="74" spans="1:51" x14ac:dyDescent="0.3">
      <c r="A74" t="s">
        <v>194</v>
      </c>
      <c r="B74" t="s">
        <v>191</v>
      </c>
      <c r="C74" t="s">
        <v>195</v>
      </c>
      <c r="D74" t="s">
        <v>196</v>
      </c>
      <c r="E74" t="s">
        <v>368</v>
      </c>
      <c r="F74">
        <v>8</v>
      </c>
      <c r="G74" s="2" t="s">
        <v>14</v>
      </c>
      <c r="H74">
        <v>54.93</v>
      </c>
      <c r="I74">
        <v>19.28</v>
      </c>
      <c r="J74">
        <v>33.57</v>
      </c>
      <c r="K74">
        <v>54.93</v>
      </c>
      <c r="L74">
        <v>54.93</v>
      </c>
      <c r="O74" s="4"/>
      <c r="P74" s="9" t="str">
        <f>IF(AND('V2 Global valeurs'!$G74="E",'V2 Global valeurs'!E74="BASE"),VLOOKUP('V2 Global valeurs'!$A74,'V2 Global valeurs'!$A$2:$L$1221,8,FALSE),"0")</f>
        <v>0</v>
      </c>
      <c r="Q74" s="9" t="str">
        <f>IF(AND('V2 Global valeurs'!$G74="E",'V2 Global valeurs'!E74="BASE"),VLOOKUP('V2 Global valeurs'!$A74,'V2 Global valeurs'!$A$2:$L$1221,9,FALSE),"0")</f>
        <v>0</v>
      </c>
      <c r="R74" s="9" t="str">
        <f>IF(AND('V2 Global valeurs'!$G74="E",'V2 Global valeurs'!E74="BASE"),VLOOKUP('V2 Global valeurs'!$A74,'V2 Global valeurs'!$A$2:$L$1221,10,FALSE),"0")</f>
        <v>0</v>
      </c>
      <c r="S74" s="9" t="str">
        <f>IF(AND('V2 Global valeurs'!$G74="E",'V2 Global valeurs'!E74="BASE"),VLOOKUP('V2 Global valeurs'!$A74,'V2 Global valeurs'!$A$2:$L$1221,11,FALSE),"0")</f>
        <v>0</v>
      </c>
      <c r="T74" s="9" t="str">
        <f>IF(AND('V2 Global valeurs'!$G74="E",'V2 Global valeurs'!E74="BASE"),VLOOKUP('V2 Global valeurs'!$A74,'V2 Global valeurs'!$A$2:$L$1221,12,FALSE),"0")</f>
        <v>0</v>
      </c>
      <c r="U74" s="9" t="str">
        <f>IF(AND('V2 Global valeurs'!$G74="A",'V2 Global valeurs'!E74="BASE"),VLOOKUP('V2 Global valeurs'!$A74,'V2 Global valeurs'!$A$2:$L$1221,8,FALSE),"0")</f>
        <v>0</v>
      </c>
      <c r="V74" s="9" t="str">
        <f>IF(AND('V2 Global valeurs'!$G74="A",'V2 Global valeurs'!E74="BASE"),VLOOKUP('V2 Global valeurs'!$A74,'V2 Global valeurs'!$A$2:$L$1221,9,FALSE),"0")</f>
        <v>0</v>
      </c>
      <c r="W74" s="9" t="str">
        <f>IF(AND('V2 Global valeurs'!$G74="A",'V2 Global valeurs'!E74="BASE"),VLOOKUP('V2 Global valeurs'!$A74,'V2 Global valeurs'!$A$2:$L$1221,10,FALSE),"0")</f>
        <v>0</v>
      </c>
      <c r="X74" s="9" t="str">
        <f>IF(AND('V2 Global valeurs'!$G74="A",'V2 Global valeurs'!E74="BASE"),VLOOKUP('V2 Global valeurs'!$A74,'V2 Global valeurs'!$A$2:$L$1221,11,FALSE),"0")</f>
        <v>0</v>
      </c>
      <c r="Y74" s="9" t="str">
        <f>IF(AND('V2 Global valeurs'!$G74="A",'V2 Global valeurs'!E74="BASE"),VLOOKUP('V2 Global valeurs'!$A74,'V2 Global valeurs'!$A$2:$L$1221,12,FALSE),"0")</f>
        <v>0</v>
      </c>
      <c r="Z74" t="s">
        <v>195</v>
      </c>
      <c r="AA74" t="s">
        <v>196</v>
      </c>
      <c r="AB74" s="3" t="s">
        <v>14</v>
      </c>
      <c r="AC74" s="3" t="str">
        <f>IF(AND('V2 Global valeurs'!$G74="E",'V2 Global valeurs'!$E74="RENFORT 1"),VLOOKUP('V2 Global valeurs'!$A74,'V2 Global valeurs'!$A$2:$L$1221,8,FALSE),"0")</f>
        <v>0</v>
      </c>
      <c r="AD74" s="3" t="str">
        <f>IF(AND('V2 Global valeurs'!$G74="E",'V2 Global valeurs'!$E74="RENFORT 1"),VLOOKUP('V2 Global valeurs'!$A74,'V2 Global valeurs'!$A$2:$L$1221,9,FALSE),"0")</f>
        <v>0</v>
      </c>
      <c r="AE74" s="3" t="str">
        <f>IF(AND('V2 Global valeurs'!$G74="E",'V2 Global valeurs'!$E74="RENFORT 1"),VLOOKUP('V2 Global valeurs'!$A74,'V2 Global valeurs'!$A$2:$L$1221,10,FALSE),"0")</f>
        <v>0</v>
      </c>
      <c r="AF74" s="3" t="str">
        <f>IF(AND('V2 Global valeurs'!$G74="E",'V2 Global valeurs'!$E74="RENFORT 1"),VLOOKUP('V2 Global valeurs'!$A74,'V2 Global valeurs'!$A$2:$L$1221,11,FALSE),"0")</f>
        <v>0</v>
      </c>
      <c r="AG74" s="3" t="str">
        <f>IF(AND('V2 Global valeurs'!$G74="E",'V2 Global valeurs'!$E74="RENFORT 1"),VLOOKUP('V2 Global valeurs'!$A74,'V2 Global valeurs'!$A$2:$L$1221,12,FALSE),"0")</f>
        <v>0</v>
      </c>
      <c r="AH74" s="3">
        <f>IF(AND('V2 Global valeurs'!$G74="A",'V2 Global valeurs'!$E74="RENFORT 1"),VLOOKUP('V2 Global valeurs'!$A74,'V2 Global valeurs'!$A$2:$L$1221,8,FALSE),"0")</f>
        <v>54.93</v>
      </c>
      <c r="AI74" s="3">
        <f>IF(AND('V2 Global valeurs'!$G74="A",'V2 Global valeurs'!$E74="RENFORT 1"),VLOOKUP('V2 Global valeurs'!$A74,'V2 Global valeurs'!$A$2:$L$1221,9,FALSE),"0")</f>
        <v>19.28</v>
      </c>
      <c r="AJ74" s="3">
        <f>IF(AND('V2 Global valeurs'!$G74="A",'V2 Global valeurs'!$E74="RENFORT 1"),VLOOKUP('V2 Global valeurs'!$A74,'V2 Global valeurs'!$A$2:$L$1221,10,FALSE),"0")</f>
        <v>33.57</v>
      </c>
      <c r="AK74" s="3">
        <f>IF(AND('V2 Global valeurs'!$G74="A",'V2 Global valeurs'!$E74="RENFORT 1"),VLOOKUP('V2 Global valeurs'!$A74,'V2 Global valeurs'!$A$2:$L$1221,11,FALSE),"0")</f>
        <v>54.93</v>
      </c>
      <c r="AL74" s="3">
        <f>IF(AND('V2 Global valeurs'!$G74="A",'V2 Global valeurs'!$E74="RENFORT 1"),VLOOKUP('V2 Global valeurs'!$A74,'V2 Global valeurs'!$A$2:$L$1221,12,FALSE),"0")</f>
        <v>54.93</v>
      </c>
      <c r="AP74" s="1" t="str">
        <f>IF(AND('V2 Global valeurs'!$G74="E",'V2 Global valeurs'!$E74="RENFORT 2"),VLOOKUP('V2 Global valeurs'!$A74,'V2 Global valeurs'!$A$2:$L$1221,8,FALSE),"0")</f>
        <v>0</v>
      </c>
      <c r="AQ74" s="1" t="str">
        <f>IF(AND('V2 Global valeurs'!$G74="E",'V2 Global valeurs'!$E74="RENFORT 2"),VLOOKUP('V2 Global valeurs'!$A74,'V2 Global valeurs'!$A$2:$L$1221,9,FALSE),"0")</f>
        <v>0</v>
      </c>
      <c r="AR74" s="1" t="str">
        <f>IF(AND('V2 Global valeurs'!$G74="E",'V2 Global valeurs'!$E74="RENFORT 2"),VLOOKUP('V2 Global valeurs'!$A74,'V2 Global valeurs'!$A$2:$L$1221,10,FALSE),"0")</f>
        <v>0</v>
      </c>
      <c r="AS74" s="1" t="str">
        <f>IF(AND('V2 Global valeurs'!$G74="E",'V2 Global valeurs'!$E74="RENFORT 2"),VLOOKUP('V2 Global valeurs'!$A74,'V2 Global valeurs'!$A$2:$L$1221,11,FALSE),"0")</f>
        <v>0</v>
      </c>
      <c r="AT74" s="1" t="str">
        <f>IF(AND('V2 Global valeurs'!$G74="E",'V2 Global valeurs'!$E74="RENFORT 2"),VLOOKUP('V2 Global valeurs'!$A74,'V2 Global valeurs'!$A$2:$L$1221,12,FALSE),"0")</f>
        <v>0</v>
      </c>
      <c r="AU74" s="1" t="str">
        <f>IF(AND('V2 Global valeurs'!$G74="A",'V2 Global valeurs'!$E74="RENFORT 2"),VLOOKUP('V2 Global valeurs'!$A74,'V2 Global valeurs'!$A$2:$L$1221,8,FALSE),"0")</f>
        <v>0</v>
      </c>
      <c r="AV74" s="1" t="str">
        <f>IF(AND('V2 Global valeurs'!$G74="A",'V2 Global valeurs'!$E74="RENFORT 2"),VLOOKUP('V2 Global valeurs'!$A74,'V2 Global valeurs'!$A$2:$L$1221,9,FALSE),"0")</f>
        <v>0</v>
      </c>
      <c r="AW74" s="1" t="str">
        <f>IF(AND('V2 Global valeurs'!$G74="A",'V2 Global valeurs'!$E74="RENFORT 2"),VLOOKUP('V2 Global valeurs'!$A74,'V2 Global valeurs'!$A$2:$L$1221,10,FALSE),"0")</f>
        <v>0</v>
      </c>
      <c r="AX74" s="1" t="str">
        <f>IF(AND('V2 Global valeurs'!$G74="A",'V2 Global valeurs'!$E74="RENFORT 2"),VLOOKUP('V2 Global valeurs'!$A74,'V2 Global valeurs'!$A$2:$L$1221,11,FALSE),"0")</f>
        <v>0</v>
      </c>
      <c r="AY74" s="1" t="str">
        <f>IF(AND('V2 Global valeurs'!$G74="A",'V2 Global valeurs'!$E74="RENFORT 2"),VLOOKUP('V2 Global valeurs'!$A74,'V2 Global valeurs'!$A$2:$L$1221,12,FALSE),"0")</f>
        <v>0</v>
      </c>
    </row>
    <row r="75" spans="1:51" x14ac:dyDescent="0.3">
      <c r="A75" t="s">
        <v>197</v>
      </c>
      <c r="B75" t="s">
        <v>198</v>
      </c>
      <c r="C75" t="s">
        <v>199</v>
      </c>
      <c r="D75" t="s">
        <v>200</v>
      </c>
      <c r="E75" t="s">
        <v>367</v>
      </c>
      <c r="F75" s="2">
        <v>4</v>
      </c>
      <c r="G75" s="2" t="s">
        <v>9</v>
      </c>
      <c r="H75">
        <v>0</v>
      </c>
      <c r="I75">
        <v>74.929999999999993</v>
      </c>
      <c r="J75">
        <v>0</v>
      </c>
      <c r="K75">
        <v>199.23</v>
      </c>
      <c r="L75">
        <v>0</v>
      </c>
      <c r="M75" t="s">
        <v>199</v>
      </c>
      <c r="N75" t="s">
        <v>200</v>
      </c>
      <c r="O75" s="4" t="s">
        <v>9</v>
      </c>
      <c r="P75" s="9">
        <f>IF(AND('V2 Global valeurs'!$G75="E",'V2 Global valeurs'!E75="BASE"),VLOOKUP('V2 Global valeurs'!$A75,'V2 Global valeurs'!$A$2:$L$1221,8,FALSE),"0")</f>
        <v>0</v>
      </c>
      <c r="Q75" s="9">
        <f>IF(AND('V2 Global valeurs'!$G75="E",'V2 Global valeurs'!E75="BASE"),VLOOKUP('V2 Global valeurs'!$A75,'V2 Global valeurs'!$A$2:$L$1221,9,FALSE),"0")</f>
        <v>74.929999999999993</v>
      </c>
      <c r="R75" s="9">
        <f>IF(AND('V2 Global valeurs'!$G75="E",'V2 Global valeurs'!E75="BASE"),VLOOKUP('V2 Global valeurs'!$A75,'V2 Global valeurs'!$A$2:$L$1221,10,FALSE),"0")</f>
        <v>0</v>
      </c>
      <c r="S75" s="9">
        <f>IF(AND('V2 Global valeurs'!$G75="E",'V2 Global valeurs'!E75="BASE"),VLOOKUP('V2 Global valeurs'!$A75,'V2 Global valeurs'!$A$2:$L$1221,11,FALSE),"0")</f>
        <v>199.23</v>
      </c>
      <c r="T75" s="9">
        <f>IF(AND('V2 Global valeurs'!$G75="E",'V2 Global valeurs'!E75="BASE"),VLOOKUP('V2 Global valeurs'!$A75,'V2 Global valeurs'!$A$2:$L$1221,12,FALSE),"0")</f>
        <v>0</v>
      </c>
      <c r="U75" s="9" t="str">
        <f>IF(AND('V2 Global valeurs'!$G75="A",'V2 Global valeurs'!E75="BASE"),VLOOKUP('V2 Global valeurs'!$A75,'V2 Global valeurs'!$A$2:$L$1221,8,FALSE),"0")</f>
        <v>0</v>
      </c>
      <c r="V75" s="9" t="str">
        <f>IF(AND('V2 Global valeurs'!$G75="A",'V2 Global valeurs'!E75="BASE"),VLOOKUP('V2 Global valeurs'!$A75,'V2 Global valeurs'!$A$2:$L$1221,9,FALSE),"0")</f>
        <v>0</v>
      </c>
      <c r="W75" s="9" t="str">
        <f>IF(AND('V2 Global valeurs'!$G75="A",'V2 Global valeurs'!E75="BASE"),VLOOKUP('V2 Global valeurs'!$A75,'V2 Global valeurs'!$A$2:$L$1221,10,FALSE),"0")</f>
        <v>0</v>
      </c>
      <c r="X75" s="9" t="str">
        <f>IF(AND('V2 Global valeurs'!$G75="A",'V2 Global valeurs'!E75="BASE"),VLOOKUP('V2 Global valeurs'!$A75,'V2 Global valeurs'!$A$2:$L$1221,11,FALSE),"0")</f>
        <v>0</v>
      </c>
      <c r="Y75" s="9" t="str">
        <f>IF(AND('V2 Global valeurs'!$G75="A",'V2 Global valeurs'!E75="BASE"),VLOOKUP('V2 Global valeurs'!$A75,'V2 Global valeurs'!$A$2:$L$1221,12,FALSE),"0")</f>
        <v>0</v>
      </c>
      <c r="AB75" s="3"/>
      <c r="AC75" s="3" t="str">
        <f>IF(AND('V2 Global valeurs'!$G75="E",'V2 Global valeurs'!$E75="RENFORT 1"),VLOOKUP('V2 Global valeurs'!$A75,'V2 Global valeurs'!$A$2:$L$1221,8,FALSE),"0")</f>
        <v>0</v>
      </c>
      <c r="AD75" s="3" t="str">
        <f>IF(AND('V2 Global valeurs'!$G75="E",'V2 Global valeurs'!$E75="RENFORT 1"),VLOOKUP('V2 Global valeurs'!$A75,'V2 Global valeurs'!$A$2:$L$1221,9,FALSE),"0")</f>
        <v>0</v>
      </c>
      <c r="AE75" s="3" t="str">
        <f>IF(AND('V2 Global valeurs'!$G75="E",'V2 Global valeurs'!$E75="RENFORT 1"),VLOOKUP('V2 Global valeurs'!$A75,'V2 Global valeurs'!$A$2:$L$1221,10,FALSE),"0")</f>
        <v>0</v>
      </c>
      <c r="AF75" s="3" t="str">
        <f>IF(AND('V2 Global valeurs'!$G75="E",'V2 Global valeurs'!$E75="RENFORT 1"),VLOOKUP('V2 Global valeurs'!$A75,'V2 Global valeurs'!$A$2:$L$1221,11,FALSE),"0")</f>
        <v>0</v>
      </c>
      <c r="AG75" s="3" t="str">
        <f>IF(AND('V2 Global valeurs'!$G75="E",'V2 Global valeurs'!$E75="RENFORT 1"),VLOOKUP('V2 Global valeurs'!$A75,'V2 Global valeurs'!$A$2:$L$1221,12,FALSE),"0")</f>
        <v>0</v>
      </c>
      <c r="AH75" s="3" t="str">
        <f>IF(AND('V2 Global valeurs'!$G75="A",'V2 Global valeurs'!$E75="RENFORT 1"),VLOOKUP('V2 Global valeurs'!$A75,'V2 Global valeurs'!$A$2:$L$1221,8,FALSE),"0")</f>
        <v>0</v>
      </c>
      <c r="AI75" s="3" t="str">
        <f>IF(AND('V2 Global valeurs'!$G75="A",'V2 Global valeurs'!$E75="RENFORT 1"),VLOOKUP('V2 Global valeurs'!$A75,'V2 Global valeurs'!$A$2:$L$1221,9,FALSE),"0")</f>
        <v>0</v>
      </c>
      <c r="AJ75" s="3" t="str">
        <f>IF(AND('V2 Global valeurs'!$G75="A",'V2 Global valeurs'!$E75="RENFORT 1"),VLOOKUP('V2 Global valeurs'!$A75,'V2 Global valeurs'!$A$2:$L$1221,10,FALSE),"0")</f>
        <v>0</v>
      </c>
      <c r="AK75" s="3" t="str">
        <f>IF(AND('V2 Global valeurs'!$G75="A",'V2 Global valeurs'!$E75="RENFORT 1"),VLOOKUP('V2 Global valeurs'!$A75,'V2 Global valeurs'!$A$2:$L$1221,11,FALSE),"0")</f>
        <v>0</v>
      </c>
      <c r="AL75" s="3" t="str">
        <f>IF(AND('V2 Global valeurs'!$G75="A",'V2 Global valeurs'!$E75="RENFORT 1"),VLOOKUP('V2 Global valeurs'!$A75,'V2 Global valeurs'!$A$2:$L$1221,12,FALSE),"0")</f>
        <v>0</v>
      </c>
      <c r="AP75" s="1" t="str">
        <f>IF(AND('V2 Global valeurs'!$G75="E",'V2 Global valeurs'!$E75="RENFORT 2"),VLOOKUP('V2 Global valeurs'!$A75,'V2 Global valeurs'!$A$2:$L$1221,8,FALSE),"0")</f>
        <v>0</v>
      </c>
      <c r="AQ75" s="1" t="str">
        <f>IF(AND('V2 Global valeurs'!$G75="E",'V2 Global valeurs'!$E75="RENFORT 2"),VLOOKUP('V2 Global valeurs'!$A75,'V2 Global valeurs'!$A$2:$L$1221,9,FALSE),"0")</f>
        <v>0</v>
      </c>
      <c r="AR75" s="1" t="str">
        <f>IF(AND('V2 Global valeurs'!$G75="E",'V2 Global valeurs'!$E75="RENFORT 2"),VLOOKUP('V2 Global valeurs'!$A75,'V2 Global valeurs'!$A$2:$L$1221,10,FALSE),"0")</f>
        <v>0</v>
      </c>
      <c r="AS75" s="1" t="str">
        <f>IF(AND('V2 Global valeurs'!$G75="E",'V2 Global valeurs'!$E75="RENFORT 2"),VLOOKUP('V2 Global valeurs'!$A75,'V2 Global valeurs'!$A$2:$L$1221,11,FALSE),"0")</f>
        <v>0</v>
      </c>
      <c r="AT75" s="1" t="str">
        <f>IF(AND('V2 Global valeurs'!$G75="E",'V2 Global valeurs'!$E75="RENFORT 2"),VLOOKUP('V2 Global valeurs'!$A75,'V2 Global valeurs'!$A$2:$L$1221,12,FALSE),"0")</f>
        <v>0</v>
      </c>
      <c r="AU75" s="1" t="str">
        <f>IF(AND('V2 Global valeurs'!$G75="A",'V2 Global valeurs'!$E75="RENFORT 2"),VLOOKUP('V2 Global valeurs'!$A75,'V2 Global valeurs'!$A$2:$L$1221,8,FALSE),"0")</f>
        <v>0</v>
      </c>
      <c r="AV75" s="1" t="str">
        <f>IF(AND('V2 Global valeurs'!$G75="A",'V2 Global valeurs'!$E75="RENFORT 2"),VLOOKUP('V2 Global valeurs'!$A75,'V2 Global valeurs'!$A$2:$L$1221,9,FALSE),"0")</f>
        <v>0</v>
      </c>
      <c r="AW75" s="1" t="str">
        <f>IF(AND('V2 Global valeurs'!$G75="A",'V2 Global valeurs'!$E75="RENFORT 2"),VLOOKUP('V2 Global valeurs'!$A75,'V2 Global valeurs'!$A$2:$L$1221,10,FALSE),"0")</f>
        <v>0</v>
      </c>
      <c r="AX75" s="1" t="str">
        <f>IF(AND('V2 Global valeurs'!$G75="A",'V2 Global valeurs'!$E75="RENFORT 2"),VLOOKUP('V2 Global valeurs'!$A75,'V2 Global valeurs'!$A$2:$L$1221,11,FALSE),"0")</f>
        <v>0</v>
      </c>
      <c r="AY75" s="1" t="str">
        <f>IF(AND('V2 Global valeurs'!$G75="A",'V2 Global valeurs'!$E75="RENFORT 2"),VLOOKUP('V2 Global valeurs'!$A75,'V2 Global valeurs'!$A$2:$L$1221,12,FALSE),"0")</f>
        <v>0</v>
      </c>
    </row>
    <row r="76" spans="1:51" x14ac:dyDescent="0.3">
      <c r="A76" t="s">
        <v>201</v>
      </c>
      <c r="B76" t="s">
        <v>202</v>
      </c>
      <c r="C76" t="s">
        <v>203</v>
      </c>
      <c r="D76" t="s">
        <v>204</v>
      </c>
      <c r="E76" t="s">
        <v>367</v>
      </c>
      <c r="F76" s="2">
        <v>8</v>
      </c>
      <c r="G76" s="2" t="s">
        <v>9</v>
      </c>
      <c r="H76">
        <v>165.58</v>
      </c>
      <c r="I76">
        <v>59.11</v>
      </c>
      <c r="J76">
        <v>101.70000000000002</v>
      </c>
      <c r="K76">
        <v>165.58</v>
      </c>
      <c r="L76">
        <v>165.58</v>
      </c>
      <c r="M76" t="s">
        <v>203</v>
      </c>
      <c r="N76" t="s">
        <v>204</v>
      </c>
      <c r="O76" s="4" t="s">
        <v>9</v>
      </c>
      <c r="P76" s="9">
        <f>IF(AND('V2 Global valeurs'!$G76="E",'V2 Global valeurs'!E76="BASE"),VLOOKUP('V2 Global valeurs'!$A76,'V2 Global valeurs'!$A$2:$L$1221,8,FALSE),"0")</f>
        <v>165.58</v>
      </c>
      <c r="Q76" s="9">
        <f>IF(AND('V2 Global valeurs'!$G76="E",'V2 Global valeurs'!E76="BASE"),VLOOKUP('V2 Global valeurs'!$A76,'V2 Global valeurs'!$A$2:$L$1221,9,FALSE),"0")</f>
        <v>59.11</v>
      </c>
      <c r="R76" s="9">
        <f>IF(AND('V2 Global valeurs'!$G76="E",'V2 Global valeurs'!E76="BASE"),VLOOKUP('V2 Global valeurs'!$A76,'V2 Global valeurs'!$A$2:$L$1221,10,FALSE),"0")</f>
        <v>101.70000000000002</v>
      </c>
      <c r="S76" s="9">
        <f>IF(AND('V2 Global valeurs'!$G76="E",'V2 Global valeurs'!E76="BASE"),VLOOKUP('V2 Global valeurs'!$A76,'V2 Global valeurs'!$A$2:$L$1221,11,FALSE),"0")</f>
        <v>165.58</v>
      </c>
      <c r="T76" s="9">
        <f>IF(AND('V2 Global valeurs'!$G76="E",'V2 Global valeurs'!E76="BASE"),VLOOKUP('V2 Global valeurs'!$A76,'V2 Global valeurs'!$A$2:$L$1221,12,FALSE),"0")</f>
        <v>165.58</v>
      </c>
      <c r="U76" s="9" t="str">
        <f>IF(AND('V2 Global valeurs'!$G76="A",'V2 Global valeurs'!E76="BASE"),VLOOKUP('V2 Global valeurs'!$A76,'V2 Global valeurs'!$A$2:$L$1221,8,FALSE),"0")</f>
        <v>0</v>
      </c>
      <c r="V76" s="9" t="str">
        <f>IF(AND('V2 Global valeurs'!$G76="A",'V2 Global valeurs'!E76="BASE"),VLOOKUP('V2 Global valeurs'!$A76,'V2 Global valeurs'!$A$2:$L$1221,9,FALSE),"0")</f>
        <v>0</v>
      </c>
      <c r="W76" s="9" t="str">
        <f>IF(AND('V2 Global valeurs'!$G76="A",'V2 Global valeurs'!E76="BASE"),VLOOKUP('V2 Global valeurs'!$A76,'V2 Global valeurs'!$A$2:$L$1221,10,FALSE),"0")</f>
        <v>0</v>
      </c>
      <c r="X76" s="9" t="str">
        <f>IF(AND('V2 Global valeurs'!$G76="A",'V2 Global valeurs'!E76="BASE"),VLOOKUP('V2 Global valeurs'!$A76,'V2 Global valeurs'!$A$2:$L$1221,11,FALSE),"0")</f>
        <v>0</v>
      </c>
      <c r="Y76" s="9" t="str">
        <f>IF(AND('V2 Global valeurs'!$G76="A",'V2 Global valeurs'!E76="BASE"),VLOOKUP('V2 Global valeurs'!$A76,'V2 Global valeurs'!$A$2:$L$1221,12,FALSE),"0")</f>
        <v>0</v>
      </c>
      <c r="AB76" s="3"/>
      <c r="AC76" s="3" t="str">
        <f>IF(AND('V2 Global valeurs'!$G76="E",'V2 Global valeurs'!$E76="RENFORT 1"),VLOOKUP('V2 Global valeurs'!$A76,'V2 Global valeurs'!$A$2:$L$1221,8,FALSE),"0")</f>
        <v>0</v>
      </c>
      <c r="AD76" s="3" t="str">
        <f>IF(AND('V2 Global valeurs'!$G76="E",'V2 Global valeurs'!$E76="RENFORT 1"),VLOOKUP('V2 Global valeurs'!$A76,'V2 Global valeurs'!$A$2:$L$1221,9,FALSE),"0")</f>
        <v>0</v>
      </c>
      <c r="AE76" s="3" t="str">
        <f>IF(AND('V2 Global valeurs'!$G76="E",'V2 Global valeurs'!$E76="RENFORT 1"),VLOOKUP('V2 Global valeurs'!$A76,'V2 Global valeurs'!$A$2:$L$1221,10,FALSE),"0")</f>
        <v>0</v>
      </c>
      <c r="AF76" s="3" t="str">
        <f>IF(AND('V2 Global valeurs'!$G76="E",'V2 Global valeurs'!$E76="RENFORT 1"),VLOOKUP('V2 Global valeurs'!$A76,'V2 Global valeurs'!$A$2:$L$1221,11,FALSE),"0")</f>
        <v>0</v>
      </c>
      <c r="AG76" s="3" t="str">
        <f>IF(AND('V2 Global valeurs'!$G76="E",'V2 Global valeurs'!$E76="RENFORT 1"),VLOOKUP('V2 Global valeurs'!$A76,'V2 Global valeurs'!$A$2:$L$1221,12,FALSE),"0")</f>
        <v>0</v>
      </c>
      <c r="AH76" s="3" t="str">
        <f>IF(AND('V2 Global valeurs'!$G76="A",'V2 Global valeurs'!$E76="RENFORT 1"),VLOOKUP('V2 Global valeurs'!$A76,'V2 Global valeurs'!$A$2:$L$1221,8,FALSE),"0")</f>
        <v>0</v>
      </c>
      <c r="AI76" s="3" t="str">
        <f>IF(AND('V2 Global valeurs'!$G76="A",'V2 Global valeurs'!$E76="RENFORT 1"),VLOOKUP('V2 Global valeurs'!$A76,'V2 Global valeurs'!$A$2:$L$1221,9,FALSE),"0")</f>
        <v>0</v>
      </c>
      <c r="AJ76" s="3" t="str">
        <f>IF(AND('V2 Global valeurs'!$G76="A",'V2 Global valeurs'!$E76="RENFORT 1"),VLOOKUP('V2 Global valeurs'!$A76,'V2 Global valeurs'!$A$2:$L$1221,10,FALSE),"0")</f>
        <v>0</v>
      </c>
      <c r="AK76" s="3" t="str">
        <f>IF(AND('V2 Global valeurs'!$G76="A",'V2 Global valeurs'!$E76="RENFORT 1"),VLOOKUP('V2 Global valeurs'!$A76,'V2 Global valeurs'!$A$2:$L$1221,11,FALSE),"0")</f>
        <v>0</v>
      </c>
      <c r="AL76" s="3" t="str">
        <f>IF(AND('V2 Global valeurs'!$G76="A",'V2 Global valeurs'!$E76="RENFORT 1"),VLOOKUP('V2 Global valeurs'!$A76,'V2 Global valeurs'!$A$2:$L$1221,12,FALSE),"0")</f>
        <v>0</v>
      </c>
      <c r="AP76" s="1" t="str">
        <f>IF(AND('V2 Global valeurs'!$G76="E",'V2 Global valeurs'!$E76="RENFORT 2"),VLOOKUP('V2 Global valeurs'!$A76,'V2 Global valeurs'!$A$2:$L$1221,8,FALSE),"0")</f>
        <v>0</v>
      </c>
      <c r="AQ76" s="1" t="str">
        <f>IF(AND('V2 Global valeurs'!$G76="E",'V2 Global valeurs'!$E76="RENFORT 2"),VLOOKUP('V2 Global valeurs'!$A76,'V2 Global valeurs'!$A$2:$L$1221,9,FALSE),"0")</f>
        <v>0</v>
      </c>
      <c r="AR76" s="1" t="str">
        <f>IF(AND('V2 Global valeurs'!$G76="E",'V2 Global valeurs'!$E76="RENFORT 2"),VLOOKUP('V2 Global valeurs'!$A76,'V2 Global valeurs'!$A$2:$L$1221,10,FALSE),"0")</f>
        <v>0</v>
      </c>
      <c r="AS76" s="1" t="str">
        <f>IF(AND('V2 Global valeurs'!$G76="E",'V2 Global valeurs'!$E76="RENFORT 2"),VLOOKUP('V2 Global valeurs'!$A76,'V2 Global valeurs'!$A$2:$L$1221,11,FALSE),"0")</f>
        <v>0</v>
      </c>
      <c r="AT76" s="1" t="str">
        <f>IF(AND('V2 Global valeurs'!$G76="E",'V2 Global valeurs'!$E76="RENFORT 2"),VLOOKUP('V2 Global valeurs'!$A76,'V2 Global valeurs'!$A$2:$L$1221,12,FALSE),"0")</f>
        <v>0</v>
      </c>
      <c r="AU76" s="1" t="str">
        <f>IF(AND('V2 Global valeurs'!$G76="A",'V2 Global valeurs'!$E76="RENFORT 2"),VLOOKUP('V2 Global valeurs'!$A76,'V2 Global valeurs'!$A$2:$L$1221,8,FALSE),"0")</f>
        <v>0</v>
      </c>
      <c r="AV76" s="1" t="str">
        <f>IF(AND('V2 Global valeurs'!$G76="A",'V2 Global valeurs'!$E76="RENFORT 2"),VLOOKUP('V2 Global valeurs'!$A76,'V2 Global valeurs'!$A$2:$L$1221,9,FALSE),"0")</f>
        <v>0</v>
      </c>
      <c r="AW76" s="1" t="str">
        <f>IF(AND('V2 Global valeurs'!$G76="A",'V2 Global valeurs'!$E76="RENFORT 2"),VLOOKUP('V2 Global valeurs'!$A76,'V2 Global valeurs'!$A$2:$L$1221,10,FALSE),"0")</f>
        <v>0</v>
      </c>
      <c r="AX76" s="1" t="str">
        <f>IF(AND('V2 Global valeurs'!$G76="A",'V2 Global valeurs'!$E76="RENFORT 2"),VLOOKUP('V2 Global valeurs'!$A76,'V2 Global valeurs'!$A$2:$L$1221,11,FALSE),"0")</f>
        <v>0</v>
      </c>
      <c r="AY76" s="1" t="str">
        <f>IF(AND('V2 Global valeurs'!$G76="A",'V2 Global valeurs'!$E76="RENFORT 2"),VLOOKUP('V2 Global valeurs'!$A76,'V2 Global valeurs'!$A$2:$L$1221,12,FALSE),"0")</f>
        <v>0</v>
      </c>
    </row>
    <row r="77" spans="1:51" x14ac:dyDescent="0.3">
      <c r="A77" t="s">
        <v>205</v>
      </c>
      <c r="B77" t="s">
        <v>202</v>
      </c>
      <c r="C77" t="s">
        <v>206</v>
      </c>
      <c r="D77" t="s">
        <v>207</v>
      </c>
      <c r="E77" t="s">
        <v>368</v>
      </c>
      <c r="F77">
        <v>8</v>
      </c>
      <c r="G77" s="2" t="s">
        <v>14</v>
      </c>
      <c r="H77">
        <v>64.86</v>
      </c>
      <c r="I77">
        <v>21.970000000000002</v>
      </c>
      <c r="J77">
        <v>38.26</v>
      </c>
      <c r="K77">
        <v>64.86</v>
      </c>
      <c r="L77">
        <v>64.86</v>
      </c>
      <c r="O77" s="4"/>
      <c r="P77" s="9" t="str">
        <f>IF(AND('V2 Global valeurs'!$G77="E",'V2 Global valeurs'!E77="BASE"),VLOOKUP('V2 Global valeurs'!$A77,'V2 Global valeurs'!$A$2:$L$1221,8,FALSE),"0")</f>
        <v>0</v>
      </c>
      <c r="Q77" s="9" t="str">
        <f>IF(AND('V2 Global valeurs'!$G77="E",'V2 Global valeurs'!E77="BASE"),VLOOKUP('V2 Global valeurs'!$A77,'V2 Global valeurs'!$A$2:$L$1221,9,FALSE),"0")</f>
        <v>0</v>
      </c>
      <c r="R77" s="9" t="str">
        <f>IF(AND('V2 Global valeurs'!$G77="E",'V2 Global valeurs'!E77="BASE"),VLOOKUP('V2 Global valeurs'!$A77,'V2 Global valeurs'!$A$2:$L$1221,10,FALSE),"0")</f>
        <v>0</v>
      </c>
      <c r="S77" s="9" t="str">
        <f>IF(AND('V2 Global valeurs'!$G77="E",'V2 Global valeurs'!E77="BASE"),VLOOKUP('V2 Global valeurs'!$A77,'V2 Global valeurs'!$A$2:$L$1221,11,FALSE),"0")</f>
        <v>0</v>
      </c>
      <c r="T77" s="9" t="str">
        <f>IF(AND('V2 Global valeurs'!$G77="E",'V2 Global valeurs'!E77="BASE"),VLOOKUP('V2 Global valeurs'!$A77,'V2 Global valeurs'!$A$2:$L$1221,12,FALSE),"0")</f>
        <v>0</v>
      </c>
      <c r="U77" s="9" t="str">
        <f>IF(AND('V2 Global valeurs'!$G77="A",'V2 Global valeurs'!E77="BASE"),VLOOKUP('V2 Global valeurs'!$A77,'V2 Global valeurs'!$A$2:$L$1221,8,FALSE),"0")</f>
        <v>0</v>
      </c>
      <c r="V77" s="9" t="str">
        <f>IF(AND('V2 Global valeurs'!$G77="A",'V2 Global valeurs'!E77="BASE"),VLOOKUP('V2 Global valeurs'!$A77,'V2 Global valeurs'!$A$2:$L$1221,9,FALSE),"0")</f>
        <v>0</v>
      </c>
      <c r="W77" s="9" t="str">
        <f>IF(AND('V2 Global valeurs'!$G77="A",'V2 Global valeurs'!E77="BASE"),VLOOKUP('V2 Global valeurs'!$A77,'V2 Global valeurs'!$A$2:$L$1221,10,FALSE),"0")</f>
        <v>0</v>
      </c>
      <c r="X77" s="9" t="str">
        <f>IF(AND('V2 Global valeurs'!$G77="A",'V2 Global valeurs'!E77="BASE"),VLOOKUP('V2 Global valeurs'!$A77,'V2 Global valeurs'!$A$2:$L$1221,11,FALSE),"0")</f>
        <v>0</v>
      </c>
      <c r="Y77" s="9" t="str">
        <f>IF(AND('V2 Global valeurs'!$G77="A",'V2 Global valeurs'!E77="BASE"),VLOOKUP('V2 Global valeurs'!$A77,'V2 Global valeurs'!$A$2:$L$1221,12,FALSE),"0")</f>
        <v>0</v>
      </c>
      <c r="Z77" t="s">
        <v>206</v>
      </c>
      <c r="AA77" t="s">
        <v>207</v>
      </c>
      <c r="AB77" s="3" t="s">
        <v>14</v>
      </c>
      <c r="AC77" s="3" t="str">
        <f>IF(AND('V2 Global valeurs'!$G77="E",'V2 Global valeurs'!$E77="RENFORT 1"),VLOOKUP('V2 Global valeurs'!$A77,'V2 Global valeurs'!$A$2:$L$1221,8,FALSE),"0")</f>
        <v>0</v>
      </c>
      <c r="AD77" s="3" t="str">
        <f>IF(AND('V2 Global valeurs'!$G77="E",'V2 Global valeurs'!$E77="RENFORT 1"),VLOOKUP('V2 Global valeurs'!$A77,'V2 Global valeurs'!$A$2:$L$1221,9,FALSE),"0")</f>
        <v>0</v>
      </c>
      <c r="AE77" s="3" t="str">
        <f>IF(AND('V2 Global valeurs'!$G77="E",'V2 Global valeurs'!$E77="RENFORT 1"),VLOOKUP('V2 Global valeurs'!$A77,'V2 Global valeurs'!$A$2:$L$1221,10,FALSE),"0")</f>
        <v>0</v>
      </c>
      <c r="AF77" s="3" t="str">
        <f>IF(AND('V2 Global valeurs'!$G77="E",'V2 Global valeurs'!$E77="RENFORT 1"),VLOOKUP('V2 Global valeurs'!$A77,'V2 Global valeurs'!$A$2:$L$1221,11,FALSE),"0")</f>
        <v>0</v>
      </c>
      <c r="AG77" s="3" t="str">
        <f>IF(AND('V2 Global valeurs'!$G77="E",'V2 Global valeurs'!$E77="RENFORT 1"),VLOOKUP('V2 Global valeurs'!$A77,'V2 Global valeurs'!$A$2:$L$1221,12,FALSE),"0")</f>
        <v>0</v>
      </c>
      <c r="AH77" s="3">
        <f>IF(AND('V2 Global valeurs'!$G77="A",'V2 Global valeurs'!$E77="RENFORT 1"),VLOOKUP('V2 Global valeurs'!$A77,'V2 Global valeurs'!$A$2:$L$1221,8,FALSE),"0")</f>
        <v>64.86</v>
      </c>
      <c r="AI77" s="3">
        <f>IF(AND('V2 Global valeurs'!$G77="A",'V2 Global valeurs'!$E77="RENFORT 1"),VLOOKUP('V2 Global valeurs'!$A77,'V2 Global valeurs'!$A$2:$L$1221,9,FALSE),"0")</f>
        <v>21.970000000000002</v>
      </c>
      <c r="AJ77" s="3">
        <f>IF(AND('V2 Global valeurs'!$G77="A",'V2 Global valeurs'!$E77="RENFORT 1"),VLOOKUP('V2 Global valeurs'!$A77,'V2 Global valeurs'!$A$2:$L$1221,10,FALSE),"0")</f>
        <v>38.26</v>
      </c>
      <c r="AK77" s="3">
        <f>IF(AND('V2 Global valeurs'!$G77="A",'V2 Global valeurs'!$E77="RENFORT 1"),VLOOKUP('V2 Global valeurs'!$A77,'V2 Global valeurs'!$A$2:$L$1221,11,FALSE),"0")</f>
        <v>64.86</v>
      </c>
      <c r="AL77" s="3">
        <f>IF(AND('V2 Global valeurs'!$G77="A",'V2 Global valeurs'!$E77="RENFORT 1"),VLOOKUP('V2 Global valeurs'!$A77,'V2 Global valeurs'!$A$2:$L$1221,12,FALSE),"0")</f>
        <v>64.86</v>
      </c>
      <c r="AP77" s="1" t="str">
        <f>IF(AND('V2 Global valeurs'!$G77="E",'V2 Global valeurs'!$E77="RENFORT 2"),VLOOKUP('V2 Global valeurs'!$A77,'V2 Global valeurs'!$A$2:$L$1221,8,FALSE),"0")</f>
        <v>0</v>
      </c>
      <c r="AQ77" s="1" t="str">
        <f>IF(AND('V2 Global valeurs'!$G77="E",'V2 Global valeurs'!$E77="RENFORT 2"),VLOOKUP('V2 Global valeurs'!$A77,'V2 Global valeurs'!$A$2:$L$1221,9,FALSE),"0")</f>
        <v>0</v>
      </c>
      <c r="AR77" s="1" t="str">
        <f>IF(AND('V2 Global valeurs'!$G77="E",'V2 Global valeurs'!$E77="RENFORT 2"),VLOOKUP('V2 Global valeurs'!$A77,'V2 Global valeurs'!$A$2:$L$1221,10,FALSE),"0")</f>
        <v>0</v>
      </c>
      <c r="AS77" s="1" t="str">
        <f>IF(AND('V2 Global valeurs'!$G77="E",'V2 Global valeurs'!$E77="RENFORT 2"),VLOOKUP('V2 Global valeurs'!$A77,'V2 Global valeurs'!$A$2:$L$1221,11,FALSE),"0")</f>
        <v>0</v>
      </c>
      <c r="AT77" s="1" t="str">
        <f>IF(AND('V2 Global valeurs'!$G77="E",'V2 Global valeurs'!$E77="RENFORT 2"),VLOOKUP('V2 Global valeurs'!$A77,'V2 Global valeurs'!$A$2:$L$1221,12,FALSE),"0")</f>
        <v>0</v>
      </c>
      <c r="AU77" s="1" t="str">
        <f>IF(AND('V2 Global valeurs'!$G77="A",'V2 Global valeurs'!$E77="RENFORT 2"),VLOOKUP('V2 Global valeurs'!$A77,'V2 Global valeurs'!$A$2:$L$1221,8,FALSE),"0")</f>
        <v>0</v>
      </c>
      <c r="AV77" s="1" t="str">
        <f>IF(AND('V2 Global valeurs'!$G77="A",'V2 Global valeurs'!$E77="RENFORT 2"),VLOOKUP('V2 Global valeurs'!$A77,'V2 Global valeurs'!$A$2:$L$1221,9,FALSE),"0")</f>
        <v>0</v>
      </c>
      <c r="AW77" s="1" t="str">
        <f>IF(AND('V2 Global valeurs'!$G77="A",'V2 Global valeurs'!$E77="RENFORT 2"),VLOOKUP('V2 Global valeurs'!$A77,'V2 Global valeurs'!$A$2:$L$1221,10,FALSE),"0")</f>
        <v>0</v>
      </c>
      <c r="AX77" s="1" t="str">
        <f>IF(AND('V2 Global valeurs'!$G77="A",'V2 Global valeurs'!$E77="RENFORT 2"),VLOOKUP('V2 Global valeurs'!$A77,'V2 Global valeurs'!$A$2:$L$1221,11,FALSE),"0")</f>
        <v>0</v>
      </c>
      <c r="AY77" s="1" t="str">
        <f>IF(AND('V2 Global valeurs'!$G77="A",'V2 Global valeurs'!$E77="RENFORT 2"),VLOOKUP('V2 Global valeurs'!$A77,'V2 Global valeurs'!$A$2:$L$1221,12,FALSE),"0")</f>
        <v>0</v>
      </c>
    </row>
    <row r="78" spans="1:51" x14ac:dyDescent="0.3">
      <c r="A78" t="s">
        <v>208</v>
      </c>
      <c r="B78" t="s">
        <v>209</v>
      </c>
      <c r="C78" t="s">
        <v>209</v>
      </c>
      <c r="D78" t="s">
        <v>207</v>
      </c>
      <c r="E78" t="s">
        <v>367</v>
      </c>
      <c r="F78" s="2">
        <v>4</v>
      </c>
      <c r="G78" s="2" t="s">
        <v>14</v>
      </c>
      <c r="H78">
        <v>0</v>
      </c>
      <c r="I78">
        <v>0</v>
      </c>
      <c r="J78">
        <v>0</v>
      </c>
      <c r="K78">
        <v>46.239999999999995</v>
      </c>
      <c r="L78">
        <v>0</v>
      </c>
      <c r="M78" t="s">
        <v>209</v>
      </c>
      <c r="N78" t="s">
        <v>207</v>
      </c>
      <c r="O78" s="4" t="s">
        <v>14</v>
      </c>
      <c r="P78" s="9" t="str">
        <f>IF(AND('V2 Global valeurs'!$G78="E",'V2 Global valeurs'!E78="BASE"),VLOOKUP('V2 Global valeurs'!$A78,'V2 Global valeurs'!$A$2:$L$1221,8,FALSE),"0")</f>
        <v>0</v>
      </c>
      <c r="Q78" s="9" t="str">
        <f>IF(AND('V2 Global valeurs'!$G78="E",'V2 Global valeurs'!E78="BASE"),VLOOKUP('V2 Global valeurs'!$A78,'V2 Global valeurs'!$A$2:$L$1221,9,FALSE),"0")</f>
        <v>0</v>
      </c>
      <c r="R78" s="9" t="str">
        <f>IF(AND('V2 Global valeurs'!$G78="E",'V2 Global valeurs'!E78="BASE"),VLOOKUP('V2 Global valeurs'!$A78,'V2 Global valeurs'!$A$2:$L$1221,10,FALSE),"0")</f>
        <v>0</v>
      </c>
      <c r="S78" s="9" t="str">
        <f>IF(AND('V2 Global valeurs'!$G78="E",'V2 Global valeurs'!E78="BASE"),VLOOKUP('V2 Global valeurs'!$A78,'V2 Global valeurs'!$A$2:$L$1221,11,FALSE),"0")</f>
        <v>0</v>
      </c>
      <c r="T78" s="9" t="str">
        <f>IF(AND('V2 Global valeurs'!$G78="E",'V2 Global valeurs'!E78="BASE"),VLOOKUP('V2 Global valeurs'!$A78,'V2 Global valeurs'!$A$2:$L$1221,12,FALSE),"0")</f>
        <v>0</v>
      </c>
      <c r="U78" s="9">
        <f>IF(AND('V2 Global valeurs'!$G78="A",'V2 Global valeurs'!E78="BASE"),VLOOKUP('V2 Global valeurs'!$A78,'V2 Global valeurs'!$A$2:$L$1221,8,FALSE),"0")</f>
        <v>0</v>
      </c>
      <c r="V78" s="9">
        <f>IF(AND('V2 Global valeurs'!$G78="A",'V2 Global valeurs'!E78="BASE"),VLOOKUP('V2 Global valeurs'!$A78,'V2 Global valeurs'!$A$2:$L$1221,9,FALSE),"0")</f>
        <v>0</v>
      </c>
      <c r="W78" s="9">
        <f>IF(AND('V2 Global valeurs'!$G78="A",'V2 Global valeurs'!E78="BASE"),VLOOKUP('V2 Global valeurs'!$A78,'V2 Global valeurs'!$A$2:$L$1221,10,FALSE),"0")</f>
        <v>0</v>
      </c>
      <c r="X78" s="9">
        <f>IF(AND('V2 Global valeurs'!$G78="A",'V2 Global valeurs'!E78="BASE"),VLOOKUP('V2 Global valeurs'!$A78,'V2 Global valeurs'!$A$2:$L$1221,11,FALSE),"0")</f>
        <v>46.239999999999995</v>
      </c>
      <c r="Y78" s="9">
        <f>IF(AND('V2 Global valeurs'!$G78="A",'V2 Global valeurs'!E78="BASE"),VLOOKUP('V2 Global valeurs'!$A78,'V2 Global valeurs'!$A$2:$L$1221,12,FALSE),"0")</f>
        <v>0</v>
      </c>
      <c r="AB78" s="3"/>
      <c r="AC78" s="3" t="str">
        <f>IF(AND('V2 Global valeurs'!$G78="E",'V2 Global valeurs'!$E78="RENFORT 1"),VLOOKUP('V2 Global valeurs'!$A78,'V2 Global valeurs'!$A$2:$L$1221,8,FALSE),"0")</f>
        <v>0</v>
      </c>
      <c r="AD78" s="3" t="str">
        <f>IF(AND('V2 Global valeurs'!$G78="E",'V2 Global valeurs'!$E78="RENFORT 1"),VLOOKUP('V2 Global valeurs'!$A78,'V2 Global valeurs'!$A$2:$L$1221,9,FALSE),"0")</f>
        <v>0</v>
      </c>
      <c r="AE78" s="3" t="str">
        <f>IF(AND('V2 Global valeurs'!$G78="E",'V2 Global valeurs'!$E78="RENFORT 1"),VLOOKUP('V2 Global valeurs'!$A78,'V2 Global valeurs'!$A$2:$L$1221,10,FALSE),"0")</f>
        <v>0</v>
      </c>
      <c r="AF78" s="3" t="str">
        <f>IF(AND('V2 Global valeurs'!$G78="E",'V2 Global valeurs'!$E78="RENFORT 1"),VLOOKUP('V2 Global valeurs'!$A78,'V2 Global valeurs'!$A$2:$L$1221,11,FALSE),"0")</f>
        <v>0</v>
      </c>
      <c r="AG78" s="3" t="str">
        <f>IF(AND('V2 Global valeurs'!$G78="E",'V2 Global valeurs'!$E78="RENFORT 1"),VLOOKUP('V2 Global valeurs'!$A78,'V2 Global valeurs'!$A$2:$L$1221,12,FALSE),"0")</f>
        <v>0</v>
      </c>
      <c r="AH78" s="3" t="str">
        <f>IF(AND('V2 Global valeurs'!$G78="A",'V2 Global valeurs'!$E78="RENFORT 1"),VLOOKUP('V2 Global valeurs'!$A78,'V2 Global valeurs'!$A$2:$L$1221,8,FALSE),"0")</f>
        <v>0</v>
      </c>
      <c r="AI78" s="3" t="str">
        <f>IF(AND('V2 Global valeurs'!$G78="A",'V2 Global valeurs'!$E78="RENFORT 1"),VLOOKUP('V2 Global valeurs'!$A78,'V2 Global valeurs'!$A$2:$L$1221,9,FALSE),"0")</f>
        <v>0</v>
      </c>
      <c r="AJ78" s="3" t="str">
        <f>IF(AND('V2 Global valeurs'!$G78="A",'V2 Global valeurs'!$E78="RENFORT 1"),VLOOKUP('V2 Global valeurs'!$A78,'V2 Global valeurs'!$A$2:$L$1221,10,FALSE),"0")</f>
        <v>0</v>
      </c>
      <c r="AK78" s="3" t="str">
        <f>IF(AND('V2 Global valeurs'!$G78="A",'V2 Global valeurs'!$E78="RENFORT 1"),VLOOKUP('V2 Global valeurs'!$A78,'V2 Global valeurs'!$A$2:$L$1221,11,FALSE),"0")</f>
        <v>0</v>
      </c>
      <c r="AL78" s="3" t="str">
        <f>IF(AND('V2 Global valeurs'!$G78="A",'V2 Global valeurs'!$E78="RENFORT 1"),VLOOKUP('V2 Global valeurs'!$A78,'V2 Global valeurs'!$A$2:$L$1221,12,FALSE),"0")</f>
        <v>0</v>
      </c>
      <c r="AP78" s="1" t="str">
        <f>IF(AND('V2 Global valeurs'!$G78="E",'V2 Global valeurs'!$E78="RENFORT 2"),VLOOKUP('V2 Global valeurs'!$A78,'V2 Global valeurs'!$A$2:$L$1221,8,FALSE),"0")</f>
        <v>0</v>
      </c>
      <c r="AQ78" s="1" t="str">
        <f>IF(AND('V2 Global valeurs'!$G78="E",'V2 Global valeurs'!$E78="RENFORT 2"),VLOOKUP('V2 Global valeurs'!$A78,'V2 Global valeurs'!$A$2:$L$1221,9,FALSE),"0")</f>
        <v>0</v>
      </c>
      <c r="AR78" s="1" t="str">
        <f>IF(AND('V2 Global valeurs'!$G78="E",'V2 Global valeurs'!$E78="RENFORT 2"),VLOOKUP('V2 Global valeurs'!$A78,'V2 Global valeurs'!$A$2:$L$1221,10,FALSE),"0")</f>
        <v>0</v>
      </c>
      <c r="AS78" s="1" t="str">
        <f>IF(AND('V2 Global valeurs'!$G78="E",'V2 Global valeurs'!$E78="RENFORT 2"),VLOOKUP('V2 Global valeurs'!$A78,'V2 Global valeurs'!$A$2:$L$1221,11,FALSE),"0")</f>
        <v>0</v>
      </c>
      <c r="AT78" s="1" t="str">
        <f>IF(AND('V2 Global valeurs'!$G78="E",'V2 Global valeurs'!$E78="RENFORT 2"),VLOOKUP('V2 Global valeurs'!$A78,'V2 Global valeurs'!$A$2:$L$1221,12,FALSE),"0")</f>
        <v>0</v>
      </c>
      <c r="AU78" s="1" t="str">
        <f>IF(AND('V2 Global valeurs'!$G78="A",'V2 Global valeurs'!$E78="RENFORT 2"),VLOOKUP('V2 Global valeurs'!$A78,'V2 Global valeurs'!$A$2:$L$1221,8,FALSE),"0")</f>
        <v>0</v>
      </c>
      <c r="AV78" s="1" t="str">
        <f>IF(AND('V2 Global valeurs'!$G78="A",'V2 Global valeurs'!$E78="RENFORT 2"),VLOOKUP('V2 Global valeurs'!$A78,'V2 Global valeurs'!$A$2:$L$1221,9,FALSE),"0")</f>
        <v>0</v>
      </c>
      <c r="AW78" s="1" t="str">
        <f>IF(AND('V2 Global valeurs'!$G78="A",'V2 Global valeurs'!$E78="RENFORT 2"),VLOOKUP('V2 Global valeurs'!$A78,'V2 Global valeurs'!$A$2:$L$1221,10,FALSE),"0")</f>
        <v>0</v>
      </c>
      <c r="AX78" s="1" t="str">
        <f>IF(AND('V2 Global valeurs'!$G78="A",'V2 Global valeurs'!$E78="RENFORT 2"),VLOOKUP('V2 Global valeurs'!$A78,'V2 Global valeurs'!$A$2:$L$1221,11,FALSE),"0")</f>
        <v>0</v>
      </c>
      <c r="AY78" s="1" t="str">
        <f>IF(AND('V2 Global valeurs'!$G78="A",'V2 Global valeurs'!$E78="RENFORT 2"),VLOOKUP('V2 Global valeurs'!$A78,'V2 Global valeurs'!$A$2:$L$1221,12,FALSE),"0")</f>
        <v>0</v>
      </c>
    </row>
    <row r="79" spans="1:51" x14ac:dyDescent="0.3">
      <c r="A79" s="11" t="s">
        <v>416</v>
      </c>
      <c r="B79" t="s">
        <v>209</v>
      </c>
      <c r="C79" t="s">
        <v>209</v>
      </c>
      <c r="D79" t="s">
        <v>207</v>
      </c>
      <c r="E79" t="s">
        <v>367</v>
      </c>
      <c r="F79" s="2">
        <v>4</v>
      </c>
      <c r="G79" s="2" t="s">
        <v>9</v>
      </c>
      <c r="H79">
        <v>0</v>
      </c>
      <c r="I79">
        <v>37.97</v>
      </c>
      <c r="J79">
        <v>0</v>
      </c>
      <c r="K79">
        <v>37.97</v>
      </c>
      <c r="L79">
        <v>0</v>
      </c>
      <c r="M79" t="s">
        <v>209</v>
      </c>
      <c r="N79" t="s">
        <v>207</v>
      </c>
      <c r="O79" s="4" t="s">
        <v>9</v>
      </c>
      <c r="P79" s="9">
        <f>IF(AND('V2 Global valeurs'!$G79="E",'V2 Global valeurs'!E79="BASE"),VLOOKUP('V2 Global valeurs'!$A79,'V2 Global valeurs'!$A$2:$L$1221,8,FALSE),"0")</f>
        <v>0</v>
      </c>
      <c r="Q79" s="9">
        <f>IF(AND('V2 Global valeurs'!$G79="E",'V2 Global valeurs'!E79="BASE"),VLOOKUP('V2 Global valeurs'!$A79,'V2 Global valeurs'!$A$2:$L$1221,9,FALSE),"0")</f>
        <v>37.97</v>
      </c>
      <c r="R79" s="9">
        <f>IF(AND('V2 Global valeurs'!$G79="E",'V2 Global valeurs'!E79="BASE"),VLOOKUP('V2 Global valeurs'!$A79,'V2 Global valeurs'!$A$2:$L$1221,10,FALSE),"0")</f>
        <v>0</v>
      </c>
      <c r="S79" s="9">
        <f>IF(AND('V2 Global valeurs'!$G79="E",'V2 Global valeurs'!E79="BASE"),VLOOKUP('V2 Global valeurs'!$A79,'V2 Global valeurs'!$A$2:$L$1221,11,FALSE),"0")</f>
        <v>37.97</v>
      </c>
      <c r="T79" s="9">
        <f>IF(AND('V2 Global valeurs'!$G79="E",'V2 Global valeurs'!E79="BASE"),VLOOKUP('V2 Global valeurs'!$A79,'V2 Global valeurs'!$A$2:$L$1221,12,FALSE),"0")</f>
        <v>0</v>
      </c>
      <c r="U79" s="9" t="str">
        <f>IF(AND('V2 Global valeurs'!$G79="A",'V2 Global valeurs'!E79="BASE"),VLOOKUP('V2 Global valeurs'!$A79,'V2 Global valeurs'!$A$2:$L$1221,8,FALSE),"0")</f>
        <v>0</v>
      </c>
      <c r="V79" s="9" t="str">
        <f>IF(AND('V2 Global valeurs'!$G79="A",'V2 Global valeurs'!E79="BASE"),VLOOKUP('V2 Global valeurs'!$A79,'V2 Global valeurs'!$A$2:$L$1221,9,FALSE),"0")</f>
        <v>0</v>
      </c>
      <c r="W79" s="9" t="str">
        <f>IF(AND('V2 Global valeurs'!$G79="A",'V2 Global valeurs'!E79="BASE"),VLOOKUP('V2 Global valeurs'!$A79,'V2 Global valeurs'!$A$2:$L$1221,10,FALSE),"0")</f>
        <v>0</v>
      </c>
      <c r="X79" s="9" t="str">
        <f>IF(AND('V2 Global valeurs'!$G79="A",'V2 Global valeurs'!E79="BASE"),VLOOKUP('V2 Global valeurs'!$A79,'V2 Global valeurs'!$A$2:$L$1221,11,FALSE),"0")</f>
        <v>0</v>
      </c>
      <c r="Y79" s="9" t="str">
        <f>IF(AND('V2 Global valeurs'!$G79="A",'V2 Global valeurs'!E79="BASE"),VLOOKUP('V2 Global valeurs'!$A79,'V2 Global valeurs'!$A$2:$L$1221,12,FALSE),"0")</f>
        <v>0</v>
      </c>
      <c r="AB79" s="3"/>
      <c r="AC79" s="3" t="str">
        <f>IF(AND('V2 Global valeurs'!$G79="E",'V2 Global valeurs'!$E79="RENFORT 1"),VLOOKUP('V2 Global valeurs'!$A79,'V2 Global valeurs'!$A$2:$L$1221,8,FALSE),"0")</f>
        <v>0</v>
      </c>
      <c r="AD79" s="3" t="str">
        <f>IF(AND('V2 Global valeurs'!$G79="E",'V2 Global valeurs'!$E79="RENFORT 1"),VLOOKUP('V2 Global valeurs'!$A79,'V2 Global valeurs'!$A$2:$L$1221,9,FALSE),"0")</f>
        <v>0</v>
      </c>
      <c r="AE79" s="3" t="str">
        <f>IF(AND('V2 Global valeurs'!$G79="E",'V2 Global valeurs'!$E79="RENFORT 1"),VLOOKUP('V2 Global valeurs'!$A79,'V2 Global valeurs'!$A$2:$L$1221,10,FALSE),"0")</f>
        <v>0</v>
      </c>
      <c r="AF79" s="3" t="str">
        <f>IF(AND('V2 Global valeurs'!$G79="E",'V2 Global valeurs'!$E79="RENFORT 1"),VLOOKUP('V2 Global valeurs'!$A79,'V2 Global valeurs'!$A$2:$L$1221,11,FALSE),"0")</f>
        <v>0</v>
      </c>
      <c r="AG79" s="3" t="str">
        <f>IF(AND('V2 Global valeurs'!$G79="E",'V2 Global valeurs'!$E79="RENFORT 1"),VLOOKUP('V2 Global valeurs'!$A79,'V2 Global valeurs'!$A$2:$L$1221,12,FALSE),"0")</f>
        <v>0</v>
      </c>
      <c r="AH79" s="3" t="str">
        <f>IF(AND('V2 Global valeurs'!$G79="A",'V2 Global valeurs'!$E79="RENFORT 1"),VLOOKUP('V2 Global valeurs'!$A79,'V2 Global valeurs'!$A$2:$L$1221,8,FALSE),"0")</f>
        <v>0</v>
      </c>
      <c r="AI79" s="3" t="str">
        <f>IF(AND('V2 Global valeurs'!$G79="A",'V2 Global valeurs'!$E79="RENFORT 1"),VLOOKUP('V2 Global valeurs'!$A79,'V2 Global valeurs'!$A$2:$L$1221,9,FALSE),"0")</f>
        <v>0</v>
      </c>
      <c r="AJ79" s="3" t="str">
        <f>IF(AND('V2 Global valeurs'!$G79="A",'V2 Global valeurs'!$E79="RENFORT 1"),VLOOKUP('V2 Global valeurs'!$A79,'V2 Global valeurs'!$A$2:$L$1221,10,FALSE),"0")</f>
        <v>0</v>
      </c>
      <c r="AK79" s="3" t="str">
        <f>IF(AND('V2 Global valeurs'!$G79="A",'V2 Global valeurs'!$E79="RENFORT 1"),VLOOKUP('V2 Global valeurs'!$A79,'V2 Global valeurs'!$A$2:$L$1221,11,FALSE),"0")</f>
        <v>0</v>
      </c>
      <c r="AL79" s="3" t="str">
        <f>IF(AND('V2 Global valeurs'!$G79="A",'V2 Global valeurs'!$E79="RENFORT 1"),VLOOKUP('V2 Global valeurs'!$A79,'V2 Global valeurs'!$A$2:$L$1221,12,FALSE),"0")</f>
        <v>0</v>
      </c>
      <c r="AP79" s="1" t="str">
        <f>IF(AND('V2 Global valeurs'!$G79="E",'V2 Global valeurs'!$E79="RENFORT 2"),VLOOKUP('V2 Global valeurs'!$A79,'V2 Global valeurs'!$A$2:$L$1221,8,FALSE),"0")</f>
        <v>0</v>
      </c>
      <c r="AQ79" s="1" t="str">
        <f>IF(AND('V2 Global valeurs'!$G79="E",'V2 Global valeurs'!$E79="RENFORT 2"),VLOOKUP('V2 Global valeurs'!$A79,'V2 Global valeurs'!$A$2:$L$1221,9,FALSE),"0")</f>
        <v>0</v>
      </c>
      <c r="AR79" s="1" t="str">
        <f>IF(AND('V2 Global valeurs'!$G79="E",'V2 Global valeurs'!$E79="RENFORT 2"),VLOOKUP('V2 Global valeurs'!$A79,'V2 Global valeurs'!$A$2:$L$1221,10,FALSE),"0")</f>
        <v>0</v>
      </c>
      <c r="AS79" s="1" t="str">
        <f>IF(AND('V2 Global valeurs'!$G79="E",'V2 Global valeurs'!$E79="RENFORT 2"),VLOOKUP('V2 Global valeurs'!$A79,'V2 Global valeurs'!$A$2:$L$1221,11,FALSE),"0")</f>
        <v>0</v>
      </c>
      <c r="AT79" s="1" t="str">
        <f>IF(AND('V2 Global valeurs'!$G79="E",'V2 Global valeurs'!$E79="RENFORT 2"),VLOOKUP('V2 Global valeurs'!$A79,'V2 Global valeurs'!$A$2:$L$1221,12,FALSE),"0")</f>
        <v>0</v>
      </c>
      <c r="AU79" s="1" t="str">
        <f>IF(AND('V2 Global valeurs'!$G79="A",'V2 Global valeurs'!$E79="RENFORT 2"),VLOOKUP('V2 Global valeurs'!$A79,'V2 Global valeurs'!$A$2:$L$1221,8,FALSE),"0")</f>
        <v>0</v>
      </c>
      <c r="AV79" s="1" t="str">
        <f>IF(AND('V2 Global valeurs'!$G79="A",'V2 Global valeurs'!$E79="RENFORT 2"),VLOOKUP('V2 Global valeurs'!$A79,'V2 Global valeurs'!$A$2:$L$1221,9,FALSE),"0")</f>
        <v>0</v>
      </c>
      <c r="AW79" s="1" t="str">
        <f>IF(AND('V2 Global valeurs'!$G79="A",'V2 Global valeurs'!$E79="RENFORT 2"),VLOOKUP('V2 Global valeurs'!$A79,'V2 Global valeurs'!$A$2:$L$1221,10,FALSE),"0")</f>
        <v>0</v>
      </c>
      <c r="AX79" s="1" t="str">
        <f>IF(AND('V2 Global valeurs'!$G79="A",'V2 Global valeurs'!$E79="RENFORT 2"),VLOOKUP('V2 Global valeurs'!$A79,'V2 Global valeurs'!$A$2:$L$1221,11,FALSE),"0")</f>
        <v>0</v>
      </c>
      <c r="AY79" s="1" t="str">
        <f>IF(AND('V2 Global valeurs'!$G79="A",'V2 Global valeurs'!$E79="RENFORT 2"),VLOOKUP('V2 Global valeurs'!$A79,'V2 Global valeurs'!$A$2:$L$1221,12,FALSE),"0")</f>
        <v>0</v>
      </c>
    </row>
    <row r="80" spans="1:51" x14ac:dyDescent="0.3">
      <c r="A80" t="s">
        <v>210</v>
      </c>
      <c r="B80" t="s">
        <v>211</v>
      </c>
      <c r="C80" t="s">
        <v>212</v>
      </c>
      <c r="D80" t="s">
        <v>213</v>
      </c>
      <c r="E80" t="s">
        <v>367</v>
      </c>
      <c r="F80" s="2">
        <v>3</v>
      </c>
      <c r="G80" s="2" t="s">
        <v>9</v>
      </c>
      <c r="H80">
        <v>144.09</v>
      </c>
      <c r="I80">
        <v>0</v>
      </c>
      <c r="J80">
        <v>0</v>
      </c>
      <c r="K80">
        <v>0</v>
      </c>
      <c r="L80">
        <v>0</v>
      </c>
      <c r="M80" t="s">
        <v>212</v>
      </c>
      <c r="N80" t="s">
        <v>213</v>
      </c>
      <c r="O80" s="4" t="s">
        <v>9</v>
      </c>
      <c r="P80" s="9">
        <f>IF(AND('V2 Global valeurs'!$G80="E",'V2 Global valeurs'!E80="BASE"),VLOOKUP('V2 Global valeurs'!$A80,'V2 Global valeurs'!$A$2:$L$1221,8,FALSE),"0")</f>
        <v>144.09</v>
      </c>
      <c r="Q80" s="9">
        <f>IF(AND('V2 Global valeurs'!$G80="E",'V2 Global valeurs'!E80="BASE"),VLOOKUP('V2 Global valeurs'!$A80,'V2 Global valeurs'!$A$2:$L$1221,9,FALSE),"0")</f>
        <v>0</v>
      </c>
      <c r="R80" s="9">
        <f>IF(AND('V2 Global valeurs'!$G80="E",'V2 Global valeurs'!E80="BASE"),VLOOKUP('V2 Global valeurs'!$A80,'V2 Global valeurs'!$A$2:$L$1221,10,FALSE),"0")</f>
        <v>0</v>
      </c>
      <c r="S80" s="9">
        <f>IF(AND('V2 Global valeurs'!$G80="E",'V2 Global valeurs'!E80="BASE"),VLOOKUP('V2 Global valeurs'!$A80,'V2 Global valeurs'!$A$2:$L$1221,11,FALSE),"0")</f>
        <v>0</v>
      </c>
      <c r="T80" s="9">
        <f>IF(AND('V2 Global valeurs'!$G80="E",'V2 Global valeurs'!E80="BASE"),VLOOKUP('V2 Global valeurs'!$A80,'V2 Global valeurs'!$A$2:$L$1221,12,FALSE),"0")</f>
        <v>0</v>
      </c>
      <c r="U80" s="9" t="str">
        <f>IF(AND('V2 Global valeurs'!$G80="A",'V2 Global valeurs'!E80="BASE"),VLOOKUP('V2 Global valeurs'!$A80,'V2 Global valeurs'!$A$2:$L$1221,8,FALSE),"0")</f>
        <v>0</v>
      </c>
      <c r="V80" s="9" t="str">
        <f>IF(AND('V2 Global valeurs'!$G80="A",'V2 Global valeurs'!E80="BASE"),VLOOKUP('V2 Global valeurs'!$A80,'V2 Global valeurs'!$A$2:$L$1221,9,FALSE),"0")</f>
        <v>0</v>
      </c>
      <c r="W80" s="9" t="str">
        <f>IF(AND('V2 Global valeurs'!$G80="A",'V2 Global valeurs'!E80="BASE"),VLOOKUP('V2 Global valeurs'!$A80,'V2 Global valeurs'!$A$2:$L$1221,10,FALSE),"0")</f>
        <v>0</v>
      </c>
      <c r="X80" s="9" t="str">
        <f>IF(AND('V2 Global valeurs'!$G80="A",'V2 Global valeurs'!E80="BASE"),VLOOKUP('V2 Global valeurs'!$A80,'V2 Global valeurs'!$A$2:$L$1221,11,FALSE),"0")</f>
        <v>0</v>
      </c>
      <c r="Y80" s="9" t="str">
        <f>IF(AND('V2 Global valeurs'!$G80="A",'V2 Global valeurs'!E80="BASE"),VLOOKUP('V2 Global valeurs'!$A80,'V2 Global valeurs'!$A$2:$L$1221,12,FALSE),"0")</f>
        <v>0</v>
      </c>
      <c r="AB80" s="3"/>
      <c r="AC80" s="3" t="str">
        <f>IF(AND('V2 Global valeurs'!$G80="E",'V2 Global valeurs'!$E80="RENFORT 1"),VLOOKUP('V2 Global valeurs'!$A80,'V2 Global valeurs'!$A$2:$L$1221,8,FALSE),"0")</f>
        <v>0</v>
      </c>
      <c r="AD80" s="3" t="str">
        <f>IF(AND('V2 Global valeurs'!$G80="E",'V2 Global valeurs'!$E80="RENFORT 1"),VLOOKUP('V2 Global valeurs'!$A80,'V2 Global valeurs'!$A$2:$L$1221,9,FALSE),"0")</f>
        <v>0</v>
      </c>
      <c r="AE80" s="3" t="str">
        <f>IF(AND('V2 Global valeurs'!$G80="E",'V2 Global valeurs'!$E80="RENFORT 1"),VLOOKUP('V2 Global valeurs'!$A80,'V2 Global valeurs'!$A$2:$L$1221,10,FALSE),"0")</f>
        <v>0</v>
      </c>
      <c r="AF80" s="3" t="str">
        <f>IF(AND('V2 Global valeurs'!$G80="E",'V2 Global valeurs'!$E80="RENFORT 1"),VLOOKUP('V2 Global valeurs'!$A80,'V2 Global valeurs'!$A$2:$L$1221,11,FALSE),"0")</f>
        <v>0</v>
      </c>
      <c r="AG80" s="3" t="str">
        <f>IF(AND('V2 Global valeurs'!$G80="E",'V2 Global valeurs'!$E80="RENFORT 1"),VLOOKUP('V2 Global valeurs'!$A80,'V2 Global valeurs'!$A$2:$L$1221,12,FALSE),"0")</f>
        <v>0</v>
      </c>
      <c r="AH80" s="3" t="str">
        <f>IF(AND('V2 Global valeurs'!$G80="A",'V2 Global valeurs'!$E80="RENFORT 1"),VLOOKUP('V2 Global valeurs'!$A80,'V2 Global valeurs'!$A$2:$L$1221,8,FALSE),"0")</f>
        <v>0</v>
      </c>
      <c r="AI80" s="3" t="str">
        <f>IF(AND('V2 Global valeurs'!$G80="A",'V2 Global valeurs'!$E80="RENFORT 1"),VLOOKUP('V2 Global valeurs'!$A80,'V2 Global valeurs'!$A$2:$L$1221,9,FALSE),"0")</f>
        <v>0</v>
      </c>
      <c r="AJ80" s="3" t="str">
        <f>IF(AND('V2 Global valeurs'!$G80="A",'V2 Global valeurs'!$E80="RENFORT 1"),VLOOKUP('V2 Global valeurs'!$A80,'V2 Global valeurs'!$A$2:$L$1221,10,FALSE),"0")</f>
        <v>0</v>
      </c>
      <c r="AK80" s="3" t="str">
        <f>IF(AND('V2 Global valeurs'!$G80="A",'V2 Global valeurs'!$E80="RENFORT 1"),VLOOKUP('V2 Global valeurs'!$A80,'V2 Global valeurs'!$A$2:$L$1221,11,FALSE),"0")</f>
        <v>0</v>
      </c>
      <c r="AL80" s="3" t="str">
        <f>IF(AND('V2 Global valeurs'!$G80="A",'V2 Global valeurs'!$E80="RENFORT 1"),VLOOKUP('V2 Global valeurs'!$A80,'V2 Global valeurs'!$A$2:$L$1221,12,FALSE),"0")</f>
        <v>0</v>
      </c>
      <c r="AP80" s="1" t="str">
        <f>IF(AND('V2 Global valeurs'!$G80="E",'V2 Global valeurs'!$E80="RENFORT 2"),VLOOKUP('V2 Global valeurs'!$A80,'V2 Global valeurs'!$A$2:$L$1221,8,FALSE),"0")</f>
        <v>0</v>
      </c>
      <c r="AQ80" s="1" t="str">
        <f>IF(AND('V2 Global valeurs'!$G80="E",'V2 Global valeurs'!$E80="RENFORT 2"),VLOOKUP('V2 Global valeurs'!$A80,'V2 Global valeurs'!$A$2:$L$1221,9,FALSE),"0")</f>
        <v>0</v>
      </c>
      <c r="AR80" s="1" t="str">
        <f>IF(AND('V2 Global valeurs'!$G80="E",'V2 Global valeurs'!$E80="RENFORT 2"),VLOOKUP('V2 Global valeurs'!$A80,'V2 Global valeurs'!$A$2:$L$1221,10,FALSE),"0")</f>
        <v>0</v>
      </c>
      <c r="AS80" s="1" t="str">
        <f>IF(AND('V2 Global valeurs'!$G80="E",'V2 Global valeurs'!$E80="RENFORT 2"),VLOOKUP('V2 Global valeurs'!$A80,'V2 Global valeurs'!$A$2:$L$1221,11,FALSE),"0")</f>
        <v>0</v>
      </c>
      <c r="AT80" s="1" t="str">
        <f>IF(AND('V2 Global valeurs'!$G80="E",'V2 Global valeurs'!$E80="RENFORT 2"),VLOOKUP('V2 Global valeurs'!$A80,'V2 Global valeurs'!$A$2:$L$1221,12,FALSE),"0")</f>
        <v>0</v>
      </c>
      <c r="AU80" s="1" t="str">
        <f>IF(AND('V2 Global valeurs'!$G80="A",'V2 Global valeurs'!$E80="RENFORT 2"),VLOOKUP('V2 Global valeurs'!$A80,'V2 Global valeurs'!$A$2:$L$1221,8,FALSE),"0")</f>
        <v>0</v>
      </c>
      <c r="AV80" s="1" t="str">
        <f>IF(AND('V2 Global valeurs'!$G80="A",'V2 Global valeurs'!$E80="RENFORT 2"),VLOOKUP('V2 Global valeurs'!$A80,'V2 Global valeurs'!$A$2:$L$1221,9,FALSE),"0")</f>
        <v>0</v>
      </c>
      <c r="AW80" s="1" t="str">
        <f>IF(AND('V2 Global valeurs'!$G80="A",'V2 Global valeurs'!$E80="RENFORT 2"),VLOOKUP('V2 Global valeurs'!$A80,'V2 Global valeurs'!$A$2:$L$1221,10,FALSE),"0")</f>
        <v>0</v>
      </c>
      <c r="AX80" s="1" t="str">
        <f>IF(AND('V2 Global valeurs'!$G80="A",'V2 Global valeurs'!$E80="RENFORT 2"),VLOOKUP('V2 Global valeurs'!$A80,'V2 Global valeurs'!$A$2:$L$1221,11,FALSE),"0")</f>
        <v>0</v>
      </c>
      <c r="AY80" s="1" t="str">
        <f>IF(AND('V2 Global valeurs'!$G80="A",'V2 Global valeurs'!$E80="RENFORT 2"),VLOOKUP('V2 Global valeurs'!$A80,'V2 Global valeurs'!$A$2:$L$1221,12,FALSE),"0")</f>
        <v>0</v>
      </c>
    </row>
    <row r="81" spans="1:51" x14ac:dyDescent="0.3">
      <c r="A81" t="s">
        <v>214</v>
      </c>
      <c r="B81" t="s">
        <v>211</v>
      </c>
      <c r="C81" t="s">
        <v>215</v>
      </c>
      <c r="D81" t="s">
        <v>216</v>
      </c>
      <c r="E81" t="s">
        <v>368</v>
      </c>
      <c r="F81">
        <v>3</v>
      </c>
      <c r="G81" s="2" t="s">
        <v>9</v>
      </c>
      <c r="H81">
        <v>177.79000000000002</v>
      </c>
      <c r="I81">
        <v>0</v>
      </c>
      <c r="J81">
        <v>0</v>
      </c>
      <c r="K81">
        <v>0</v>
      </c>
      <c r="L81">
        <v>0</v>
      </c>
      <c r="O81" s="4"/>
      <c r="P81" s="9" t="str">
        <f>IF(AND('V2 Global valeurs'!$G81="E",'V2 Global valeurs'!E81="BASE"),VLOOKUP('V2 Global valeurs'!$A81,'V2 Global valeurs'!$A$2:$L$1221,8,FALSE),"0")</f>
        <v>0</v>
      </c>
      <c r="Q81" s="9" t="str">
        <f>IF(AND('V2 Global valeurs'!$G81="E",'V2 Global valeurs'!E81="BASE"),VLOOKUP('V2 Global valeurs'!$A81,'V2 Global valeurs'!$A$2:$L$1221,9,FALSE),"0")</f>
        <v>0</v>
      </c>
      <c r="R81" s="9" t="str">
        <f>IF(AND('V2 Global valeurs'!$G81="E",'V2 Global valeurs'!E81="BASE"),VLOOKUP('V2 Global valeurs'!$A81,'V2 Global valeurs'!$A$2:$L$1221,10,FALSE),"0")</f>
        <v>0</v>
      </c>
      <c r="S81" s="9" t="str">
        <f>IF(AND('V2 Global valeurs'!$G81="E",'V2 Global valeurs'!E81="BASE"),VLOOKUP('V2 Global valeurs'!$A81,'V2 Global valeurs'!$A$2:$L$1221,11,FALSE),"0")</f>
        <v>0</v>
      </c>
      <c r="T81" s="9" t="str">
        <f>IF(AND('V2 Global valeurs'!$G81="E",'V2 Global valeurs'!E81="BASE"),VLOOKUP('V2 Global valeurs'!$A81,'V2 Global valeurs'!$A$2:$L$1221,12,FALSE),"0")</f>
        <v>0</v>
      </c>
      <c r="U81" s="9" t="str">
        <f>IF(AND('V2 Global valeurs'!$G81="A",'V2 Global valeurs'!E81="BASE"),VLOOKUP('V2 Global valeurs'!$A81,'V2 Global valeurs'!$A$2:$L$1221,8,FALSE),"0")</f>
        <v>0</v>
      </c>
      <c r="V81" s="9" t="str">
        <f>IF(AND('V2 Global valeurs'!$G81="A",'V2 Global valeurs'!E81="BASE"),VLOOKUP('V2 Global valeurs'!$A81,'V2 Global valeurs'!$A$2:$L$1221,9,FALSE),"0")</f>
        <v>0</v>
      </c>
      <c r="W81" s="9" t="str">
        <f>IF(AND('V2 Global valeurs'!$G81="A",'V2 Global valeurs'!E81="BASE"),VLOOKUP('V2 Global valeurs'!$A81,'V2 Global valeurs'!$A$2:$L$1221,10,FALSE),"0")</f>
        <v>0</v>
      </c>
      <c r="X81" s="9" t="str">
        <f>IF(AND('V2 Global valeurs'!$G81="A",'V2 Global valeurs'!E81="BASE"),VLOOKUP('V2 Global valeurs'!$A81,'V2 Global valeurs'!$A$2:$L$1221,11,FALSE),"0")</f>
        <v>0</v>
      </c>
      <c r="Y81" s="9" t="str">
        <f>IF(AND('V2 Global valeurs'!$G81="A",'V2 Global valeurs'!E81="BASE"),VLOOKUP('V2 Global valeurs'!$A81,'V2 Global valeurs'!$A$2:$L$1221,12,FALSE),"0")</f>
        <v>0</v>
      </c>
      <c r="Z81" t="s">
        <v>215</v>
      </c>
      <c r="AA81" t="s">
        <v>216</v>
      </c>
      <c r="AB81" s="3" t="s">
        <v>9</v>
      </c>
      <c r="AC81" s="3">
        <f>IF(AND('V2 Global valeurs'!$G81="E",'V2 Global valeurs'!$E81="RENFORT 1"),VLOOKUP('V2 Global valeurs'!$A81,'V2 Global valeurs'!$A$2:$L$1221,8,FALSE),"0")</f>
        <v>177.79000000000002</v>
      </c>
      <c r="AD81" s="3">
        <f>IF(AND('V2 Global valeurs'!$G81="E",'V2 Global valeurs'!$E81="RENFORT 1"),VLOOKUP('V2 Global valeurs'!$A81,'V2 Global valeurs'!$A$2:$L$1221,9,FALSE),"0")</f>
        <v>0</v>
      </c>
      <c r="AE81" s="3">
        <f>IF(AND('V2 Global valeurs'!$G81="E",'V2 Global valeurs'!$E81="RENFORT 1"),VLOOKUP('V2 Global valeurs'!$A81,'V2 Global valeurs'!$A$2:$L$1221,10,FALSE),"0")</f>
        <v>0</v>
      </c>
      <c r="AF81" s="3">
        <f>IF(AND('V2 Global valeurs'!$G81="E",'V2 Global valeurs'!$E81="RENFORT 1"),VLOOKUP('V2 Global valeurs'!$A81,'V2 Global valeurs'!$A$2:$L$1221,11,FALSE),"0")</f>
        <v>0</v>
      </c>
      <c r="AG81" s="3">
        <f>IF(AND('V2 Global valeurs'!$G81="E",'V2 Global valeurs'!$E81="RENFORT 1"),VLOOKUP('V2 Global valeurs'!$A81,'V2 Global valeurs'!$A$2:$L$1221,12,FALSE),"0")</f>
        <v>0</v>
      </c>
      <c r="AH81" s="3" t="str">
        <f>IF(AND('V2 Global valeurs'!$G81="A",'V2 Global valeurs'!$E81="RENFORT 1"),VLOOKUP('V2 Global valeurs'!$A81,'V2 Global valeurs'!$A$2:$L$1221,8,FALSE),"0")</f>
        <v>0</v>
      </c>
      <c r="AI81" s="3" t="str">
        <f>IF(AND('V2 Global valeurs'!$G81="A",'V2 Global valeurs'!$E81="RENFORT 1"),VLOOKUP('V2 Global valeurs'!$A81,'V2 Global valeurs'!$A$2:$L$1221,9,FALSE),"0")</f>
        <v>0</v>
      </c>
      <c r="AJ81" s="3" t="str">
        <f>IF(AND('V2 Global valeurs'!$G81="A",'V2 Global valeurs'!$E81="RENFORT 1"),VLOOKUP('V2 Global valeurs'!$A81,'V2 Global valeurs'!$A$2:$L$1221,10,FALSE),"0")</f>
        <v>0</v>
      </c>
      <c r="AK81" s="3" t="str">
        <f>IF(AND('V2 Global valeurs'!$G81="A",'V2 Global valeurs'!$E81="RENFORT 1"),VLOOKUP('V2 Global valeurs'!$A81,'V2 Global valeurs'!$A$2:$L$1221,11,FALSE),"0")</f>
        <v>0</v>
      </c>
      <c r="AL81" s="3" t="str">
        <f>IF(AND('V2 Global valeurs'!$G81="A",'V2 Global valeurs'!$E81="RENFORT 1"),VLOOKUP('V2 Global valeurs'!$A81,'V2 Global valeurs'!$A$2:$L$1221,12,FALSE),"0")</f>
        <v>0</v>
      </c>
      <c r="AP81" s="1" t="str">
        <f>IF(AND('V2 Global valeurs'!$G81="E",'V2 Global valeurs'!$E81="RENFORT 2"),VLOOKUP('V2 Global valeurs'!$A81,'V2 Global valeurs'!$A$2:$L$1221,8,FALSE),"0")</f>
        <v>0</v>
      </c>
      <c r="AQ81" s="1" t="str">
        <f>IF(AND('V2 Global valeurs'!$G81="E",'V2 Global valeurs'!$E81="RENFORT 2"),VLOOKUP('V2 Global valeurs'!$A81,'V2 Global valeurs'!$A$2:$L$1221,9,FALSE),"0")</f>
        <v>0</v>
      </c>
      <c r="AR81" s="1" t="str">
        <f>IF(AND('V2 Global valeurs'!$G81="E",'V2 Global valeurs'!$E81="RENFORT 2"),VLOOKUP('V2 Global valeurs'!$A81,'V2 Global valeurs'!$A$2:$L$1221,10,FALSE),"0")</f>
        <v>0</v>
      </c>
      <c r="AS81" s="1" t="str">
        <f>IF(AND('V2 Global valeurs'!$G81="E",'V2 Global valeurs'!$E81="RENFORT 2"),VLOOKUP('V2 Global valeurs'!$A81,'V2 Global valeurs'!$A$2:$L$1221,11,FALSE),"0")</f>
        <v>0</v>
      </c>
      <c r="AT81" s="1" t="str">
        <f>IF(AND('V2 Global valeurs'!$G81="E",'V2 Global valeurs'!$E81="RENFORT 2"),VLOOKUP('V2 Global valeurs'!$A81,'V2 Global valeurs'!$A$2:$L$1221,12,FALSE),"0")</f>
        <v>0</v>
      </c>
      <c r="AU81" s="1" t="str">
        <f>IF(AND('V2 Global valeurs'!$G81="A",'V2 Global valeurs'!$E81="RENFORT 2"),VLOOKUP('V2 Global valeurs'!$A81,'V2 Global valeurs'!$A$2:$L$1221,8,FALSE),"0")</f>
        <v>0</v>
      </c>
      <c r="AV81" s="1" t="str">
        <f>IF(AND('V2 Global valeurs'!$G81="A",'V2 Global valeurs'!$E81="RENFORT 2"),VLOOKUP('V2 Global valeurs'!$A81,'V2 Global valeurs'!$A$2:$L$1221,9,FALSE),"0")</f>
        <v>0</v>
      </c>
      <c r="AW81" s="1" t="str">
        <f>IF(AND('V2 Global valeurs'!$G81="A",'V2 Global valeurs'!$E81="RENFORT 2"),VLOOKUP('V2 Global valeurs'!$A81,'V2 Global valeurs'!$A$2:$L$1221,10,FALSE),"0")</f>
        <v>0</v>
      </c>
      <c r="AX81" s="1" t="str">
        <f>IF(AND('V2 Global valeurs'!$G81="A",'V2 Global valeurs'!$E81="RENFORT 2"),VLOOKUP('V2 Global valeurs'!$A81,'V2 Global valeurs'!$A$2:$L$1221,11,FALSE),"0")</f>
        <v>0</v>
      </c>
      <c r="AY81" s="1" t="str">
        <f>IF(AND('V2 Global valeurs'!$G81="A",'V2 Global valeurs'!$E81="RENFORT 2"),VLOOKUP('V2 Global valeurs'!$A81,'V2 Global valeurs'!$A$2:$L$1221,12,FALSE),"0")</f>
        <v>0</v>
      </c>
    </row>
    <row r="82" spans="1:51" x14ac:dyDescent="0.3">
      <c r="A82" t="s">
        <v>217</v>
      </c>
      <c r="B82" t="s">
        <v>218</v>
      </c>
      <c r="C82" t="s">
        <v>219</v>
      </c>
      <c r="D82" t="s">
        <v>220</v>
      </c>
      <c r="E82" t="s">
        <v>367</v>
      </c>
      <c r="F82" s="2">
        <v>4</v>
      </c>
      <c r="G82" s="2" t="s">
        <v>9</v>
      </c>
      <c r="H82">
        <v>0</v>
      </c>
      <c r="I82">
        <v>78.03</v>
      </c>
      <c r="J82">
        <v>0</v>
      </c>
      <c r="K82">
        <v>187.28</v>
      </c>
      <c r="L82">
        <v>0</v>
      </c>
      <c r="M82" t="s">
        <v>219</v>
      </c>
      <c r="N82" t="s">
        <v>220</v>
      </c>
      <c r="O82" s="4" t="s">
        <v>9</v>
      </c>
      <c r="P82" s="9">
        <f>IF(AND('V2 Global valeurs'!$G82="E",'V2 Global valeurs'!E82="BASE"),VLOOKUP('V2 Global valeurs'!$A82,'V2 Global valeurs'!$A$2:$L$1221,8,FALSE),"0")</f>
        <v>0</v>
      </c>
      <c r="Q82" s="9">
        <f>IF(AND('V2 Global valeurs'!$G82="E",'V2 Global valeurs'!E82="BASE"),VLOOKUP('V2 Global valeurs'!$A82,'V2 Global valeurs'!$A$2:$L$1221,9,FALSE),"0")</f>
        <v>78.03</v>
      </c>
      <c r="R82" s="9">
        <f>IF(AND('V2 Global valeurs'!$G82="E",'V2 Global valeurs'!E82="BASE"),VLOOKUP('V2 Global valeurs'!$A82,'V2 Global valeurs'!$A$2:$L$1221,10,FALSE),"0")</f>
        <v>0</v>
      </c>
      <c r="S82" s="9">
        <f>IF(AND('V2 Global valeurs'!$G82="E",'V2 Global valeurs'!E82="BASE"),VLOOKUP('V2 Global valeurs'!$A82,'V2 Global valeurs'!$A$2:$L$1221,11,FALSE),"0")</f>
        <v>187.28</v>
      </c>
      <c r="T82" s="9">
        <f>IF(AND('V2 Global valeurs'!$G82="E",'V2 Global valeurs'!E82="BASE"),VLOOKUP('V2 Global valeurs'!$A82,'V2 Global valeurs'!$A$2:$L$1221,12,FALSE),"0")</f>
        <v>0</v>
      </c>
      <c r="U82" s="9" t="str">
        <f>IF(AND('V2 Global valeurs'!$G82="A",'V2 Global valeurs'!E82="BASE"),VLOOKUP('V2 Global valeurs'!$A82,'V2 Global valeurs'!$A$2:$L$1221,8,FALSE),"0")</f>
        <v>0</v>
      </c>
      <c r="V82" s="9" t="str">
        <f>IF(AND('V2 Global valeurs'!$G82="A",'V2 Global valeurs'!E82="BASE"),VLOOKUP('V2 Global valeurs'!$A82,'V2 Global valeurs'!$A$2:$L$1221,9,FALSE),"0")</f>
        <v>0</v>
      </c>
      <c r="W82" s="9" t="str">
        <f>IF(AND('V2 Global valeurs'!$G82="A",'V2 Global valeurs'!E82="BASE"),VLOOKUP('V2 Global valeurs'!$A82,'V2 Global valeurs'!$A$2:$L$1221,10,FALSE),"0")</f>
        <v>0</v>
      </c>
      <c r="X82" s="9" t="str">
        <f>IF(AND('V2 Global valeurs'!$G82="A",'V2 Global valeurs'!E82="BASE"),VLOOKUP('V2 Global valeurs'!$A82,'V2 Global valeurs'!$A$2:$L$1221,11,FALSE),"0")</f>
        <v>0</v>
      </c>
      <c r="Y82" s="9" t="str">
        <f>IF(AND('V2 Global valeurs'!$G82="A",'V2 Global valeurs'!E82="BASE"),VLOOKUP('V2 Global valeurs'!$A82,'V2 Global valeurs'!$A$2:$L$1221,12,FALSE),"0")</f>
        <v>0</v>
      </c>
      <c r="AB82" s="3"/>
      <c r="AC82" s="3" t="str">
        <f>IF(AND('V2 Global valeurs'!$G82="E",'V2 Global valeurs'!$E82="RENFORT 1"),VLOOKUP('V2 Global valeurs'!$A82,'V2 Global valeurs'!$A$2:$L$1221,8,FALSE),"0")</f>
        <v>0</v>
      </c>
      <c r="AD82" s="3" t="str">
        <f>IF(AND('V2 Global valeurs'!$G82="E",'V2 Global valeurs'!$E82="RENFORT 1"),VLOOKUP('V2 Global valeurs'!$A82,'V2 Global valeurs'!$A$2:$L$1221,9,FALSE),"0")</f>
        <v>0</v>
      </c>
      <c r="AE82" s="3" t="str">
        <f>IF(AND('V2 Global valeurs'!$G82="E",'V2 Global valeurs'!$E82="RENFORT 1"),VLOOKUP('V2 Global valeurs'!$A82,'V2 Global valeurs'!$A$2:$L$1221,10,FALSE),"0")</f>
        <v>0</v>
      </c>
      <c r="AF82" s="3" t="str">
        <f>IF(AND('V2 Global valeurs'!$G82="E",'V2 Global valeurs'!$E82="RENFORT 1"),VLOOKUP('V2 Global valeurs'!$A82,'V2 Global valeurs'!$A$2:$L$1221,11,FALSE),"0")</f>
        <v>0</v>
      </c>
      <c r="AG82" s="3" t="str">
        <f>IF(AND('V2 Global valeurs'!$G82="E",'V2 Global valeurs'!$E82="RENFORT 1"),VLOOKUP('V2 Global valeurs'!$A82,'V2 Global valeurs'!$A$2:$L$1221,12,FALSE),"0")</f>
        <v>0</v>
      </c>
      <c r="AH82" s="3" t="str">
        <f>IF(AND('V2 Global valeurs'!$G82="A",'V2 Global valeurs'!$E82="RENFORT 1"),VLOOKUP('V2 Global valeurs'!$A82,'V2 Global valeurs'!$A$2:$L$1221,8,FALSE),"0")</f>
        <v>0</v>
      </c>
      <c r="AI82" s="3" t="str">
        <f>IF(AND('V2 Global valeurs'!$G82="A",'V2 Global valeurs'!$E82="RENFORT 1"),VLOOKUP('V2 Global valeurs'!$A82,'V2 Global valeurs'!$A$2:$L$1221,9,FALSE),"0")</f>
        <v>0</v>
      </c>
      <c r="AJ82" s="3" t="str">
        <f>IF(AND('V2 Global valeurs'!$G82="A",'V2 Global valeurs'!$E82="RENFORT 1"),VLOOKUP('V2 Global valeurs'!$A82,'V2 Global valeurs'!$A$2:$L$1221,10,FALSE),"0")</f>
        <v>0</v>
      </c>
      <c r="AK82" s="3" t="str">
        <f>IF(AND('V2 Global valeurs'!$G82="A",'V2 Global valeurs'!$E82="RENFORT 1"),VLOOKUP('V2 Global valeurs'!$A82,'V2 Global valeurs'!$A$2:$L$1221,11,FALSE),"0")</f>
        <v>0</v>
      </c>
      <c r="AL82" s="3" t="str">
        <f>IF(AND('V2 Global valeurs'!$G82="A",'V2 Global valeurs'!$E82="RENFORT 1"),VLOOKUP('V2 Global valeurs'!$A82,'V2 Global valeurs'!$A$2:$L$1221,12,FALSE),"0")</f>
        <v>0</v>
      </c>
      <c r="AP82" s="1" t="str">
        <f>IF(AND('V2 Global valeurs'!$G82="E",'V2 Global valeurs'!$E82="RENFORT 2"),VLOOKUP('V2 Global valeurs'!$A82,'V2 Global valeurs'!$A$2:$L$1221,8,FALSE),"0")</f>
        <v>0</v>
      </c>
      <c r="AQ82" s="1" t="str">
        <f>IF(AND('V2 Global valeurs'!$G82="E",'V2 Global valeurs'!$E82="RENFORT 2"),VLOOKUP('V2 Global valeurs'!$A82,'V2 Global valeurs'!$A$2:$L$1221,9,FALSE),"0")</f>
        <v>0</v>
      </c>
      <c r="AR82" s="1" t="str">
        <f>IF(AND('V2 Global valeurs'!$G82="E",'V2 Global valeurs'!$E82="RENFORT 2"),VLOOKUP('V2 Global valeurs'!$A82,'V2 Global valeurs'!$A$2:$L$1221,10,FALSE),"0")</f>
        <v>0</v>
      </c>
      <c r="AS82" s="1" t="str">
        <f>IF(AND('V2 Global valeurs'!$G82="E",'V2 Global valeurs'!$E82="RENFORT 2"),VLOOKUP('V2 Global valeurs'!$A82,'V2 Global valeurs'!$A$2:$L$1221,11,FALSE),"0")</f>
        <v>0</v>
      </c>
      <c r="AT82" s="1" t="str">
        <f>IF(AND('V2 Global valeurs'!$G82="E",'V2 Global valeurs'!$E82="RENFORT 2"),VLOOKUP('V2 Global valeurs'!$A82,'V2 Global valeurs'!$A$2:$L$1221,12,FALSE),"0")</f>
        <v>0</v>
      </c>
      <c r="AU82" s="1" t="str">
        <f>IF(AND('V2 Global valeurs'!$G82="A",'V2 Global valeurs'!$E82="RENFORT 2"),VLOOKUP('V2 Global valeurs'!$A82,'V2 Global valeurs'!$A$2:$L$1221,8,FALSE),"0")</f>
        <v>0</v>
      </c>
      <c r="AV82" s="1" t="str">
        <f>IF(AND('V2 Global valeurs'!$G82="A",'V2 Global valeurs'!$E82="RENFORT 2"),VLOOKUP('V2 Global valeurs'!$A82,'V2 Global valeurs'!$A$2:$L$1221,9,FALSE),"0")</f>
        <v>0</v>
      </c>
      <c r="AW82" s="1" t="str">
        <f>IF(AND('V2 Global valeurs'!$G82="A",'V2 Global valeurs'!$E82="RENFORT 2"),VLOOKUP('V2 Global valeurs'!$A82,'V2 Global valeurs'!$A$2:$L$1221,10,FALSE),"0")</f>
        <v>0</v>
      </c>
      <c r="AX82" s="1" t="str">
        <f>IF(AND('V2 Global valeurs'!$G82="A",'V2 Global valeurs'!$E82="RENFORT 2"),VLOOKUP('V2 Global valeurs'!$A82,'V2 Global valeurs'!$A$2:$L$1221,11,FALSE),"0")</f>
        <v>0</v>
      </c>
      <c r="AY82" s="1" t="str">
        <f>IF(AND('V2 Global valeurs'!$G82="A",'V2 Global valeurs'!$E82="RENFORT 2"),VLOOKUP('V2 Global valeurs'!$A82,'V2 Global valeurs'!$A$2:$L$1221,12,FALSE),"0")</f>
        <v>0</v>
      </c>
    </row>
    <row r="83" spans="1:51" x14ac:dyDescent="0.3">
      <c r="A83" t="s">
        <v>221</v>
      </c>
      <c r="B83" t="s">
        <v>222</v>
      </c>
      <c r="C83" t="s">
        <v>222</v>
      </c>
      <c r="D83" t="s">
        <v>223</v>
      </c>
      <c r="E83" t="s">
        <v>367</v>
      </c>
      <c r="F83" s="2">
        <v>8</v>
      </c>
      <c r="G83" s="2" t="s">
        <v>9</v>
      </c>
      <c r="H83">
        <v>144.17000000000002</v>
      </c>
      <c r="I83">
        <v>50.33</v>
      </c>
      <c r="J83">
        <v>90.000000000000014</v>
      </c>
      <c r="K83">
        <v>144.17000000000002</v>
      </c>
      <c r="L83">
        <v>144.17000000000002</v>
      </c>
      <c r="M83" t="s">
        <v>222</v>
      </c>
      <c r="N83" t="s">
        <v>223</v>
      </c>
      <c r="O83" s="4" t="s">
        <v>9</v>
      </c>
      <c r="P83" s="9">
        <f>IF(AND('V2 Global valeurs'!$G83="E",'V2 Global valeurs'!E83="BASE"),VLOOKUP('V2 Global valeurs'!$A83,'V2 Global valeurs'!$A$2:$L$1221,8,FALSE),"0")</f>
        <v>144.17000000000002</v>
      </c>
      <c r="Q83" s="9">
        <f>IF(AND('V2 Global valeurs'!$G83="E",'V2 Global valeurs'!E83="BASE"),VLOOKUP('V2 Global valeurs'!$A83,'V2 Global valeurs'!$A$2:$L$1221,9,FALSE),"0")</f>
        <v>50.33</v>
      </c>
      <c r="R83" s="9">
        <f>IF(AND('V2 Global valeurs'!$G83="E",'V2 Global valeurs'!E83="BASE"),VLOOKUP('V2 Global valeurs'!$A83,'V2 Global valeurs'!$A$2:$L$1221,10,FALSE),"0")</f>
        <v>90.000000000000014</v>
      </c>
      <c r="S83" s="9">
        <f>IF(AND('V2 Global valeurs'!$G83="E",'V2 Global valeurs'!E83="BASE"),VLOOKUP('V2 Global valeurs'!$A83,'V2 Global valeurs'!$A$2:$L$1221,11,FALSE),"0")</f>
        <v>144.17000000000002</v>
      </c>
      <c r="T83" s="9">
        <f>IF(AND('V2 Global valeurs'!$G83="E",'V2 Global valeurs'!E83="BASE"),VLOOKUP('V2 Global valeurs'!$A83,'V2 Global valeurs'!$A$2:$L$1221,12,FALSE),"0")</f>
        <v>144.17000000000002</v>
      </c>
      <c r="U83" s="9" t="str">
        <f>IF(AND('V2 Global valeurs'!$G83="A",'V2 Global valeurs'!E83="BASE"),VLOOKUP('V2 Global valeurs'!$A83,'V2 Global valeurs'!$A$2:$L$1221,8,FALSE),"0")</f>
        <v>0</v>
      </c>
      <c r="V83" s="9" t="str">
        <f>IF(AND('V2 Global valeurs'!$G83="A",'V2 Global valeurs'!E83="BASE"),VLOOKUP('V2 Global valeurs'!$A83,'V2 Global valeurs'!$A$2:$L$1221,9,FALSE),"0")</f>
        <v>0</v>
      </c>
      <c r="W83" s="9" t="str">
        <f>IF(AND('V2 Global valeurs'!$G83="A",'V2 Global valeurs'!E83="BASE"),VLOOKUP('V2 Global valeurs'!$A83,'V2 Global valeurs'!$A$2:$L$1221,10,FALSE),"0")</f>
        <v>0</v>
      </c>
      <c r="X83" s="9" t="str">
        <f>IF(AND('V2 Global valeurs'!$G83="A",'V2 Global valeurs'!E83="BASE"),VLOOKUP('V2 Global valeurs'!$A83,'V2 Global valeurs'!$A$2:$L$1221,11,FALSE),"0")</f>
        <v>0</v>
      </c>
      <c r="Y83" s="9" t="str">
        <f>IF(AND('V2 Global valeurs'!$G83="A",'V2 Global valeurs'!E83="BASE"),VLOOKUP('V2 Global valeurs'!$A83,'V2 Global valeurs'!$A$2:$L$1221,12,FALSE),"0")</f>
        <v>0</v>
      </c>
      <c r="AB83" s="3"/>
      <c r="AC83" s="3" t="str">
        <f>IF(AND('V2 Global valeurs'!$G83="E",'V2 Global valeurs'!$E83="RENFORT 1"),VLOOKUP('V2 Global valeurs'!$A83,'V2 Global valeurs'!$A$2:$L$1221,8,FALSE),"0")</f>
        <v>0</v>
      </c>
      <c r="AD83" s="3" t="str">
        <f>IF(AND('V2 Global valeurs'!$G83="E",'V2 Global valeurs'!$E83="RENFORT 1"),VLOOKUP('V2 Global valeurs'!$A83,'V2 Global valeurs'!$A$2:$L$1221,9,FALSE),"0")</f>
        <v>0</v>
      </c>
      <c r="AE83" s="3" t="str">
        <f>IF(AND('V2 Global valeurs'!$G83="E",'V2 Global valeurs'!$E83="RENFORT 1"),VLOOKUP('V2 Global valeurs'!$A83,'V2 Global valeurs'!$A$2:$L$1221,10,FALSE),"0")</f>
        <v>0</v>
      </c>
      <c r="AF83" s="3" t="str">
        <f>IF(AND('V2 Global valeurs'!$G83="E",'V2 Global valeurs'!$E83="RENFORT 1"),VLOOKUP('V2 Global valeurs'!$A83,'V2 Global valeurs'!$A$2:$L$1221,11,FALSE),"0")</f>
        <v>0</v>
      </c>
      <c r="AG83" s="3" t="str">
        <f>IF(AND('V2 Global valeurs'!$G83="E",'V2 Global valeurs'!$E83="RENFORT 1"),VLOOKUP('V2 Global valeurs'!$A83,'V2 Global valeurs'!$A$2:$L$1221,12,FALSE),"0")</f>
        <v>0</v>
      </c>
      <c r="AH83" s="3" t="str">
        <f>IF(AND('V2 Global valeurs'!$G83="A",'V2 Global valeurs'!$E83="RENFORT 1"),VLOOKUP('V2 Global valeurs'!$A83,'V2 Global valeurs'!$A$2:$L$1221,8,FALSE),"0")</f>
        <v>0</v>
      </c>
      <c r="AI83" s="3" t="str">
        <f>IF(AND('V2 Global valeurs'!$G83="A",'V2 Global valeurs'!$E83="RENFORT 1"),VLOOKUP('V2 Global valeurs'!$A83,'V2 Global valeurs'!$A$2:$L$1221,9,FALSE),"0")</f>
        <v>0</v>
      </c>
      <c r="AJ83" s="3" t="str">
        <f>IF(AND('V2 Global valeurs'!$G83="A",'V2 Global valeurs'!$E83="RENFORT 1"),VLOOKUP('V2 Global valeurs'!$A83,'V2 Global valeurs'!$A$2:$L$1221,10,FALSE),"0")</f>
        <v>0</v>
      </c>
      <c r="AK83" s="3" t="str">
        <f>IF(AND('V2 Global valeurs'!$G83="A",'V2 Global valeurs'!$E83="RENFORT 1"),VLOOKUP('V2 Global valeurs'!$A83,'V2 Global valeurs'!$A$2:$L$1221,11,FALSE),"0")</f>
        <v>0</v>
      </c>
      <c r="AL83" s="3" t="str">
        <f>IF(AND('V2 Global valeurs'!$G83="A",'V2 Global valeurs'!$E83="RENFORT 1"),VLOOKUP('V2 Global valeurs'!$A83,'V2 Global valeurs'!$A$2:$L$1221,12,FALSE),"0")</f>
        <v>0</v>
      </c>
      <c r="AP83" s="1" t="str">
        <f>IF(AND('V2 Global valeurs'!$G83="E",'V2 Global valeurs'!$E83="RENFORT 2"),VLOOKUP('V2 Global valeurs'!$A83,'V2 Global valeurs'!$A$2:$L$1221,8,FALSE),"0")</f>
        <v>0</v>
      </c>
      <c r="AQ83" s="1" t="str">
        <f>IF(AND('V2 Global valeurs'!$G83="E",'V2 Global valeurs'!$E83="RENFORT 2"),VLOOKUP('V2 Global valeurs'!$A83,'V2 Global valeurs'!$A$2:$L$1221,9,FALSE),"0")</f>
        <v>0</v>
      </c>
      <c r="AR83" s="1" t="str">
        <f>IF(AND('V2 Global valeurs'!$G83="E",'V2 Global valeurs'!$E83="RENFORT 2"),VLOOKUP('V2 Global valeurs'!$A83,'V2 Global valeurs'!$A$2:$L$1221,10,FALSE),"0")</f>
        <v>0</v>
      </c>
      <c r="AS83" s="1" t="str">
        <f>IF(AND('V2 Global valeurs'!$G83="E",'V2 Global valeurs'!$E83="RENFORT 2"),VLOOKUP('V2 Global valeurs'!$A83,'V2 Global valeurs'!$A$2:$L$1221,11,FALSE),"0")</f>
        <v>0</v>
      </c>
      <c r="AT83" s="1" t="str">
        <f>IF(AND('V2 Global valeurs'!$G83="E",'V2 Global valeurs'!$E83="RENFORT 2"),VLOOKUP('V2 Global valeurs'!$A83,'V2 Global valeurs'!$A$2:$L$1221,12,FALSE),"0")</f>
        <v>0</v>
      </c>
      <c r="AU83" s="1" t="str">
        <f>IF(AND('V2 Global valeurs'!$G83="A",'V2 Global valeurs'!$E83="RENFORT 2"),VLOOKUP('V2 Global valeurs'!$A83,'V2 Global valeurs'!$A$2:$L$1221,8,FALSE),"0")</f>
        <v>0</v>
      </c>
      <c r="AV83" s="1" t="str">
        <f>IF(AND('V2 Global valeurs'!$G83="A",'V2 Global valeurs'!$E83="RENFORT 2"),VLOOKUP('V2 Global valeurs'!$A83,'V2 Global valeurs'!$A$2:$L$1221,9,FALSE),"0")</f>
        <v>0</v>
      </c>
      <c r="AW83" s="1" t="str">
        <f>IF(AND('V2 Global valeurs'!$G83="A",'V2 Global valeurs'!$E83="RENFORT 2"),VLOOKUP('V2 Global valeurs'!$A83,'V2 Global valeurs'!$A$2:$L$1221,10,FALSE),"0")</f>
        <v>0</v>
      </c>
      <c r="AX83" s="1" t="str">
        <f>IF(AND('V2 Global valeurs'!$G83="A",'V2 Global valeurs'!$E83="RENFORT 2"),VLOOKUP('V2 Global valeurs'!$A83,'V2 Global valeurs'!$A$2:$L$1221,11,FALSE),"0")</f>
        <v>0</v>
      </c>
      <c r="AY83" s="1" t="str">
        <f>IF(AND('V2 Global valeurs'!$G83="A",'V2 Global valeurs'!$E83="RENFORT 2"),VLOOKUP('V2 Global valeurs'!$A83,'V2 Global valeurs'!$A$2:$L$1221,12,FALSE),"0")</f>
        <v>0</v>
      </c>
    </row>
    <row r="84" spans="1:51" x14ac:dyDescent="0.3">
      <c r="A84" t="s">
        <v>224</v>
      </c>
      <c r="B84" t="s">
        <v>225</v>
      </c>
      <c r="C84" t="s">
        <v>226</v>
      </c>
      <c r="D84" t="s">
        <v>227</v>
      </c>
      <c r="E84" t="s">
        <v>367</v>
      </c>
      <c r="F84" s="2">
        <v>4</v>
      </c>
      <c r="G84" s="2" t="s">
        <v>9</v>
      </c>
      <c r="H84">
        <v>0</v>
      </c>
      <c r="I84">
        <v>69.34</v>
      </c>
      <c r="J84">
        <v>0</v>
      </c>
      <c r="K84">
        <v>165.93</v>
      </c>
      <c r="L84">
        <v>0</v>
      </c>
      <c r="M84" t="s">
        <v>226</v>
      </c>
      <c r="N84" t="s">
        <v>227</v>
      </c>
      <c r="O84" s="4" t="s">
        <v>9</v>
      </c>
      <c r="P84" s="9">
        <f>IF(AND('V2 Global valeurs'!$G84="E",'V2 Global valeurs'!E84="BASE"),VLOOKUP('V2 Global valeurs'!$A84,'V2 Global valeurs'!$A$2:$L$1221,8,FALSE),"0")</f>
        <v>0</v>
      </c>
      <c r="Q84" s="9">
        <f>IF(AND('V2 Global valeurs'!$G84="E",'V2 Global valeurs'!E84="BASE"),VLOOKUP('V2 Global valeurs'!$A84,'V2 Global valeurs'!$A$2:$L$1221,9,FALSE),"0")</f>
        <v>69.34</v>
      </c>
      <c r="R84" s="9">
        <f>IF(AND('V2 Global valeurs'!$G84="E",'V2 Global valeurs'!E84="BASE"),VLOOKUP('V2 Global valeurs'!$A84,'V2 Global valeurs'!$A$2:$L$1221,10,FALSE),"0")</f>
        <v>0</v>
      </c>
      <c r="S84" s="9">
        <f>IF(AND('V2 Global valeurs'!$G84="E",'V2 Global valeurs'!E84="BASE"),VLOOKUP('V2 Global valeurs'!$A84,'V2 Global valeurs'!$A$2:$L$1221,11,FALSE),"0")</f>
        <v>165.93</v>
      </c>
      <c r="T84" s="9">
        <f>IF(AND('V2 Global valeurs'!$G84="E",'V2 Global valeurs'!E84="BASE"),VLOOKUP('V2 Global valeurs'!$A84,'V2 Global valeurs'!$A$2:$L$1221,12,FALSE),"0")</f>
        <v>0</v>
      </c>
      <c r="U84" s="9" t="str">
        <f>IF(AND('V2 Global valeurs'!$G84="A",'V2 Global valeurs'!E84="BASE"),VLOOKUP('V2 Global valeurs'!$A84,'V2 Global valeurs'!$A$2:$L$1221,8,FALSE),"0")</f>
        <v>0</v>
      </c>
      <c r="V84" s="9" t="str">
        <f>IF(AND('V2 Global valeurs'!$G84="A",'V2 Global valeurs'!E84="BASE"),VLOOKUP('V2 Global valeurs'!$A84,'V2 Global valeurs'!$A$2:$L$1221,9,FALSE),"0")</f>
        <v>0</v>
      </c>
      <c r="W84" s="9" t="str">
        <f>IF(AND('V2 Global valeurs'!$G84="A",'V2 Global valeurs'!E84="BASE"),VLOOKUP('V2 Global valeurs'!$A84,'V2 Global valeurs'!$A$2:$L$1221,10,FALSE),"0")</f>
        <v>0</v>
      </c>
      <c r="X84" s="9" t="str">
        <f>IF(AND('V2 Global valeurs'!$G84="A",'V2 Global valeurs'!E84="BASE"),VLOOKUP('V2 Global valeurs'!$A84,'V2 Global valeurs'!$A$2:$L$1221,11,FALSE),"0")</f>
        <v>0</v>
      </c>
      <c r="Y84" s="9" t="str">
        <f>IF(AND('V2 Global valeurs'!$G84="A",'V2 Global valeurs'!E84="BASE"),VLOOKUP('V2 Global valeurs'!$A84,'V2 Global valeurs'!$A$2:$L$1221,12,FALSE),"0")</f>
        <v>0</v>
      </c>
      <c r="AB84" s="3"/>
      <c r="AC84" s="3" t="str">
        <f>IF(AND('V2 Global valeurs'!$G84="E",'V2 Global valeurs'!$E84="RENFORT 1"),VLOOKUP('V2 Global valeurs'!$A84,'V2 Global valeurs'!$A$2:$L$1221,8,FALSE),"0")</f>
        <v>0</v>
      </c>
      <c r="AD84" s="3" t="str">
        <f>IF(AND('V2 Global valeurs'!$G84="E",'V2 Global valeurs'!$E84="RENFORT 1"),VLOOKUP('V2 Global valeurs'!$A84,'V2 Global valeurs'!$A$2:$L$1221,9,FALSE),"0")</f>
        <v>0</v>
      </c>
      <c r="AE84" s="3" t="str">
        <f>IF(AND('V2 Global valeurs'!$G84="E",'V2 Global valeurs'!$E84="RENFORT 1"),VLOOKUP('V2 Global valeurs'!$A84,'V2 Global valeurs'!$A$2:$L$1221,10,FALSE),"0")</f>
        <v>0</v>
      </c>
      <c r="AF84" s="3" t="str">
        <f>IF(AND('V2 Global valeurs'!$G84="E",'V2 Global valeurs'!$E84="RENFORT 1"),VLOOKUP('V2 Global valeurs'!$A84,'V2 Global valeurs'!$A$2:$L$1221,11,FALSE),"0")</f>
        <v>0</v>
      </c>
      <c r="AG84" s="3" t="str">
        <f>IF(AND('V2 Global valeurs'!$G84="E",'V2 Global valeurs'!$E84="RENFORT 1"),VLOOKUP('V2 Global valeurs'!$A84,'V2 Global valeurs'!$A$2:$L$1221,12,FALSE),"0")</f>
        <v>0</v>
      </c>
      <c r="AH84" s="3" t="str">
        <f>IF(AND('V2 Global valeurs'!$G84="A",'V2 Global valeurs'!$E84="RENFORT 1"),VLOOKUP('V2 Global valeurs'!$A84,'V2 Global valeurs'!$A$2:$L$1221,8,FALSE),"0")</f>
        <v>0</v>
      </c>
      <c r="AI84" s="3" t="str">
        <f>IF(AND('V2 Global valeurs'!$G84="A",'V2 Global valeurs'!$E84="RENFORT 1"),VLOOKUP('V2 Global valeurs'!$A84,'V2 Global valeurs'!$A$2:$L$1221,9,FALSE),"0")</f>
        <v>0</v>
      </c>
      <c r="AJ84" s="3" t="str">
        <f>IF(AND('V2 Global valeurs'!$G84="A",'V2 Global valeurs'!$E84="RENFORT 1"),VLOOKUP('V2 Global valeurs'!$A84,'V2 Global valeurs'!$A$2:$L$1221,10,FALSE),"0")</f>
        <v>0</v>
      </c>
      <c r="AK84" s="3" t="str">
        <f>IF(AND('V2 Global valeurs'!$G84="A",'V2 Global valeurs'!$E84="RENFORT 1"),VLOOKUP('V2 Global valeurs'!$A84,'V2 Global valeurs'!$A$2:$L$1221,11,FALSE),"0")</f>
        <v>0</v>
      </c>
      <c r="AL84" s="3" t="str">
        <f>IF(AND('V2 Global valeurs'!$G84="A",'V2 Global valeurs'!$E84="RENFORT 1"),VLOOKUP('V2 Global valeurs'!$A84,'V2 Global valeurs'!$A$2:$L$1221,12,FALSE),"0")</f>
        <v>0</v>
      </c>
      <c r="AP84" s="1" t="str">
        <f>IF(AND('V2 Global valeurs'!$G84="E",'V2 Global valeurs'!$E84="RENFORT 2"),VLOOKUP('V2 Global valeurs'!$A84,'V2 Global valeurs'!$A$2:$L$1221,8,FALSE),"0")</f>
        <v>0</v>
      </c>
      <c r="AQ84" s="1" t="str">
        <f>IF(AND('V2 Global valeurs'!$G84="E",'V2 Global valeurs'!$E84="RENFORT 2"),VLOOKUP('V2 Global valeurs'!$A84,'V2 Global valeurs'!$A$2:$L$1221,9,FALSE),"0")</f>
        <v>0</v>
      </c>
      <c r="AR84" s="1" t="str">
        <f>IF(AND('V2 Global valeurs'!$G84="E",'V2 Global valeurs'!$E84="RENFORT 2"),VLOOKUP('V2 Global valeurs'!$A84,'V2 Global valeurs'!$A$2:$L$1221,10,FALSE),"0")</f>
        <v>0</v>
      </c>
      <c r="AS84" s="1" t="str">
        <f>IF(AND('V2 Global valeurs'!$G84="E",'V2 Global valeurs'!$E84="RENFORT 2"),VLOOKUP('V2 Global valeurs'!$A84,'V2 Global valeurs'!$A$2:$L$1221,11,FALSE),"0")</f>
        <v>0</v>
      </c>
      <c r="AT84" s="1" t="str">
        <f>IF(AND('V2 Global valeurs'!$G84="E",'V2 Global valeurs'!$E84="RENFORT 2"),VLOOKUP('V2 Global valeurs'!$A84,'V2 Global valeurs'!$A$2:$L$1221,12,FALSE),"0")</f>
        <v>0</v>
      </c>
      <c r="AU84" s="1" t="str">
        <f>IF(AND('V2 Global valeurs'!$G84="A",'V2 Global valeurs'!$E84="RENFORT 2"),VLOOKUP('V2 Global valeurs'!$A84,'V2 Global valeurs'!$A$2:$L$1221,8,FALSE),"0")</f>
        <v>0</v>
      </c>
      <c r="AV84" s="1" t="str">
        <f>IF(AND('V2 Global valeurs'!$G84="A",'V2 Global valeurs'!$E84="RENFORT 2"),VLOOKUP('V2 Global valeurs'!$A84,'V2 Global valeurs'!$A$2:$L$1221,9,FALSE),"0")</f>
        <v>0</v>
      </c>
      <c r="AW84" s="1" t="str">
        <f>IF(AND('V2 Global valeurs'!$G84="A",'V2 Global valeurs'!$E84="RENFORT 2"),VLOOKUP('V2 Global valeurs'!$A84,'V2 Global valeurs'!$A$2:$L$1221,10,FALSE),"0")</f>
        <v>0</v>
      </c>
      <c r="AX84" s="1" t="str">
        <f>IF(AND('V2 Global valeurs'!$G84="A",'V2 Global valeurs'!$E84="RENFORT 2"),VLOOKUP('V2 Global valeurs'!$A84,'V2 Global valeurs'!$A$2:$L$1221,11,FALSE),"0")</f>
        <v>0</v>
      </c>
      <c r="AY84" s="1" t="str">
        <f>IF(AND('V2 Global valeurs'!$G84="A",'V2 Global valeurs'!$E84="RENFORT 2"),VLOOKUP('V2 Global valeurs'!$A84,'V2 Global valeurs'!$A$2:$L$1221,12,FALSE),"0")</f>
        <v>0</v>
      </c>
    </row>
    <row r="85" spans="1:51" x14ac:dyDescent="0.3">
      <c r="A85" t="s">
        <v>228</v>
      </c>
      <c r="B85" t="s">
        <v>229</v>
      </c>
      <c r="C85" t="s">
        <v>230</v>
      </c>
      <c r="D85" t="s">
        <v>231</v>
      </c>
      <c r="E85" t="s">
        <v>367</v>
      </c>
      <c r="F85" s="2">
        <v>8</v>
      </c>
      <c r="G85" s="2" t="s">
        <v>14</v>
      </c>
      <c r="H85">
        <v>146.86000000000001</v>
      </c>
      <c r="I85">
        <v>0</v>
      </c>
      <c r="J85">
        <v>58.78</v>
      </c>
      <c r="K85">
        <v>146.86000000000001</v>
      </c>
      <c r="L85">
        <v>146.86000000000001</v>
      </c>
      <c r="M85" t="s">
        <v>230</v>
      </c>
      <c r="N85" t="s">
        <v>231</v>
      </c>
      <c r="O85" s="4" t="s">
        <v>14</v>
      </c>
      <c r="P85" s="9" t="str">
        <f>IF(AND('V2 Global valeurs'!$G85="E",'V2 Global valeurs'!E85="BASE"),VLOOKUP('V2 Global valeurs'!$A85,'V2 Global valeurs'!$A$2:$L$1221,8,FALSE),"0")</f>
        <v>0</v>
      </c>
      <c r="Q85" s="9" t="str">
        <f>IF(AND('V2 Global valeurs'!$G85="E",'V2 Global valeurs'!E85="BASE"),VLOOKUP('V2 Global valeurs'!$A85,'V2 Global valeurs'!$A$2:$L$1221,9,FALSE),"0")</f>
        <v>0</v>
      </c>
      <c r="R85" s="9" t="str">
        <f>IF(AND('V2 Global valeurs'!$G85="E",'V2 Global valeurs'!E85="BASE"),VLOOKUP('V2 Global valeurs'!$A85,'V2 Global valeurs'!$A$2:$L$1221,10,FALSE),"0")</f>
        <v>0</v>
      </c>
      <c r="S85" s="9" t="str">
        <f>IF(AND('V2 Global valeurs'!$G85="E",'V2 Global valeurs'!E85="BASE"),VLOOKUP('V2 Global valeurs'!$A85,'V2 Global valeurs'!$A$2:$L$1221,11,FALSE),"0")</f>
        <v>0</v>
      </c>
      <c r="T85" s="9" t="str">
        <f>IF(AND('V2 Global valeurs'!$G85="E",'V2 Global valeurs'!E85="BASE"),VLOOKUP('V2 Global valeurs'!$A85,'V2 Global valeurs'!$A$2:$L$1221,12,FALSE),"0")</f>
        <v>0</v>
      </c>
      <c r="U85" s="9">
        <f>IF(AND('V2 Global valeurs'!$G85="A",'V2 Global valeurs'!E85="BASE"),VLOOKUP('V2 Global valeurs'!$A85,'V2 Global valeurs'!$A$2:$L$1221,8,FALSE),"0")</f>
        <v>146.86000000000001</v>
      </c>
      <c r="V85" s="9">
        <f>IF(AND('V2 Global valeurs'!$G85="A",'V2 Global valeurs'!E85="BASE"),VLOOKUP('V2 Global valeurs'!$A85,'V2 Global valeurs'!$A$2:$L$1221,9,FALSE),"0")</f>
        <v>0</v>
      </c>
      <c r="W85" s="9">
        <f>IF(AND('V2 Global valeurs'!$G85="A",'V2 Global valeurs'!E85="BASE"),VLOOKUP('V2 Global valeurs'!$A85,'V2 Global valeurs'!$A$2:$L$1221,10,FALSE),"0")</f>
        <v>58.78</v>
      </c>
      <c r="X85" s="9">
        <f>IF(AND('V2 Global valeurs'!$G85="A",'V2 Global valeurs'!E85="BASE"),VLOOKUP('V2 Global valeurs'!$A85,'V2 Global valeurs'!$A$2:$L$1221,11,FALSE),"0")</f>
        <v>146.86000000000001</v>
      </c>
      <c r="Y85" s="9">
        <f>IF(AND('V2 Global valeurs'!$G85="A",'V2 Global valeurs'!E85="BASE"),VLOOKUP('V2 Global valeurs'!$A85,'V2 Global valeurs'!$A$2:$L$1221,12,FALSE),"0")</f>
        <v>146.86000000000001</v>
      </c>
      <c r="AB85" s="3"/>
      <c r="AC85" s="3" t="str">
        <f>IF(AND('V2 Global valeurs'!$G85="E",'V2 Global valeurs'!$E85="RENFORT 1"),VLOOKUP('V2 Global valeurs'!$A85,'V2 Global valeurs'!$A$2:$L$1221,8,FALSE),"0")</f>
        <v>0</v>
      </c>
      <c r="AD85" s="3" t="str">
        <f>IF(AND('V2 Global valeurs'!$G85="E",'V2 Global valeurs'!$E85="RENFORT 1"),VLOOKUP('V2 Global valeurs'!$A85,'V2 Global valeurs'!$A$2:$L$1221,9,FALSE),"0")</f>
        <v>0</v>
      </c>
      <c r="AE85" s="3" t="str">
        <f>IF(AND('V2 Global valeurs'!$G85="E",'V2 Global valeurs'!$E85="RENFORT 1"),VLOOKUP('V2 Global valeurs'!$A85,'V2 Global valeurs'!$A$2:$L$1221,10,FALSE),"0")</f>
        <v>0</v>
      </c>
      <c r="AF85" s="3" t="str">
        <f>IF(AND('V2 Global valeurs'!$G85="E",'V2 Global valeurs'!$E85="RENFORT 1"),VLOOKUP('V2 Global valeurs'!$A85,'V2 Global valeurs'!$A$2:$L$1221,11,FALSE),"0")</f>
        <v>0</v>
      </c>
      <c r="AG85" s="3" t="str">
        <f>IF(AND('V2 Global valeurs'!$G85="E",'V2 Global valeurs'!$E85="RENFORT 1"),VLOOKUP('V2 Global valeurs'!$A85,'V2 Global valeurs'!$A$2:$L$1221,12,FALSE),"0")</f>
        <v>0</v>
      </c>
      <c r="AH85" s="3" t="str">
        <f>IF(AND('V2 Global valeurs'!$G85="A",'V2 Global valeurs'!$E85="RENFORT 1"),VLOOKUP('V2 Global valeurs'!$A85,'V2 Global valeurs'!$A$2:$L$1221,8,FALSE),"0")</f>
        <v>0</v>
      </c>
      <c r="AI85" s="3" t="str">
        <f>IF(AND('V2 Global valeurs'!$G85="A",'V2 Global valeurs'!$E85="RENFORT 1"),VLOOKUP('V2 Global valeurs'!$A85,'V2 Global valeurs'!$A$2:$L$1221,9,FALSE),"0")</f>
        <v>0</v>
      </c>
      <c r="AJ85" s="3" t="str">
        <f>IF(AND('V2 Global valeurs'!$G85="A",'V2 Global valeurs'!$E85="RENFORT 1"),VLOOKUP('V2 Global valeurs'!$A85,'V2 Global valeurs'!$A$2:$L$1221,10,FALSE),"0")</f>
        <v>0</v>
      </c>
      <c r="AK85" s="3" t="str">
        <f>IF(AND('V2 Global valeurs'!$G85="A",'V2 Global valeurs'!$E85="RENFORT 1"),VLOOKUP('V2 Global valeurs'!$A85,'V2 Global valeurs'!$A$2:$L$1221,11,FALSE),"0")</f>
        <v>0</v>
      </c>
      <c r="AL85" s="3" t="str">
        <f>IF(AND('V2 Global valeurs'!$G85="A",'V2 Global valeurs'!$E85="RENFORT 1"),VLOOKUP('V2 Global valeurs'!$A85,'V2 Global valeurs'!$A$2:$L$1221,12,FALSE),"0")</f>
        <v>0</v>
      </c>
      <c r="AP85" s="1" t="str">
        <f>IF(AND('V2 Global valeurs'!$G85="E",'V2 Global valeurs'!$E85="RENFORT 2"),VLOOKUP('V2 Global valeurs'!$A85,'V2 Global valeurs'!$A$2:$L$1221,8,FALSE),"0")</f>
        <v>0</v>
      </c>
      <c r="AQ85" s="1" t="str">
        <f>IF(AND('V2 Global valeurs'!$G85="E",'V2 Global valeurs'!$E85="RENFORT 2"),VLOOKUP('V2 Global valeurs'!$A85,'V2 Global valeurs'!$A$2:$L$1221,9,FALSE),"0")</f>
        <v>0</v>
      </c>
      <c r="AR85" s="1" t="str">
        <f>IF(AND('V2 Global valeurs'!$G85="E",'V2 Global valeurs'!$E85="RENFORT 2"),VLOOKUP('V2 Global valeurs'!$A85,'V2 Global valeurs'!$A$2:$L$1221,10,FALSE),"0")</f>
        <v>0</v>
      </c>
      <c r="AS85" s="1" t="str">
        <f>IF(AND('V2 Global valeurs'!$G85="E",'V2 Global valeurs'!$E85="RENFORT 2"),VLOOKUP('V2 Global valeurs'!$A85,'V2 Global valeurs'!$A$2:$L$1221,11,FALSE),"0")</f>
        <v>0</v>
      </c>
      <c r="AT85" s="1" t="str">
        <f>IF(AND('V2 Global valeurs'!$G85="E",'V2 Global valeurs'!$E85="RENFORT 2"),VLOOKUP('V2 Global valeurs'!$A85,'V2 Global valeurs'!$A$2:$L$1221,12,FALSE),"0")</f>
        <v>0</v>
      </c>
      <c r="AU85" s="1" t="str">
        <f>IF(AND('V2 Global valeurs'!$G85="A",'V2 Global valeurs'!$E85="RENFORT 2"),VLOOKUP('V2 Global valeurs'!$A85,'V2 Global valeurs'!$A$2:$L$1221,8,FALSE),"0")</f>
        <v>0</v>
      </c>
      <c r="AV85" s="1" t="str">
        <f>IF(AND('V2 Global valeurs'!$G85="A",'V2 Global valeurs'!$E85="RENFORT 2"),VLOOKUP('V2 Global valeurs'!$A85,'V2 Global valeurs'!$A$2:$L$1221,9,FALSE),"0")</f>
        <v>0</v>
      </c>
      <c r="AW85" s="1" t="str">
        <f>IF(AND('V2 Global valeurs'!$G85="A",'V2 Global valeurs'!$E85="RENFORT 2"),VLOOKUP('V2 Global valeurs'!$A85,'V2 Global valeurs'!$A$2:$L$1221,10,FALSE),"0")</f>
        <v>0</v>
      </c>
      <c r="AX85" s="1" t="str">
        <f>IF(AND('V2 Global valeurs'!$G85="A",'V2 Global valeurs'!$E85="RENFORT 2"),VLOOKUP('V2 Global valeurs'!$A85,'V2 Global valeurs'!$A$2:$L$1221,11,FALSE),"0")</f>
        <v>0</v>
      </c>
      <c r="AY85" s="1" t="str">
        <f>IF(AND('V2 Global valeurs'!$G85="A",'V2 Global valeurs'!$E85="RENFORT 2"),VLOOKUP('V2 Global valeurs'!$A85,'V2 Global valeurs'!$A$2:$L$1221,12,FALSE),"0")</f>
        <v>0</v>
      </c>
    </row>
    <row r="86" spans="1:51" x14ac:dyDescent="0.3">
      <c r="A86" s="11" t="s">
        <v>417</v>
      </c>
      <c r="B86" t="s">
        <v>229</v>
      </c>
      <c r="C86" t="s">
        <v>230</v>
      </c>
      <c r="D86" t="s">
        <v>231</v>
      </c>
      <c r="E86" t="s">
        <v>367</v>
      </c>
      <c r="F86" s="2">
        <v>8</v>
      </c>
      <c r="G86" s="2" t="s">
        <v>9</v>
      </c>
      <c r="H86">
        <v>80.720000000000013</v>
      </c>
      <c r="I86">
        <v>80.720000000000013</v>
      </c>
      <c r="J86">
        <v>80.720000000000013</v>
      </c>
      <c r="K86">
        <v>80.720000000000013</v>
      </c>
      <c r="L86">
        <v>80.720000000000013</v>
      </c>
      <c r="M86" t="s">
        <v>230</v>
      </c>
      <c r="N86" t="s">
        <v>231</v>
      </c>
      <c r="O86" s="4" t="s">
        <v>9</v>
      </c>
      <c r="P86" s="9">
        <f>IF(AND('V2 Global valeurs'!$G86="E",'V2 Global valeurs'!E86="BASE"),VLOOKUP('V2 Global valeurs'!$A86,'V2 Global valeurs'!$A$2:$L$1221,8,FALSE),"0")</f>
        <v>80.720000000000013</v>
      </c>
      <c r="Q86" s="9">
        <f>IF(AND('V2 Global valeurs'!$G86="E",'V2 Global valeurs'!E86="BASE"),VLOOKUP('V2 Global valeurs'!$A86,'V2 Global valeurs'!$A$2:$L$1221,9,FALSE),"0")</f>
        <v>80.720000000000013</v>
      </c>
      <c r="R86" s="9">
        <f>IF(AND('V2 Global valeurs'!$G86="E",'V2 Global valeurs'!E86="BASE"),VLOOKUP('V2 Global valeurs'!$A86,'V2 Global valeurs'!$A$2:$L$1221,10,FALSE),"0")</f>
        <v>80.720000000000013</v>
      </c>
      <c r="S86" s="9">
        <f>IF(AND('V2 Global valeurs'!$G86="E",'V2 Global valeurs'!E86="BASE"),VLOOKUP('V2 Global valeurs'!$A86,'V2 Global valeurs'!$A$2:$L$1221,11,FALSE),"0")</f>
        <v>80.720000000000013</v>
      </c>
      <c r="T86" s="9">
        <f>IF(AND('V2 Global valeurs'!$G86="E",'V2 Global valeurs'!E86="BASE"),VLOOKUP('V2 Global valeurs'!$A86,'V2 Global valeurs'!$A$2:$L$1221,12,FALSE),"0")</f>
        <v>80.720000000000013</v>
      </c>
      <c r="U86" s="9" t="str">
        <f>IF(AND('V2 Global valeurs'!$G86="A",'V2 Global valeurs'!E86="BASE"),VLOOKUP('V2 Global valeurs'!$A86,'V2 Global valeurs'!$A$2:$L$1221,8,FALSE),"0")</f>
        <v>0</v>
      </c>
      <c r="V86" s="9" t="str">
        <f>IF(AND('V2 Global valeurs'!$G86="A",'V2 Global valeurs'!E86="BASE"),VLOOKUP('V2 Global valeurs'!$A86,'V2 Global valeurs'!$A$2:$L$1221,9,FALSE),"0")</f>
        <v>0</v>
      </c>
      <c r="W86" s="9" t="str">
        <f>IF(AND('V2 Global valeurs'!$G86="A",'V2 Global valeurs'!E86="BASE"),VLOOKUP('V2 Global valeurs'!$A86,'V2 Global valeurs'!$A$2:$L$1221,10,FALSE),"0")</f>
        <v>0</v>
      </c>
      <c r="X86" s="9" t="str">
        <f>IF(AND('V2 Global valeurs'!$G86="A",'V2 Global valeurs'!E86="BASE"),VLOOKUP('V2 Global valeurs'!$A86,'V2 Global valeurs'!$A$2:$L$1221,11,FALSE),"0")</f>
        <v>0</v>
      </c>
      <c r="Y86" s="9" t="str">
        <f>IF(AND('V2 Global valeurs'!$G86="A",'V2 Global valeurs'!E86="BASE"),VLOOKUP('V2 Global valeurs'!$A86,'V2 Global valeurs'!$A$2:$L$1221,12,FALSE),"0")</f>
        <v>0</v>
      </c>
      <c r="AB86" s="3"/>
      <c r="AC86" s="3" t="str">
        <f>IF(AND('V2 Global valeurs'!$G86="E",'V2 Global valeurs'!$E86="RENFORT 1"),VLOOKUP('V2 Global valeurs'!$A86,'V2 Global valeurs'!$A$2:$L$1221,8,FALSE),"0")</f>
        <v>0</v>
      </c>
      <c r="AD86" s="3" t="str">
        <f>IF(AND('V2 Global valeurs'!$G86="E",'V2 Global valeurs'!$E86="RENFORT 1"),VLOOKUP('V2 Global valeurs'!$A86,'V2 Global valeurs'!$A$2:$L$1221,9,FALSE),"0")</f>
        <v>0</v>
      </c>
      <c r="AE86" s="3" t="str">
        <f>IF(AND('V2 Global valeurs'!$G86="E",'V2 Global valeurs'!$E86="RENFORT 1"),VLOOKUP('V2 Global valeurs'!$A86,'V2 Global valeurs'!$A$2:$L$1221,10,FALSE),"0")</f>
        <v>0</v>
      </c>
      <c r="AF86" s="3" t="str">
        <f>IF(AND('V2 Global valeurs'!$G86="E",'V2 Global valeurs'!$E86="RENFORT 1"),VLOOKUP('V2 Global valeurs'!$A86,'V2 Global valeurs'!$A$2:$L$1221,11,FALSE),"0")</f>
        <v>0</v>
      </c>
      <c r="AG86" s="3" t="str">
        <f>IF(AND('V2 Global valeurs'!$G86="E",'V2 Global valeurs'!$E86="RENFORT 1"),VLOOKUP('V2 Global valeurs'!$A86,'V2 Global valeurs'!$A$2:$L$1221,12,FALSE),"0")</f>
        <v>0</v>
      </c>
      <c r="AH86" s="3" t="str">
        <f>IF(AND('V2 Global valeurs'!$G86="A",'V2 Global valeurs'!$E86="RENFORT 1"),VLOOKUP('V2 Global valeurs'!$A86,'V2 Global valeurs'!$A$2:$L$1221,8,FALSE),"0")</f>
        <v>0</v>
      </c>
      <c r="AI86" s="3" t="str">
        <f>IF(AND('V2 Global valeurs'!$G86="A",'V2 Global valeurs'!$E86="RENFORT 1"),VLOOKUP('V2 Global valeurs'!$A86,'V2 Global valeurs'!$A$2:$L$1221,9,FALSE),"0")</f>
        <v>0</v>
      </c>
      <c r="AJ86" s="3" t="str">
        <f>IF(AND('V2 Global valeurs'!$G86="A",'V2 Global valeurs'!$E86="RENFORT 1"),VLOOKUP('V2 Global valeurs'!$A86,'V2 Global valeurs'!$A$2:$L$1221,10,FALSE),"0")</f>
        <v>0</v>
      </c>
      <c r="AK86" s="3" t="str">
        <f>IF(AND('V2 Global valeurs'!$G86="A",'V2 Global valeurs'!$E86="RENFORT 1"),VLOOKUP('V2 Global valeurs'!$A86,'V2 Global valeurs'!$A$2:$L$1221,11,FALSE),"0")</f>
        <v>0</v>
      </c>
      <c r="AL86" s="3" t="str">
        <f>IF(AND('V2 Global valeurs'!$G86="A",'V2 Global valeurs'!$E86="RENFORT 1"),VLOOKUP('V2 Global valeurs'!$A86,'V2 Global valeurs'!$A$2:$L$1221,12,FALSE),"0")</f>
        <v>0</v>
      </c>
      <c r="AP86" s="1" t="str">
        <f>IF(AND('V2 Global valeurs'!$G86="E",'V2 Global valeurs'!$E86="RENFORT 2"),VLOOKUP('V2 Global valeurs'!$A86,'V2 Global valeurs'!$A$2:$L$1221,8,FALSE),"0")</f>
        <v>0</v>
      </c>
      <c r="AQ86" s="1" t="str">
        <f>IF(AND('V2 Global valeurs'!$G86="E",'V2 Global valeurs'!$E86="RENFORT 2"),VLOOKUP('V2 Global valeurs'!$A86,'V2 Global valeurs'!$A$2:$L$1221,9,FALSE),"0")</f>
        <v>0</v>
      </c>
      <c r="AR86" s="1" t="str">
        <f>IF(AND('V2 Global valeurs'!$G86="E",'V2 Global valeurs'!$E86="RENFORT 2"),VLOOKUP('V2 Global valeurs'!$A86,'V2 Global valeurs'!$A$2:$L$1221,10,FALSE),"0")</f>
        <v>0</v>
      </c>
      <c r="AS86" s="1" t="str">
        <f>IF(AND('V2 Global valeurs'!$G86="E",'V2 Global valeurs'!$E86="RENFORT 2"),VLOOKUP('V2 Global valeurs'!$A86,'V2 Global valeurs'!$A$2:$L$1221,11,FALSE),"0")</f>
        <v>0</v>
      </c>
      <c r="AT86" s="1" t="str">
        <f>IF(AND('V2 Global valeurs'!$G86="E",'V2 Global valeurs'!$E86="RENFORT 2"),VLOOKUP('V2 Global valeurs'!$A86,'V2 Global valeurs'!$A$2:$L$1221,12,FALSE),"0")</f>
        <v>0</v>
      </c>
      <c r="AU86" s="1" t="str">
        <f>IF(AND('V2 Global valeurs'!$G86="A",'V2 Global valeurs'!$E86="RENFORT 2"),VLOOKUP('V2 Global valeurs'!$A86,'V2 Global valeurs'!$A$2:$L$1221,8,FALSE),"0")</f>
        <v>0</v>
      </c>
      <c r="AV86" s="1" t="str">
        <f>IF(AND('V2 Global valeurs'!$G86="A",'V2 Global valeurs'!$E86="RENFORT 2"),VLOOKUP('V2 Global valeurs'!$A86,'V2 Global valeurs'!$A$2:$L$1221,9,FALSE),"0")</f>
        <v>0</v>
      </c>
      <c r="AW86" s="1" t="str">
        <f>IF(AND('V2 Global valeurs'!$G86="A",'V2 Global valeurs'!$E86="RENFORT 2"),VLOOKUP('V2 Global valeurs'!$A86,'V2 Global valeurs'!$A$2:$L$1221,10,FALSE),"0")</f>
        <v>0</v>
      </c>
      <c r="AX86" s="1" t="str">
        <f>IF(AND('V2 Global valeurs'!$G86="A",'V2 Global valeurs'!$E86="RENFORT 2"),VLOOKUP('V2 Global valeurs'!$A86,'V2 Global valeurs'!$A$2:$L$1221,11,FALSE),"0")</f>
        <v>0</v>
      </c>
      <c r="AY86" s="1" t="str">
        <f>IF(AND('V2 Global valeurs'!$G86="A",'V2 Global valeurs'!$E86="RENFORT 2"),VLOOKUP('V2 Global valeurs'!$A86,'V2 Global valeurs'!$A$2:$L$1221,12,FALSE),"0")</f>
        <v>0</v>
      </c>
    </row>
    <row r="87" spans="1:51" x14ac:dyDescent="0.3">
      <c r="A87" t="s">
        <v>232</v>
      </c>
      <c r="B87" t="s">
        <v>229</v>
      </c>
      <c r="C87" t="s">
        <v>233</v>
      </c>
      <c r="D87" t="s">
        <v>234</v>
      </c>
      <c r="E87" t="s">
        <v>368</v>
      </c>
      <c r="F87">
        <v>8</v>
      </c>
      <c r="G87" s="2" t="s">
        <v>14</v>
      </c>
      <c r="H87">
        <v>185.36</v>
      </c>
      <c r="I87">
        <v>14.4</v>
      </c>
      <c r="J87">
        <v>84.890000000000015</v>
      </c>
      <c r="K87">
        <v>185.36</v>
      </c>
      <c r="L87">
        <v>185.36</v>
      </c>
      <c r="O87" s="4"/>
      <c r="P87" s="9" t="str">
        <f>IF(AND('V2 Global valeurs'!$G87="E",'V2 Global valeurs'!E87="BASE"),VLOOKUP('V2 Global valeurs'!$A87,'V2 Global valeurs'!$A$2:$L$1221,8,FALSE),"0")</f>
        <v>0</v>
      </c>
      <c r="Q87" s="9" t="str">
        <f>IF(AND('V2 Global valeurs'!$G87="E",'V2 Global valeurs'!E87="BASE"),VLOOKUP('V2 Global valeurs'!$A87,'V2 Global valeurs'!$A$2:$L$1221,9,FALSE),"0")</f>
        <v>0</v>
      </c>
      <c r="R87" s="9" t="str">
        <f>IF(AND('V2 Global valeurs'!$G87="E",'V2 Global valeurs'!E87="BASE"),VLOOKUP('V2 Global valeurs'!$A87,'V2 Global valeurs'!$A$2:$L$1221,10,FALSE),"0")</f>
        <v>0</v>
      </c>
      <c r="S87" s="9" t="str">
        <f>IF(AND('V2 Global valeurs'!$G87="E",'V2 Global valeurs'!E87="BASE"),VLOOKUP('V2 Global valeurs'!$A87,'V2 Global valeurs'!$A$2:$L$1221,11,FALSE),"0")</f>
        <v>0</v>
      </c>
      <c r="T87" s="9" t="str">
        <f>IF(AND('V2 Global valeurs'!$G87="E",'V2 Global valeurs'!E87="BASE"),VLOOKUP('V2 Global valeurs'!$A87,'V2 Global valeurs'!$A$2:$L$1221,12,FALSE),"0")</f>
        <v>0</v>
      </c>
      <c r="U87" s="9" t="str">
        <f>IF(AND('V2 Global valeurs'!$G87="A",'V2 Global valeurs'!E87="BASE"),VLOOKUP('V2 Global valeurs'!$A87,'V2 Global valeurs'!$A$2:$L$1221,8,FALSE),"0")</f>
        <v>0</v>
      </c>
      <c r="V87" s="9" t="str">
        <f>IF(AND('V2 Global valeurs'!$G87="A",'V2 Global valeurs'!E87="BASE"),VLOOKUP('V2 Global valeurs'!$A87,'V2 Global valeurs'!$A$2:$L$1221,9,FALSE),"0")</f>
        <v>0</v>
      </c>
      <c r="W87" s="9" t="str">
        <f>IF(AND('V2 Global valeurs'!$G87="A",'V2 Global valeurs'!E87="BASE"),VLOOKUP('V2 Global valeurs'!$A87,'V2 Global valeurs'!$A$2:$L$1221,10,FALSE),"0")</f>
        <v>0</v>
      </c>
      <c r="X87" s="9" t="str">
        <f>IF(AND('V2 Global valeurs'!$G87="A",'V2 Global valeurs'!E87="BASE"),VLOOKUP('V2 Global valeurs'!$A87,'V2 Global valeurs'!$A$2:$L$1221,11,FALSE),"0")</f>
        <v>0</v>
      </c>
      <c r="Y87" s="9" t="str">
        <f>IF(AND('V2 Global valeurs'!$G87="A",'V2 Global valeurs'!E87="BASE"),VLOOKUP('V2 Global valeurs'!$A87,'V2 Global valeurs'!$A$2:$L$1221,12,FALSE),"0")</f>
        <v>0</v>
      </c>
      <c r="Z87" t="s">
        <v>233</v>
      </c>
      <c r="AA87" t="s">
        <v>234</v>
      </c>
      <c r="AB87" s="3" t="s">
        <v>14</v>
      </c>
      <c r="AC87" s="3" t="str">
        <f>IF(AND('V2 Global valeurs'!$G87="E",'V2 Global valeurs'!$E87="RENFORT 1"),VLOOKUP('V2 Global valeurs'!$A87,'V2 Global valeurs'!$A$2:$L$1221,8,FALSE),"0")</f>
        <v>0</v>
      </c>
      <c r="AD87" s="3" t="str">
        <f>IF(AND('V2 Global valeurs'!$G87="E",'V2 Global valeurs'!$E87="RENFORT 1"),VLOOKUP('V2 Global valeurs'!$A87,'V2 Global valeurs'!$A$2:$L$1221,9,FALSE),"0")</f>
        <v>0</v>
      </c>
      <c r="AE87" s="3" t="str">
        <f>IF(AND('V2 Global valeurs'!$G87="E",'V2 Global valeurs'!$E87="RENFORT 1"),VLOOKUP('V2 Global valeurs'!$A87,'V2 Global valeurs'!$A$2:$L$1221,10,FALSE),"0")</f>
        <v>0</v>
      </c>
      <c r="AF87" s="3" t="str">
        <f>IF(AND('V2 Global valeurs'!$G87="E",'V2 Global valeurs'!$E87="RENFORT 1"),VLOOKUP('V2 Global valeurs'!$A87,'V2 Global valeurs'!$A$2:$L$1221,11,FALSE),"0")</f>
        <v>0</v>
      </c>
      <c r="AG87" s="3" t="str">
        <f>IF(AND('V2 Global valeurs'!$G87="E",'V2 Global valeurs'!$E87="RENFORT 1"),VLOOKUP('V2 Global valeurs'!$A87,'V2 Global valeurs'!$A$2:$L$1221,12,FALSE),"0")</f>
        <v>0</v>
      </c>
      <c r="AH87" s="3">
        <f>IF(AND('V2 Global valeurs'!$G87="A",'V2 Global valeurs'!$E87="RENFORT 1"),VLOOKUP('V2 Global valeurs'!$A87,'V2 Global valeurs'!$A$2:$L$1221,8,FALSE),"0")</f>
        <v>185.36</v>
      </c>
      <c r="AI87" s="3">
        <f>IF(AND('V2 Global valeurs'!$G87="A",'V2 Global valeurs'!$E87="RENFORT 1"),VLOOKUP('V2 Global valeurs'!$A87,'V2 Global valeurs'!$A$2:$L$1221,9,FALSE),"0")</f>
        <v>14.4</v>
      </c>
      <c r="AJ87" s="3">
        <f>IF(AND('V2 Global valeurs'!$G87="A",'V2 Global valeurs'!$E87="RENFORT 1"),VLOOKUP('V2 Global valeurs'!$A87,'V2 Global valeurs'!$A$2:$L$1221,10,FALSE),"0")</f>
        <v>84.890000000000015</v>
      </c>
      <c r="AK87" s="3">
        <f>IF(AND('V2 Global valeurs'!$G87="A",'V2 Global valeurs'!$E87="RENFORT 1"),VLOOKUP('V2 Global valeurs'!$A87,'V2 Global valeurs'!$A$2:$L$1221,11,FALSE),"0")</f>
        <v>185.36</v>
      </c>
      <c r="AL87" s="3">
        <f>IF(AND('V2 Global valeurs'!$G87="A",'V2 Global valeurs'!$E87="RENFORT 1"),VLOOKUP('V2 Global valeurs'!$A87,'V2 Global valeurs'!$A$2:$L$1221,12,FALSE),"0")</f>
        <v>185.36</v>
      </c>
      <c r="AP87" s="1" t="str">
        <f>IF(AND('V2 Global valeurs'!$G87="E",'V2 Global valeurs'!$E87="RENFORT 2"),VLOOKUP('V2 Global valeurs'!$A87,'V2 Global valeurs'!$A$2:$L$1221,8,FALSE),"0")</f>
        <v>0</v>
      </c>
      <c r="AQ87" s="1" t="str">
        <f>IF(AND('V2 Global valeurs'!$G87="E",'V2 Global valeurs'!$E87="RENFORT 2"),VLOOKUP('V2 Global valeurs'!$A87,'V2 Global valeurs'!$A$2:$L$1221,9,FALSE),"0")</f>
        <v>0</v>
      </c>
      <c r="AR87" s="1" t="str">
        <f>IF(AND('V2 Global valeurs'!$G87="E",'V2 Global valeurs'!$E87="RENFORT 2"),VLOOKUP('V2 Global valeurs'!$A87,'V2 Global valeurs'!$A$2:$L$1221,10,FALSE),"0")</f>
        <v>0</v>
      </c>
      <c r="AS87" s="1" t="str">
        <f>IF(AND('V2 Global valeurs'!$G87="E",'V2 Global valeurs'!$E87="RENFORT 2"),VLOOKUP('V2 Global valeurs'!$A87,'V2 Global valeurs'!$A$2:$L$1221,11,FALSE),"0")</f>
        <v>0</v>
      </c>
      <c r="AT87" s="1" t="str">
        <f>IF(AND('V2 Global valeurs'!$G87="E",'V2 Global valeurs'!$E87="RENFORT 2"),VLOOKUP('V2 Global valeurs'!$A87,'V2 Global valeurs'!$A$2:$L$1221,12,FALSE),"0")</f>
        <v>0</v>
      </c>
      <c r="AU87" s="1" t="str">
        <f>IF(AND('V2 Global valeurs'!$G87="A",'V2 Global valeurs'!$E87="RENFORT 2"),VLOOKUP('V2 Global valeurs'!$A87,'V2 Global valeurs'!$A$2:$L$1221,8,FALSE),"0")</f>
        <v>0</v>
      </c>
      <c r="AV87" s="1" t="str">
        <f>IF(AND('V2 Global valeurs'!$G87="A",'V2 Global valeurs'!$E87="RENFORT 2"),VLOOKUP('V2 Global valeurs'!$A87,'V2 Global valeurs'!$A$2:$L$1221,9,FALSE),"0")</f>
        <v>0</v>
      </c>
      <c r="AW87" s="1" t="str">
        <f>IF(AND('V2 Global valeurs'!$G87="A",'V2 Global valeurs'!$E87="RENFORT 2"),VLOOKUP('V2 Global valeurs'!$A87,'V2 Global valeurs'!$A$2:$L$1221,10,FALSE),"0")</f>
        <v>0</v>
      </c>
      <c r="AX87" s="1" t="str">
        <f>IF(AND('V2 Global valeurs'!$G87="A",'V2 Global valeurs'!$E87="RENFORT 2"),VLOOKUP('V2 Global valeurs'!$A87,'V2 Global valeurs'!$A$2:$L$1221,11,FALSE),"0")</f>
        <v>0</v>
      </c>
      <c r="AY87" s="1" t="str">
        <f>IF(AND('V2 Global valeurs'!$G87="A",'V2 Global valeurs'!$E87="RENFORT 2"),VLOOKUP('V2 Global valeurs'!$A87,'V2 Global valeurs'!$A$2:$L$1221,12,FALSE),"0")</f>
        <v>0</v>
      </c>
    </row>
    <row r="88" spans="1:51" x14ac:dyDescent="0.3">
      <c r="A88" t="s">
        <v>235</v>
      </c>
      <c r="B88" t="s">
        <v>236</v>
      </c>
      <c r="C88" t="s">
        <v>236</v>
      </c>
      <c r="D88" t="s">
        <v>237</v>
      </c>
      <c r="E88" t="s">
        <v>367</v>
      </c>
      <c r="F88" s="2">
        <v>4</v>
      </c>
      <c r="G88" s="2" t="s">
        <v>9</v>
      </c>
      <c r="H88">
        <v>0</v>
      </c>
      <c r="I88">
        <v>58.41</v>
      </c>
      <c r="J88">
        <v>0</v>
      </c>
      <c r="K88">
        <v>140.02000000000001</v>
      </c>
      <c r="L88">
        <v>0</v>
      </c>
      <c r="M88" t="s">
        <v>236</v>
      </c>
      <c r="N88" t="s">
        <v>237</v>
      </c>
      <c r="O88" s="4" t="s">
        <v>9</v>
      </c>
      <c r="P88" s="9">
        <f>IF(AND('V2 Global valeurs'!$G88="E",'V2 Global valeurs'!E88="BASE"),VLOOKUP('V2 Global valeurs'!$A88,'V2 Global valeurs'!$A$2:$L$1221,8,FALSE),"0")</f>
        <v>0</v>
      </c>
      <c r="Q88" s="9">
        <f>IF(AND('V2 Global valeurs'!$G88="E",'V2 Global valeurs'!E88="BASE"),VLOOKUP('V2 Global valeurs'!$A88,'V2 Global valeurs'!$A$2:$L$1221,9,FALSE),"0")</f>
        <v>58.41</v>
      </c>
      <c r="R88" s="9">
        <f>IF(AND('V2 Global valeurs'!$G88="E",'V2 Global valeurs'!E88="BASE"),VLOOKUP('V2 Global valeurs'!$A88,'V2 Global valeurs'!$A$2:$L$1221,10,FALSE),"0")</f>
        <v>0</v>
      </c>
      <c r="S88" s="9">
        <f>IF(AND('V2 Global valeurs'!$G88="E",'V2 Global valeurs'!E88="BASE"),VLOOKUP('V2 Global valeurs'!$A88,'V2 Global valeurs'!$A$2:$L$1221,11,FALSE),"0")</f>
        <v>140.02000000000001</v>
      </c>
      <c r="T88" s="9">
        <f>IF(AND('V2 Global valeurs'!$G88="E",'V2 Global valeurs'!E88="BASE"),VLOOKUP('V2 Global valeurs'!$A88,'V2 Global valeurs'!$A$2:$L$1221,12,FALSE),"0")</f>
        <v>0</v>
      </c>
      <c r="U88" s="9" t="str">
        <f>IF(AND('V2 Global valeurs'!$G88="A",'V2 Global valeurs'!E88="BASE"),VLOOKUP('V2 Global valeurs'!$A88,'V2 Global valeurs'!$A$2:$L$1221,8,FALSE),"0")</f>
        <v>0</v>
      </c>
      <c r="V88" s="9" t="str">
        <f>IF(AND('V2 Global valeurs'!$G88="A",'V2 Global valeurs'!E88="BASE"),VLOOKUP('V2 Global valeurs'!$A88,'V2 Global valeurs'!$A$2:$L$1221,9,FALSE),"0")</f>
        <v>0</v>
      </c>
      <c r="W88" s="9" t="str">
        <f>IF(AND('V2 Global valeurs'!$G88="A",'V2 Global valeurs'!E88="BASE"),VLOOKUP('V2 Global valeurs'!$A88,'V2 Global valeurs'!$A$2:$L$1221,10,FALSE),"0")</f>
        <v>0</v>
      </c>
      <c r="X88" s="9" t="str">
        <f>IF(AND('V2 Global valeurs'!$G88="A",'V2 Global valeurs'!E88="BASE"),VLOOKUP('V2 Global valeurs'!$A88,'V2 Global valeurs'!$A$2:$L$1221,11,FALSE),"0")</f>
        <v>0</v>
      </c>
      <c r="Y88" s="9" t="str">
        <f>IF(AND('V2 Global valeurs'!$G88="A",'V2 Global valeurs'!E88="BASE"),VLOOKUP('V2 Global valeurs'!$A88,'V2 Global valeurs'!$A$2:$L$1221,12,FALSE),"0")</f>
        <v>0</v>
      </c>
      <c r="AB88" s="3"/>
      <c r="AC88" s="3" t="str">
        <f>IF(AND('V2 Global valeurs'!$G88="E",'V2 Global valeurs'!$E88="RENFORT 1"),VLOOKUP('V2 Global valeurs'!$A88,'V2 Global valeurs'!$A$2:$L$1221,8,FALSE),"0")</f>
        <v>0</v>
      </c>
      <c r="AD88" s="3" t="str">
        <f>IF(AND('V2 Global valeurs'!$G88="E",'V2 Global valeurs'!$E88="RENFORT 1"),VLOOKUP('V2 Global valeurs'!$A88,'V2 Global valeurs'!$A$2:$L$1221,9,FALSE),"0")</f>
        <v>0</v>
      </c>
      <c r="AE88" s="3" t="str">
        <f>IF(AND('V2 Global valeurs'!$G88="E",'V2 Global valeurs'!$E88="RENFORT 1"),VLOOKUP('V2 Global valeurs'!$A88,'V2 Global valeurs'!$A$2:$L$1221,10,FALSE),"0")</f>
        <v>0</v>
      </c>
      <c r="AF88" s="3" t="str">
        <f>IF(AND('V2 Global valeurs'!$G88="E",'V2 Global valeurs'!$E88="RENFORT 1"),VLOOKUP('V2 Global valeurs'!$A88,'V2 Global valeurs'!$A$2:$L$1221,11,FALSE),"0")</f>
        <v>0</v>
      </c>
      <c r="AG88" s="3" t="str">
        <f>IF(AND('V2 Global valeurs'!$G88="E",'V2 Global valeurs'!$E88="RENFORT 1"),VLOOKUP('V2 Global valeurs'!$A88,'V2 Global valeurs'!$A$2:$L$1221,12,FALSE),"0")</f>
        <v>0</v>
      </c>
      <c r="AH88" s="3" t="str">
        <f>IF(AND('V2 Global valeurs'!$G88="A",'V2 Global valeurs'!$E88="RENFORT 1"),VLOOKUP('V2 Global valeurs'!$A88,'V2 Global valeurs'!$A$2:$L$1221,8,FALSE),"0")</f>
        <v>0</v>
      </c>
      <c r="AI88" s="3" t="str">
        <f>IF(AND('V2 Global valeurs'!$G88="A",'V2 Global valeurs'!$E88="RENFORT 1"),VLOOKUP('V2 Global valeurs'!$A88,'V2 Global valeurs'!$A$2:$L$1221,9,FALSE),"0")</f>
        <v>0</v>
      </c>
      <c r="AJ88" s="3" t="str">
        <f>IF(AND('V2 Global valeurs'!$G88="A",'V2 Global valeurs'!$E88="RENFORT 1"),VLOOKUP('V2 Global valeurs'!$A88,'V2 Global valeurs'!$A$2:$L$1221,10,FALSE),"0")</f>
        <v>0</v>
      </c>
      <c r="AK88" s="3" t="str">
        <f>IF(AND('V2 Global valeurs'!$G88="A",'V2 Global valeurs'!$E88="RENFORT 1"),VLOOKUP('V2 Global valeurs'!$A88,'V2 Global valeurs'!$A$2:$L$1221,11,FALSE),"0")</f>
        <v>0</v>
      </c>
      <c r="AL88" s="3" t="str">
        <f>IF(AND('V2 Global valeurs'!$G88="A",'V2 Global valeurs'!$E88="RENFORT 1"),VLOOKUP('V2 Global valeurs'!$A88,'V2 Global valeurs'!$A$2:$L$1221,12,FALSE),"0")</f>
        <v>0</v>
      </c>
      <c r="AP88" s="1" t="str">
        <f>IF(AND('V2 Global valeurs'!$G88="E",'V2 Global valeurs'!$E88="RENFORT 2"),VLOOKUP('V2 Global valeurs'!$A88,'V2 Global valeurs'!$A$2:$L$1221,8,FALSE),"0")</f>
        <v>0</v>
      </c>
      <c r="AQ88" s="1" t="str">
        <f>IF(AND('V2 Global valeurs'!$G88="E",'V2 Global valeurs'!$E88="RENFORT 2"),VLOOKUP('V2 Global valeurs'!$A88,'V2 Global valeurs'!$A$2:$L$1221,9,FALSE),"0")</f>
        <v>0</v>
      </c>
      <c r="AR88" s="1" t="str">
        <f>IF(AND('V2 Global valeurs'!$G88="E",'V2 Global valeurs'!$E88="RENFORT 2"),VLOOKUP('V2 Global valeurs'!$A88,'V2 Global valeurs'!$A$2:$L$1221,10,FALSE),"0")</f>
        <v>0</v>
      </c>
      <c r="AS88" s="1" t="str">
        <f>IF(AND('V2 Global valeurs'!$G88="E",'V2 Global valeurs'!$E88="RENFORT 2"),VLOOKUP('V2 Global valeurs'!$A88,'V2 Global valeurs'!$A$2:$L$1221,11,FALSE),"0")</f>
        <v>0</v>
      </c>
      <c r="AT88" s="1" t="str">
        <f>IF(AND('V2 Global valeurs'!$G88="E",'V2 Global valeurs'!$E88="RENFORT 2"),VLOOKUP('V2 Global valeurs'!$A88,'V2 Global valeurs'!$A$2:$L$1221,12,FALSE),"0")</f>
        <v>0</v>
      </c>
      <c r="AU88" s="1" t="str">
        <f>IF(AND('V2 Global valeurs'!$G88="A",'V2 Global valeurs'!$E88="RENFORT 2"),VLOOKUP('V2 Global valeurs'!$A88,'V2 Global valeurs'!$A$2:$L$1221,8,FALSE),"0")</f>
        <v>0</v>
      </c>
      <c r="AV88" s="1" t="str">
        <f>IF(AND('V2 Global valeurs'!$G88="A",'V2 Global valeurs'!$E88="RENFORT 2"),VLOOKUP('V2 Global valeurs'!$A88,'V2 Global valeurs'!$A$2:$L$1221,9,FALSE),"0")</f>
        <v>0</v>
      </c>
      <c r="AW88" s="1" t="str">
        <f>IF(AND('V2 Global valeurs'!$G88="A",'V2 Global valeurs'!$E88="RENFORT 2"),VLOOKUP('V2 Global valeurs'!$A88,'V2 Global valeurs'!$A$2:$L$1221,10,FALSE),"0")</f>
        <v>0</v>
      </c>
      <c r="AX88" s="1" t="str">
        <f>IF(AND('V2 Global valeurs'!$G88="A",'V2 Global valeurs'!$E88="RENFORT 2"),VLOOKUP('V2 Global valeurs'!$A88,'V2 Global valeurs'!$A$2:$L$1221,11,FALSE),"0")</f>
        <v>0</v>
      </c>
      <c r="AY88" s="1" t="str">
        <f>IF(AND('V2 Global valeurs'!$G88="A",'V2 Global valeurs'!$E88="RENFORT 2"),VLOOKUP('V2 Global valeurs'!$A88,'V2 Global valeurs'!$A$2:$L$1221,12,FALSE),"0")</f>
        <v>0</v>
      </c>
    </row>
    <row r="89" spans="1:51" x14ac:dyDescent="0.3">
      <c r="A89" t="s">
        <v>238</v>
      </c>
      <c r="B89" t="s">
        <v>239</v>
      </c>
      <c r="C89" t="s">
        <v>239</v>
      </c>
      <c r="D89" t="s">
        <v>240</v>
      </c>
      <c r="E89" t="s">
        <v>367</v>
      </c>
      <c r="F89">
        <v>4</v>
      </c>
      <c r="G89" s="2" t="s">
        <v>9</v>
      </c>
      <c r="H89">
        <v>0</v>
      </c>
      <c r="I89">
        <v>44.83</v>
      </c>
      <c r="J89">
        <v>0</v>
      </c>
      <c r="K89">
        <v>107.38000000000001</v>
      </c>
      <c r="L89">
        <v>0</v>
      </c>
      <c r="M89" t="s">
        <v>239</v>
      </c>
      <c r="N89" t="s">
        <v>240</v>
      </c>
      <c r="O89" s="4" t="s">
        <v>9</v>
      </c>
      <c r="P89" s="9">
        <f>IF(AND('V2 Global valeurs'!$G89="E",'V2 Global valeurs'!E89="BASE"),VLOOKUP('V2 Global valeurs'!$A89,'V2 Global valeurs'!$A$2:$L$1221,8,FALSE),"0")</f>
        <v>0</v>
      </c>
      <c r="Q89" s="9">
        <f>IF(AND('V2 Global valeurs'!$G89="E",'V2 Global valeurs'!E89="BASE"),VLOOKUP('V2 Global valeurs'!$A89,'V2 Global valeurs'!$A$2:$L$1221,9,FALSE),"0")</f>
        <v>44.83</v>
      </c>
      <c r="R89" s="9">
        <f>IF(AND('V2 Global valeurs'!$G89="E",'V2 Global valeurs'!E89="BASE"),VLOOKUP('V2 Global valeurs'!$A89,'V2 Global valeurs'!$A$2:$L$1221,10,FALSE),"0")</f>
        <v>0</v>
      </c>
      <c r="S89" s="9">
        <f>IF(AND('V2 Global valeurs'!$G89="E",'V2 Global valeurs'!E89="BASE"),VLOOKUP('V2 Global valeurs'!$A89,'V2 Global valeurs'!$A$2:$L$1221,11,FALSE),"0")</f>
        <v>107.38000000000001</v>
      </c>
      <c r="T89" s="9">
        <f>IF(AND('V2 Global valeurs'!$G89="E",'V2 Global valeurs'!E89="BASE"),VLOOKUP('V2 Global valeurs'!$A89,'V2 Global valeurs'!$A$2:$L$1221,12,FALSE),"0")</f>
        <v>0</v>
      </c>
      <c r="U89" s="9" t="str">
        <f>IF(AND('V2 Global valeurs'!$G89="A",'V2 Global valeurs'!E89="BASE"),VLOOKUP('V2 Global valeurs'!$A89,'V2 Global valeurs'!$A$2:$L$1221,8,FALSE),"0")</f>
        <v>0</v>
      </c>
      <c r="V89" s="9" t="str">
        <f>IF(AND('V2 Global valeurs'!$G89="A",'V2 Global valeurs'!E89="BASE"),VLOOKUP('V2 Global valeurs'!$A89,'V2 Global valeurs'!$A$2:$L$1221,9,FALSE),"0")</f>
        <v>0</v>
      </c>
      <c r="W89" s="9" t="str">
        <f>IF(AND('V2 Global valeurs'!$G89="A",'V2 Global valeurs'!E89="BASE"),VLOOKUP('V2 Global valeurs'!$A89,'V2 Global valeurs'!$A$2:$L$1221,10,FALSE),"0")</f>
        <v>0</v>
      </c>
      <c r="X89" s="9" t="str">
        <f>IF(AND('V2 Global valeurs'!$G89="A",'V2 Global valeurs'!E89="BASE"),VLOOKUP('V2 Global valeurs'!$A89,'V2 Global valeurs'!$A$2:$L$1221,11,FALSE),"0")</f>
        <v>0</v>
      </c>
      <c r="Y89" s="9" t="str">
        <f>IF(AND('V2 Global valeurs'!$G89="A",'V2 Global valeurs'!E89="BASE"),VLOOKUP('V2 Global valeurs'!$A89,'V2 Global valeurs'!$A$2:$L$1221,12,FALSE),"0")</f>
        <v>0</v>
      </c>
      <c r="AB89" s="3"/>
      <c r="AC89" s="3" t="str">
        <f>IF(AND('V2 Global valeurs'!$G89="E",'V2 Global valeurs'!$E89="RENFORT 1"),VLOOKUP('V2 Global valeurs'!$A89,'V2 Global valeurs'!$A$2:$L$1221,8,FALSE),"0")</f>
        <v>0</v>
      </c>
      <c r="AD89" s="3" t="str">
        <f>IF(AND('V2 Global valeurs'!$G89="E",'V2 Global valeurs'!$E89="RENFORT 1"),VLOOKUP('V2 Global valeurs'!$A89,'V2 Global valeurs'!$A$2:$L$1221,9,FALSE),"0")</f>
        <v>0</v>
      </c>
      <c r="AE89" s="3" t="str">
        <f>IF(AND('V2 Global valeurs'!$G89="E",'V2 Global valeurs'!$E89="RENFORT 1"),VLOOKUP('V2 Global valeurs'!$A89,'V2 Global valeurs'!$A$2:$L$1221,10,FALSE),"0")</f>
        <v>0</v>
      </c>
      <c r="AF89" s="3" t="str">
        <f>IF(AND('V2 Global valeurs'!$G89="E",'V2 Global valeurs'!$E89="RENFORT 1"),VLOOKUP('V2 Global valeurs'!$A89,'V2 Global valeurs'!$A$2:$L$1221,11,FALSE),"0")</f>
        <v>0</v>
      </c>
      <c r="AG89" s="3" t="str">
        <f>IF(AND('V2 Global valeurs'!$G89="E",'V2 Global valeurs'!$E89="RENFORT 1"),VLOOKUP('V2 Global valeurs'!$A89,'V2 Global valeurs'!$A$2:$L$1221,12,FALSE),"0")</f>
        <v>0</v>
      </c>
      <c r="AH89" s="3" t="str">
        <f>IF(AND('V2 Global valeurs'!$G89="A",'V2 Global valeurs'!$E89="RENFORT 1"),VLOOKUP('V2 Global valeurs'!$A89,'V2 Global valeurs'!$A$2:$L$1221,8,FALSE),"0")</f>
        <v>0</v>
      </c>
      <c r="AI89" s="3" t="str">
        <f>IF(AND('V2 Global valeurs'!$G89="A",'V2 Global valeurs'!$E89="RENFORT 1"),VLOOKUP('V2 Global valeurs'!$A89,'V2 Global valeurs'!$A$2:$L$1221,9,FALSE),"0")</f>
        <v>0</v>
      </c>
      <c r="AJ89" s="3" t="str">
        <f>IF(AND('V2 Global valeurs'!$G89="A",'V2 Global valeurs'!$E89="RENFORT 1"),VLOOKUP('V2 Global valeurs'!$A89,'V2 Global valeurs'!$A$2:$L$1221,10,FALSE),"0")</f>
        <v>0</v>
      </c>
      <c r="AK89" s="3" t="str">
        <f>IF(AND('V2 Global valeurs'!$G89="A",'V2 Global valeurs'!$E89="RENFORT 1"),VLOOKUP('V2 Global valeurs'!$A89,'V2 Global valeurs'!$A$2:$L$1221,11,FALSE),"0")</f>
        <v>0</v>
      </c>
      <c r="AL89" s="3" t="str">
        <f>IF(AND('V2 Global valeurs'!$G89="A",'V2 Global valeurs'!$E89="RENFORT 1"),VLOOKUP('V2 Global valeurs'!$A89,'V2 Global valeurs'!$A$2:$L$1221,12,FALSE),"0")</f>
        <v>0</v>
      </c>
      <c r="AP89" s="1" t="str">
        <f>IF(AND('V2 Global valeurs'!$G89="E",'V2 Global valeurs'!$E89="RENFORT 2"),VLOOKUP('V2 Global valeurs'!$A89,'V2 Global valeurs'!$A$2:$L$1221,8,FALSE),"0")</f>
        <v>0</v>
      </c>
      <c r="AQ89" s="1" t="str">
        <f>IF(AND('V2 Global valeurs'!$G89="E",'V2 Global valeurs'!$E89="RENFORT 2"),VLOOKUP('V2 Global valeurs'!$A89,'V2 Global valeurs'!$A$2:$L$1221,9,FALSE),"0")</f>
        <v>0</v>
      </c>
      <c r="AR89" s="1" t="str">
        <f>IF(AND('V2 Global valeurs'!$G89="E",'V2 Global valeurs'!$E89="RENFORT 2"),VLOOKUP('V2 Global valeurs'!$A89,'V2 Global valeurs'!$A$2:$L$1221,10,FALSE),"0")</f>
        <v>0</v>
      </c>
      <c r="AS89" s="1" t="str">
        <f>IF(AND('V2 Global valeurs'!$G89="E",'V2 Global valeurs'!$E89="RENFORT 2"),VLOOKUP('V2 Global valeurs'!$A89,'V2 Global valeurs'!$A$2:$L$1221,11,FALSE),"0")</f>
        <v>0</v>
      </c>
      <c r="AT89" s="1" t="str">
        <f>IF(AND('V2 Global valeurs'!$G89="E",'V2 Global valeurs'!$E89="RENFORT 2"),VLOOKUP('V2 Global valeurs'!$A89,'V2 Global valeurs'!$A$2:$L$1221,12,FALSE),"0")</f>
        <v>0</v>
      </c>
      <c r="AU89" s="1" t="str">
        <f>IF(AND('V2 Global valeurs'!$G89="A",'V2 Global valeurs'!$E89="RENFORT 2"),VLOOKUP('V2 Global valeurs'!$A89,'V2 Global valeurs'!$A$2:$L$1221,8,FALSE),"0")</f>
        <v>0</v>
      </c>
      <c r="AV89" s="1" t="str">
        <f>IF(AND('V2 Global valeurs'!$G89="A",'V2 Global valeurs'!$E89="RENFORT 2"),VLOOKUP('V2 Global valeurs'!$A89,'V2 Global valeurs'!$A$2:$L$1221,9,FALSE),"0")</f>
        <v>0</v>
      </c>
      <c r="AW89" s="1" t="str">
        <f>IF(AND('V2 Global valeurs'!$G89="A",'V2 Global valeurs'!$E89="RENFORT 2"),VLOOKUP('V2 Global valeurs'!$A89,'V2 Global valeurs'!$A$2:$L$1221,10,FALSE),"0")</f>
        <v>0</v>
      </c>
      <c r="AX89" s="1" t="str">
        <f>IF(AND('V2 Global valeurs'!$G89="A",'V2 Global valeurs'!$E89="RENFORT 2"),VLOOKUP('V2 Global valeurs'!$A89,'V2 Global valeurs'!$A$2:$L$1221,11,FALSE),"0")</f>
        <v>0</v>
      </c>
      <c r="AY89" s="1" t="str">
        <f>IF(AND('V2 Global valeurs'!$G89="A",'V2 Global valeurs'!$E89="RENFORT 2"),VLOOKUP('V2 Global valeurs'!$A89,'V2 Global valeurs'!$A$2:$L$1221,12,FALSE),"0")</f>
        <v>0</v>
      </c>
    </row>
    <row r="90" spans="1:51" x14ac:dyDescent="0.3">
      <c r="A90" t="s">
        <v>241</v>
      </c>
      <c r="B90" t="s">
        <v>242</v>
      </c>
      <c r="C90" t="s">
        <v>242</v>
      </c>
      <c r="D90" t="s">
        <v>243</v>
      </c>
      <c r="E90" t="s">
        <v>367</v>
      </c>
      <c r="F90">
        <v>4</v>
      </c>
      <c r="G90" s="2" t="s">
        <v>9</v>
      </c>
      <c r="H90">
        <v>0</v>
      </c>
      <c r="I90">
        <v>45.95</v>
      </c>
      <c r="J90">
        <v>0</v>
      </c>
      <c r="K90">
        <v>110.08</v>
      </c>
      <c r="L90">
        <v>0</v>
      </c>
      <c r="M90" t="s">
        <v>242</v>
      </c>
      <c r="N90" t="s">
        <v>243</v>
      </c>
      <c r="O90" s="4" t="s">
        <v>9</v>
      </c>
      <c r="P90" s="9">
        <f>IF(AND('V2 Global valeurs'!$G90="E",'V2 Global valeurs'!E90="BASE"),VLOOKUP('V2 Global valeurs'!$A90,'V2 Global valeurs'!$A$2:$L$1221,8,FALSE),"0")</f>
        <v>0</v>
      </c>
      <c r="Q90" s="9">
        <f>IF(AND('V2 Global valeurs'!$G90="E",'V2 Global valeurs'!E90="BASE"),VLOOKUP('V2 Global valeurs'!$A90,'V2 Global valeurs'!$A$2:$L$1221,9,FALSE),"0")</f>
        <v>45.95</v>
      </c>
      <c r="R90" s="9">
        <f>IF(AND('V2 Global valeurs'!$G90="E",'V2 Global valeurs'!E90="BASE"),VLOOKUP('V2 Global valeurs'!$A90,'V2 Global valeurs'!$A$2:$L$1221,10,FALSE),"0")</f>
        <v>0</v>
      </c>
      <c r="S90" s="9">
        <f>IF(AND('V2 Global valeurs'!$G90="E",'V2 Global valeurs'!E90="BASE"),VLOOKUP('V2 Global valeurs'!$A90,'V2 Global valeurs'!$A$2:$L$1221,11,FALSE),"0")</f>
        <v>110.08</v>
      </c>
      <c r="T90" s="9">
        <f>IF(AND('V2 Global valeurs'!$G90="E",'V2 Global valeurs'!E90="BASE"),VLOOKUP('V2 Global valeurs'!$A90,'V2 Global valeurs'!$A$2:$L$1221,12,FALSE),"0")</f>
        <v>0</v>
      </c>
      <c r="U90" s="9" t="str">
        <f>IF(AND('V2 Global valeurs'!$G90="A",'V2 Global valeurs'!E90="BASE"),VLOOKUP('V2 Global valeurs'!$A90,'V2 Global valeurs'!$A$2:$L$1221,8,FALSE),"0")</f>
        <v>0</v>
      </c>
      <c r="V90" s="9" t="str">
        <f>IF(AND('V2 Global valeurs'!$G90="A",'V2 Global valeurs'!E90="BASE"),VLOOKUP('V2 Global valeurs'!$A90,'V2 Global valeurs'!$A$2:$L$1221,9,FALSE),"0")</f>
        <v>0</v>
      </c>
      <c r="W90" s="9" t="str">
        <f>IF(AND('V2 Global valeurs'!$G90="A",'V2 Global valeurs'!E90="BASE"),VLOOKUP('V2 Global valeurs'!$A90,'V2 Global valeurs'!$A$2:$L$1221,10,FALSE),"0")</f>
        <v>0</v>
      </c>
      <c r="X90" s="9" t="str">
        <f>IF(AND('V2 Global valeurs'!$G90="A",'V2 Global valeurs'!E90="BASE"),VLOOKUP('V2 Global valeurs'!$A90,'V2 Global valeurs'!$A$2:$L$1221,11,FALSE),"0")</f>
        <v>0</v>
      </c>
      <c r="Y90" s="9" t="str">
        <f>IF(AND('V2 Global valeurs'!$G90="A",'V2 Global valeurs'!E90="BASE"),VLOOKUP('V2 Global valeurs'!$A90,'V2 Global valeurs'!$A$2:$L$1221,12,FALSE),"0")</f>
        <v>0</v>
      </c>
      <c r="AB90" s="3"/>
      <c r="AC90" s="3" t="str">
        <f>IF(AND('V2 Global valeurs'!$G90="E",'V2 Global valeurs'!$E90="RENFORT 1"),VLOOKUP('V2 Global valeurs'!$A90,'V2 Global valeurs'!$A$2:$L$1221,8,FALSE),"0")</f>
        <v>0</v>
      </c>
      <c r="AD90" s="3" t="str">
        <f>IF(AND('V2 Global valeurs'!$G90="E",'V2 Global valeurs'!$E90="RENFORT 1"),VLOOKUP('V2 Global valeurs'!$A90,'V2 Global valeurs'!$A$2:$L$1221,9,FALSE),"0")</f>
        <v>0</v>
      </c>
      <c r="AE90" s="3" t="str">
        <f>IF(AND('V2 Global valeurs'!$G90="E",'V2 Global valeurs'!$E90="RENFORT 1"),VLOOKUP('V2 Global valeurs'!$A90,'V2 Global valeurs'!$A$2:$L$1221,10,FALSE),"0")</f>
        <v>0</v>
      </c>
      <c r="AF90" s="3" t="str">
        <f>IF(AND('V2 Global valeurs'!$G90="E",'V2 Global valeurs'!$E90="RENFORT 1"),VLOOKUP('V2 Global valeurs'!$A90,'V2 Global valeurs'!$A$2:$L$1221,11,FALSE),"0")</f>
        <v>0</v>
      </c>
      <c r="AG90" s="3" t="str">
        <f>IF(AND('V2 Global valeurs'!$G90="E",'V2 Global valeurs'!$E90="RENFORT 1"),VLOOKUP('V2 Global valeurs'!$A90,'V2 Global valeurs'!$A$2:$L$1221,12,FALSE),"0")</f>
        <v>0</v>
      </c>
      <c r="AH90" s="3" t="str">
        <f>IF(AND('V2 Global valeurs'!$G90="A",'V2 Global valeurs'!$E90="RENFORT 1"),VLOOKUP('V2 Global valeurs'!$A90,'V2 Global valeurs'!$A$2:$L$1221,8,FALSE),"0")</f>
        <v>0</v>
      </c>
      <c r="AI90" s="3" t="str">
        <f>IF(AND('V2 Global valeurs'!$G90="A",'V2 Global valeurs'!$E90="RENFORT 1"),VLOOKUP('V2 Global valeurs'!$A90,'V2 Global valeurs'!$A$2:$L$1221,9,FALSE),"0")</f>
        <v>0</v>
      </c>
      <c r="AJ90" s="3" t="str">
        <f>IF(AND('V2 Global valeurs'!$G90="A",'V2 Global valeurs'!$E90="RENFORT 1"),VLOOKUP('V2 Global valeurs'!$A90,'V2 Global valeurs'!$A$2:$L$1221,10,FALSE),"0")</f>
        <v>0</v>
      </c>
      <c r="AK90" s="3" t="str">
        <f>IF(AND('V2 Global valeurs'!$G90="A",'V2 Global valeurs'!$E90="RENFORT 1"),VLOOKUP('V2 Global valeurs'!$A90,'V2 Global valeurs'!$A$2:$L$1221,11,FALSE),"0")</f>
        <v>0</v>
      </c>
      <c r="AL90" s="3" t="str">
        <f>IF(AND('V2 Global valeurs'!$G90="A",'V2 Global valeurs'!$E90="RENFORT 1"),VLOOKUP('V2 Global valeurs'!$A90,'V2 Global valeurs'!$A$2:$L$1221,12,FALSE),"0")</f>
        <v>0</v>
      </c>
      <c r="AP90" s="1" t="str">
        <f>IF(AND('V2 Global valeurs'!$G90="E",'V2 Global valeurs'!$E90="RENFORT 2"),VLOOKUP('V2 Global valeurs'!$A90,'V2 Global valeurs'!$A$2:$L$1221,8,FALSE),"0")</f>
        <v>0</v>
      </c>
      <c r="AQ90" s="1" t="str">
        <f>IF(AND('V2 Global valeurs'!$G90="E",'V2 Global valeurs'!$E90="RENFORT 2"),VLOOKUP('V2 Global valeurs'!$A90,'V2 Global valeurs'!$A$2:$L$1221,9,FALSE),"0")</f>
        <v>0</v>
      </c>
      <c r="AR90" s="1" t="str">
        <f>IF(AND('V2 Global valeurs'!$G90="E",'V2 Global valeurs'!$E90="RENFORT 2"),VLOOKUP('V2 Global valeurs'!$A90,'V2 Global valeurs'!$A$2:$L$1221,10,FALSE),"0")</f>
        <v>0</v>
      </c>
      <c r="AS90" s="1" t="str">
        <f>IF(AND('V2 Global valeurs'!$G90="E",'V2 Global valeurs'!$E90="RENFORT 2"),VLOOKUP('V2 Global valeurs'!$A90,'V2 Global valeurs'!$A$2:$L$1221,11,FALSE),"0")</f>
        <v>0</v>
      </c>
      <c r="AT90" s="1" t="str">
        <f>IF(AND('V2 Global valeurs'!$G90="E",'V2 Global valeurs'!$E90="RENFORT 2"),VLOOKUP('V2 Global valeurs'!$A90,'V2 Global valeurs'!$A$2:$L$1221,12,FALSE),"0")</f>
        <v>0</v>
      </c>
      <c r="AU90" s="1" t="str">
        <f>IF(AND('V2 Global valeurs'!$G90="A",'V2 Global valeurs'!$E90="RENFORT 2"),VLOOKUP('V2 Global valeurs'!$A90,'V2 Global valeurs'!$A$2:$L$1221,8,FALSE),"0")</f>
        <v>0</v>
      </c>
      <c r="AV90" s="1" t="str">
        <f>IF(AND('V2 Global valeurs'!$G90="A",'V2 Global valeurs'!$E90="RENFORT 2"),VLOOKUP('V2 Global valeurs'!$A90,'V2 Global valeurs'!$A$2:$L$1221,9,FALSE),"0")</f>
        <v>0</v>
      </c>
      <c r="AW90" s="1" t="str">
        <f>IF(AND('V2 Global valeurs'!$G90="A",'V2 Global valeurs'!$E90="RENFORT 2"),VLOOKUP('V2 Global valeurs'!$A90,'V2 Global valeurs'!$A$2:$L$1221,10,FALSE),"0")</f>
        <v>0</v>
      </c>
      <c r="AX90" s="1" t="str">
        <f>IF(AND('V2 Global valeurs'!$G90="A",'V2 Global valeurs'!$E90="RENFORT 2"),VLOOKUP('V2 Global valeurs'!$A90,'V2 Global valeurs'!$A$2:$L$1221,11,FALSE),"0")</f>
        <v>0</v>
      </c>
      <c r="AY90" s="1" t="str">
        <f>IF(AND('V2 Global valeurs'!$G90="A",'V2 Global valeurs'!$E90="RENFORT 2"),VLOOKUP('V2 Global valeurs'!$A90,'V2 Global valeurs'!$A$2:$L$1221,12,FALSE),"0")</f>
        <v>0</v>
      </c>
    </row>
    <row r="91" spans="1:51" x14ac:dyDescent="0.3">
      <c r="A91" t="s">
        <v>244</v>
      </c>
      <c r="B91" t="s">
        <v>245</v>
      </c>
      <c r="C91" t="s">
        <v>246</v>
      </c>
      <c r="D91" t="s">
        <v>247</v>
      </c>
      <c r="E91" t="s">
        <v>367</v>
      </c>
      <c r="F91">
        <v>4</v>
      </c>
      <c r="G91" s="2" t="s">
        <v>9</v>
      </c>
      <c r="H91">
        <v>0</v>
      </c>
      <c r="I91">
        <v>55.599999999999994</v>
      </c>
      <c r="J91">
        <v>0</v>
      </c>
      <c r="K91">
        <v>134.98000000000002</v>
      </c>
      <c r="L91">
        <v>0</v>
      </c>
      <c r="M91" t="s">
        <v>246</v>
      </c>
      <c r="N91" t="s">
        <v>247</v>
      </c>
      <c r="O91" s="4" t="s">
        <v>9</v>
      </c>
      <c r="P91" s="9">
        <f>IF(AND('V2 Global valeurs'!$G91="E",'V2 Global valeurs'!E91="BASE"),VLOOKUP('V2 Global valeurs'!$A91,'V2 Global valeurs'!$A$2:$L$1221,8,FALSE),"0")</f>
        <v>0</v>
      </c>
      <c r="Q91" s="9">
        <f>IF(AND('V2 Global valeurs'!$G91="E",'V2 Global valeurs'!E91="BASE"),VLOOKUP('V2 Global valeurs'!$A91,'V2 Global valeurs'!$A$2:$L$1221,9,FALSE),"0")</f>
        <v>55.599999999999994</v>
      </c>
      <c r="R91" s="9">
        <f>IF(AND('V2 Global valeurs'!$G91="E",'V2 Global valeurs'!E91="BASE"),VLOOKUP('V2 Global valeurs'!$A91,'V2 Global valeurs'!$A$2:$L$1221,10,FALSE),"0")</f>
        <v>0</v>
      </c>
      <c r="S91" s="9">
        <f>IF(AND('V2 Global valeurs'!$G91="E",'V2 Global valeurs'!E91="BASE"),VLOOKUP('V2 Global valeurs'!$A91,'V2 Global valeurs'!$A$2:$L$1221,11,FALSE),"0")</f>
        <v>134.98000000000002</v>
      </c>
      <c r="T91" s="9">
        <f>IF(AND('V2 Global valeurs'!$G91="E",'V2 Global valeurs'!E91="BASE"),VLOOKUP('V2 Global valeurs'!$A91,'V2 Global valeurs'!$A$2:$L$1221,12,FALSE),"0")</f>
        <v>0</v>
      </c>
      <c r="U91" s="9" t="str">
        <f>IF(AND('V2 Global valeurs'!$G91="A",'V2 Global valeurs'!E91="BASE"),VLOOKUP('V2 Global valeurs'!$A91,'V2 Global valeurs'!$A$2:$L$1221,8,FALSE),"0")</f>
        <v>0</v>
      </c>
      <c r="V91" s="9" t="str">
        <f>IF(AND('V2 Global valeurs'!$G91="A",'V2 Global valeurs'!E91="BASE"),VLOOKUP('V2 Global valeurs'!$A91,'V2 Global valeurs'!$A$2:$L$1221,9,FALSE),"0")</f>
        <v>0</v>
      </c>
      <c r="W91" s="9" t="str">
        <f>IF(AND('V2 Global valeurs'!$G91="A",'V2 Global valeurs'!E91="BASE"),VLOOKUP('V2 Global valeurs'!$A91,'V2 Global valeurs'!$A$2:$L$1221,10,FALSE),"0")</f>
        <v>0</v>
      </c>
      <c r="X91" s="9" t="str">
        <f>IF(AND('V2 Global valeurs'!$G91="A",'V2 Global valeurs'!E91="BASE"),VLOOKUP('V2 Global valeurs'!$A91,'V2 Global valeurs'!$A$2:$L$1221,11,FALSE),"0")</f>
        <v>0</v>
      </c>
      <c r="Y91" s="9" t="str">
        <f>IF(AND('V2 Global valeurs'!$G91="A",'V2 Global valeurs'!E91="BASE"),VLOOKUP('V2 Global valeurs'!$A91,'V2 Global valeurs'!$A$2:$L$1221,12,FALSE),"0")</f>
        <v>0</v>
      </c>
      <c r="AB91" s="3"/>
      <c r="AC91" s="3" t="str">
        <f>IF(AND('V2 Global valeurs'!$G91="E",'V2 Global valeurs'!$E91="RENFORT 1"),VLOOKUP('V2 Global valeurs'!$A91,'V2 Global valeurs'!$A$2:$L$1221,8,FALSE),"0")</f>
        <v>0</v>
      </c>
      <c r="AD91" s="3" t="str">
        <f>IF(AND('V2 Global valeurs'!$G91="E",'V2 Global valeurs'!$E91="RENFORT 1"),VLOOKUP('V2 Global valeurs'!$A91,'V2 Global valeurs'!$A$2:$L$1221,9,FALSE),"0")</f>
        <v>0</v>
      </c>
      <c r="AE91" s="3" t="str">
        <f>IF(AND('V2 Global valeurs'!$G91="E",'V2 Global valeurs'!$E91="RENFORT 1"),VLOOKUP('V2 Global valeurs'!$A91,'V2 Global valeurs'!$A$2:$L$1221,10,FALSE),"0")</f>
        <v>0</v>
      </c>
      <c r="AF91" s="3" t="str">
        <f>IF(AND('V2 Global valeurs'!$G91="E",'V2 Global valeurs'!$E91="RENFORT 1"),VLOOKUP('V2 Global valeurs'!$A91,'V2 Global valeurs'!$A$2:$L$1221,11,FALSE),"0")</f>
        <v>0</v>
      </c>
      <c r="AG91" s="3" t="str">
        <f>IF(AND('V2 Global valeurs'!$G91="E",'V2 Global valeurs'!$E91="RENFORT 1"),VLOOKUP('V2 Global valeurs'!$A91,'V2 Global valeurs'!$A$2:$L$1221,12,FALSE),"0")</f>
        <v>0</v>
      </c>
      <c r="AH91" s="3" t="str">
        <f>IF(AND('V2 Global valeurs'!$G91="A",'V2 Global valeurs'!$E91="RENFORT 1"),VLOOKUP('V2 Global valeurs'!$A91,'V2 Global valeurs'!$A$2:$L$1221,8,FALSE),"0")</f>
        <v>0</v>
      </c>
      <c r="AI91" s="3" t="str">
        <f>IF(AND('V2 Global valeurs'!$G91="A",'V2 Global valeurs'!$E91="RENFORT 1"),VLOOKUP('V2 Global valeurs'!$A91,'V2 Global valeurs'!$A$2:$L$1221,9,FALSE),"0")</f>
        <v>0</v>
      </c>
      <c r="AJ91" s="3" t="str">
        <f>IF(AND('V2 Global valeurs'!$G91="A",'V2 Global valeurs'!$E91="RENFORT 1"),VLOOKUP('V2 Global valeurs'!$A91,'V2 Global valeurs'!$A$2:$L$1221,10,FALSE),"0")</f>
        <v>0</v>
      </c>
      <c r="AK91" s="3" t="str">
        <f>IF(AND('V2 Global valeurs'!$G91="A",'V2 Global valeurs'!$E91="RENFORT 1"),VLOOKUP('V2 Global valeurs'!$A91,'V2 Global valeurs'!$A$2:$L$1221,11,FALSE),"0")</f>
        <v>0</v>
      </c>
      <c r="AL91" s="3" t="str">
        <f>IF(AND('V2 Global valeurs'!$G91="A",'V2 Global valeurs'!$E91="RENFORT 1"),VLOOKUP('V2 Global valeurs'!$A91,'V2 Global valeurs'!$A$2:$L$1221,12,FALSE),"0")</f>
        <v>0</v>
      </c>
      <c r="AP91" s="1" t="str">
        <f>IF(AND('V2 Global valeurs'!$G91="E",'V2 Global valeurs'!$E91="RENFORT 2"),VLOOKUP('V2 Global valeurs'!$A91,'V2 Global valeurs'!$A$2:$L$1221,8,FALSE),"0")</f>
        <v>0</v>
      </c>
      <c r="AQ91" s="1" t="str">
        <f>IF(AND('V2 Global valeurs'!$G91="E",'V2 Global valeurs'!$E91="RENFORT 2"),VLOOKUP('V2 Global valeurs'!$A91,'V2 Global valeurs'!$A$2:$L$1221,9,FALSE),"0")</f>
        <v>0</v>
      </c>
      <c r="AR91" s="1" t="str">
        <f>IF(AND('V2 Global valeurs'!$G91="E",'V2 Global valeurs'!$E91="RENFORT 2"),VLOOKUP('V2 Global valeurs'!$A91,'V2 Global valeurs'!$A$2:$L$1221,10,FALSE),"0")</f>
        <v>0</v>
      </c>
      <c r="AS91" s="1" t="str">
        <f>IF(AND('V2 Global valeurs'!$G91="E",'V2 Global valeurs'!$E91="RENFORT 2"),VLOOKUP('V2 Global valeurs'!$A91,'V2 Global valeurs'!$A$2:$L$1221,11,FALSE),"0")</f>
        <v>0</v>
      </c>
      <c r="AT91" s="1" t="str">
        <f>IF(AND('V2 Global valeurs'!$G91="E",'V2 Global valeurs'!$E91="RENFORT 2"),VLOOKUP('V2 Global valeurs'!$A91,'V2 Global valeurs'!$A$2:$L$1221,12,FALSE),"0")</f>
        <v>0</v>
      </c>
      <c r="AU91" s="1" t="str">
        <f>IF(AND('V2 Global valeurs'!$G91="A",'V2 Global valeurs'!$E91="RENFORT 2"),VLOOKUP('V2 Global valeurs'!$A91,'V2 Global valeurs'!$A$2:$L$1221,8,FALSE),"0")</f>
        <v>0</v>
      </c>
      <c r="AV91" s="1" t="str">
        <f>IF(AND('V2 Global valeurs'!$G91="A",'V2 Global valeurs'!$E91="RENFORT 2"),VLOOKUP('V2 Global valeurs'!$A91,'V2 Global valeurs'!$A$2:$L$1221,9,FALSE),"0")</f>
        <v>0</v>
      </c>
      <c r="AW91" s="1" t="str">
        <f>IF(AND('V2 Global valeurs'!$G91="A",'V2 Global valeurs'!$E91="RENFORT 2"),VLOOKUP('V2 Global valeurs'!$A91,'V2 Global valeurs'!$A$2:$L$1221,10,FALSE),"0")</f>
        <v>0</v>
      </c>
      <c r="AX91" s="1" t="str">
        <f>IF(AND('V2 Global valeurs'!$G91="A",'V2 Global valeurs'!$E91="RENFORT 2"),VLOOKUP('V2 Global valeurs'!$A91,'V2 Global valeurs'!$A$2:$L$1221,11,FALSE),"0")</f>
        <v>0</v>
      </c>
      <c r="AY91" s="1" t="str">
        <f>IF(AND('V2 Global valeurs'!$G91="A",'V2 Global valeurs'!$E91="RENFORT 2"),VLOOKUP('V2 Global valeurs'!$A91,'V2 Global valeurs'!$A$2:$L$1221,12,FALSE),"0")</f>
        <v>0</v>
      </c>
    </row>
    <row r="92" spans="1:51" x14ac:dyDescent="0.3">
      <c r="A92" t="s">
        <v>248</v>
      </c>
      <c r="B92" t="s">
        <v>249</v>
      </c>
      <c r="C92" t="s">
        <v>250</v>
      </c>
      <c r="D92" t="s">
        <v>251</v>
      </c>
      <c r="E92" t="s">
        <v>367</v>
      </c>
      <c r="F92" s="2">
        <v>8</v>
      </c>
      <c r="G92" s="2" t="s">
        <v>9</v>
      </c>
      <c r="H92">
        <v>106.69000000000001</v>
      </c>
      <c r="I92">
        <v>40.450000000000003</v>
      </c>
      <c r="J92">
        <v>68.52000000000001</v>
      </c>
      <c r="K92">
        <v>106.69000000000001</v>
      </c>
      <c r="L92">
        <v>106.69000000000001</v>
      </c>
      <c r="M92" t="s">
        <v>250</v>
      </c>
      <c r="N92" t="s">
        <v>251</v>
      </c>
      <c r="O92" s="4" t="s">
        <v>9</v>
      </c>
      <c r="P92" s="9">
        <f>IF(AND('V2 Global valeurs'!$G92="E",'V2 Global valeurs'!E92="BASE"),VLOOKUP('V2 Global valeurs'!$A92,'V2 Global valeurs'!$A$2:$L$1221,8,FALSE),"0")</f>
        <v>106.69000000000001</v>
      </c>
      <c r="Q92" s="9">
        <f>IF(AND('V2 Global valeurs'!$G92="E",'V2 Global valeurs'!E92="BASE"),VLOOKUP('V2 Global valeurs'!$A92,'V2 Global valeurs'!$A$2:$L$1221,9,FALSE),"0")</f>
        <v>40.450000000000003</v>
      </c>
      <c r="R92" s="9">
        <f>IF(AND('V2 Global valeurs'!$G92="E",'V2 Global valeurs'!E92="BASE"),VLOOKUP('V2 Global valeurs'!$A92,'V2 Global valeurs'!$A$2:$L$1221,10,FALSE),"0")</f>
        <v>68.52000000000001</v>
      </c>
      <c r="S92" s="9">
        <f>IF(AND('V2 Global valeurs'!$G92="E",'V2 Global valeurs'!E92="BASE"),VLOOKUP('V2 Global valeurs'!$A92,'V2 Global valeurs'!$A$2:$L$1221,11,FALSE),"0")</f>
        <v>106.69000000000001</v>
      </c>
      <c r="T92" s="9">
        <f>IF(AND('V2 Global valeurs'!$G92="E",'V2 Global valeurs'!E92="BASE"),VLOOKUP('V2 Global valeurs'!$A92,'V2 Global valeurs'!$A$2:$L$1221,12,FALSE),"0")</f>
        <v>106.69000000000001</v>
      </c>
      <c r="U92" s="9" t="str">
        <f>IF(AND('V2 Global valeurs'!$G92="A",'V2 Global valeurs'!E92="BASE"),VLOOKUP('V2 Global valeurs'!$A92,'V2 Global valeurs'!$A$2:$L$1221,8,FALSE),"0")</f>
        <v>0</v>
      </c>
      <c r="V92" s="9" t="str">
        <f>IF(AND('V2 Global valeurs'!$G92="A",'V2 Global valeurs'!E92="BASE"),VLOOKUP('V2 Global valeurs'!$A92,'V2 Global valeurs'!$A$2:$L$1221,9,FALSE),"0")</f>
        <v>0</v>
      </c>
      <c r="W92" s="9" t="str">
        <f>IF(AND('V2 Global valeurs'!$G92="A",'V2 Global valeurs'!E92="BASE"),VLOOKUP('V2 Global valeurs'!$A92,'V2 Global valeurs'!$A$2:$L$1221,10,FALSE),"0")</f>
        <v>0</v>
      </c>
      <c r="X92" s="9" t="str">
        <f>IF(AND('V2 Global valeurs'!$G92="A",'V2 Global valeurs'!E92="BASE"),VLOOKUP('V2 Global valeurs'!$A92,'V2 Global valeurs'!$A$2:$L$1221,11,FALSE),"0")</f>
        <v>0</v>
      </c>
      <c r="Y92" s="9" t="str">
        <f>IF(AND('V2 Global valeurs'!$G92="A",'V2 Global valeurs'!E92="BASE"),VLOOKUP('V2 Global valeurs'!$A92,'V2 Global valeurs'!$A$2:$L$1221,12,FALSE),"0")</f>
        <v>0</v>
      </c>
      <c r="AB92" s="3"/>
      <c r="AC92" s="3" t="str">
        <f>IF(AND('V2 Global valeurs'!$G92="E",'V2 Global valeurs'!$E92="RENFORT 1"),VLOOKUP('V2 Global valeurs'!$A92,'V2 Global valeurs'!$A$2:$L$1221,8,FALSE),"0")</f>
        <v>0</v>
      </c>
      <c r="AD92" s="3" t="str">
        <f>IF(AND('V2 Global valeurs'!$G92="E",'V2 Global valeurs'!$E92="RENFORT 1"),VLOOKUP('V2 Global valeurs'!$A92,'V2 Global valeurs'!$A$2:$L$1221,9,FALSE),"0")</f>
        <v>0</v>
      </c>
      <c r="AE92" s="3" t="str">
        <f>IF(AND('V2 Global valeurs'!$G92="E",'V2 Global valeurs'!$E92="RENFORT 1"),VLOOKUP('V2 Global valeurs'!$A92,'V2 Global valeurs'!$A$2:$L$1221,10,FALSE),"0")</f>
        <v>0</v>
      </c>
      <c r="AF92" s="3" t="str">
        <f>IF(AND('V2 Global valeurs'!$G92="E",'V2 Global valeurs'!$E92="RENFORT 1"),VLOOKUP('V2 Global valeurs'!$A92,'V2 Global valeurs'!$A$2:$L$1221,11,FALSE),"0")</f>
        <v>0</v>
      </c>
      <c r="AG92" s="3" t="str">
        <f>IF(AND('V2 Global valeurs'!$G92="E",'V2 Global valeurs'!$E92="RENFORT 1"),VLOOKUP('V2 Global valeurs'!$A92,'V2 Global valeurs'!$A$2:$L$1221,12,FALSE),"0")</f>
        <v>0</v>
      </c>
      <c r="AH92" s="3" t="str">
        <f>IF(AND('V2 Global valeurs'!$G92="A",'V2 Global valeurs'!$E92="RENFORT 1"),VLOOKUP('V2 Global valeurs'!$A92,'V2 Global valeurs'!$A$2:$L$1221,8,FALSE),"0")</f>
        <v>0</v>
      </c>
      <c r="AI92" s="3" t="str">
        <f>IF(AND('V2 Global valeurs'!$G92="A",'V2 Global valeurs'!$E92="RENFORT 1"),VLOOKUP('V2 Global valeurs'!$A92,'V2 Global valeurs'!$A$2:$L$1221,9,FALSE),"0")</f>
        <v>0</v>
      </c>
      <c r="AJ92" s="3" t="str">
        <f>IF(AND('V2 Global valeurs'!$G92="A",'V2 Global valeurs'!$E92="RENFORT 1"),VLOOKUP('V2 Global valeurs'!$A92,'V2 Global valeurs'!$A$2:$L$1221,10,FALSE),"0")</f>
        <v>0</v>
      </c>
      <c r="AK92" s="3" t="str">
        <f>IF(AND('V2 Global valeurs'!$G92="A",'V2 Global valeurs'!$E92="RENFORT 1"),VLOOKUP('V2 Global valeurs'!$A92,'V2 Global valeurs'!$A$2:$L$1221,11,FALSE),"0")</f>
        <v>0</v>
      </c>
      <c r="AL92" s="3" t="str">
        <f>IF(AND('V2 Global valeurs'!$G92="A",'V2 Global valeurs'!$E92="RENFORT 1"),VLOOKUP('V2 Global valeurs'!$A92,'V2 Global valeurs'!$A$2:$L$1221,12,FALSE),"0")</f>
        <v>0</v>
      </c>
      <c r="AP92" s="1" t="str">
        <f>IF(AND('V2 Global valeurs'!$G92="E",'V2 Global valeurs'!$E92="RENFORT 2"),VLOOKUP('V2 Global valeurs'!$A92,'V2 Global valeurs'!$A$2:$L$1221,8,FALSE),"0")</f>
        <v>0</v>
      </c>
      <c r="AQ92" s="1" t="str">
        <f>IF(AND('V2 Global valeurs'!$G92="E",'V2 Global valeurs'!$E92="RENFORT 2"),VLOOKUP('V2 Global valeurs'!$A92,'V2 Global valeurs'!$A$2:$L$1221,9,FALSE),"0")</f>
        <v>0</v>
      </c>
      <c r="AR92" s="1" t="str">
        <f>IF(AND('V2 Global valeurs'!$G92="E",'V2 Global valeurs'!$E92="RENFORT 2"),VLOOKUP('V2 Global valeurs'!$A92,'V2 Global valeurs'!$A$2:$L$1221,10,FALSE),"0")</f>
        <v>0</v>
      </c>
      <c r="AS92" s="1" t="str">
        <f>IF(AND('V2 Global valeurs'!$G92="E",'V2 Global valeurs'!$E92="RENFORT 2"),VLOOKUP('V2 Global valeurs'!$A92,'V2 Global valeurs'!$A$2:$L$1221,11,FALSE),"0")</f>
        <v>0</v>
      </c>
      <c r="AT92" s="1" t="str">
        <f>IF(AND('V2 Global valeurs'!$G92="E",'V2 Global valeurs'!$E92="RENFORT 2"),VLOOKUP('V2 Global valeurs'!$A92,'V2 Global valeurs'!$A$2:$L$1221,12,FALSE),"0")</f>
        <v>0</v>
      </c>
      <c r="AU92" s="1" t="str">
        <f>IF(AND('V2 Global valeurs'!$G92="A",'V2 Global valeurs'!$E92="RENFORT 2"),VLOOKUP('V2 Global valeurs'!$A92,'V2 Global valeurs'!$A$2:$L$1221,8,FALSE),"0")</f>
        <v>0</v>
      </c>
      <c r="AV92" s="1" t="str">
        <f>IF(AND('V2 Global valeurs'!$G92="A",'V2 Global valeurs'!$E92="RENFORT 2"),VLOOKUP('V2 Global valeurs'!$A92,'V2 Global valeurs'!$A$2:$L$1221,9,FALSE),"0")</f>
        <v>0</v>
      </c>
      <c r="AW92" s="1" t="str">
        <f>IF(AND('V2 Global valeurs'!$G92="A",'V2 Global valeurs'!$E92="RENFORT 2"),VLOOKUP('V2 Global valeurs'!$A92,'V2 Global valeurs'!$A$2:$L$1221,10,FALSE),"0")</f>
        <v>0</v>
      </c>
      <c r="AX92" s="1" t="str">
        <f>IF(AND('V2 Global valeurs'!$G92="A",'V2 Global valeurs'!$E92="RENFORT 2"),VLOOKUP('V2 Global valeurs'!$A92,'V2 Global valeurs'!$A$2:$L$1221,11,FALSE),"0")</f>
        <v>0</v>
      </c>
      <c r="AY92" s="1" t="str">
        <f>IF(AND('V2 Global valeurs'!$G92="A",'V2 Global valeurs'!$E92="RENFORT 2"),VLOOKUP('V2 Global valeurs'!$A92,'V2 Global valeurs'!$A$2:$L$1221,12,FALSE),"0")</f>
        <v>0</v>
      </c>
    </row>
    <row r="93" spans="1:51" x14ac:dyDescent="0.3">
      <c r="A93" t="s">
        <v>252</v>
      </c>
      <c r="B93" t="s">
        <v>249</v>
      </c>
      <c r="C93" t="s">
        <v>253</v>
      </c>
      <c r="D93" t="s">
        <v>254</v>
      </c>
      <c r="E93" t="s">
        <v>368</v>
      </c>
      <c r="F93">
        <v>8</v>
      </c>
      <c r="G93" s="2" t="s">
        <v>14</v>
      </c>
      <c r="H93">
        <v>68.86999999999999</v>
      </c>
      <c r="I93">
        <v>24.18</v>
      </c>
      <c r="J93">
        <v>42.07</v>
      </c>
      <c r="K93">
        <v>68.86999999999999</v>
      </c>
      <c r="L93">
        <v>68.86999999999999</v>
      </c>
      <c r="O93" s="4"/>
      <c r="P93" s="9" t="str">
        <f>IF(AND('V2 Global valeurs'!$G93="E",'V2 Global valeurs'!E93="BASE"),VLOOKUP('V2 Global valeurs'!$A93,'V2 Global valeurs'!$A$2:$L$1221,8,FALSE),"0")</f>
        <v>0</v>
      </c>
      <c r="Q93" s="9" t="str">
        <f>IF(AND('V2 Global valeurs'!$G93="E",'V2 Global valeurs'!E93="BASE"),VLOOKUP('V2 Global valeurs'!$A93,'V2 Global valeurs'!$A$2:$L$1221,9,FALSE),"0")</f>
        <v>0</v>
      </c>
      <c r="R93" s="9" t="str">
        <f>IF(AND('V2 Global valeurs'!$G93="E",'V2 Global valeurs'!E93="BASE"),VLOOKUP('V2 Global valeurs'!$A93,'V2 Global valeurs'!$A$2:$L$1221,10,FALSE),"0")</f>
        <v>0</v>
      </c>
      <c r="S93" s="9" t="str">
        <f>IF(AND('V2 Global valeurs'!$G93="E",'V2 Global valeurs'!E93="BASE"),VLOOKUP('V2 Global valeurs'!$A93,'V2 Global valeurs'!$A$2:$L$1221,11,FALSE),"0")</f>
        <v>0</v>
      </c>
      <c r="T93" s="9" t="str">
        <f>IF(AND('V2 Global valeurs'!$G93="E",'V2 Global valeurs'!E93="BASE"),VLOOKUP('V2 Global valeurs'!$A93,'V2 Global valeurs'!$A$2:$L$1221,12,FALSE),"0")</f>
        <v>0</v>
      </c>
      <c r="U93" s="9" t="str">
        <f>IF(AND('V2 Global valeurs'!$G93="A",'V2 Global valeurs'!E93="BASE"),VLOOKUP('V2 Global valeurs'!$A93,'V2 Global valeurs'!$A$2:$L$1221,8,FALSE),"0")</f>
        <v>0</v>
      </c>
      <c r="V93" s="9" t="str">
        <f>IF(AND('V2 Global valeurs'!$G93="A",'V2 Global valeurs'!E93="BASE"),VLOOKUP('V2 Global valeurs'!$A93,'V2 Global valeurs'!$A$2:$L$1221,9,FALSE),"0")</f>
        <v>0</v>
      </c>
      <c r="W93" s="9" t="str">
        <f>IF(AND('V2 Global valeurs'!$G93="A",'V2 Global valeurs'!E93="BASE"),VLOOKUP('V2 Global valeurs'!$A93,'V2 Global valeurs'!$A$2:$L$1221,10,FALSE),"0")</f>
        <v>0</v>
      </c>
      <c r="X93" s="9" t="str">
        <f>IF(AND('V2 Global valeurs'!$G93="A",'V2 Global valeurs'!E93="BASE"),VLOOKUP('V2 Global valeurs'!$A93,'V2 Global valeurs'!$A$2:$L$1221,11,FALSE),"0")</f>
        <v>0</v>
      </c>
      <c r="Y93" s="9" t="str">
        <f>IF(AND('V2 Global valeurs'!$G93="A",'V2 Global valeurs'!E93="BASE"),VLOOKUP('V2 Global valeurs'!$A93,'V2 Global valeurs'!$A$2:$L$1221,12,FALSE),"0")</f>
        <v>0</v>
      </c>
      <c r="Z93" t="s">
        <v>253</v>
      </c>
      <c r="AA93" t="s">
        <v>254</v>
      </c>
      <c r="AB93" s="3" t="s">
        <v>14</v>
      </c>
      <c r="AC93" s="3" t="str">
        <f>IF(AND('V2 Global valeurs'!$G93="E",'V2 Global valeurs'!$E93="RENFORT 1"),VLOOKUP('V2 Global valeurs'!$A93,'V2 Global valeurs'!$A$2:$L$1221,8,FALSE),"0")</f>
        <v>0</v>
      </c>
      <c r="AD93" s="3" t="str">
        <f>IF(AND('V2 Global valeurs'!$G93="E",'V2 Global valeurs'!$E93="RENFORT 1"),VLOOKUP('V2 Global valeurs'!$A93,'V2 Global valeurs'!$A$2:$L$1221,9,FALSE),"0")</f>
        <v>0</v>
      </c>
      <c r="AE93" s="3" t="str">
        <f>IF(AND('V2 Global valeurs'!$G93="E",'V2 Global valeurs'!$E93="RENFORT 1"),VLOOKUP('V2 Global valeurs'!$A93,'V2 Global valeurs'!$A$2:$L$1221,10,FALSE),"0")</f>
        <v>0</v>
      </c>
      <c r="AF93" s="3" t="str">
        <f>IF(AND('V2 Global valeurs'!$G93="E",'V2 Global valeurs'!$E93="RENFORT 1"),VLOOKUP('V2 Global valeurs'!$A93,'V2 Global valeurs'!$A$2:$L$1221,11,FALSE),"0")</f>
        <v>0</v>
      </c>
      <c r="AG93" s="3" t="str">
        <f>IF(AND('V2 Global valeurs'!$G93="E",'V2 Global valeurs'!$E93="RENFORT 1"),VLOOKUP('V2 Global valeurs'!$A93,'V2 Global valeurs'!$A$2:$L$1221,12,FALSE),"0")</f>
        <v>0</v>
      </c>
      <c r="AH93" s="3">
        <f>IF(AND('V2 Global valeurs'!$G93="A",'V2 Global valeurs'!$E93="RENFORT 1"),VLOOKUP('V2 Global valeurs'!$A93,'V2 Global valeurs'!$A$2:$L$1221,8,FALSE),"0")</f>
        <v>68.86999999999999</v>
      </c>
      <c r="AI93" s="3">
        <f>IF(AND('V2 Global valeurs'!$G93="A",'V2 Global valeurs'!$E93="RENFORT 1"),VLOOKUP('V2 Global valeurs'!$A93,'V2 Global valeurs'!$A$2:$L$1221,9,FALSE),"0")</f>
        <v>24.18</v>
      </c>
      <c r="AJ93" s="3">
        <f>IF(AND('V2 Global valeurs'!$G93="A",'V2 Global valeurs'!$E93="RENFORT 1"),VLOOKUP('V2 Global valeurs'!$A93,'V2 Global valeurs'!$A$2:$L$1221,10,FALSE),"0")</f>
        <v>42.07</v>
      </c>
      <c r="AK93" s="3">
        <f>IF(AND('V2 Global valeurs'!$G93="A",'V2 Global valeurs'!$E93="RENFORT 1"),VLOOKUP('V2 Global valeurs'!$A93,'V2 Global valeurs'!$A$2:$L$1221,11,FALSE),"0")</f>
        <v>68.86999999999999</v>
      </c>
      <c r="AL93" s="3">
        <f>IF(AND('V2 Global valeurs'!$G93="A",'V2 Global valeurs'!$E93="RENFORT 1"),VLOOKUP('V2 Global valeurs'!$A93,'V2 Global valeurs'!$A$2:$L$1221,12,FALSE),"0")</f>
        <v>68.86999999999999</v>
      </c>
      <c r="AP93" s="1" t="str">
        <f>IF(AND('V2 Global valeurs'!$G93="E",'V2 Global valeurs'!$E93="RENFORT 2"),VLOOKUP('V2 Global valeurs'!$A93,'V2 Global valeurs'!$A$2:$L$1221,8,FALSE),"0")</f>
        <v>0</v>
      </c>
      <c r="AQ93" s="1" t="str">
        <f>IF(AND('V2 Global valeurs'!$G93="E",'V2 Global valeurs'!$E93="RENFORT 2"),VLOOKUP('V2 Global valeurs'!$A93,'V2 Global valeurs'!$A$2:$L$1221,9,FALSE),"0")</f>
        <v>0</v>
      </c>
      <c r="AR93" s="1" t="str">
        <f>IF(AND('V2 Global valeurs'!$G93="E",'V2 Global valeurs'!$E93="RENFORT 2"),VLOOKUP('V2 Global valeurs'!$A93,'V2 Global valeurs'!$A$2:$L$1221,10,FALSE),"0")</f>
        <v>0</v>
      </c>
      <c r="AS93" s="1" t="str">
        <f>IF(AND('V2 Global valeurs'!$G93="E",'V2 Global valeurs'!$E93="RENFORT 2"),VLOOKUP('V2 Global valeurs'!$A93,'V2 Global valeurs'!$A$2:$L$1221,11,FALSE),"0")</f>
        <v>0</v>
      </c>
      <c r="AT93" s="1" t="str">
        <f>IF(AND('V2 Global valeurs'!$G93="E",'V2 Global valeurs'!$E93="RENFORT 2"),VLOOKUP('V2 Global valeurs'!$A93,'V2 Global valeurs'!$A$2:$L$1221,12,FALSE),"0")</f>
        <v>0</v>
      </c>
      <c r="AU93" s="1" t="str">
        <f>IF(AND('V2 Global valeurs'!$G93="A",'V2 Global valeurs'!$E93="RENFORT 2"),VLOOKUP('V2 Global valeurs'!$A93,'V2 Global valeurs'!$A$2:$L$1221,8,FALSE),"0")</f>
        <v>0</v>
      </c>
      <c r="AV93" s="1" t="str">
        <f>IF(AND('V2 Global valeurs'!$G93="A",'V2 Global valeurs'!$E93="RENFORT 2"),VLOOKUP('V2 Global valeurs'!$A93,'V2 Global valeurs'!$A$2:$L$1221,9,FALSE),"0")</f>
        <v>0</v>
      </c>
      <c r="AW93" s="1" t="str">
        <f>IF(AND('V2 Global valeurs'!$G93="A",'V2 Global valeurs'!$E93="RENFORT 2"),VLOOKUP('V2 Global valeurs'!$A93,'V2 Global valeurs'!$A$2:$L$1221,10,FALSE),"0")</f>
        <v>0</v>
      </c>
      <c r="AX93" s="1" t="str">
        <f>IF(AND('V2 Global valeurs'!$G93="A",'V2 Global valeurs'!$E93="RENFORT 2"),VLOOKUP('V2 Global valeurs'!$A93,'V2 Global valeurs'!$A$2:$L$1221,11,FALSE),"0")</f>
        <v>0</v>
      </c>
      <c r="AY93" s="1" t="str">
        <f>IF(AND('V2 Global valeurs'!$G93="A",'V2 Global valeurs'!$E93="RENFORT 2"),VLOOKUP('V2 Global valeurs'!$A93,'V2 Global valeurs'!$A$2:$L$1221,12,FALSE),"0")</f>
        <v>0</v>
      </c>
    </row>
    <row r="94" spans="1:51" x14ac:dyDescent="0.3">
      <c r="A94" t="s">
        <v>255</v>
      </c>
      <c r="B94" t="s">
        <v>256</v>
      </c>
      <c r="C94" t="s">
        <v>257</v>
      </c>
      <c r="D94" t="s">
        <v>258</v>
      </c>
      <c r="E94" t="s">
        <v>367</v>
      </c>
      <c r="F94" s="2">
        <v>3</v>
      </c>
      <c r="G94" s="2" t="s">
        <v>9</v>
      </c>
      <c r="H94">
        <v>193.33</v>
      </c>
      <c r="I94">
        <v>0</v>
      </c>
      <c r="J94">
        <v>0</v>
      </c>
      <c r="K94">
        <v>0</v>
      </c>
      <c r="L94">
        <v>0</v>
      </c>
      <c r="M94" t="s">
        <v>257</v>
      </c>
      <c r="N94" t="s">
        <v>258</v>
      </c>
      <c r="O94" s="4" t="s">
        <v>9</v>
      </c>
      <c r="P94" s="9">
        <f>IF(AND('V2 Global valeurs'!$G94="E",'V2 Global valeurs'!E94="BASE"),VLOOKUP('V2 Global valeurs'!$A94,'V2 Global valeurs'!$A$2:$L$1221,8,FALSE),"0")</f>
        <v>193.33</v>
      </c>
      <c r="Q94" s="9">
        <f>IF(AND('V2 Global valeurs'!$G94="E",'V2 Global valeurs'!E94="BASE"),VLOOKUP('V2 Global valeurs'!$A94,'V2 Global valeurs'!$A$2:$L$1221,9,FALSE),"0")</f>
        <v>0</v>
      </c>
      <c r="R94" s="9">
        <f>IF(AND('V2 Global valeurs'!$G94="E",'V2 Global valeurs'!E94="BASE"),VLOOKUP('V2 Global valeurs'!$A94,'V2 Global valeurs'!$A$2:$L$1221,10,FALSE),"0")</f>
        <v>0</v>
      </c>
      <c r="S94" s="9">
        <f>IF(AND('V2 Global valeurs'!$G94="E",'V2 Global valeurs'!E94="BASE"),VLOOKUP('V2 Global valeurs'!$A94,'V2 Global valeurs'!$A$2:$L$1221,11,FALSE),"0")</f>
        <v>0</v>
      </c>
      <c r="T94" s="9">
        <f>IF(AND('V2 Global valeurs'!$G94="E",'V2 Global valeurs'!E94="BASE"),VLOOKUP('V2 Global valeurs'!$A94,'V2 Global valeurs'!$A$2:$L$1221,12,FALSE),"0")</f>
        <v>0</v>
      </c>
      <c r="U94" s="9" t="str">
        <f>IF(AND('V2 Global valeurs'!$G94="A",'V2 Global valeurs'!E94="BASE"),VLOOKUP('V2 Global valeurs'!$A94,'V2 Global valeurs'!$A$2:$L$1221,8,FALSE),"0")</f>
        <v>0</v>
      </c>
      <c r="V94" s="9" t="str">
        <f>IF(AND('V2 Global valeurs'!$G94="A",'V2 Global valeurs'!E94="BASE"),VLOOKUP('V2 Global valeurs'!$A94,'V2 Global valeurs'!$A$2:$L$1221,9,FALSE),"0")</f>
        <v>0</v>
      </c>
      <c r="W94" s="9" t="str">
        <f>IF(AND('V2 Global valeurs'!$G94="A",'V2 Global valeurs'!E94="BASE"),VLOOKUP('V2 Global valeurs'!$A94,'V2 Global valeurs'!$A$2:$L$1221,10,FALSE),"0")</f>
        <v>0</v>
      </c>
      <c r="X94" s="9" t="str">
        <f>IF(AND('V2 Global valeurs'!$G94="A",'V2 Global valeurs'!E94="BASE"),VLOOKUP('V2 Global valeurs'!$A94,'V2 Global valeurs'!$A$2:$L$1221,11,FALSE),"0")</f>
        <v>0</v>
      </c>
      <c r="Y94" s="9" t="str">
        <f>IF(AND('V2 Global valeurs'!$G94="A",'V2 Global valeurs'!E94="BASE"),VLOOKUP('V2 Global valeurs'!$A94,'V2 Global valeurs'!$A$2:$L$1221,12,FALSE),"0")</f>
        <v>0</v>
      </c>
      <c r="AB94" s="3"/>
      <c r="AC94" s="3" t="str">
        <f>IF(AND('V2 Global valeurs'!$G94="E",'V2 Global valeurs'!$E94="RENFORT 1"),VLOOKUP('V2 Global valeurs'!$A94,'V2 Global valeurs'!$A$2:$L$1221,8,FALSE),"0")</f>
        <v>0</v>
      </c>
      <c r="AD94" s="3" t="str">
        <f>IF(AND('V2 Global valeurs'!$G94="E",'V2 Global valeurs'!$E94="RENFORT 1"),VLOOKUP('V2 Global valeurs'!$A94,'V2 Global valeurs'!$A$2:$L$1221,9,FALSE),"0")</f>
        <v>0</v>
      </c>
      <c r="AE94" s="3" t="str">
        <f>IF(AND('V2 Global valeurs'!$G94="E",'V2 Global valeurs'!$E94="RENFORT 1"),VLOOKUP('V2 Global valeurs'!$A94,'V2 Global valeurs'!$A$2:$L$1221,10,FALSE),"0")</f>
        <v>0</v>
      </c>
      <c r="AF94" s="3" t="str">
        <f>IF(AND('V2 Global valeurs'!$G94="E",'V2 Global valeurs'!$E94="RENFORT 1"),VLOOKUP('V2 Global valeurs'!$A94,'V2 Global valeurs'!$A$2:$L$1221,11,FALSE),"0")</f>
        <v>0</v>
      </c>
      <c r="AG94" s="3" t="str">
        <f>IF(AND('V2 Global valeurs'!$G94="E",'V2 Global valeurs'!$E94="RENFORT 1"),VLOOKUP('V2 Global valeurs'!$A94,'V2 Global valeurs'!$A$2:$L$1221,12,FALSE),"0")</f>
        <v>0</v>
      </c>
      <c r="AH94" s="3" t="str">
        <f>IF(AND('V2 Global valeurs'!$G94="A",'V2 Global valeurs'!$E94="RENFORT 1"),VLOOKUP('V2 Global valeurs'!$A94,'V2 Global valeurs'!$A$2:$L$1221,8,FALSE),"0")</f>
        <v>0</v>
      </c>
      <c r="AI94" s="3" t="str">
        <f>IF(AND('V2 Global valeurs'!$G94="A",'V2 Global valeurs'!$E94="RENFORT 1"),VLOOKUP('V2 Global valeurs'!$A94,'V2 Global valeurs'!$A$2:$L$1221,9,FALSE),"0")</f>
        <v>0</v>
      </c>
      <c r="AJ94" s="3" t="str">
        <f>IF(AND('V2 Global valeurs'!$G94="A",'V2 Global valeurs'!$E94="RENFORT 1"),VLOOKUP('V2 Global valeurs'!$A94,'V2 Global valeurs'!$A$2:$L$1221,10,FALSE),"0")</f>
        <v>0</v>
      </c>
      <c r="AK94" s="3" t="str">
        <f>IF(AND('V2 Global valeurs'!$G94="A",'V2 Global valeurs'!$E94="RENFORT 1"),VLOOKUP('V2 Global valeurs'!$A94,'V2 Global valeurs'!$A$2:$L$1221,11,FALSE),"0")</f>
        <v>0</v>
      </c>
      <c r="AL94" s="3" t="str">
        <f>IF(AND('V2 Global valeurs'!$G94="A",'V2 Global valeurs'!$E94="RENFORT 1"),VLOOKUP('V2 Global valeurs'!$A94,'V2 Global valeurs'!$A$2:$L$1221,12,FALSE),"0")</f>
        <v>0</v>
      </c>
      <c r="AP94" s="1" t="str">
        <f>IF(AND('V2 Global valeurs'!$G94="E",'V2 Global valeurs'!$E94="RENFORT 2"),VLOOKUP('V2 Global valeurs'!$A94,'V2 Global valeurs'!$A$2:$L$1221,8,FALSE),"0")</f>
        <v>0</v>
      </c>
      <c r="AQ94" s="1" t="str">
        <f>IF(AND('V2 Global valeurs'!$G94="E",'V2 Global valeurs'!$E94="RENFORT 2"),VLOOKUP('V2 Global valeurs'!$A94,'V2 Global valeurs'!$A$2:$L$1221,9,FALSE),"0")</f>
        <v>0</v>
      </c>
      <c r="AR94" s="1" t="str">
        <f>IF(AND('V2 Global valeurs'!$G94="E",'V2 Global valeurs'!$E94="RENFORT 2"),VLOOKUP('V2 Global valeurs'!$A94,'V2 Global valeurs'!$A$2:$L$1221,10,FALSE),"0")</f>
        <v>0</v>
      </c>
      <c r="AS94" s="1" t="str">
        <f>IF(AND('V2 Global valeurs'!$G94="E",'V2 Global valeurs'!$E94="RENFORT 2"),VLOOKUP('V2 Global valeurs'!$A94,'V2 Global valeurs'!$A$2:$L$1221,11,FALSE),"0")</f>
        <v>0</v>
      </c>
      <c r="AT94" s="1" t="str">
        <f>IF(AND('V2 Global valeurs'!$G94="E",'V2 Global valeurs'!$E94="RENFORT 2"),VLOOKUP('V2 Global valeurs'!$A94,'V2 Global valeurs'!$A$2:$L$1221,12,FALSE),"0")</f>
        <v>0</v>
      </c>
      <c r="AU94" s="1" t="str">
        <f>IF(AND('V2 Global valeurs'!$G94="A",'V2 Global valeurs'!$E94="RENFORT 2"),VLOOKUP('V2 Global valeurs'!$A94,'V2 Global valeurs'!$A$2:$L$1221,8,FALSE),"0")</f>
        <v>0</v>
      </c>
      <c r="AV94" s="1" t="str">
        <f>IF(AND('V2 Global valeurs'!$G94="A",'V2 Global valeurs'!$E94="RENFORT 2"),VLOOKUP('V2 Global valeurs'!$A94,'V2 Global valeurs'!$A$2:$L$1221,9,FALSE),"0")</f>
        <v>0</v>
      </c>
      <c r="AW94" s="1" t="str">
        <f>IF(AND('V2 Global valeurs'!$G94="A",'V2 Global valeurs'!$E94="RENFORT 2"),VLOOKUP('V2 Global valeurs'!$A94,'V2 Global valeurs'!$A$2:$L$1221,10,FALSE),"0")</f>
        <v>0</v>
      </c>
      <c r="AX94" s="1" t="str">
        <f>IF(AND('V2 Global valeurs'!$G94="A",'V2 Global valeurs'!$E94="RENFORT 2"),VLOOKUP('V2 Global valeurs'!$A94,'V2 Global valeurs'!$A$2:$L$1221,11,FALSE),"0")</f>
        <v>0</v>
      </c>
      <c r="AY94" s="1" t="str">
        <f>IF(AND('V2 Global valeurs'!$G94="A",'V2 Global valeurs'!$E94="RENFORT 2"),VLOOKUP('V2 Global valeurs'!$A94,'V2 Global valeurs'!$A$2:$L$1221,12,FALSE),"0")</f>
        <v>0</v>
      </c>
    </row>
    <row r="95" spans="1:51" x14ac:dyDescent="0.3">
      <c r="A95" t="s">
        <v>259</v>
      </c>
      <c r="B95" t="s">
        <v>256</v>
      </c>
      <c r="C95" t="s">
        <v>260</v>
      </c>
      <c r="D95" t="s">
        <v>261</v>
      </c>
      <c r="E95" t="s">
        <v>368</v>
      </c>
      <c r="F95">
        <v>3</v>
      </c>
      <c r="G95" s="2" t="s">
        <v>14</v>
      </c>
      <c r="H95">
        <v>30.08</v>
      </c>
      <c r="I95">
        <v>0</v>
      </c>
      <c r="J95">
        <v>0</v>
      </c>
      <c r="K95">
        <v>0</v>
      </c>
      <c r="L95">
        <v>0</v>
      </c>
      <c r="O95" s="4"/>
      <c r="P95" s="9" t="str">
        <f>IF(AND('V2 Global valeurs'!$G95="E",'V2 Global valeurs'!E95="BASE"),VLOOKUP('V2 Global valeurs'!$A95,'V2 Global valeurs'!$A$2:$L$1221,8,FALSE),"0")</f>
        <v>0</v>
      </c>
      <c r="Q95" s="9" t="str">
        <f>IF(AND('V2 Global valeurs'!$G95="E",'V2 Global valeurs'!E95="BASE"),VLOOKUP('V2 Global valeurs'!$A95,'V2 Global valeurs'!$A$2:$L$1221,9,FALSE),"0")</f>
        <v>0</v>
      </c>
      <c r="R95" s="9" t="str">
        <f>IF(AND('V2 Global valeurs'!$G95="E",'V2 Global valeurs'!E95="BASE"),VLOOKUP('V2 Global valeurs'!$A95,'V2 Global valeurs'!$A$2:$L$1221,10,FALSE),"0")</f>
        <v>0</v>
      </c>
      <c r="S95" s="9" t="str">
        <f>IF(AND('V2 Global valeurs'!$G95="E",'V2 Global valeurs'!E95="BASE"),VLOOKUP('V2 Global valeurs'!$A95,'V2 Global valeurs'!$A$2:$L$1221,11,FALSE),"0")</f>
        <v>0</v>
      </c>
      <c r="T95" s="9" t="str">
        <f>IF(AND('V2 Global valeurs'!$G95="E",'V2 Global valeurs'!E95="BASE"),VLOOKUP('V2 Global valeurs'!$A95,'V2 Global valeurs'!$A$2:$L$1221,12,FALSE),"0")</f>
        <v>0</v>
      </c>
      <c r="U95" s="9" t="str">
        <f>IF(AND('V2 Global valeurs'!$G95="A",'V2 Global valeurs'!E95="BASE"),VLOOKUP('V2 Global valeurs'!$A95,'V2 Global valeurs'!$A$2:$L$1221,8,FALSE),"0")</f>
        <v>0</v>
      </c>
      <c r="V95" s="9" t="str">
        <f>IF(AND('V2 Global valeurs'!$G95="A",'V2 Global valeurs'!E95="BASE"),VLOOKUP('V2 Global valeurs'!$A95,'V2 Global valeurs'!$A$2:$L$1221,9,FALSE),"0")</f>
        <v>0</v>
      </c>
      <c r="W95" s="9" t="str">
        <f>IF(AND('V2 Global valeurs'!$G95="A",'V2 Global valeurs'!E95="BASE"),VLOOKUP('V2 Global valeurs'!$A95,'V2 Global valeurs'!$A$2:$L$1221,10,FALSE),"0")</f>
        <v>0</v>
      </c>
      <c r="X95" s="9" t="str">
        <f>IF(AND('V2 Global valeurs'!$G95="A",'V2 Global valeurs'!E95="BASE"),VLOOKUP('V2 Global valeurs'!$A95,'V2 Global valeurs'!$A$2:$L$1221,11,FALSE),"0")</f>
        <v>0</v>
      </c>
      <c r="Y95" s="9" t="str">
        <f>IF(AND('V2 Global valeurs'!$G95="A",'V2 Global valeurs'!E95="BASE"),VLOOKUP('V2 Global valeurs'!$A95,'V2 Global valeurs'!$A$2:$L$1221,12,FALSE),"0")</f>
        <v>0</v>
      </c>
      <c r="Z95" t="s">
        <v>260</v>
      </c>
      <c r="AA95" t="s">
        <v>261</v>
      </c>
      <c r="AB95" s="3" t="s">
        <v>14</v>
      </c>
      <c r="AC95" s="3" t="str">
        <f>IF(AND('V2 Global valeurs'!$G95="E",'V2 Global valeurs'!$E95="RENFORT 1"),VLOOKUP('V2 Global valeurs'!$A95,'V2 Global valeurs'!$A$2:$L$1221,8,FALSE),"0")</f>
        <v>0</v>
      </c>
      <c r="AD95" s="3" t="str">
        <f>IF(AND('V2 Global valeurs'!$G95="E",'V2 Global valeurs'!$E95="RENFORT 1"),VLOOKUP('V2 Global valeurs'!$A95,'V2 Global valeurs'!$A$2:$L$1221,9,FALSE),"0")</f>
        <v>0</v>
      </c>
      <c r="AE95" s="3" t="str">
        <f>IF(AND('V2 Global valeurs'!$G95="E",'V2 Global valeurs'!$E95="RENFORT 1"),VLOOKUP('V2 Global valeurs'!$A95,'V2 Global valeurs'!$A$2:$L$1221,10,FALSE),"0")</f>
        <v>0</v>
      </c>
      <c r="AF95" s="3" t="str">
        <f>IF(AND('V2 Global valeurs'!$G95="E",'V2 Global valeurs'!$E95="RENFORT 1"),VLOOKUP('V2 Global valeurs'!$A95,'V2 Global valeurs'!$A$2:$L$1221,11,FALSE),"0")</f>
        <v>0</v>
      </c>
      <c r="AG95" s="3" t="str">
        <f>IF(AND('V2 Global valeurs'!$G95="E",'V2 Global valeurs'!$E95="RENFORT 1"),VLOOKUP('V2 Global valeurs'!$A95,'V2 Global valeurs'!$A$2:$L$1221,12,FALSE),"0")</f>
        <v>0</v>
      </c>
      <c r="AH95" s="3">
        <f>IF(AND('V2 Global valeurs'!$G95="A",'V2 Global valeurs'!$E95="RENFORT 1"),VLOOKUP('V2 Global valeurs'!$A95,'V2 Global valeurs'!$A$2:$L$1221,8,FALSE),"0")</f>
        <v>30.08</v>
      </c>
      <c r="AI95" s="3">
        <f>IF(AND('V2 Global valeurs'!$G95="A",'V2 Global valeurs'!$E95="RENFORT 1"),VLOOKUP('V2 Global valeurs'!$A95,'V2 Global valeurs'!$A$2:$L$1221,9,FALSE),"0")</f>
        <v>0</v>
      </c>
      <c r="AJ95" s="3">
        <f>IF(AND('V2 Global valeurs'!$G95="A",'V2 Global valeurs'!$E95="RENFORT 1"),VLOOKUP('V2 Global valeurs'!$A95,'V2 Global valeurs'!$A$2:$L$1221,10,FALSE),"0")</f>
        <v>0</v>
      </c>
      <c r="AK95" s="3">
        <f>IF(AND('V2 Global valeurs'!$G95="A",'V2 Global valeurs'!$E95="RENFORT 1"),VLOOKUP('V2 Global valeurs'!$A95,'V2 Global valeurs'!$A$2:$L$1221,11,FALSE),"0")</f>
        <v>0</v>
      </c>
      <c r="AL95" s="3">
        <f>IF(AND('V2 Global valeurs'!$G95="A",'V2 Global valeurs'!$E95="RENFORT 1"),VLOOKUP('V2 Global valeurs'!$A95,'V2 Global valeurs'!$A$2:$L$1221,12,FALSE),"0")</f>
        <v>0</v>
      </c>
      <c r="AP95" s="1" t="str">
        <f>IF(AND('V2 Global valeurs'!$G95="E",'V2 Global valeurs'!$E95="RENFORT 2"),VLOOKUP('V2 Global valeurs'!$A95,'V2 Global valeurs'!$A$2:$L$1221,8,FALSE),"0")</f>
        <v>0</v>
      </c>
      <c r="AQ95" s="1" t="str">
        <f>IF(AND('V2 Global valeurs'!$G95="E",'V2 Global valeurs'!$E95="RENFORT 2"),VLOOKUP('V2 Global valeurs'!$A95,'V2 Global valeurs'!$A$2:$L$1221,9,FALSE),"0")</f>
        <v>0</v>
      </c>
      <c r="AR95" s="1" t="str">
        <f>IF(AND('V2 Global valeurs'!$G95="E",'V2 Global valeurs'!$E95="RENFORT 2"),VLOOKUP('V2 Global valeurs'!$A95,'V2 Global valeurs'!$A$2:$L$1221,10,FALSE),"0")</f>
        <v>0</v>
      </c>
      <c r="AS95" s="1" t="str">
        <f>IF(AND('V2 Global valeurs'!$G95="E",'V2 Global valeurs'!$E95="RENFORT 2"),VLOOKUP('V2 Global valeurs'!$A95,'V2 Global valeurs'!$A$2:$L$1221,11,FALSE),"0")</f>
        <v>0</v>
      </c>
      <c r="AT95" s="1" t="str">
        <f>IF(AND('V2 Global valeurs'!$G95="E",'V2 Global valeurs'!$E95="RENFORT 2"),VLOOKUP('V2 Global valeurs'!$A95,'V2 Global valeurs'!$A$2:$L$1221,12,FALSE),"0")</f>
        <v>0</v>
      </c>
      <c r="AU95" s="1" t="str">
        <f>IF(AND('V2 Global valeurs'!$G95="A",'V2 Global valeurs'!$E95="RENFORT 2"),VLOOKUP('V2 Global valeurs'!$A95,'V2 Global valeurs'!$A$2:$L$1221,8,FALSE),"0")</f>
        <v>0</v>
      </c>
      <c r="AV95" s="1" t="str">
        <f>IF(AND('V2 Global valeurs'!$G95="A",'V2 Global valeurs'!$E95="RENFORT 2"),VLOOKUP('V2 Global valeurs'!$A95,'V2 Global valeurs'!$A$2:$L$1221,9,FALSE),"0")</f>
        <v>0</v>
      </c>
      <c r="AW95" s="1" t="str">
        <f>IF(AND('V2 Global valeurs'!$G95="A",'V2 Global valeurs'!$E95="RENFORT 2"),VLOOKUP('V2 Global valeurs'!$A95,'V2 Global valeurs'!$A$2:$L$1221,10,FALSE),"0")</f>
        <v>0</v>
      </c>
      <c r="AX95" s="1" t="str">
        <f>IF(AND('V2 Global valeurs'!$G95="A",'V2 Global valeurs'!$E95="RENFORT 2"),VLOOKUP('V2 Global valeurs'!$A95,'V2 Global valeurs'!$A$2:$L$1221,11,FALSE),"0")</f>
        <v>0</v>
      </c>
      <c r="AY95" s="1" t="str">
        <f>IF(AND('V2 Global valeurs'!$G95="A",'V2 Global valeurs'!$E95="RENFORT 2"),VLOOKUP('V2 Global valeurs'!$A95,'V2 Global valeurs'!$A$2:$L$1221,12,FALSE),"0")</f>
        <v>0</v>
      </c>
    </row>
    <row r="96" spans="1:51" x14ac:dyDescent="0.3">
      <c r="A96" t="s">
        <v>262</v>
      </c>
      <c r="B96" t="s">
        <v>263</v>
      </c>
      <c r="C96" t="s">
        <v>264</v>
      </c>
      <c r="D96" t="s">
        <v>265</v>
      </c>
      <c r="E96" t="s">
        <v>367</v>
      </c>
      <c r="F96" s="2">
        <v>4</v>
      </c>
      <c r="G96" s="2" t="s">
        <v>9</v>
      </c>
      <c r="H96">
        <v>0</v>
      </c>
      <c r="I96">
        <v>68.940000000000012</v>
      </c>
      <c r="J96">
        <v>0</v>
      </c>
      <c r="K96">
        <v>182.38000000000002</v>
      </c>
      <c r="L96">
        <v>0</v>
      </c>
      <c r="M96" t="s">
        <v>264</v>
      </c>
      <c r="N96" t="s">
        <v>265</v>
      </c>
      <c r="O96" s="4" t="s">
        <v>9</v>
      </c>
      <c r="P96" s="9">
        <f>IF(AND('V2 Global valeurs'!$G96="E",'V2 Global valeurs'!E96="BASE"),VLOOKUP('V2 Global valeurs'!$A96,'V2 Global valeurs'!$A$2:$L$1221,8,FALSE),"0")</f>
        <v>0</v>
      </c>
      <c r="Q96" s="9">
        <f>IF(AND('V2 Global valeurs'!$G96="E",'V2 Global valeurs'!E96="BASE"),VLOOKUP('V2 Global valeurs'!$A96,'V2 Global valeurs'!$A$2:$L$1221,9,FALSE),"0")</f>
        <v>68.940000000000012</v>
      </c>
      <c r="R96" s="9">
        <f>IF(AND('V2 Global valeurs'!$G96="E",'V2 Global valeurs'!E96="BASE"),VLOOKUP('V2 Global valeurs'!$A96,'V2 Global valeurs'!$A$2:$L$1221,10,FALSE),"0")</f>
        <v>0</v>
      </c>
      <c r="S96" s="9">
        <f>IF(AND('V2 Global valeurs'!$G96="E",'V2 Global valeurs'!E96="BASE"),VLOOKUP('V2 Global valeurs'!$A96,'V2 Global valeurs'!$A$2:$L$1221,11,FALSE),"0")</f>
        <v>182.38000000000002</v>
      </c>
      <c r="T96" s="9">
        <f>IF(AND('V2 Global valeurs'!$G96="E",'V2 Global valeurs'!E96="BASE"),VLOOKUP('V2 Global valeurs'!$A96,'V2 Global valeurs'!$A$2:$L$1221,12,FALSE),"0")</f>
        <v>0</v>
      </c>
      <c r="U96" s="9" t="str">
        <f>IF(AND('V2 Global valeurs'!$G96="A",'V2 Global valeurs'!E96="BASE"),VLOOKUP('V2 Global valeurs'!$A96,'V2 Global valeurs'!$A$2:$L$1221,8,FALSE),"0")</f>
        <v>0</v>
      </c>
      <c r="V96" s="9" t="str">
        <f>IF(AND('V2 Global valeurs'!$G96="A",'V2 Global valeurs'!E96="BASE"),VLOOKUP('V2 Global valeurs'!$A96,'V2 Global valeurs'!$A$2:$L$1221,9,FALSE),"0")</f>
        <v>0</v>
      </c>
      <c r="W96" s="9" t="str">
        <f>IF(AND('V2 Global valeurs'!$G96="A",'V2 Global valeurs'!E96="BASE"),VLOOKUP('V2 Global valeurs'!$A96,'V2 Global valeurs'!$A$2:$L$1221,10,FALSE),"0")</f>
        <v>0</v>
      </c>
      <c r="X96" s="9" t="str">
        <f>IF(AND('V2 Global valeurs'!$G96="A",'V2 Global valeurs'!E96="BASE"),VLOOKUP('V2 Global valeurs'!$A96,'V2 Global valeurs'!$A$2:$L$1221,11,FALSE),"0")</f>
        <v>0</v>
      </c>
      <c r="Y96" s="9" t="str">
        <f>IF(AND('V2 Global valeurs'!$G96="A",'V2 Global valeurs'!E96="BASE"),VLOOKUP('V2 Global valeurs'!$A96,'V2 Global valeurs'!$A$2:$L$1221,12,FALSE),"0")</f>
        <v>0</v>
      </c>
      <c r="AB96" s="3"/>
      <c r="AC96" s="3" t="str">
        <f>IF(AND('V2 Global valeurs'!$G96="E",'V2 Global valeurs'!$E96="RENFORT 1"),VLOOKUP('V2 Global valeurs'!$A96,'V2 Global valeurs'!$A$2:$L$1221,8,FALSE),"0")</f>
        <v>0</v>
      </c>
      <c r="AD96" s="3" t="str">
        <f>IF(AND('V2 Global valeurs'!$G96="E",'V2 Global valeurs'!$E96="RENFORT 1"),VLOOKUP('V2 Global valeurs'!$A96,'V2 Global valeurs'!$A$2:$L$1221,9,FALSE),"0")</f>
        <v>0</v>
      </c>
      <c r="AE96" s="3" t="str">
        <f>IF(AND('V2 Global valeurs'!$G96="E",'V2 Global valeurs'!$E96="RENFORT 1"),VLOOKUP('V2 Global valeurs'!$A96,'V2 Global valeurs'!$A$2:$L$1221,10,FALSE),"0")</f>
        <v>0</v>
      </c>
      <c r="AF96" s="3" t="str">
        <f>IF(AND('V2 Global valeurs'!$G96="E",'V2 Global valeurs'!$E96="RENFORT 1"),VLOOKUP('V2 Global valeurs'!$A96,'V2 Global valeurs'!$A$2:$L$1221,11,FALSE),"0")</f>
        <v>0</v>
      </c>
      <c r="AG96" s="3" t="str">
        <f>IF(AND('V2 Global valeurs'!$G96="E",'V2 Global valeurs'!$E96="RENFORT 1"),VLOOKUP('V2 Global valeurs'!$A96,'V2 Global valeurs'!$A$2:$L$1221,12,FALSE),"0")</f>
        <v>0</v>
      </c>
      <c r="AH96" s="3" t="str">
        <f>IF(AND('V2 Global valeurs'!$G96="A",'V2 Global valeurs'!$E96="RENFORT 1"),VLOOKUP('V2 Global valeurs'!$A96,'V2 Global valeurs'!$A$2:$L$1221,8,FALSE),"0")</f>
        <v>0</v>
      </c>
      <c r="AI96" s="3" t="str">
        <f>IF(AND('V2 Global valeurs'!$G96="A",'V2 Global valeurs'!$E96="RENFORT 1"),VLOOKUP('V2 Global valeurs'!$A96,'V2 Global valeurs'!$A$2:$L$1221,9,FALSE),"0")</f>
        <v>0</v>
      </c>
      <c r="AJ96" s="3" t="str">
        <f>IF(AND('V2 Global valeurs'!$G96="A",'V2 Global valeurs'!$E96="RENFORT 1"),VLOOKUP('V2 Global valeurs'!$A96,'V2 Global valeurs'!$A$2:$L$1221,10,FALSE),"0")</f>
        <v>0</v>
      </c>
      <c r="AK96" s="3" t="str">
        <f>IF(AND('V2 Global valeurs'!$G96="A",'V2 Global valeurs'!$E96="RENFORT 1"),VLOOKUP('V2 Global valeurs'!$A96,'V2 Global valeurs'!$A$2:$L$1221,11,FALSE),"0")</f>
        <v>0</v>
      </c>
      <c r="AL96" s="3" t="str">
        <f>IF(AND('V2 Global valeurs'!$G96="A",'V2 Global valeurs'!$E96="RENFORT 1"),VLOOKUP('V2 Global valeurs'!$A96,'V2 Global valeurs'!$A$2:$L$1221,12,FALSE),"0")</f>
        <v>0</v>
      </c>
      <c r="AP96" s="1" t="str">
        <f>IF(AND('V2 Global valeurs'!$G96="E",'V2 Global valeurs'!$E96="RENFORT 2"),VLOOKUP('V2 Global valeurs'!$A96,'V2 Global valeurs'!$A$2:$L$1221,8,FALSE),"0")</f>
        <v>0</v>
      </c>
      <c r="AQ96" s="1" t="str">
        <f>IF(AND('V2 Global valeurs'!$G96="E",'V2 Global valeurs'!$E96="RENFORT 2"),VLOOKUP('V2 Global valeurs'!$A96,'V2 Global valeurs'!$A$2:$L$1221,9,FALSE),"0")</f>
        <v>0</v>
      </c>
      <c r="AR96" s="1" t="str">
        <f>IF(AND('V2 Global valeurs'!$G96="E",'V2 Global valeurs'!$E96="RENFORT 2"),VLOOKUP('V2 Global valeurs'!$A96,'V2 Global valeurs'!$A$2:$L$1221,10,FALSE),"0")</f>
        <v>0</v>
      </c>
      <c r="AS96" s="1" t="str">
        <f>IF(AND('V2 Global valeurs'!$G96="E",'V2 Global valeurs'!$E96="RENFORT 2"),VLOOKUP('V2 Global valeurs'!$A96,'V2 Global valeurs'!$A$2:$L$1221,11,FALSE),"0")</f>
        <v>0</v>
      </c>
      <c r="AT96" s="1" t="str">
        <f>IF(AND('V2 Global valeurs'!$G96="E",'V2 Global valeurs'!$E96="RENFORT 2"),VLOOKUP('V2 Global valeurs'!$A96,'V2 Global valeurs'!$A$2:$L$1221,12,FALSE),"0")</f>
        <v>0</v>
      </c>
      <c r="AU96" s="1" t="str">
        <f>IF(AND('V2 Global valeurs'!$G96="A",'V2 Global valeurs'!$E96="RENFORT 2"),VLOOKUP('V2 Global valeurs'!$A96,'V2 Global valeurs'!$A$2:$L$1221,8,FALSE),"0")</f>
        <v>0</v>
      </c>
      <c r="AV96" s="1" t="str">
        <f>IF(AND('V2 Global valeurs'!$G96="A",'V2 Global valeurs'!$E96="RENFORT 2"),VLOOKUP('V2 Global valeurs'!$A96,'V2 Global valeurs'!$A$2:$L$1221,9,FALSE),"0")</f>
        <v>0</v>
      </c>
      <c r="AW96" s="1" t="str">
        <f>IF(AND('V2 Global valeurs'!$G96="A",'V2 Global valeurs'!$E96="RENFORT 2"),VLOOKUP('V2 Global valeurs'!$A96,'V2 Global valeurs'!$A$2:$L$1221,10,FALSE),"0")</f>
        <v>0</v>
      </c>
      <c r="AX96" s="1" t="str">
        <f>IF(AND('V2 Global valeurs'!$G96="A",'V2 Global valeurs'!$E96="RENFORT 2"),VLOOKUP('V2 Global valeurs'!$A96,'V2 Global valeurs'!$A$2:$L$1221,11,FALSE),"0")</f>
        <v>0</v>
      </c>
      <c r="AY96" s="1" t="str">
        <f>IF(AND('V2 Global valeurs'!$G96="A",'V2 Global valeurs'!$E96="RENFORT 2"),VLOOKUP('V2 Global valeurs'!$A96,'V2 Global valeurs'!$A$2:$L$1221,12,FALSE),"0")</f>
        <v>0</v>
      </c>
    </row>
    <row r="97" spans="1:51" x14ac:dyDescent="0.3">
      <c r="A97" t="s">
        <v>266</v>
      </c>
      <c r="B97" t="s">
        <v>263</v>
      </c>
      <c r="C97" t="s">
        <v>267</v>
      </c>
      <c r="D97" t="s">
        <v>268</v>
      </c>
      <c r="E97" t="s">
        <v>367</v>
      </c>
      <c r="F97" s="2">
        <v>8</v>
      </c>
      <c r="G97" s="2" t="s">
        <v>9</v>
      </c>
      <c r="H97">
        <v>112.53000000000002</v>
      </c>
      <c r="I97">
        <v>40.269999999999996</v>
      </c>
      <c r="J97">
        <v>69.170000000000016</v>
      </c>
      <c r="K97">
        <v>112.53000000000002</v>
      </c>
      <c r="L97">
        <v>112.53000000000002</v>
      </c>
      <c r="M97" t="s">
        <v>267</v>
      </c>
      <c r="N97" t="s">
        <v>268</v>
      </c>
      <c r="O97" s="4" t="s">
        <v>9</v>
      </c>
      <c r="P97" s="9">
        <f>IF(AND('V2 Global valeurs'!$G97="E",'V2 Global valeurs'!E97="BASE"),VLOOKUP('V2 Global valeurs'!$A97,'V2 Global valeurs'!$A$2:$L$1221,8,FALSE),"0")</f>
        <v>112.53000000000002</v>
      </c>
      <c r="Q97" s="9">
        <f>IF(AND('V2 Global valeurs'!$G97="E",'V2 Global valeurs'!E97="BASE"),VLOOKUP('V2 Global valeurs'!$A97,'V2 Global valeurs'!$A$2:$L$1221,9,FALSE),"0")</f>
        <v>40.269999999999996</v>
      </c>
      <c r="R97" s="9">
        <f>IF(AND('V2 Global valeurs'!$G97="E",'V2 Global valeurs'!E97="BASE"),VLOOKUP('V2 Global valeurs'!$A97,'V2 Global valeurs'!$A$2:$L$1221,10,FALSE),"0")</f>
        <v>69.170000000000016</v>
      </c>
      <c r="S97" s="9">
        <f>IF(AND('V2 Global valeurs'!$G97="E",'V2 Global valeurs'!E97="BASE"),VLOOKUP('V2 Global valeurs'!$A97,'V2 Global valeurs'!$A$2:$L$1221,11,FALSE),"0")</f>
        <v>112.53000000000002</v>
      </c>
      <c r="T97" s="9">
        <f>IF(AND('V2 Global valeurs'!$G97="E",'V2 Global valeurs'!E97="BASE"),VLOOKUP('V2 Global valeurs'!$A97,'V2 Global valeurs'!$A$2:$L$1221,12,FALSE),"0")</f>
        <v>112.53000000000002</v>
      </c>
      <c r="U97" s="9" t="str">
        <f>IF(AND('V2 Global valeurs'!$G97="A",'V2 Global valeurs'!E97="BASE"),VLOOKUP('V2 Global valeurs'!$A97,'V2 Global valeurs'!$A$2:$L$1221,8,FALSE),"0")</f>
        <v>0</v>
      </c>
      <c r="V97" s="9" t="str">
        <f>IF(AND('V2 Global valeurs'!$G97="A",'V2 Global valeurs'!E97="BASE"),VLOOKUP('V2 Global valeurs'!$A97,'V2 Global valeurs'!$A$2:$L$1221,9,FALSE),"0")</f>
        <v>0</v>
      </c>
      <c r="W97" s="9" t="str">
        <f>IF(AND('V2 Global valeurs'!$G97="A",'V2 Global valeurs'!E97="BASE"),VLOOKUP('V2 Global valeurs'!$A97,'V2 Global valeurs'!$A$2:$L$1221,10,FALSE),"0")</f>
        <v>0</v>
      </c>
      <c r="X97" s="9" t="str">
        <f>IF(AND('V2 Global valeurs'!$G97="A",'V2 Global valeurs'!E97="BASE"),VLOOKUP('V2 Global valeurs'!$A97,'V2 Global valeurs'!$A$2:$L$1221,11,FALSE),"0")</f>
        <v>0</v>
      </c>
      <c r="Y97" s="9" t="str">
        <f>IF(AND('V2 Global valeurs'!$G97="A",'V2 Global valeurs'!E97="BASE"),VLOOKUP('V2 Global valeurs'!$A97,'V2 Global valeurs'!$A$2:$L$1221,12,FALSE),"0")</f>
        <v>0</v>
      </c>
      <c r="AB97" s="3"/>
      <c r="AC97" s="3" t="str">
        <f>IF(AND('V2 Global valeurs'!$G97="E",'V2 Global valeurs'!$E97="RENFORT 1"),VLOOKUP('V2 Global valeurs'!$A97,'V2 Global valeurs'!$A$2:$L$1221,8,FALSE),"0")</f>
        <v>0</v>
      </c>
      <c r="AD97" s="3" t="str">
        <f>IF(AND('V2 Global valeurs'!$G97="E",'V2 Global valeurs'!$E97="RENFORT 1"),VLOOKUP('V2 Global valeurs'!$A97,'V2 Global valeurs'!$A$2:$L$1221,9,FALSE),"0")</f>
        <v>0</v>
      </c>
      <c r="AE97" s="3" t="str">
        <f>IF(AND('V2 Global valeurs'!$G97="E",'V2 Global valeurs'!$E97="RENFORT 1"),VLOOKUP('V2 Global valeurs'!$A97,'V2 Global valeurs'!$A$2:$L$1221,10,FALSE),"0")</f>
        <v>0</v>
      </c>
      <c r="AF97" s="3" t="str">
        <f>IF(AND('V2 Global valeurs'!$G97="E",'V2 Global valeurs'!$E97="RENFORT 1"),VLOOKUP('V2 Global valeurs'!$A97,'V2 Global valeurs'!$A$2:$L$1221,11,FALSE),"0")</f>
        <v>0</v>
      </c>
      <c r="AG97" s="3" t="str">
        <f>IF(AND('V2 Global valeurs'!$G97="E",'V2 Global valeurs'!$E97="RENFORT 1"),VLOOKUP('V2 Global valeurs'!$A97,'V2 Global valeurs'!$A$2:$L$1221,12,FALSE),"0")</f>
        <v>0</v>
      </c>
      <c r="AH97" s="3" t="str">
        <f>IF(AND('V2 Global valeurs'!$G97="A",'V2 Global valeurs'!$E97="RENFORT 1"),VLOOKUP('V2 Global valeurs'!$A97,'V2 Global valeurs'!$A$2:$L$1221,8,FALSE),"0")</f>
        <v>0</v>
      </c>
      <c r="AI97" s="3" t="str">
        <f>IF(AND('V2 Global valeurs'!$G97="A",'V2 Global valeurs'!$E97="RENFORT 1"),VLOOKUP('V2 Global valeurs'!$A97,'V2 Global valeurs'!$A$2:$L$1221,9,FALSE),"0")</f>
        <v>0</v>
      </c>
      <c r="AJ97" s="3" t="str">
        <f>IF(AND('V2 Global valeurs'!$G97="A",'V2 Global valeurs'!$E97="RENFORT 1"),VLOOKUP('V2 Global valeurs'!$A97,'V2 Global valeurs'!$A$2:$L$1221,10,FALSE),"0")</f>
        <v>0</v>
      </c>
      <c r="AK97" s="3" t="str">
        <f>IF(AND('V2 Global valeurs'!$G97="A",'V2 Global valeurs'!$E97="RENFORT 1"),VLOOKUP('V2 Global valeurs'!$A97,'V2 Global valeurs'!$A$2:$L$1221,11,FALSE),"0")</f>
        <v>0</v>
      </c>
      <c r="AL97" s="3" t="str">
        <f>IF(AND('V2 Global valeurs'!$G97="A",'V2 Global valeurs'!$E97="RENFORT 1"),VLOOKUP('V2 Global valeurs'!$A97,'V2 Global valeurs'!$A$2:$L$1221,12,FALSE),"0")</f>
        <v>0</v>
      </c>
      <c r="AP97" s="1" t="str">
        <f>IF(AND('V2 Global valeurs'!$G97="E",'V2 Global valeurs'!$E97="RENFORT 2"),VLOOKUP('V2 Global valeurs'!$A97,'V2 Global valeurs'!$A$2:$L$1221,8,FALSE),"0")</f>
        <v>0</v>
      </c>
      <c r="AQ97" s="1" t="str">
        <f>IF(AND('V2 Global valeurs'!$G97="E",'V2 Global valeurs'!$E97="RENFORT 2"),VLOOKUP('V2 Global valeurs'!$A97,'V2 Global valeurs'!$A$2:$L$1221,9,FALSE),"0")</f>
        <v>0</v>
      </c>
      <c r="AR97" s="1" t="str">
        <f>IF(AND('V2 Global valeurs'!$G97="E",'V2 Global valeurs'!$E97="RENFORT 2"),VLOOKUP('V2 Global valeurs'!$A97,'V2 Global valeurs'!$A$2:$L$1221,10,FALSE),"0")</f>
        <v>0</v>
      </c>
      <c r="AS97" s="1" t="str">
        <f>IF(AND('V2 Global valeurs'!$G97="E",'V2 Global valeurs'!$E97="RENFORT 2"),VLOOKUP('V2 Global valeurs'!$A97,'V2 Global valeurs'!$A$2:$L$1221,11,FALSE),"0")</f>
        <v>0</v>
      </c>
      <c r="AT97" s="1" t="str">
        <f>IF(AND('V2 Global valeurs'!$G97="E",'V2 Global valeurs'!$E97="RENFORT 2"),VLOOKUP('V2 Global valeurs'!$A97,'V2 Global valeurs'!$A$2:$L$1221,12,FALSE),"0")</f>
        <v>0</v>
      </c>
      <c r="AU97" s="1" t="str">
        <f>IF(AND('V2 Global valeurs'!$G97="A",'V2 Global valeurs'!$E97="RENFORT 2"),VLOOKUP('V2 Global valeurs'!$A97,'V2 Global valeurs'!$A$2:$L$1221,8,FALSE),"0")</f>
        <v>0</v>
      </c>
      <c r="AV97" s="1" t="str">
        <f>IF(AND('V2 Global valeurs'!$G97="A",'V2 Global valeurs'!$E97="RENFORT 2"),VLOOKUP('V2 Global valeurs'!$A97,'V2 Global valeurs'!$A$2:$L$1221,9,FALSE),"0")</f>
        <v>0</v>
      </c>
      <c r="AW97" s="1" t="str">
        <f>IF(AND('V2 Global valeurs'!$G97="A",'V2 Global valeurs'!$E97="RENFORT 2"),VLOOKUP('V2 Global valeurs'!$A97,'V2 Global valeurs'!$A$2:$L$1221,10,FALSE),"0")</f>
        <v>0</v>
      </c>
      <c r="AX97" s="1" t="str">
        <f>IF(AND('V2 Global valeurs'!$G97="A",'V2 Global valeurs'!$E97="RENFORT 2"),VLOOKUP('V2 Global valeurs'!$A97,'V2 Global valeurs'!$A$2:$L$1221,11,FALSE),"0")</f>
        <v>0</v>
      </c>
      <c r="AY97" s="1" t="str">
        <f>IF(AND('V2 Global valeurs'!$G97="A",'V2 Global valeurs'!$E97="RENFORT 2"),VLOOKUP('V2 Global valeurs'!$A97,'V2 Global valeurs'!$A$2:$L$1221,12,FALSE),"0")</f>
        <v>0</v>
      </c>
    </row>
    <row r="98" spans="1:51" x14ac:dyDescent="0.3">
      <c r="A98" t="s">
        <v>269</v>
      </c>
      <c r="B98" t="s">
        <v>263</v>
      </c>
      <c r="C98" t="s">
        <v>270</v>
      </c>
      <c r="D98" t="s">
        <v>271</v>
      </c>
      <c r="E98" t="s">
        <v>368</v>
      </c>
      <c r="F98">
        <v>8</v>
      </c>
      <c r="G98" s="2" t="s">
        <v>14</v>
      </c>
      <c r="H98">
        <v>39.880000000000003</v>
      </c>
      <c r="I98">
        <v>14.01</v>
      </c>
      <c r="J98">
        <v>24.380000000000003</v>
      </c>
      <c r="K98">
        <v>39.880000000000003</v>
      </c>
      <c r="L98">
        <v>39.880000000000003</v>
      </c>
      <c r="O98" s="4"/>
      <c r="P98" s="9" t="str">
        <f>IF(AND('V2 Global valeurs'!$G98="E",'V2 Global valeurs'!E98="BASE"),VLOOKUP('V2 Global valeurs'!$A98,'V2 Global valeurs'!$A$2:$L$1221,8,FALSE),"0")</f>
        <v>0</v>
      </c>
      <c r="Q98" s="9" t="str">
        <f>IF(AND('V2 Global valeurs'!$G98="E",'V2 Global valeurs'!E98="BASE"),VLOOKUP('V2 Global valeurs'!$A98,'V2 Global valeurs'!$A$2:$L$1221,9,FALSE),"0")</f>
        <v>0</v>
      </c>
      <c r="R98" s="9" t="str">
        <f>IF(AND('V2 Global valeurs'!$G98="E",'V2 Global valeurs'!E98="BASE"),VLOOKUP('V2 Global valeurs'!$A98,'V2 Global valeurs'!$A$2:$L$1221,10,FALSE),"0")</f>
        <v>0</v>
      </c>
      <c r="S98" s="9" t="str">
        <f>IF(AND('V2 Global valeurs'!$G98="E",'V2 Global valeurs'!E98="BASE"),VLOOKUP('V2 Global valeurs'!$A98,'V2 Global valeurs'!$A$2:$L$1221,11,FALSE),"0")</f>
        <v>0</v>
      </c>
      <c r="T98" s="9" t="str">
        <f>IF(AND('V2 Global valeurs'!$G98="E",'V2 Global valeurs'!E98="BASE"),VLOOKUP('V2 Global valeurs'!$A98,'V2 Global valeurs'!$A$2:$L$1221,12,FALSE),"0")</f>
        <v>0</v>
      </c>
      <c r="U98" s="9" t="str">
        <f>IF(AND('V2 Global valeurs'!$G98="A",'V2 Global valeurs'!E98="BASE"),VLOOKUP('V2 Global valeurs'!$A98,'V2 Global valeurs'!$A$2:$L$1221,8,FALSE),"0")</f>
        <v>0</v>
      </c>
      <c r="V98" s="9" t="str">
        <f>IF(AND('V2 Global valeurs'!$G98="A",'V2 Global valeurs'!E98="BASE"),VLOOKUP('V2 Global valeurs'!$A98,'V2 Global valeurs'!$A$2:$L$1221,9,FALSE),"0")</f>
        <v>0</v>
      </c>
      <c r="W98" s="9" t="str">
        <f>IF(AND('V2 Global valeurs'!$G98="A",'V2 Global valeurs'!E98="BASE"),VLOOKUP('V2 Global valeurs'!$A98,'V2 Global valeurs'!$A$2:$L$1221,10,FALSE),"0")</f>
        <v>0</v>
      </c>
      <c r="X98" s="9" t="str">
        <f>IF(AND('V2 Global valeurs'!$G98="A",'V2 Global valeurs'!E98="BASE"),VLOOKUP('V2 Global valeurs'!$A98,'V2 Global valeurs'!$A$2:$L$1221,11,FALSE),"0")</f>
        <v>0</v>
      </c>
      <c r="Y98" s="9" t="str">
        <f>IF(AND('V2 Global valeurs'!$G98="A",'V2 Global valeurs'!E98="BASE"),VLOOKUP('V2 Global valeurs'!$A98,'V2 Global valeurs'!$A$2:$L$1221,12,FALSE),"0")</f>
        <v>0</v>
      </c>
      <c r="Z98" t="s">
        <v>270</v>
      </c>
      <c r="AA98" t="s">
        <v>271</v>
      </c>
      <c r="AB98" s="3" t="s">
        <v>14</v>
      </c>
      <c r="AC98" s="3" t="str">
        <f>IF(AND('V2 Global valeurs'!$G98="E",'V2 Global valeurs'!$E98="RENFORT 1"),VLOOKUP('V2 Global valeurs'!$A98,'V2 Global valeurs'!$A$2:$L$1221,8,FALSE),"0")</f>
        <v>0</v>
      </c>
      <c r="AD98" s="3" t="str">
        <f>IF(AND('V2 Global valeurs'!$G98="E",'V2 Global valeurs'!$E98="RENFORT 1"),VLOOKUP('V2 Global valeurs'!$A98,'V2 Global valeurs'!$A$2:$L$1221,9,FALSE),"0")</f>
        <v>0</v>
      </c>
      <c r="AE98" s="3" t="str">
        <f>IF(AND('V2 Global valeurs'!$G98="E",'V2 Global valeurs'!$E98="RENFORT 1"),VLOOKUP('V2 Global valeurs'!$A98,'V2 Global valeurs'!$A$2:$L$1221,10,FALSE),"0")</f>
        <v>0</v>
      </c>
      <c r="AF98" s="3" t="str">
        <f>IF(AND('V2 Global valeurs'!$G98="E",'V2 Global valeurs'!$E98="RENFORT 1"),VLOOKUP('V2 Global valeurs'!$A98,'V2 Global valeurs'!$A$2:$L$1221,11,FALSE),"0")</f>
        <v>0</v>
      </c>
      <c r="AG98" s="3" t="str">
        <f>IF(AND('V2 Global valeurs'!$G98="E",'V2 Global valeurs'!$E98="RENFORT 1"),VLOOKUP('V2 Global valeurs'!$A98,'V2 Global valeurs'!$A$2:$L$1221,12,FALSE),"0")</f>
        <v>0</v>
      </c>
      <c r="AH98" s="3">
        <f>IF(AND('V2 Global valeurs'!$G98="A",'V2 Global valeurs'!$E98="RENFORT 1"),VLOOKUP('V2 Global valeurs'!$A98,'V2 Global valeurs'!$A$2:$L$1221,8,FALSE),"0")</f>
        <v>39.880000000000003</v>
      </c>
      <c r="AI98" s="3">
        <f>IF(AND('V2 Global valeurs'!$G98="A",'V2 Global valeurs'!$E98="RENFORT 1"),VLOOKUP('V2 Global valeurs'!$A98,'V2 Global valeurs'!$A$2:$L$1221,9,FALSE),"0")</f>
        <v>14.01</v>
      </c>
      <c r="AJ98" s="3">
        <f>IF(AND('V2 Global valeurs'!$G98="A",'V2 Global valeurs'!$E98="RENFORT 1"),VLOOKUP('V2 Global valeurs'!$A98,'V2 Global valeurs'!$A$2:$L$1221,10,FALSE),"0")</f>
        <v>24.380000000000003</v>
      </c>
      <c r="AK98" s="3">
        <f>IF(AND('V2 Global valeurs'!$G98="A",'V2 Global valeurs'!$E98="RENFORT 1"),VLOOKUP('V2 Global valeurs'!$A98,'V2 Global valeurs'!$A$2:$L$1221,11,FALSE),"0")</f>
        <v>39.880000000000003</v>
      </c>
      <c r="AL98" s="3">
        <f>IF(AND('V2 Global valeurs'!$G98="A",'V2 Global valeurs'!$E98="RENFORT 1"),VLOOKUP('V2 Global valeurs'!$A98,'V2 Global valeurs'!$A$2:$L$1221,12,FALSE),"0")</f>
        <v>39.880000000000003</v>
      </c>
      <c r="AP98" s="1" t="str">
        <f>IF(AND('V2 Global valeurs'!$G98="E",'V2 Global valeurs'!$E98="RENFORT 2"),VLOOKUP('V2 Global valeurs'!$A98,'V2 Global valeurs'!$A$2:$L$1221,8,FALSE),"0")</f>
        <v>0</v>
      </c>
      <c r="AQ98" s="1" t="str">
        <f>IF(AND('V2 Global valeurs'!$G98="E",'V2 Global valeurs'!$E98="RENFORT 2"),VLOOKUP('V2 Global valeurs'!$A98,'V2 Global valeurs'!$A$2:$L$1221,9,FALSE),"0")</f>
        <v>0</v>
      </c>
      <c r="AR98" s="1" t="str">
        <f>IF(AND('V2 Global valeurs'!$G98="E",'V2 Global valeurs'!$E98="RENFORT 2"),VLOOKUP('V2 Global valeurs'!$A98,'V2 Global valeurs'!$A$2:$L$1221,10,FALSE),"0")</f>
        <v>0</v>
      </c>
      <c r="AS98" s="1" t="str">
        <f>IF(AND('V2 Global valeurs'!$G98="E",'V2 Global valeurs'!$E98="RENFORT 2"),VLOOKUP('V2 Global valeurs'!$A98,'V2 Global valeurs'!$A$2:$L$1221,11,FALSE),"0")</f>
        <v>0</v>
      </c>
      <c r="AT98" s="1" t="str">
        <f>IF(AND('V2 Global valeurs'!$G98="E",'V2 Global valeurs'!$E98="RENFORT 2"),VLOOKUP('V2 Global valeurs'!$A98,'V2 Global valeurs'!$A$2:$L$1221,12,FALSE),"0")</f>
        <v>0</v>
      </c>
      <c r="AU98" s="1" t="str">
        <f>IF(AND('V2 Global valeurs'!$G98="A",'V2 Global valeurs'!$E98="RENFORT 2"),VLOOKUP('V2 Global valeurs'!$A98,'V2 Global valeurs'!$A$2:$L$1221,8,FALSE),"0")</f>
        <v>0</v>
      </c>
      <c r="AV98" s="1" t="str">
        <f>IF(AND('V2 Global valeurs'!$G98="A",'V2 Global valeurs'!$E98="RENFORT 2"),VLOOKUP('V2 Global valeurs'!$A98,'V2 Global valeurs'!$A$2:$L$1221,9,FALSE),"0")</f>
        <v>0</v>
      </c>
      <c r="AW98" s="1" t="str">
        <f>IF(AND('V2 Global valeurs'!$G98="A",'V2 Global valeurs'!$E98="RENFORT 2"),VLOOKUP('V2 Global valeurs'!$A98,'V2 Global valeurs'!$A$2:$L$1221,10,FALSE),"0")</f>
        <v>0</v>
      </c>
      <c r="AX98" s="1" t="str">
        <f>IF(AND('V2 Global valeurs'!$G98="A",'V2 Global valeurs'!$E98="RENFORT 2"),VLOOKUP('V2 Global valeurs'!$A98,'V2 Global valeurs'!$A$2:$L$1221,11,FALSE),"0")</f>
        <v>0</v>
      </c>
      <c r="AY98" s="1" t="str">
        <f>IF(AND('V2 Global valeurs'!$G98="A",'V2 Global valeurs'!$E98="RENFORT 2"),VLOOKUP('V2 Global valeurs'!$A98,'V2 Global valeurs'!$A$2:$L$1221,12,FALSE),"0")</f>
        <v>0</v>
      </c>
    </row>
    <row r="99" spans="1:51" x14ac:dyDescent="0.3">
      <c r="A99" t="s">
        <v>272</v>
      </c>
      <c r="B99" t="s">
        <v>263</v>
      </c>
      <c r="C99" t="s">
        <v>273</v>
      </c>
      <c r="D99" t="s">
        <v>274</v>
      </c>
      <c r="E99" t="s">
        <v>369</v>
      </c>
      <c r="F99" s="4">
        <v>8</v>
      </c>
      <c r="G99" s="2" t="s">
        <v>14</v>
      </c>
      <c r="H99">
        <v>70.42</v>
      </c>
      <c r="I99">
        <v>24.709999999999997</v>
      </c>
      <c r="J99">
        <v>43</v>
      </c>
      <c r="K99">
        <v>70.42</v>
      </c>
      <c r="L99">
        <v>70.42</v>
      </c>
      <c r="O99" s="4"/>
      <c r="P99" s="9" t="str">
        <f>IF(AND('V2 Global valeurs'!$G99="E",'V2 Global valeurs'!E99="BASE"),VLOOKUP('V2 Global valeurs'!$A99,'V2 Global valeurs'!$A$2:$L$1221,8,FALSE),"0")</f>
        <v>0</v>
      </c>
      <c r="Q99" s="9" t="str">
        <f>IF(AND('V2 Global valeurs'!$G99="E",'V2 Global valeurs'!E99="BASE"),VLOOKUP('V2 Global valeurs'!$A99,'V2 Global valeurs'!$A$2:$L$1221,9,FALSE),"0")</f>
        <v>0</v>
      </c>
      <c r="R99" s="9" t="str">
        <f>IF(AND('V2 Global valeurs'!$G99="E",'V2 Global valeurs'!E99="BASE"),VLOOKUP('V2 Global valeurs'!$A99,'V2 Global valeurs'!$A$2:$L$1221,10,FALSE),"0")</f>
        <v>0</v>
      </c>
      <c r="S99" s="9" t="str">
        <f>IF(AND('V2 Global valeurs'!$G99="E",'V2 Global valeurs'!E99="BASE"),VLOOKUP('V2 Global valeurs'!$A99,'V2 Global valeurs'!$A$2:$L$1221,11,FALSE),"0")</f>
        <v>0</v>
      </c>
      <c r="T99" s="9" t="str">
        <f>IF(AND('V2 Global valeurs'!$G99="E",'V2 Global valeurs'!E99="BASE"),VLOOKUP('V2 Global valeurs'!$A99,'V2 Global valeurs'!$A$2:$L$1221,12,FALSE),"0")</f>
        <v>0</v>
      </c>
      <c r="U99" s="9" t="str">
        <f>IF(AND('V2 Global valeurs'!$G99="A",'V2 Global valeurs'!E99="BASE"),VLOOKUP('V2 Global valeurs'!$A99,'V2 Global valeurs'!$A$2:$L$1221,8,FALSE),"0")</f>
        <v>0</v>
      </c>
      <c r="V99" s="9" t="str">
        <f>IF(AND('V2 Global valeurs'!$G99="A",'V2 Global valeurs'!E99="BASE"),VLOOKUP('V2 Global valeurs'!$A99,'V2 Global valeurs'!$A$2:$L$1221,9,FALSE),"0")</f>
        <v>0</v>
      </c>
      <c r="W99" s="9" t="str">
        <f>IF(AND('V2 Global valeurs'!$G99="A",'V2 Global valeurs'!E99="BASE"),VLOOKUP('V2 Global valeurs'!$A99,'V2 Global valeurs'!$A$2:$L$1221,10,FALSE),"0")</f>
        <v>0</v>
      </c>
      <c r="X99" s="9" t="str">
        <f>IF(AND('V2 Global valeurs'!$G99="A",'V2 Global valeurs'!E99="BASE"),VLOOKUP('V2 Global valeurs'!$A99,'V2 Global valeurs'!$A$2:$L$1221,11,FALSE),"0")</f>
        <v>0</v>
      </c>
      <c r="Y99" s="9" t="str">
        <f>IF(AND('V2 Global valeurs'!$G99="A",'V2 Global valeurs'!E99="BASE"),VLOOKUP('V2 Global valeurs'!$A99,'V2 Global valeurs'!$A$2:$L$1221,12,FALSE),"0")</f>
        <v>0</v>
      </c>
      <c r="AB99" s="3"/>
      <c r="AC99" s="3" t="str">
        <f>IF(AND('V2 Global valeurs'!$G99="E",'V2 Global valeurs'!$E99="RENFORT 1"),VLOOKUP('V2 Global valeurs'!$A99,'V2 Global valeurs'!$A$2:$L$1221,8,FALSE),"0")</f>
        <v>0</v>
      </c>
      <c r="AD99" s="3" t="str">
        <f>IF(AND('V2 Global valeurs'!$G99="E",'V2 Global valeurs'!$E99="RENFORT 1"),VLOOKUP('V2 Global valeurs'!$A99,'V2 Global valeurs'!$A$2:$L$1221,9,FALSE),"0")</f>
        <v>0</v>
      </c>
      <c r="AE99" s="3" t="str">
        <f>IF(AND('V2 Global valeurs'!$G99="E",'V2 Global valeurs'!$E99="RENFORT 1"),VLOOKUP('V2 Global valeurs'!$A99,'V2 Global valeurs'!$A$2:$L$1221,10,FALSE),"0")</f>
        <v>0</v>
      </c>
      <c r="AF99" s="3" t="str">
        <f>IF(AND('V2 Global valeurs'!$G99="E",'V2 Global valeurs'!$E99="RENFORT 1"),VLOOKUP('V2 Global valeurs'!$A99,'V2 Global valeurs'!$A$2:$L$1221,11,FALSE),"0")</f>
        <v>0</v>
      </c>
      <c r="AG99" s="3" t="str">
        <f>IF(AND('V2 Global valeurs'!$G99="E",'V2 Global valeurs'!$E99="RENFORT 1"),VLOOKUP('V2 Global valeurs'!$A99,'V2 Global valeurs'!$A$2:$L$1221,12,FALSE),"0")</f>
        <v>0</v>
      </c>
      <c r="AH99" s="3" t="str">
        <f>IF(AND('V2 Global valeurs'!$G99="A",'V2 Global valeurs'!$E99="RENFORT 1"),VLOOKUP('V2 Global valeurs'!$A99,'V2 Global valeurs'!$A$2:$L$1221,8,FALSE),"0")</f>
        <v>0</v>
      </c>
      <c r="AI99" s="3" t="str">
        <f>IF(AND('V2 Global valeurs'!$G99="A",'V2 Global valeurs'!$E99="RENFORT 1"),VLOOKUP('V2 Global valeurs'!$A99,'V2 Global valeurs'!$A$2:$L$1221,9,FALSE),"0")</f>
        <v>0</v>
      </c>
      <c r="AJ99" s="3" t="str">
        <f>IF(AND('V2 Global valeurs'!$G99="A",'V2 Global valeurs'!$E99="RENFORT 1"),VLOOKUP('V2 Global valeurs'!$A99,'V2 Global valeurs'!$A$2:$L$1221,10,FALSE),"0")</f>
        <v>0</v>
      </c>
      <c r="AK99" s="3" t="str">
        <f>IF(AND('V2 Global valeurs'!$G99="A",'V2 Global valeurs'!$E99="RENFORT 1"),VLOOKUP('V2 Global valeurs'!$A99,'V2 Global valeurs'!$A$2:$L$1221,11,FALSE),"0")</f>
        <v>0</v>
      </c>
      <c r="AL99" s="3" t="str">
        <f>IF(AND('V2 Global valeurs'!$G99="A",'V2 Global valeurs'!$E99="RENFORT 1"),VLOOKUP('V2 Global valeurs'!$A99,'V2 Global valeurs'!$A$2:$L$1221,12,FALSE),"0")</f>
        <v>0</v>
      </c>
      <c r="AM99" t="s">
        <v>273</v>
      </c>
      <c r="AN99" t="s">
        <v>274</v>
      </c>
      <c r="AO99" t="s">
        <v>14</v>
      </c>
      <c r="AP99" s="1" t="str">
        <f>IF(AND('V2 Global valeurs'!$G99="E",'V2 Global valeurs'!$E99="RENFORT 2"),VLOOKUP('V2 Global valeurs'!$A99,'V2 Global valeurs'!$A$2:$L$1221,8,FALSE),"0")</f>
        <v>0</v>
      </c>
      <c r="AQ99" s="1" t="str">
        <f>IF(AND('V2 Global valeurs'!$G99="E",'V2 Global valeurs'!$E99="RENFORT 2"),VLOOKUP('V2 Global valeurs'!$A99,'V2 Global valeurs'!$A$2:$L$1221,9,FALSE),"0")</f>
        <v>0</v>
      </c>
      <c r="AR99" s="1" t="str">
        <f>IF(AND('V2 Global valeurs'!$G99="E",'V2 Global valeurs'!$E99="RENFORT 2"),VLOOKUP('V2 Global valeurs'!$A99,'V2 Global valeurs'!$A$2:$L$1221,10,FALSE),"0")</f>
        <v>0</v>
      </c>
      <c r="AS99" s="1" t="str">
        <f>IF(AND('V2 Global valeurs'!$G99="E",'V2 Global valeurs'!$E99="RENFORT 2"),VLOOKUP('V2 Global valeurs'!$A99,'V2 Global valeurs'!$A$2:$L$1221,11,FALSE),"0")</f>
        <v>0</v>
      </c>
      <c r="AT99" s="1" t="str">
        <f>IF(AND('V2 Global valeurs'!$G99="E",'V2 Global valeurs'!$E99="RENFORT 2"),VLOOKUP('V2 Global valeurs'!$A99,'V2 Global valeurs'!$A$2:$L$1221,12,FALSE),"0")</f>
        <v>0</v>
      </c>
      <c r="AU99" s="1">
        <f>IF(AND('V2 Global valeurs'!$G99="A",'V2 Global valeurs'!$E99="RENFORT 2"),VLOOKUP('V2 Global valeurs'!$A99,'V2 Global valeurs'!$A$2:$L$1221,8,FALSE),"0")</f>
        <v>70.42</v>
      </c>
      <c r="AV99" s="1">
        <f>IF(AND('V2 Global valeurs'!$G99="A",'V2 Global valeurs'!$E99="RENFORT 2"),VLOOKUP('V2 Global valeurs'!$A99,'V2 Global valeurs'!$A$2:$L$1221,9,FALSE),"0")</f>
        <v>24.709999999999997</v>
      </c>
      <c r="AW99" s="1">
        <f>IF(AND('V2 Global valeurs'!$G99="A",'V2 Global valeurs'!$E99="RENFORT 2"),VLOOKUP('V2 Global valeurs'!$A99,'V2 Global valeurs'!$A$2:$L$1221,10,FALSE),"0")</f>
        <v>43</v>
      </c>
      <c r="AX99" s="1">
        <f>IF(AND('V2 Global valeurs'!$G99="A",'V2 Global valeurs'!$E99="RENFORT 2"),VLOOKUP('V2 Global valeurs'!$A99,'V2 Global valeurs'!$A$2:$L$1221,11,FALSE),"0")</f>
        <v>70.42</v>
      </c>
      <c r="AY99" s="1">
        <f>IF(AND('V2 Global valeurs'!$G99="A",'V2 Global valeurs'!$E99="RENFORT 2"),VLOOKUP('V2 Global valeurs'!$A99,'V2 Global valeurs'!$A$2:$L$1221,12,FALSE),"0")</f>
        <v>70.42</v>
      </c>
    </row>
    <row r="100" spans="1:51" x14ac:dyDescent="0.3">
      <c r="A100" t="s">
        <v>275</v>
      </c>
      <c r="B100" t="s">
        <v>276</v>
      </c>
      <c r="C100" t="s">
        <v>277</v>
      </c>
      <c r="D100" t="s">
        <v>278</v>
      </c>
      <c r="E100" t="s">
        <v>367</v>
      </c>
      <c r="F100" s="2">
        <v>4</v>
      </c>
      <c r="G100" s="2" t="s">
        <v>9</v>
      </c>
      <c r="H100">
        <v>0</v>
      </c>
      <c r="I100">
        <v>59.15</v>
      </c>
      <c r="J100">
        <v>0</v>
      </c>
      <c r="K100">
        <v>141.62000000000003</v>
      </c>
      <c r="L100">
        <v>0</v>
      </c>
      <c r="M100" t="s">
        <v>277</v>
      </c>
      <c r="N100" t="s">
        <v>278</v>
      </c>
      <c r="O100" s="4" t="s">
        <v>9</v>
      </c>
      <c r="P100" s="9">
        <f>IF(AND('V2 Global valeurs'!$G100="E",'V2 Global valeurs'!E100="BASE"),VLOOKUP('V2 Global valeurs'!$A100,'V2 Global valeurs'!$A$2:$L$1221,8,FALSE),"0")</f>
        <v>0</v>
      </c>
      <c r="Q100" s="9">
        <f>IF(AND('V2 Global valeurs'!$G100="E",'V2 Global valeurs'!E100="BASE"),VLOOKUP('V2 Global valeurs'!$A100,'V2 Global valeurs'!$A$2:$L$1221,9,FALSE),"0")</f>
        <v>59.15</v>
      </c>
      <c r="R100" s="9">
        <f>IF(AND('V2 Global valeurs'!$G100="E",'V2 Global valeurs'!E100="BASE"),VLOOKUP('V2 Global valeurs'!$A100,'V2 Global valeurs'!$A$2:$L$1221,10,FALSE),"0")</f>
        <v>0</v>
      </c>
      <c r="S100" s="9">
        <f>IF(AND('V2 Global valeurs'!$G100="E",'V2 Global valeurs'!E100="BASE"),VLOOKUP('V2 Global valeurs'!$A100,'V2 Global valeurs'!$A$2:$L$1221,11,FALSE),"0")</f>
        <v>141.62000000000003</v>
      </c>
      <c r="T100" s="9">
        <f>IF(AND('V2 Global valeurs'!$G100="E",'V2 Global valeurs'!E100="BASE"),VLOOKUP('V2 Global valeurs'!$A100,'V2 Global valeurs'!$A$2:$L$1221,12,FALSE),"0")</f>
        <v>0</v>
      </c>
      <c r="U100" s="9" t="str">
        <f>IF(AND('V2 Global valeurs'!$G100="A",'V2 Global valeurs'!E100="BASE"),VLOOKUP('V2 Global valeurs'!$A100,'V2 Global valeurs'!$A$2:$L$1221,8,FALSE),"0")</f>
        <v>0</v>
      </c>
      <c r="V100" s="9" t="str">
        <f>IF(AND('V2 Global valeurs'!$G100="A",'V2 Global valeurs'!E100="BASE"),VLOOKUP('V2 Global valeurs'!$A100,'V2 Global valeurs'!$A$2:$L$1221,9,FALSE),"0")</f>
        <v>0</v>
      </c>
      <c r="W100" s="9" t="str">
        <f>IF(AND('V2 Global valeurs'!$G100="A",'V2 Global valeurs'!E100="BASE"),VLOOKUP('V2 Global valeurs'!$A100,'V2 Global valeurs'!$A$2:$L$1221,10,FALSE),"0")</f>
        <v>0</v>
      </c>
      <c r="X100" s="9" t="str">
        <f>IF(AND('V2 Global valeurs'!$G100="A",'V2 Global valeurs'!E100="BASE"),VLOOKUP('V2 Global valeurs'!$A100,'V2 Global valeurs'!$A$2:$L$1221,11,FALSE),"0")</f>
        <v>0</v>
      </c>
      <c r="Y100" s="9" t="str">
        <f>IF(AND('V2 Global valeurs'!$G100="A",'V2 Global valeurs'!E100="BASE"),VLOOKUP('V2 Global valeurs'!$A100,'V2 Global valeurs'!$A$2:$L$1221,12,FALSE),"0")</f>
        <v>0</v>
      </c>
      <c r="AB100" s="3"/>
      <c r="AC100" s="3" t="str">
        <f>IF(AND('V2 Global valeurs'!$G100="E",'V2 Global valeurs'!$E100="RENFORT 1"),VLOOKUP('V2 Global valeurs'!$A100,'V2 Global valeurs'!$A$2:$L$1221,8,FALSE),"0")</f>
        <v>0</v>
      </c>
      <c r="AD100" s="3" t="str">
        <f>IF(AND('V2 Global valeurs'!$G100="E",'V2 Global valeurs'!$E100="RENFORT 1"),VLOOKUP('V2 Global valeurs'!$A100,'V2 Global valeurs'!$A$2:$L$1221,9,FALSE),"0")</f>
        <v>0</v>
      </c>
      <c r="AE100" s="3" t="str">
        <f>IF(AND('V2 Global valeurs'!$G100="E",'V2 Global valeurs'!$E100="RENFORT 1"),VLOOKUP('V2 Global valeurs'!$A100,'V2 Global valeurs'!$A$2:$L$1221,10,FALSE),"0")</f>
        <v>0</v>
      </c>
      <c r="AF100" s="3" t="str">
        <f>IF(AND('V2 Global valeurs'!$G100="E",'V2 Global valeurs'!$E100="RENFORT 1"),VLOOKUP('V2 Global valeurs'!$A100,'V2 Global valeurs'!$A$2:$L$1221,11,FALSE),"0")</f>
        <v>0</v>
      </c>
      <c r="AG100" s="3" t="str">
        <f>IF(AND('V2 Global valeurs'!$G100="E",'V2 Global valeurs'!$E100="RENFORT 1"),VLOOKUP('V2 Global valeurs'!$A100,'V2 Global valeurs'!$A$2:$L$1221,12,FALSE),"0")</f>
        <v>0</v>
      </c>
      <c r="AH100" s="3" t="str">
        <f>IF(AND('V2 Global valeurs'!$G100="A",'V2 Global valeurs'!$E100="RENFORT 1"),VLOOKUP('V2 Global valeurs'!$A100,'V2 Global valeurs'!$A$2:$L$1221,8,FALSE),"0")</f>
        <v>0</v>
      </c>
      <c r="AI100" s="3" t="str">
        <f>IF(AND('V2 Global valeurs'!$G100="A",'V2 Global valeurs'!$E100="RENFORT 1"),VLOOKUP('V2 Global valeurs'!$A100,'V2 Global valeurs'!$A$2:$L$1221,9,FALSE),"0")</f>
        <v>0</v>
      </c>
      <c r="AJ100" s="3" t="str">
        <f>IF(AND('V2 Global valeurs'!$G100="A",'V2 Global valeurs'!$E100="RENFORT 1"),VLOOKUP('V2 Global valeurs'!$A100,'V2 Global valeurs'!$A$2:$L$1221,10,FALSE),"0")</f>
        <v>0</v>
      </c>
      <c r="AK100" s="3" t="str">
        <f>IF(AND('V2 Global valeurs'!$G100="A",'V2 Global valeurs'!$E100="RENFORT 1"),VLOOKUP('V2 Global valeurs'!$A100,'V2 Global valeurs'!$A$2:$L$1221,11,FALSE),"0")</f>
        <v>0</v>
      </c>
      <c r="AL100" s="3" t="str">
        <f>IF(AND('V2 Global valeurs'!$G100="A",'V2 Global valeurs'!$E100="RENFORT 1"),VLOOKUP('V2 Global valeurs'!$A100,'V2 Global valeurs'!$A$2:$L$1221,12,FALSE),"0")</f>
        <v>0</v>
      </c>
      <c r="AP100" s="1" t="str">
        <f>IF(AND('V2 Global valeurs'!$G100="E",'V2 Global valeurs'!$E100="RENFORT 2"),VLOOKUP('V2 Global valeurs'!$A100,'V2 Global valeurs'!$A$2:$L$1221,8,FALSE),"0")</f>
        <v>0</v>
      </c>
      <c r="AQ100" s="1" t="str">
        <f>IF(AND('V2 Global valeurs'!$G100="E",'V2 Global valeurs'!$E100="RENFORT 2"),VLOOKUP('V2 Global valeurs'!$A100,'V2 Global valeurs'!$A$2:$L$1221,9,FALSE),"0")</f>
        <v>0</v>
      </c>
      <c r="AR100" s="1" t="str">
        <f>IF(AND('V2 Global valeurs'!$G100="E",'V2 Global valeurs'!$E100="RENFORT 2"),VLOOKUP('V2 Global valeurs'!$A100,'V2 Global valeurs'!$A$2:$L$1221,10,FALSE),"0")</f>
        <v>0</v>
      </c>
      <c r="AS100" s="1" t="str">
        <f>IF(AND('V2 Global valeurs'!$G100="E",'V2 Global valeurs'!$E100="RENFORT 2"),VLOOKUP('V2 Global valeurs'!$A100,'V2 Global valeurs'!$A$2:$L$1221,11,FALSE),"0")</f>
        <v>0</v>
      </c>
      <c r="AT100" s="1" t="str">
        <f>IF(AND('V2 Global valeurs'!$G100="E",'V2 Global valeurs'!$E100="RENFORT 2"),VLOOKUP('V2 Global valeurs'!$A100,'V2 Global valeurs'!$A$2:$L$1221,12,FALSE),"0")</f>
        <v>0</v>
      </c>
      <c r="AU100" s="1" t="str">
        <f>IF(AND('V2 Global valeurs'!$G100="A",'V2 Global valeurs'!$E100="RENFORT 2"),VLOOKUP('V2 Global valeurs'!$A100,'V2 Global valeurs'!$A$2:$L$1221,8,FALSE),"0")</f>
        <v>0</v>
      </c>
      <c r="AV100" s="1" t="str">
        <f>IF(AND('V2 Global valeurs'!$G100="A",'V2 Global valeurs'!$E100="RENFORT 2"),VLOOKUP('V2 Global valeurs'!$A100,'V2 Global valeurs'!$A$2:$L$1221,9,FALSE),"0")</f>
        <v>0</v>
      </c>
      <c r="AW100" s="1" t="str">
        <f>IF(AND('V2 Global valeurs'!$G100="A",'V2 Global valeurs'!$E100="RENFORT 2"),VLOOKUP('V2 Global valeurs'!$A100,'V2 Global valeurs'!$A$2:$L$1221,10,FALSE),"0")</f>
        <v>0</v>
      </c>
      <c r="AX100" s="1" t="str">
        <f>IF(AND('V2 Global valeurs'!$G100="A",'V2 Global valeurs'!$E100="RENFORT 2"),VLOOKUP('V2 Global valeurs'!$A100,'V2 Global valeurs'!$A$2:$L$1221,11,FALSE),"0")</f>
        <v>0</v>
      </c>
      <c r="AY100" s="1" t="str">
        <f>IF(AND('V2 Global valeurs'!$G100="A",'V2 Global valeurs'!$E100="RENFORT 2"),VLOOKUP('V2 Global valeurs'!$A100,'V2 Global valeurs'!$A$2:$L$1221,12,FALSE),"0")</f>
        <v>0</v>
      </c>
    </row>
    <row r="101" spans="1:51" x14ac:dyDescent="0.3">
      <c r="A101" t="s">
        <v>279</v>
      </c>
      <c r="B101" t="s">
        <v>280</v>
      </c>
      <c r="C101" t="s">
        <v>281</v>
      </c>
      <c r="D101" t="s">
        <v>282</v>
      </c>
      <c r="E101" t="s">
        <v>367</v>
      </c>
      <c r="F101">
        <v>4</v>
      </c>
      <c r="G101" s="2" t="s">
        <v>9</v>
      </c>
      <c r="H101">
        <v>0</v>
      </c>
      <c r="I101">
        <v>161.46</v>
      </c>
      <c r="J101">
        <v>0</v>
      </c>
      <c r="K101">
        <v>389.62</v>
      </c>
      <c r="L101">
        <v>0</v>
      </c>
      <c r="M101" t="s">
        <v>281</v>
      </c>
      <c r="N101" t="s">
        <v>282</v>
      </c>
      <c r="O101" s="4" t="s">
        <v>9</v>
      </c>
      <c r="P101" s="9">
        <f>IF(AND('V2 Global valeurs'!$G101="E",'V2 Global valeurs'!E101="BASE"),VLOOKUP('V2 Global valeurs'!$A101,'V2 Global valeurs'!$A$2:$L$1221,8,FALSE),"0")</f>
        <v>0</v>
      </c>
      <c r="Q101" s="9">
        <f>IF(AND('V2 Global valeurs'!$G101="E",'V2 Global valeurs'!E101="BASE"),VLOOKUP('V2 Global valeurs'!$A101,'V2 Global valeurs'!$A$2:$L$1221,9,FALSE),"0")</f>
        <v>161.46</v>
      </c>
      <c r="R101" s="9">
        <f>IF(AND('V2 Global valeurs'!$G101="E",'V2 Global valeurs'!E101="BASE"),VLOOKUP('V2 Global valeurs'!$A101,'V2 Global valeurs'!$A$2:$L$1221,10,FALSE),"0")</f>
        <v>0</v>
      </c>
      <c r="S101" s="9">
        <f>IF(AND('V2 Global valeurs'!$G101="E",'V2 Global valeurs'!E101="BASE"),VLOOKUP('V2 Global valeurs'!$A101,'V2 Global valeurs'!$A$2:$L$1221,11,FALSE),"0")</f>
        <v>389.62</v>
      </c>
      <c r="T101" s="9">
        <f>IF(AND('V2 Global valeurs'!$G101="E",'V2 Global valeurs'!E101="BASE"),VLOOKUP('V2 Global valeurs'!$A101,'V2 Global valeurs'!$A$2:$L$1221,12,FALSE),"0")</f>
        <v>0</v>
      </c>
      <c r="U101" s="9" t="str">
        <f>IF(AND('V2 Global valeurs'!$G101="A",'V2 Global valeurs'!E101="BASE"),VLOOKUP('V2 Global valeurs'!$A101,'V2 Global valeurs'!$A$2:$L$1221,8,FALSE),"0")</f>
        <v>0</v>
      </c>
      <c r="V101" s="9" t="str">
        <f>IF(AND('V2 Global valeurs'!$G101="A",'V2 Global valeurs'!E101="BASE"),VLOOKUP('V2 Global valeurs'!$A101,'V2 Global valeurs'!$A$2:$L$1221,9,FALSE),"0")</f>
        <v>0</v>
      </c>
      <c r="W101" s="9" t="str">
        <f>IF(AND('V2 Global valeurs'!$G101="A",'V2 Global valeurs'!E101="BASE"),VLOOKUP('V2 Global valeurs'!$A101,'V2 Global valeurs'!$A$2:$L$1221,10,FALSE),"0")</f>
        <v>0</v>
      </c>
      <c r="X101" s="9" t="str">
        <f>IF(AND('V2 Global valeurs'!$G101="A",'V2 Global valeurs'!E101="BASE"),VLOOKUP('V2 Global valeurs'!$A101,'V2 Global valeurs'!$A$2:$L$1221,11,FALSE),"0")</f>
        <v>0</v>
      </c>
      <c r="Y101" s="9" t="str">
        <f>IF(AND('V2 Global valeurs'!$G101="A",'V2 Global valeurs'!E101="BASE"),VLOOKUP('V2 Global valeurs'!$A101,'V2 Global valeurs'!$A$2:$L$1221,12,FALSE),"0")</f>
        <v>0</v>
      </c>
      <c r="AB101" s="3"/>
      <c r="AC101" s="3" t="str">
        <f>IF(AND('V2 Global valeurs'!$G101="E",'V2 Global valeurs'!$E101="RENFORT 1"),VLOOKUP('V2 Global valeurs'!$A101,'V2 Global valeurs'!$A$2:$L$1221,8,FALSE),"0")</f>
        <v>0</v>
      </c>
      <c r="AD101" s="3" t="str">
        <f>IF(AND('V2 Global valeurs'!$G101="E",'V2 Global valeurs'!$E101="RENFORT 1"),VLOOKUP('V2 Global valeurs'!$A101,'V2 Global valeurs'!$A$2:$L$1221,9,FALSE),"0")</f>
        <v>0</v>
      </c>
      <c r="AE101" s="3" t="str">
        <f>IF(AND('V2 Global valeurs'!$G101="E",'V2 Global valeurs'!$E101="RENFORT 1"),VLOOKUP('V2 Global valeurs'!$A101,'V2 Global valeurs'!$A$2:$L$1221,10,FALSE),"0")</f>
        <v>0</v>
      </c>
      <c r="AF101" s="3" t="str">
        <f>IF(AND('V2 Global valeurs'!$G101="E",'V2 Global valeurs'!$E101="RENFORT 1"),VLOOKUP('V2 Global valeurs'!$A101,'V2 Global valeurs'!$A$2:$L$1221,11,FALSE),"0")</f>
        <v>0</v>
      </c>
      <c r="AG101" s="3" t="str">
        <f>IF(AND('V2 Global valeurs'!$G101="E",'V2 Global valeurs'!$E101="RENFORT 1"),VLOOKUP('V2 Global valeurs'!$A101,'V2 Global valeurs'!$A$2:$L$1221,12,FALSE),"0")</f>
        <v>0</v>
      </c>
      <c r="AH101" s="3" t="str">
        <f>IF(AND('V2 Global valeurs'!$G101="A",'V2 Global valeurs'!$E101="RENFORT 1"),VLOOKUP('V2 Global valeurs'!$A101,'V2 Global valeurs'!$A$2:$L$1221,8,FALSE),"0")</f>
        <v>0</v>
      </c>
      <c r="AI101" s="3" t="str">
        <f>IF(AND('V2 Global valeurs'!$G101="A",'V2 Global valeurs'!$E101="RENFORT 1"),VLOOKUP('V2 Global valeurs'!$A101,'V2 Global valeurs'!$A$2:$L$1221,9,FALSE),"0")</f>
        <v>0</v>
      </c>
      <c r="AJ101" s="3" t="str">
        <f>IF(AND('V2 Global valeurs'!$G101="A",'V2 Global valeurs'!$E101="RENFORT 1"),VLOOKUP('V2 Global valeurs'!$A101,'V2 Global valeurs'!$A$2:$L$1221,10,FALSE),"0")</f>
        <v>0</v>
      </c>
      <c r="AK101" s="3" t="str">
        <f>IF(AND('V2 Global valeurs'!$G101="A",'V2 Global valeurs'!$E101="RENFORT 1"),VLOOKUP('V2 Global valeurs'!$A101,'V2 Global valeurs'!$A$2:$L$1221,11,FALSE),"0")</f>
        <v>0</v>
      </c>
      <c r="AL101" s="3" t="str">
        <f>IF(AND('V2 Global valeurs'!$G101="A",'V2 Global valeurs'!$E101="RENFORT 1"),VLOOKUP('V2 Global valeurs'!$A101,'V2 Global valeurs'!$A$2:$L$1221,12,FALSE),"0")</f>
        <v>0</v>
      </c>
      <c r="AP101" s="1" t="str">
        <f>IF(AND('V2 Global valeurs'!$G101="E",'V2 Global valeurs'!$E101="RENFORT 2"),VLOOKUP('V2 Global valeurs'!$A101,'V2 Global valeurs'!$A$2:$L$1221,8,FALSE),"0")</f>
        <v>0</v>
      </c>
      <c r="AQ101" s="1" t="str">
        <f>IF(AND('V2 Global valeurs'!$G101="E",'V2 Global valeurs'!$E101="RENFORT 2"),VLOOKUP('V2 Global valeurs'!$A101,'V2 Global valeurs'!$A$2:$L$1221,9,FALSE),"0")</f>
        <v>0</v>
      </c>
      <c r="AR101" s="1" t="str">
        <f>IF(AND('V2 Global valeurs'!$G101="E",'V2 Global valeurs'!$E101="RENFORT 2"),VLOOKUP('V2 Global valeurs'!$A101,'V2 Global valeurs'!$A$2:$L$1221,10,FALSE),"0")</f>
        <v>0</v>
      </c>
      <c r="AS101" s="1" t="str">
        <f>IF(AND('V2 Global valeurs'!$G101="E",'V2 Global valeurs'!$E101="RENFORT 2"),VLOOKUP('V2 Global valeurs'!$A101,'V2 Global valeurs'!$A$2:$L$1221,11,FALSE),"0")</f>
        <v>0</v>
      </c>
      <c r="AT101" s="1" t="str">
        <f>IF(AND('V2 Global valeurs'!$G101="E",'V2 Global valeurs'!$E101="RENFORT 2"),VLOOKUP('V2 Global valeurs'!$A101,'V2 Global valeurs'!$A$2:$L$1221,12,FALSE),"0")</f>
        <v>0</v>
      </c>
      <c r="AU101" s="1" t="str">
        <f>IF(AND('V2 Global valeurs'!$G101="A",'V2 Global valeurs'!$E101="RENFORT 2"),VLOOKUP('V2 Global valeurs'!$A101,'V2 Global valeurs'!$A$2:$L$1221,8,FALSE),"0")</f>
        <v>0</v>
      </c>
      <c r="AV101" s="1" t="str">
        <f>IF(AND('V2 Global valeurs'!$G101="A",'V2 Global valeurs'!$E101="RENFORT 2"),VLOOKUP('V2 Global valeurs'!$A101,'V2 Global valeurs'!$A$2:$L$1221,9,FALSE),"0")</f>
        <v>0</v>
      </c>
      <c r="AW101" s="1" t="str">
        <f>IF(AND('V2 Global valeurs'!$G101="A",'V2 Global valeurs'!$E101="RENFORT 2"),VLOOKUP('V2 Global valeurs'!$A101,'V2 Global valeurs'!$A$2:$L$1221,10,FALSE),"0")</f>
        <v>0</v>
      </c>
      <c r="AX101" s="1" t="str">
        <f>IF(AND('V2 Global valeurs'!$G101="A",'V2 Global valeurs'!$E101="RENFORT 2"),VLOOKUP('V2 Global valeurs'!$A101,'V2 Global valeurs'!$A$2:$L$1221,11,FALSE),"0")</f>
        <v>0</v>
      </c>
      <c r="AY101" s="1" t="str">
        <f>IF(AND('V2 Global valeurs'!$G101="A",'V2 Global valeurs'!$E101="RENFORT 2"),VLOOKUP('V2 Global valeurs'!$A101,'V2 Global valeurs'!$A$2:$L$1221,12,FALSE),"0")</f>
        <v>0</v>
      </c>
    </row>
    <row r="102" spans="1:51" x14ac:dyDescent="0.3">
      <c r="A102" t="s">
        <v>283</v>
      </c>
      <c r="B102" t="s">
        <v>284</v>
      </c>
      <c r="C102" t="s">
        <v>285</v>
      </c>
      <c r="D102" t="s">
        <v>286</v>
      </c>
      <c r="E102" t="s">
        <v>367</v>
      </c>
      <c r="F102">
        <v>4</v>
      </c>
      <c r="G102" s="2" t="s">
        <v>9</v>
      </c>
      <c r="H102">
        <v>0</v>
      </c>
      <c r="I102">
        <v>88.31</v>
      </c>
      <c r="J102">
        <v>0</v>
      </c>
      <c r="K102">
        <v>211.98000000000002</v>
      </c>
      <c r="L102">
        <v>0</v>
      </c>
      <c r="M102" t="s">
        <v>285</v>
      </c>
      <c r="N102" t="s">
        <v>286</v>
      </c>
      <c r="O102" s="4" t="s">
        <v>9</v>
      </c>
      <c r="P102" s="9">
        <f>IF(AND('V2 Global valeurs'!$G102="E",'V2 Global valeurs'!E102="BASE"),VLOOKUP('V2 Global valeurs'!$A102,'V2 Global valeurs'!$A$2:$L$1221,8,FALSE),"0")</f>
        <v>0</v>
      </c>
      <c r="Q102" s="9">
        <f>IF(AND('V2 Global valeurs'!$G102="E",'V2 Global valeurs'!E102="BASE"),VLOOKUP('V2 Global valeurs'!$A102,'V2 Global valeurs'!$A$2:$L$1221,9,FALSE),"0")</f>
        <v>88.31</v>
      </c>
      <c r="R102" s="9">
        <f>IF(AND('V2 Global valeurs'!$G102="E",'V2 Global valeurs'!E102="BASE"),VLOOKUP('V2 Global valeurs'!$A102,'V2 Global valeurs'!$A$2:$L$1221,10,FALSE),"0")</f>
        <v>0</v>
      </c>
      <c r="S102" s="9">
        <f>IF(AND('V2 Global valeurs'!$G102="E",'V2 Global valeurs'!E102="BASE"),VLOOKUP('V2 Global valeurs'!$A102,'V2 Global valeurs'!$A$2:$L$1221,11,FALSE),"0")</f>
        <v>211.98000000000002</v>
      </c>
      <c r="T102" s="9">
        <f>IF(AND('V2 Global valeurs'!$G102="E",'V2 Global valeurs'!E102="BASE"),VLOOKUP('V2 Global valeurs'!$A102,'V2 Global valeurs'!$A$2:$L$1221,12,FALSE),"0")</f>
        <v>0</v>
      </c>
      <c r="U102" s="9" t="str">
        <f>IF(AND('V2 Global valeurs'!$G102="A",'V2 Global valeurs'!E102="BASE"),VLOOKUP('V2 Global valeurs'!$A102,'V2 Global valeurs'!$A$2:$L$1221,8,FALSE),"0")</f>
        <v>0</v>
      </c>
      <c r="V102" s="9" t="str">
        <f>IF(AND('V2 Global valeurs'!$G102="A",'V2 Global valeurs'!E102="BASE"),VLOOKUP('V2 Global valeurs'!$A102,'V2 Global valeurs'!$A$2:$L$1221,9,FALSE),"0")</f>
        <v>0</v>
      </c>
      <c r="W102" s="9" t="str">
        <f>IF(AND('V2 Global valeurs'!$G102="A",'V2 Global valeurs'!E102="BASE"),VLOOKUP('V2 Global valeurs'!$A102,'V2 Global valeurs'!$A$2:$L$1221,10,FALSE),"0")</f>
        <v>0</v>
      </c>
      <c r="X102" s="9" t="str">
        <f>IF(AND('V2 Global valeurs'!$G102="A",'V2 Global valeurs'!E102="BASE"),VLOOKUP('V2 Global valeurs'!$A102,'V2 Global valeurs'!$A$2:$L$1221,11,FALSE),"0")</f>
        <v>0</v>
      </c>
      <c r="Y102" s="9" t="str">
        <f>IF(AND('V2 Global valeurs'!$G102="A",'V2 Global valeurs'!E102="BASE"),VLOOKUP('V2 Global valeurs'!$A102,'V2 Global valeurs'!$A$2:$L$1221,12,FALSE),"0")</f>
        <v>0</v>
      </c>
      <c r="AB102" s="3"/>
      <c r="AC102" s="3" t="str">
        <f>IF(AND('V2 Global valeurs'!$G102="E",'V2 Global valeurs'!$E102="RENFORT 1"),VLOOKUP('V2 Global valeurs'!$A102,'V2 Global valeurs'!$A$2:$L$1221,8,FALSE),"0")</f>
        <v>0</v>
      </c>
      <c r="AD102" s="3" t="str">
        <f>IF(AND('V2 Global valeurs'!$G102="E",'V2 Global valeurs'!$E102="RENFORT 1"),VLOOKUP('V2 Global valeurs'!$A102,'V2 Global valeurs'!$A$2:$L$1221,9,FALSE),"0")</f>
        <v>0</v>
      </c>
      <c r="AE102" s="3" t="str">
        <f>IF(AND('V2 Global valeurs'!$G102="E",'V2 Global valeurs'!$E102="RENFORT 1"),VLOOKUP('V2 Global valeurs'!$A102,'V2 Global valeurs'!$A$2:$L$1221,10,FALSE),"0")</f>
        <v>0</v>
      </c>
      <c r="AF102" s="3" t="str">
        <f>IF(AND('V2 Global valeurs'!$G102="E",'V2 Global valeurs'!$E102="RENFORT 1"),VLOOKUP('V2 Global valeurs'!$A102,'V2 Global valeurs'!$A$2:$L$1221,11,FALSE),"0")</f>
        <v>0</v>
      </c>
      <c r="AG102" s="3" t="str">
        <f>IF(AND('V2 Global valeurs'!$G102="E",'V2 Global valeurs'!$E102="RENFORT 1"),VLOOKUP('V2 Global valeurs'!$A102,'V2 Global valeurs'!$A$2:$L$1221,12,FALSE),"0")</f>
        <v>0</v>
      </c>
      <c r="AH102" s="3" t="str">
        <f>IF(AND('V2 Global valeurs'!$G102="A",'V2 Global valeurs'!$E102="RENFORT 1"),VLOOKUP('V2 Global valeurs'!$A102,'V2 Global valeurs'!$A$2:$L$1221,8,FALSE),"0")</f>
        <v>0</v>
      </c>
      <c r="AI102" s="3" t="str">
        <f>IF(AND('V2 Global valeurs'!$G102="A",'V2 Global valeurs'!$E102="RENFORT 1"),VLOOKUP('V2 Global valeurs'!$A102,'V2 Global valeurs'!$A$2:$L$1221,9,FALSE),"0")</f>
        <v>0</v>
      </c>
      <c r="AJ102" s="3" t="str">
        <f>IF(AND('V2 Global valeurs'!$G102="A",'V2 Global valeurs'!$E102="RENFORT 1"),VLOOKUP('V2 Global valeurs'!$A102,'V2 Global valeurs'!$A$2:$L$1221,10,FALSE),"0")</f>
        <v>0</v>
      </c>
      <c r="AK102" s="3" t="str">
        <f>IF(AND('V2 Global valeurs'!$G102="A",'V2 Global valeurs'!$E102="RENFORT 1"),VLOOKUP('V2 Global valeurs'!$A102,'V2 Global valeurs'!$A$2:$L$1221,11,FALSE),"0")</f>
        <v>0</v>
      </c>
      <c r="AL102" s="3" t="str">
        <f>IF(AND('V2 Global valeurs'!$G102="A",'V2 Global valeurs'!$E102="RENFORT 1"),VLOOKUP('V2 Global valeurs'!$A102,'V2 Global valeurs'!$A$2:$L$1221,12,FALSE),"0")</f>
        <v>0</v>
      </c>
      <c r="AP102" s="1" t="str">
        <f>IF(AND('V2 Global valeurs'!$G102="E",'V2 Global valeurs'!$E102="RENFORT 2"),VLOOKUP('V2 Global valeurs'!$A102,'V2 Global valeurs'!$A$2:$L$1221,8,FALSE),"0")</f>
        <v>0</v>
      </c>
      <c r="AQ102" s="1" t="str">
        <f>IF(AND('V2 Global valeurs'!$G102="E",'V2 Global valeurs'!$E102="RENFORT 2"),VLOOKUP('V2 Global valeurs'!$A102,'V2 Global valeurs'!$A$2:$L$1221,9,FALSE),"0")</f>
        <v>0</v>
      </c>
      <c r="AR102" s="1" t="str">
        <f>IF(AND('V2 Global valeurs'!$G102="E",'V2 Global valeurs'!$E102="RENFORT 2"),VLOOKUP('V2 Global valeurs'!$A102,'V2 Global valeurs'!$A$2:$L$1221,10,FALSE),"0")</f>
        <v>0</v>
      </c>
      <c r="AS102" s="1" t="str">
        <f>IF(AND('V2 Global valeurs'!$G102="E",'V2 Global valeurs'!$E102="RENFORT 2"),VLOOKUP('V2 Global valeurs'!$A102,'V2 Global valeurs'!$A$2:$L$1221,11,FALSE),"0")</f>
        <v>0</v>
      </c>
      <c r="AT102" s="1" t="str">
        <f>IF(AND('V2 Global valeurs'!$G102="E",'V2 Global valeurs'!$E102="RENFORT 2"),VLOOKUP('V2 Global valeurs'!$A102,'V2 Global valeurs'!$A$2:$L$1221,12,FALSE),"0")</f>
        <v>0</v>
      </c>
      <c r="AU102" s="1" t="str">
        <f>IF(AND('V2 Global valeurs'!$G102="A",'V2 Global valeurs'!$E102="RENFORT 2"),VLOOKUP('V2 Global valeurs'!$A102,'V2 Global valeurs'!$A$2:$L$1221,8,FALSE),"0")</f>
        <v>0</v>
      </c>
      <c r="AV102" s="1" t="str">
        <f>IF(AND('V2 Global valeurs'!$G102="A",'V2 Global valeurs'!$E102="RENFORT 2"),VLOOKUP('V2 Global valeurs'!$A102,'V2 Global valeurs'!$A$2:$L$1221,9,FALSE),"0")</f>
        <v>0</v>
      </c>
      <c r="AW102" s="1" t="str">
        <f>IF(AND('V2 Global valeurs'!$G102="A",'V2 Global valeurs'!$E102="RENFORT 2"),VLOOKUP('V2 Global valeurs'!$A102,'V2 Global valeurs'!$A$2:$L$1221,10,FALSE),"0")</f>
        <v>0</v>
      </c>
      <c r="AX102" s="1" t="str">
        <f>IF(AND('V2 Global valeurs'!$G102="A",'V2 Global valeurs'!$E102="RENFORT 2"),VLOOKUP('V2 Global valeurs'!$A102,'V2 Global valeurs'!$A$2:$L$1221,11,FALSE),"0")</f>
        <v>0</v>
      </c>
      <c r="AY102" s="1" t="str">
        <f>IF(AND('V2 Global valeurs'!$G102="A",'V2 Global valeurs'!$E102="RENFORT 2"),VLOOKUP('V2 Global valeurs'!$A102,'V2 Global valeurs'!$A$2:$L$1221,12,FALSE),"0")</f>
        <v>0</v>
      </c>
    </row>
    <row r="103" spans="1:51" x14ac:dyDescent="0.3">
      <c r="A103" t="s">
        <v>287</v>
      </c>
      <c r="B103" t="s">
        <v>288</v>
      </c>
      <c r="C103" t="s">
        <v>289</v>
      </c>
      <c r="D103" t="s">
        <v>290</v>
      </c>
      <c r="E103" t="s">
        <v>367</v>
      </c>
      <c r="F103">
        <v>4</v>
      </c>
      <c r="G103" s="2" t="s">
        <v>14</v>
      </c>
      <c r="H103">
        <v>0</v>
      </c>
      <c r="I103">
        <v>0</v>
      </c>
      <c r="J103">
        <v>0</v>
      </c>
      <c r="K103">
        <v>123.67999999999999</v>
      </c>
      <c r="L103">
        <v>0</v>
      </c>
      <c r="M103" t="s">
        <v>289</v>
      </c>
      <c r="N103" t="s">
        <v>290</v>
      </c>
      <c r="O103" s="4" t="s">
        <v>14</v>
      </c>
      <c r="P103" s="9" t="str">
        <f>IF(AND('V2 Global valeurs'!$G103="E",'V2 Global valeurs'!E103="BASE"),VLOOKUP('V2 Global valeurs'!$A103,'V2 Global valeurs'!$A$2:$L$1221,8,FALSE),"0")</f>
        <v>0</v>
      </c>
      <c r="Q103" s="9" t="str">
        <f>IF(AND('V2 Global valeurs'!$G103="E",'V2 Global valeurs'!E103="BASE"),VLOOKUP('V2 Global valeurs'!$A103,'V2 Global valeurs'!$A$2:$L$1221,9,FALSE),"0")</f>
        <v>0</v>
      </c>
      <c r="R103" s="9" t="str">
        <f>IF(AND('V2 Global valeurs'!$G103="E",'V2 Global valeurs'!E103="BASE"),VLOOKUP('V2 Global valeurs'!$A103,'V2 Global valeurs'!$A$2:$L$1221,10,FALSE),"0")</f>
        <v>0</v>
      </c>
      <c r="S103" s="9" t="str">
        <f>IF(AND('V2 Global valeurs'!$G103="E",'V2 Global valeurs'!E103="BASE"),VLOOKUP('V2 Global valeurs'!$A103,'V2 Global valeurs'!$A$2:$L$1221,11,FALSE),"0")</f>
        <v>0</v>
      </c>
      <c r="T103" s="9" t="str">
        <f>IF(AND('V2 Global valeurs'!$G103="E",'V2 Global valeurs'!E103="BASE"),VLOOKUP('V2 Global valeurs'!$A103,'V2 Global valeurs'!$A$2:$L$1221,12,FALSE),"0")</f>
        <v>0</v>
      </c>
      <c r="U103" s="9">
        <f>IF(AND('V2 Global valeurs'!$G103="A",'V2 Global valeurs'!E103="BASE"),VLOOKUP('V2 Global valeurs'!$A103,'V2 Global valeurs'!$A$2:$L$1221,8,FALSE),"0")</f>
        <v>0</v>
      </c>
      <c r="V103" s="9">
        <f>IF(AND('V2 Global valeurs'!$G103="A",'V2 Global valeurs'!E103="BASE"),VLOOKUP('V2 Global valeurs'!$A103,'V2 Global valeurs'!$A$2:$L$1221,9,FALSE),"0")</f>
        <v>0</v>
      </c>
      <c r="W103" s="9">
        <f>IF(AND('V2 Global valeurs'!$G103="A",'V2 Global valeurs'!E103="BASE"),VLOOKUP('V2 Global valeurs'!$A103,'V2 Global valeurs'!$A$2:$L$1221,10,FALSE),"0")</f>
        <v>0</v>
      </c>
      <c r="X103" s="9">
        <f>IF(AND('V2 Global valeurs'!$G103="A",'V2 Global valeurs'!E103="BASE"),VLOOKUP('V2 Global valeurs'!$A103,'V2 Global valeurs'!$A$2:$L$1221,11,FALSE),"0")</f>
        <v>123.67999999999999</v>
      </c>
      <c r="Y103" s="9">
        <f>IF(AND('V2 Global valeurs'!$G103="A",'V2 Global valeurs'!E103="BASE"),VLOOKUP('V2 Global valeurs'!$A103,'V2 Global valeurs'!$A$2:$L$1221,12,FALSE),"0")</f>
        <v>0</v>
      </c>
      <c r="AB103" s="3"/>
      <c r="AC103" s="3" t="str">
        <f>IF(AND('V2 Global valeurs'!$G103="E",'V2 Global valeurs'!$E103="RENFORT 1"),VLOOKUP('V2 Global valeurs'!$A103,'V2 Global valeurs'!$A$2:$L$1221,8,FALSE),"0")</f>
        <v>0</v>
      </c>
      <c r="AD103" s="3" t="str">
        <f>IF(AND('V2 Global valeurs'!$G103="E",'V2 Global valeurs'!$E103="RENFORT 1"),VLOOKUP('V2 Global valeurs'!$A103,'V2 Global valeurs'!$A$2:$L$1221,9,FALSE),"0")</f>
        <v>0</v>
      </c>
      <c r="AE103" s="3" t="str">
        <f>IF(AND('V2 Global valeurs'!$G103="E",'V2 Global valeurs'!$E103="RENFORT 1"),VLOOKUP('V2 Global valeurs'!$A103,'V2 Global valeurs'!$A$2:$L$1221,10,FALSE),"0")</f>
        <v>0</v>
      </c>
      <c r="AF103" s="3" t="str">
        <f>IF(AND('V2 Global valeurs'!$G103="E",'V2 Global valeurs'!$E103="RENFORT 1"),VLOOKUP('V2 Global valeurs'!$A103,'V2 Global valeurs'!$A$2:$L$1221,11,FALSE),"0")</f>
        <v>0</v>
      </c>
      <c r="AG103" s="3" t="str">
        <f>IF(AND('V2 Global valeurs'!$G103="E",'V2 Global valeurs'!$E103="RENFORT 1"),VLOOKUP('V2 Global valeurs'!$A103,'V2 Global valeurs'!$A$2:$L$1221,12,FALSE),"0")</f>
        <v>0</v>
      </c>
      <c r="AH103" s="3" t="str">
        <f>IF(AND('V2 Global valeurs'!$G103="A",'V2 Global valeurs'!$E103="RENFORT 1"),VLOOKUP('V2 Global valeurs'!$A103,'V2 Global valeurs'!$A$2:$L$1221,8,FALSE),"0")</f>
        <v>0</v>
      </c>
      <c r="AI103" s="3" t="str">
        <f>IF(AND('V2 Global valeurs'!$G103="A",'V2 Global valeurs'!$E103="RENFORT 1"),VLOOKUP('V2 Global valeurs'!$A103,'V2 Global valeurs'!$A$2:$L$1221,9,FALSE),"0")</f>
        <v>0</v>
      </c>
      <c r="AJ103" s="3" t="str">
        <f>IF(AND('V2 Global valeurs'!$G103="A",'V2 Global valeurs'!$E103="RENFORT 1"),VLOOKUP('V2 Global valeurs'!$A103,'V2 Global valeurs'!$A$2:$L$1221,10,FALSE),"0")</f>
        <v>0</v>
      </c>
      <c r="AK103" s="3" t="str">
        <f>IF(AND('V2 Global valeurs'!$G103="A",'V2 Global valeurs'!$E103="RENFORT 1"),VLOOKUP('V2 Global valeurs'!$A103,'V2 Global valeurs'!$A$2:$L$1221,11,FALSE),"0")</f>
        <v>0</v>
      </c>
      <c r="AL103" s="3" t="str">
        <f>IF(AND('V2 Global valeurs'!$G103="A",'V2 Global valeurs'!$E103="RENFORT 1"),VLOOKUP('V2 Global valeurs'!$A103,'V2 Global valeurs'!$A$2:$L$1221,12,FALSE),"0")</f>
        <v>0</v>
      </c>
      <c r="AP103" s="1" t="str">
        <f>IF(AND('V2 Global valeurs'!$G103="E",'V2 Global valeurs'!$E103="RENFORT 2"),VLOOKUP('V2 Global valeurs'!$A103,'V2 Global valeurs'!$A$2:$L$1221,8,FALSE),"0")</f>
        <v>0</v>
      </c>
      <c r="AQ103" s="1" t="str">
        <f>IF(AND('V2 Global valeurs'!$G103="E",'V2 Global valeurs'!$E103="RENFORT 2"),VLOOKUP('V2 Global valeurs'!$A103,'V2 Global valeurs'!$A$2:$L$1221,9,FALSE),"0")</f>
        <v>0</v>
      </c>
      <c r="AR103" s="1" t="str">
        <f>IF(AND('V2 Global valeurs'!$G103="E",'V2 Global valeurs'!$E103="RENFORT 2"),VLOOKUP('V2 Global valeurs'!$A103,'V2 Global valeurs'!$A$2:$L$1221,10,FALSE),"0")</f>
        <v>0</v>
      </c>
      <c r="AS103" s="1" t="str">
        <f>IF(AND('V2 Global valeurs'!$G103="E",'V2 Global valeurs'!$E103="RENFORT 2"),VLOOKUP('V2 Global valeurs'!$A103,'V2 Global valeurs'!$A$2:$L$1221,11,FALSE),"0")</f>
        <v>0</v>
      </c>
      <c r="AT103" s="1" t="str">
        <f>IF(AND('V2 Global valeurs'!$G103="E",'V2 Global valeurs'!$E103="RENFORT 2"),VLOOKUP('V2 Global valeurs'!$A103,'V2 Global valeurs'!$A$2:$L$1221,12,FALSE),"0")</f>
        <v>0</v>
      </c>
      <c r="AU103" s="1" t="str">
        <f>IF(AND('V2 Global valeurs'!$G103="A",'V2 Global valeurs'!$E103="RENFORT 2"),VLOOKUP('V2 Global valeurs'!$A103,'V2 Global valeurs'!$A$2:$L$1221,8,FALSE),"0")</f>
        <v>0</v>
      </c>
      <c r="AV103" s="1" t="str">
        <f>IF(AND('V2 Global valeurs'!$G103="A",'V2 Global valeurs'!$E103="RENFORT 2"),VLOOKUP('V2 Global valeurs'!$A103,'V2 Global valeurs'!$A$2:$L$1221,9,FALSE),"0")</f>
        <v>0</v>
      </c>
      <c r="AW103" s="1" t="str">
        <f>IF(AND('V2 Global valeurs'!$G103="A",'V2 Global valeurs'!$E103="RENFORT 2"),VLOOKUP('V2 Global valeurs'!$A103,'V2 Global valeurs'!$A$2:$L$1221,10,FALSE),"0")</f>
        <v>0</v>
      </c>
      <c r="AX103" s="1" t="str">
        <f>IF(AND('V2 Global valeurs'!$G103="A",'V2 Global valeurs'!$E103="RENFORT 2"),VLOOKUP('V2 Global valeurs'!$A103,'V2 Global valeurs'!$A$2:$L$1221,11,FALSE),"0")</f>
        <v>0</v>
      </c>
      <c r="AY103" s="1" t="str">
        <f>IF(AND('V2 Global valeurs'!$G103="A",'V2 Global valeurs'!$E103="RENFORT 2"),VLOOKUP('V2 Global valeurs'!$A103,'V2 Global valeurs'!$A$2:$L$1221,12,FALSE),"0")</f>
        <v>0</v>
      </c>
    </row>
    <row r="104" spans="1:51" x14ac:dyDescent="0.3">
      <c r="A104" s="11" t="s">
        <v>418</v>
      </c>
      <c r="B104" t="s">
        <v>288</v>
      </c>
      <c r="C104" t="s">
        <v>289</v>
      </c>
      <c r="D104" t="s">
        <v>290</v>
      </c>
      <c r="E104" t="s">
        <v>367</v>
      </c>
      <c r="F104">
        <v>4</v>
      </c>
      <c r="G104" s="2" t="s">
        <v>9</v>
      </c>
      <c r="H104">
        <v>0</v>
      </c>
      <c r="I104">
        <v>88.31</v>
      </c>
      <c r="J104">
        <v>0</v>
      </c>
      <c r="K104">
        <v>88.31</v>
      </c>
      <c r="L104">
        <v>0</v>
      </c>
      <c r="M104" t="s">
        <v>289</v>
      </c>
      <c r="N104" t="s">
        <v>290</v>
      </c>
      <c r="O104" s="4" t="s">
        <v>9</v>
      </c>
      <c r="P104" s="9">
        <f>IF(AND('V2 Global valeurs'!$G104="E",'V2 Global valeurs'!E104="BASE"),VLOOKUP('V2 Global valeurs'!$A104,'V2 Global valeurs'!$A$2:$L$1221,8,FALSE),"0")</f>
        <v>0</v>
      </c>
      <c r="Q104" s="9">
        <f>IF(AND('V2 Global valeurs'!$G104="E",'V2 Global valeurs'!E104="BASE"),VLOOKUP('V2 Global valeurs'!$A104,'V2 Global valeurs'!$A$2:$L$1221,9,FALSE),"0")</f>
        <v>88.31</v>
      </c>
      <c r="R104" s="9">
        <f>IF(AND('V2 Global valeurs'!$G104="E",'V2 Global valeurs'!E104="BASE"),VLOOKUP('V2 Global valeurs'!$A104,'V2 Global valeurs'!$A$2:$L$1221,10,FALSE),"0")</f>
        <v>0</v>
      </c>
      <c r="S104" s="9">
        <f>IF(AND('V2 Global valeurs'!$G104="E",'V2 Global valeurs'!E104="BASE"),VLOOKUP('V2 Global valeurs'!$A104,'V2 Global valeurs'!$A$2:$L$1221,11,FALSE),"0")</f>
        <v>88.31</v>
      </c>
      <c r="T104" s="9">
        <f>IF(AND('V2 Global valeurs'!$G104="E",'V2 Global valeurs'!E104="BASE"),VLOOKUP('V2 Global valeurs'!$A104,'V2 Global valeurs'!$A$2:$L$1221,12,FALSE),"0")</f>
        <v>0</v>
      </c>
      <c r="U104" s="9" t="str">
        <f>IF(AND('V2 Global valeurs'!$G104="A",'V2 Global valeurs'!E104="BASE"),VLOOKUP('V2 Global valeurs'!$A104,'V2 Global valeurs'!$A$2:$L$1221,8,FALSE),"0")</f>
        <v>0</v>
      </c>
      <c r="V104" s="9" t="str">
        <f>IF(AND('V2 Global valeurs'!$G104="A",'V2 Global valeurs'!E104="BASE"),VLOOKUP('V2 Global valeurs'!$A104,'V2 Global valeurs'!$A$2:$L$1221,9,FALSE),"0")</f>
        <v>0</v>
      </c>
      <c r="W104" s="9" t="str">
        <f>IF(AND('V2 Global valeurs'!$G104="A",'V2 Global valeurs'!E104="BASE"),VLOOKUP('V2 Global valeurs'!$A104,'V2 Global valeurs'!$A$2:$L$1221,10,FALSE),"0")</f>
        <v>0</v>
      </c>
      <c r="X104" s="9" t="str">
        <f>IF(AND('V2 Global valeurs'!$G104="A",'V2 Global valeurs'!E104="BASE"),VLOOKUP('V2 Global valeurs'!$A104,'V2 Global valeurs'!$A$2:$L$1221,11,FALSE),"0")</f>
        <v>0</v>
      </c>
      <c r="Y104" s="9" t="str">
        <f>IF(AND('V2 Global valeurs'!$G104="A",'V2 Global valeurs'!E104="BASE"),VLOOKUP('V2 Global valeurs'!$A104,'V2 Global valeurs'!$A$2:$L$1221,12,FALSE),"0")</f>
        <v>0</v>
      </c>
      <c r="AB104" s="3"/>
      <c r="AC104" s="3" t="str">
        <f>IF(AND('V2 Global valeurs'!$G104="E",'V2 Global valeurs'!$E104="RENFORT 1"),VLOOKUP('V2 Global valeurs'!$A104,'V2 Global valeurs'!$A$2:$L$1221,8,FALSE),"0")</f>
        <v>0</v>
      </c>
      <c r="AD104" s="3" t="str">
        <f>IF(AND('V2 Global valeurs'!$G104="E",'V2 Global valeurs'!$E104="RENFORT 1"),VLOOKUP('V2 Global valeurs'!$A104,'V2 Global valeurs'!$A$2:$L$1221,9,FALSE),"0")</f>
        <v>0</v>
      </c>
      <c r="AE104" s="3" t="str">
        <f>IF(AND('V2 Global valeurs'!$G104="E",'V2 Global valeurs'!$E104="RENFORT 1"),VLOOKUP('V2 Global valeurs'!$A104,'V2 Global valeurs'!$A$2:$L$1221,10,FALSE),"0")</f>
        <v>0</v>
      </c>
      <c r="AF104" s="3" t="str">
        <f>IF(AND('V2 Global valeurs'!$G104="E",'V2 Global valeurs'!$E104="RENFORT 1"),VLOOKUP('V2 Global valeurs'!$A104,'V2 Global valeurs'!$A$2:$L$1221,11,FALSE),"0")</f>
        <v>0</v>
      </c>
      <c r="AG104" s="3" t="str">
        <f>IF(AND('V2 Global valeurs'!$G104="E",'V2 Global valeurs'!$E104="RENFORT 1"),VLOOKUP('V2 Global valeurs'!$A104,'V2 Global valeurs'!$A$2:$L$1221,12,FALSE),"0")</f>
        <v>0</v>
      </c>
      <c r="AH104" s="3" t="str">
        <f>IF(AND('V2 Global valeurs'!$G104="A",'V2 Global valeurs'!$E104="RENFORT 1"),VLOOKUP('V2 Global valeurs'!$A104,'V2 Global valeurs'!$A$2:$L$1221,8,FALSE),"0")</f>
        <v>0</v>
      </c>
      <c r="AI104" s="3" t="str">
        <f>IF(AND('V2 Global valeurs'!$G104="A",'V2 Global valeurs'!$E104="RENFORT 1"),VLOOKUP('V2 Global valeurs'!$A104,'V2 Global valeurs'!$A$2:$L$1221,9,FALSE),"0")</f>
        <v>0</v>
      </c>
      <c r="AJ104" s="3" t="str">
        <f>IF(AND('V2 Global valeurs'!$G104="A",'V2 Global valeurs'!$E104="RENFORT 1"),VLOOKUP('V2 Global valeurs'!$A104,'V2 Global valeurs'!$A$2:$L$1221,10,FALSE),"0")</f>
        <v>0</v>
      </c>
      <c r="AK104" s="3" t="str">
        <f>IF(AND('V2 Global valeurs'!$G104="A",'V2 Global valeurs'!$E104="RENFORT 1"),VLOOKUP('V2 Global valeurs'!$A104,'V2 Global valeurs'!$A$2:$L$1221,11,FALSE),"0")</f>
        <v>0</v>
      </c>
      <c r="AL104" s="3" t="str">
        <f>IF(AND('V2 Global valeurs'!$G104="A",'V2 Global valeurs'!$E104="RENFORT 1"),VLOOKUP('V2 Global valeurs'!$A104,'V2 Global valeurs'!$A$2:$L$1221,12,FALSE),"0")</f>
        <v>0</v>
      </c>
      <c r="AP104" s="1" t="str">
        <f>IF(AND('V2 Global valeurs'!$G104="E",'V2 Global valeurs'!$E104="RENFORT 2"),VLOOKUP('V2 Global valeurs'!$A104,'V2 Global valeurs'!$A$2:$L$1221,8,FALSE),"0")</f>
        <v>0</v>
      </c>
      <c r="AQ104" s="1" t="str">
        <f>IF(AND('V2 Global valeurs'!$G104="E",'V2 Global valeurs'!$E104="RENFORT 2"),VLOOKUP('V2 Global valeurs'!$A104,'V2 Global valeurs'!$A$2:$L$1221,9,FALSE),"0")</f>
        <v>0</v>
      </c>
      <c r="AR104" s="1" t="str">
        <f>IF(AND('V2 Global valeurs'!$G104="E",'V2 Global valeurs'!$E104="RENFORT 2"),VLOOKUP('V2 Global valeurs'!$A104,'V2 Global valeurs'!$A$2:$L$1221,10,FALSE),"0")</f>
        <v>0</v>
      </c>
      <c r="AS104" s="1" t="str">
        <f>IF(AND('V2 Global valeurs'!$G104="E",'V2 Global valeurs'!$E104="RENFORT 2"),VLOOKUP('V2 Global valeurs'!$A104,'V2 Global valeurs'!$A$2:$L$1221,11,FALSE),"0")</f>
        <v>0</v>
      </c>
      <c r="AT104" s="1" t="str">
        <f>IF(AND('V2 Global valeurs'!$G104="E",'V2 Global valeurs'!$E104="RENFORT 2"),VLOOKUP('V2 Global valeurs'!$A104,'V2 Global valeurs'!$A$2:$L$1221,12,FALSE),"0")</f>
        <v>0</v>
      </c>
      <c r="AU104" s="1" t="str">
        <f>IF(AND('V2 Global valeurs'!$G104="A",'V2 Global valeurs'!$E104="RENFORT 2"),VLOOKUP('V2 Global valeurs'!$A104,'V2 Global valeurs'!$A$2:$L$1221,8,FALSE),"0")</f>
        <v>0</v>
      </c>
      <c r="AV104" s="1" t="str">
        <f>IF(AND('V2 Global valeurs'!$G104="A",'V2 Global valeurs'!$E104="RENFORT 2"),VLOOKUP('V2 Global valeurs'!$A104,'V2 Global valeurs'!$A$2:$L$1221,9,FALSE),"0")</f>
        <v>0</v>
      </c>
      <c r="AW104" s="1" t="str">
        <f>IF(AND('V2 Global valeurs'!$G104="A",'V2 Global valeurs'!$E104="RENFORT 2"),VLOOKUP('V2 Global valeurs'!$A104,'V2 Global valeurs'!$A$2:$L$1221,10,FALSE),"0")</f>
        <v>0</v>
      </c>
      <c r="AX104" s="1" t="str">
        <f>IF(AND('V2 Global valeurs'!$G104="A",'V2 Global valeurs'!$E104="RENFORT 2"),VLOOKUP('V2 Global valeurs'!$A104,'V2 Global valeurs'!$A$2:$L$1221,11,FALSE),"0")</f>
        <v>0</v>
      </c>
      <c r="AY104" s="1" t="str">
        <f>IF(AND('V2 Global valeurs'!$G104="A",'V2 Global valeurs'!$E104="RENFORT 2"),VLOOKUP('V2 Global valeurs'!$A104,'V2 Global valeurs'!$A$2:$L$1221,12,FALSE),"0")</f>
        <v>0</v>
      </c>
    </row>
    <row r="105" spans="1:51" x14ac:dyDescent="0.3">
      <c r="A105" t="s">
        <v>291</v>
      </c>
      <c r="B105" t="s">
        <v>292</v>
      </c>
      <c r="C105" t="s">
        <v>293</v>
      </c>
      <c r="D105" t="s">
        <v>294</v>
      </c>
      <c r="E105" t="s">
        <v>367</v>
      </c>
      <c r="F105" s="2">
        <v>9</v>
      </c>
      <c r="G105" s="2" t="s">
        <v>14</v>
      </c>
      <c r="H105">
        <v>0</v>
      </c>
      <c r="I105">
        <v>110.16999999999999</v>
      </c>
      <c r="J105">
        <v>110.16999999999999</v>
      </c>
      <c r="K105">
        <v>110.16999999999999</v>
      </c>
      <c r="L105">
        <v>48.11</v>
      </c>
      <c r="M105" t="s">
        <v>293</v>
      </c>
      <c r="N105" t="s">
        <v>294</v>
      </c>
      <c r="O105" s="4" t="s">
        <v>14</v>
      </c>
      <c r="P105" s="9" t="str">
        <f>IF(AND('V2 Global valeurs'!$G105="E",'V2 Global valeurs'!E105="BASE"),VLOOKUP('V2 Global valeurs'!$A105,'V2 Global valeurs'!$A$2:$L$1221,8,FALSE),"0")</f>
        <v>0</v>
      </c>
      <c r="Q105" s="9" t="str">
        <f>IF(AND('V2 Global valeurs'!$G105="E",'V2 Global valeurs'!E105="BASE"),VLOOKUP('V2 Global valeurs'!$A105,'V2 Global valeurs'!$A$2:$L$1221,9,FALSE),"0")</f>
        <v>0</v>
      </c>
      <c r="R105" s="9" t="str">
        <f>IF(AND('V2 Global valeurs'!$G105="E",'V2 Global valeurs'!E105="BASE"),VLOOKUP('V2 Global valeurs'!$A105,'V2 Global valeurs'!$A$2:$L$1221,10,FALSE),"0")</f>
        <v>0</v>
      </c>
      <c r="S105" s="9" t="str">
        <f>IF(AND('V2 Global valeurs'!$G105="E",'V2 Global valeurs'!E105="BASE"),VLOOKUP('V2 Global valeurs'!$A105,'V2 Global valeurs'!$A$2:$L$1221,11,FALSE),"0")</f>
        <v>0</v>
      </c>
      <c r="T105" s="9" t="str">
        <f>IF(AND('V2 Global valeurs'!$G105="E",'V2 Global valeurs'!E105="BASE"),VLOOKUP('V2 Global valeurs'!$A105,'V2 Global valeurs'!$A$2:$L$1221,12,FALSE),"0")</f>
        <v>0</v>
      </c>
      <c r="U105" s="9">
        <f>IF(AND('V2 Global valeurs'!$G105="A",'V2 Global valeurs'!E105="BASE"),VLOOKUP('V2 Global valeurs'!$A105,'V2 Global valeurs'!$A$2:$L$1221,8,FALSE),"0")</f>
        <v>0</v>
      </c>
      <c r="V105" s="9">
        <f>IF(AND('V2 Global valeurs'!$G105="A",'V2 Global valeurs'!E105="BASE"),VLOOKUP('V2 Global valeurs'!$A105,'V2 Global valeurs'!$A$2:$L$1221,9,FALSE),"0")</f>
        <v>110.16999999999999</v>
      </c>
      <c r="W105" s="9">
        <f>IF(AND('V2 Global valeurs'!$G105="A",'V2 Global valeurs'!E105="BASE"),VLOOKUP('V2 Global valeurs'!$A105,'V2 Global valeurs'!$A$2:$L$1221,10,FALSE),"0")</f>
        <v>110.16999999999999</v>
      </c>
      <c r="X105" s="9">
        <f>IF(AND('V2 Global valeurs'!$G105="A",'V2 Global valeurs'!E105="BASE"),VLOOKUP('V2 Global valeurs'!$A105,'V2 Global valeurs'!$A$2:$L$1221,11,FALSE),"0")</f>
        <v>110.16999999999999</v>
      </c>
      <c r="Y105" s="9">
        <f>IF(AND('V2 Global valeurs'!$G105="A",'V2 Global valeurs'!E105="BASE"),VLOOKUP('V2 Global valeurs'!$A105,'V2 Global valeurs'!$A$2:$L$1221,12,FALSE),"0")</f>
        <v>48.11</v>
      </c>
      <c r="AB105" s="3"/>
      <c r="AC105" s="3" t="str">
        <f>IF(AND('V2 Global valeurs'!$G105="E",'V2 Global valeurs'!$E105="RENFORT 1"),VLOOKUP('V2 Global valeurs'!$A105,'V2 Global valeurs'!$A$2:$L$1221,8,FALSE),"0")</f>
        <v>0</v>
      </c>
      <c r="AD105" s="3" t="str">
        <f>IF(AND('V2 Global valeurs'!$G105="E",'V2 Global valeurs'!$E105="RENFORT 1"),VLOOKUP('V2 Global valeurs'!$A105,'V2 Global valeurs'!$A$2:$L$1221,9,FALSE),"0")</f>
        <v>0</v>
      </c>
      <c r="AE105" s="3" t="str">
        <f>IF(AND('V2 Global valeurs'!$G105="E",'V2 Global valeurs'!$E105="RENFORT 1"),VLOOKUP('V2 Global valeurs'!$A105,'V2 Global valeurs'!$A$2:$L$1221,10,FALSE),"0")</f>
        <v>0</v>
      </c>
      <c r="AF105" s="3" t="str">
        <f>IF(AND('V2 Global valeurs'!$G105="E",'V2 Global valeurs'!$E105="RENFORT 1"),VLOOKUP('V2 Global valeurs'!$A105,'V2 Global valeurs'!$A$2:$L$1221,11,FALSE),"0")</f>
        <v>0</v>
      </c>
      <c r="AG105" s="3" t="str">
        <f>IF(AND('V2 Global valeurs'!$G105="E",'V2 Global valeurs'!$E105="RENFORT 1"),VLOOKUP('V2 Global valeurs'!$A105,'V2 Global valeurs'!$A$2:$L$1221,12,FALSE),"0")</f>
        <v>0</v>
      </c>
      <c r="AH105" s="3" t="str">
        <f>IF(AND('V2 Global valeurs'!$G105="A",'V2 Global valeurs'!$E105="RENFORT 1"),VLOOKUP('V2 Global valeurs'!$A105,'V2 Global valeurs'!$A$2:$L$1221,8,FALSE),"0")</f>
        <v>0</v>
      </c>
      <c r="AI105" s="3" t="str">
        <f>IF(AND('V2 Global valeurs'!$G105="A",'V2 Global valeurs'!$E105="RENFORT 1"),VLOOKUP('V2 Global valeurs'!$A105,'V2 Global valeurs'!$A$2:$L$1221,9,FALSE),"0")</f>
        <v>0</v>
      </c>
      <c r="AJ105" s="3" t="str">
        <f>IF(AND('V2 Global valeurs'!$G105="A",'V2 Global valeurs'!$E105="RENFORT 1"),VLOOKUP('V2 Global valeurs'!$A105,'V2 Global valeurs'!$A$2:$L$1221,10,FALSE),"0")</f>
        <v>0</v>
      </c>
      <c r="AK105" s="3" t="str">
        <f>IF(AND('V2 Global valeurs'!$G105="A",'V2 Global valeurs'!$E105="RENFORT 1"),VLOOKUP('V2 Global valeurs'!$A105,'V2 Global valeurs'!$A$2:$L$1221,11,FALSE),"0")</f>
        <v>0</v>
      </c>
      <c r="AL105" s="3" t="str">
        <f>IF(AND('V2 Global valeurs'!$G105="A",'V2 Global valeurs'!$E105="RENFORT 1"),VLOOKUP('V2 Global valeurs'!$A105,'V2 Global valeurs'!$A$2:$L$1221,12,FALSE),"0")</f>
        <v>0</v>
      </c>
      <c r="AP105" s="1" t="str">
        <f>IF(AND('V2 Global valeurs'!$G105="E",'V2 Global valeurs'!$E105="RENFORT 2"),VLOOKUP('V2 Global valeurs'!$A105,'V2 Global valeurs'!$A$2:$L$1221,8,FALSE),"0")</f>
        <v>0</v>
      </c>
      <c r="AQ105" s="1" t="str">
        <f>IF(AND('V2 Global valeurs'!$G105="E",'V2 Global valeurs'!$E105="RENFORT 2"),VLOOKUP('V2 Global valeurs'!$A105,'V2 Global valeurs'!$A$2:$L$1221,9,FALSE),"0")</f>
        <v>0</v>
      </c>
      <c r="AR105" s="1" t="str">
        <f>IF(AND('V2 Global valeurs'!$G105="E",'V2 Global valeurs'!$E105="RENFORT 2"),VLOOKUP('V2 Global valeurs'!$A105,'V2 Global valeurs'!$A$2:$L$1221,10,FALSE),"0")</f>
        <v>0</v>
      </c>
      <c r="AS105" s="1" t="str">
        <f>IF(AND('V2 Global valeurs'!$G105="E",'V2 Global valeurs'!$E105="RENFORT 2"),VLOOKUP('V2 Global valeurs'!$A105,'V2 Global valeurs'!$A$2:$L$1221,11,FALSE),"0")</f>
        <v>0</v>
      </c>
      <c r="AT105" s="1" t="str">
        <f>IF(AND('V2 Global valeurs'!$G105="E",'V2 Global valeurs'!$E105="RENFORT 2"),VLOOKUP('V2 Global valeurs'!$A105,'V2 Global valeurs'!$A$2:$L$1221,12,FALSE),"0")</f>
        <v>0</v>
      </c>
      <c r="AU105" s="1" t="str">
        <f>IF(AND('V2 Global valeurs'!$G105="A",'V2 Global valeurs'!$E105="RENFORT 2"),VLOOKUP('V2 Global valeurs'!$A105,'V2 Global valeurs'!$A$2:$L$1221,8,FALSE),"0")</f>
        <v>0</v>
      </c>
      <c r="AV105" s="1" t="str">
        <f>IF(AND('V2 Global valeurs'!$G105="A",'V2 Global valeurs'!$E105="RENFORT 2"),VLOOKUP('V2 Global valeurs'!$A105,'V2 Global valeurs'!$A$2:$L$1221,9,FALSE),"0")</f>
        <v>0</v>
      </c>
      <c r="AW105" s="1" t="str">
        <f>IF(AND('V2 Global valeurs'!$G105="A",'V2 Global valeurs'!$E105="RENFORT 2"),VLOOKUP('V2 Global valeurs'!$A105,'V2 Global valeurs'!$A$2:$L$1221,10,FALSE),"0")</f>
        <v>0</v>
      </c>
      <c r="AX105" s="1" t="str">
        <f>IF(AND('V2 Global valeurs'!$G105="A",'V2 Global valeurs'!$E105="RENFORT 2"),VLOOKUP('V2 Global valeurs'!$A105,'V2 Global valeurs'!$A$2:$L$1221,11,FALSE),"0")</f>
        <v>0</v>
      </c>
      <c r="AY105" s="1" t="str">
        <f>IF(AND('V2 Global valeurs'!$G105="A",'V2 Global valeurs'!$E105="RENFORT 2"),VLOOKUP('V2 Global valeurs'!$A105,'V2 Global valeurs'!$A$2:$L$1221,12,FALSE),"0")</f>
        <v>0</v>
      </c>
    </row>
    <row r="106" spans="1:51" x14ac:dyDescent="0.3">
      <c r="A106" s="11" t="s">
        <v>419</v>
      </c>
      <c r="B106" t="s">
        <v>292</v>
      </c>
      <c r="C106" t="s">
        <v>293</v>
      </c>
      <c r="D106" t="s">
        <v>294</v>
      </c>
      <c r="E106" t="s">
        <v>367</v>
      </c>
      <c r="F106" s="2">
        <v>9</v>
      </c>
      <c r="G106" s="2" t="s">
        <v>9</v>
      </c>
      <c r="H106">
        <v>68.350000000000009</v>
      </c>
      <c r="I106">
        <v>68.350000000000009</v>
      </c>
      <c r="J106">
        <v>68.350000000000009</v>
      </c>
      <c r="K106">
        <v>68.350000000000009</v>
      </c>
      <c r="L106">
        <v>68.350000000000009</v>
      </c>
      <c r="M106" t="s">
        <v>293</v>
      </c>
      <c r="N106" t="s">
        <v>294</v>
      </c>
      <c r="O106" s="4" t="s">
        <v>9</v>
      </c>
      <c r="P106" s="9">
        <f>IF(AND('V2 Global valeurs'!$G106="E",'V2 Global valeurs'!E106="BASE"),VLOOKUP('V2 Global valeurs'!$A106,'V2 Global valeurs'!$A$2:$L$1221,8,FALSE),"0")</f>
        <v>68.350000000000009</v>
      </c>
      <c r="Q106" s="9">
        <f>IF(AND('V2 Global valeurs'!$G106="E",'V2 Global valeurs'!E106="BASE"),VLOOKUP('V2 Global valeurs'!$A106,'V2 Global valeurs'!$A$2:$L$1221,9,FALSE),"0")</f>
        <v>68.350000000000009</v>
      </c>
      <c r="R106" s="9">
        <f>IF(AND('V2 Global valeurs'!$G106="E",'V2 Global valeurs'!E106="BASE"),VLOOKUP('V2 Global valeurs'!$A106,'V2 Global valeurs'!$A$2:$L$1221,10,FALSE),"0")</f>
        <v>68.350000000000009</v>
      </c>
      <c r="S106" s="9">
        <f>IF(AND('V2 Global valeurs'!$G106="E",'V2 Global valeurs'!E106="BASE"),VLOOKUP('V2 Global valeurs'!$A106,'V2 Global valeurs'!$A$2:$L$1221,11,FALSE),"0")</f>
        <v>68.350000000000009</v>
      </c>
      <c r="T106" s="9">
        <f>IF(AND('V2 Global valeurs'!$G106="E",'V2 Global valeurs'!E106="BASE"),VLOOKUP('V2 Global valeurs'!$A106,'V2 Global valeurs'!$A$2:$L$1221,12,FALSE),"0")</f>
        <v>68.350000000000009</v>
      </c>
      <c r="U106" s="9" t="str">
        <f>IF(AND('V2 Global valeurs'!$G106="A",'V2 Global valeurs'!E106="BASE"),VLOOKUP('V2 Global valeurs'!$A106,'V2 Global valeurs'!$A$2:$L$1221,8,FALSE),"0")</f>
        <v>0</v>
      </c>
      <c r="V106" s="9" t="str">
        <f>IF(AND('V2 Global valeurs'!$G106="A",'V2 Global valeurs'!E106="BASE"),VLOOKUP('V2 Global valeurs'!$A106,'V2 Global valeurs'!$A$2:$L$1221,9,FALSE),"0")</f>
        <v>0</v>
      </c>
      <c r="W106" s="9" t="str">
        <f>IF(AND('V2 Global valeurs'!$G106="A",'V2 Global valeurs'!E106="BASE"),VLOOKUP('V2 Global valeurs'!$A106,'V2 Global valeurs'!$A$2:$L$1221,10,FALSE),"0")</f>
        <v>0</v>
      </c>
      <c r="X106" s="9" t="str">
        <f>IF(AND('V2 Global valeurs'!$G106="A",'V2 Global valeurs'!E106="BASE"),VLOOKUP('V2 Global valeurs'!$A106,'V2 Global valeurs'!$A$2:$L$1221,11,FALSE),"0")</f>
        <v>0</v>
      </c>
      <c r="Y106" s="9" t="str">
        <f>IF(AND('V2 Global valeurs'!$G106="A",'V2 Global valeurs'!E106="BASE"),VLOOKUP('V2 Global valeurs'!$A106,'V2 Global valeurs'!$A$2:$L$1221,12,FALSE),"0")</f>
        <v>0</v>
      </c>
      <c r="AB106" s="3"/>
      <c r="AC106" s="3" t="str">
        <f>IF(AND('V2 Global valeurs'!$G106="E",'V2 Global valeurs'!$E106="RENFORT 1"),VLOOKUP('V2 Global valeurs'!$A106,'V2 Global valeurs'!$A$2:$L$1221,8,FALSE),"0")</f>
        <v>0</v>
      </c>
      <c r="AD106" s="3" t="str">
        <f>IF(AND('V2 Global valeurs'!$G106="E",'V2 Global valeurs'!$E106="RENFORT 1"),VLOOKUP('V2 Global valeurs'!$A106,'V2 Global valeurs'!$A$2:$L$1221,9,FALSE),"0")</f>
        <v>0</v>
      </c>
      <c r="AE106" s="3" t="str">
        <f>IF(AND('V2 Global valeurs'!$G106="E",'V2 Global valeurs'!$E106="RENFORT 1"),VLOOKUP('V2 Global valeurs'!$A106,'V2 Global valeurs'!$A$2:$L$1221,10,FALSE),"0")</f>
        <v>0</v>
      </c>
      <c r="AF106" s="3" t="str">
        <f>IF(AND('V2 Global valeurs'!$G106="E",'V2 Global valeurs'!$E106="RENFORT 1"),VLOOKUP('V2 Global valeurs'!$A106,'V2 Global valeurs'!$A$2:$L$1221,11,FALSE),"0")</f>
        <v>0</v>
      </c>
      <c r="AG106" s="3" t="str">
        <f>IF(AND('V2 Global valeurs'!$G106="E",'V2 Global valeurs'!$E106="RENFORT 1"),VLOOKUP('V2 Global valeurs'!$A106,'V2 Global valeurs'!$A$2:$L$1221,12,FALSE),"0")</f>
        <v>0</v>
      </c>
      <c r="AH106" s="3" t="str">
        <f>IF(AND('V2 Global valeurs'!$G106="A",'V2 Global valeurs'!$E106="RENFORT 1"),VLOOKUP('V2 Global valeurs'!$A106,'V2 Global valeurs'!$A$2:$L$1221,8,FALSE),"0")</f>
        <v>0</v>
      </c>
      <c r="AI106" s="3" t="str">
        <f>IF(AND('V2 Global valeurs'!$G106="A",'V2 Global valeurs'!$E106="RENFORT 1"),VLOOKUP('V2 Global valeurs'!$A106,'V2 Global valeurs'!$A$2:$L$1221,9,FALSE),"0")</f>
        <v>0</v>
      </c>
      <c r="AJ106" s="3" t="str">
        <f>IF(AND('V2 Global valeurs'!$G106="A",'V2 Global valeurs'!$E106="RENFORT 1"),VLOOKUP('V2 Global valeurs'!$A106,'V2 Global valeurs'!$A$2:$L$1221,10,FALSE),"0")</f>
        <v>0</v>
      </c>
      <c r="AK106" s="3" t="str">
        <f>IF(AND('V2 Global valeurs'!$G106="A",'V2 Global valeurs'!$E106="RENFORT 1"),VLOOKUP('V2 Global valeurs'!$A106,'V2 Global valeurs'!$A$2:$L$1221,11,FALSE),"0")</f>
        <v>0</v>
      </c>
      <c r="AL106" s="3" t="str">
        <f>IF(AND('V2 Global valeurs'!$G106="A",'V2 Global valeurs'!$E106="RENFORT 1"),VLOOKUP('V2 Global valeurs'!$A106,'V2 Global valeurs'!$A$2:$L$1221,12,FALSE),"0")</f>
        <v>0</v>
      </c>
      <c r="AP106" s="1" t="str">
        <f>IF(AND('V2 Global valeurs'!$G106="E",'V2 Global valeurs'!$E106="RENFORT 2"),VLOOKUP('V2 Global valeurs'!$A106,'V2 Global valeurs'!$A$2:$L$1221,8,FALSE),"0")</f>
        <v>0</v>
      </c>
      <c r="AQ106" s="1" t="str">
        <f>IF(AND('V2 Global valeurs'!$G106="E",'V2 Global valeurs'!$E106="RENFORT 2"),VLOOKUP('V2 Global valeurs'!$A106,'V2 Global valeurs'!$A$2:$L$1221,9,FALSE),"0")</f>
        <v>0</v>
      </c>
      <c r="AR106" s="1" t="str">
        <f>IF(AND('V2 Global valeurs'!$G106="E",'V2 Global valeurs'!$E106="RENFORT 2"),VLOOKUP('V2 Global valeurs'!$A106,'V2 Global valeurs'!$A$2:$L$1221,10,FALSE),"0")</f>
        <v>0</v>
      </c>
      <c r="AS106" s="1" t="str">
        <f>IF(AND('V2 Global valeurs'!$G106="E",'V2 Global valeurs'!$E106="RENFORT 2"),VLOOKUP('V2 Global valeurs'!$A106,'V2 Global valeurs'!$A$2:$L$1221,11,FALSE),"0")</f>
        <v>0</v>
      </c>
      <c r="AT106" s="1" t="str">
        <f>IF(AND('V2 Global valeurs'!$G106="E",'V2 Global valeurs'!$E106="RENFORT 2"),VLOOKUP('V2 Global valeurs'!$A106,'V2 Global valeurs'!$A$2:$L$1221,12,FALSE),"0")</f>
        <v>0</v>
      </c>
      <c r="AU106" s="1" t="str">
        <f>IF(AND('V2 Global valeurs'!$G106="A",'V2 Global valeurs'!$E106="RENFORT 2"),VLOOKUP('V2 Global valeurs'!$A106,'V2 Global valeurs'!$A$2:$L$1221,8,FALSE),"0")</f>
        <v>0</v>
      </c>
      <c r="AV106" s="1" t="str">
        <f>IF(AND('V2 Global valeurs'!$G106="A",'V2 Global valeurs'!$E106="RENFORT 2"),VLOOKUP('V2 Global valeurs'!$A106,'V2 Global valeurs'!$A$2:$L$1221,9,FALSE),"0")</f>
        <v>0</v>
      </c>
      <c r="AW106" s="1" t="str">
        <f>IF(AND('V2 Global valeurs'!$G106="A",'V2 Global valeurs'!$E106="RENFORT 2"),VLOOKUP('V2 Global valeurs'!$A106,'V2 Global valeurs'!$A$2:$L$1221,10,FALSE),"0")</f>
        <v>0</v>
      </c>
      <c r="AX106" s="1" t="str">
        <f>IF(AND('V2 Global valeurs'!$G106="A",'V2 Global valeurs'!$E106="RENFORT 2"),VLOOKUP('V2 Global valeurs'!$A106,'V2 Global valeurs'!$A$2:$L$1221,11,FALSE),"0")</f>
        <v>0</v>
      </c>
      <c r="AY106" s="1" t="str">
        <f>IF(AND('V2 Global valeurs'!$G106="A",'V2 Global valeurs'!$E106="RENFORT 2"),VLOOKUP('V2 Global valeurs'!$A106,'V2 Global valeurs'!$A$2:$L$1221,12,FALSE),"0")</f>
        <v>0</v>
      </c>
    </row>
    <row r="107" spans="1:51" x14ac:dyDescent="0.3">
      <c r="A107" t="s">
        <v>295</v>
      </c>
      <c r="B107" t="s">
        <v>296</v>
      </c>
      <c r="C107" t="s">
        <v>297</v>
      </c>
      <c r="D107" t="s">
        <v>298</v>
      </c>
      <c r="E107" t="s">
        <v>367</v>
      </c>
      <c r="F107" s="2">
        <v>8</v>
      </c>
      <c r="G107" s="2" t="s">
        <v>14</v>
      </c>
      <c r="H107">
        <v>106.07</v>
      </c>
      <c r="I107">
        <v>0</v>
      </c>
      <c r="J107">
        <v>42.900000000000006</v>
      </c>
      <c r="K107">
        <v>106.07</v>
      </c>
      <c r="L107">
        <v>106.07</v>
      </c>
      <c r="M107" t="s">
        <v>297</v>
      </c>
      <c r="N107" t="s">
        <v>298</v>
      </c>
      <c r="O107" s="4" t="s">
        <v>14</v>
      </c>
      <c r="P107" s="9" t="str">
        <f>IF(AND('V2 Global valeurs'!$G107="E",'V2 Global valeurs'!E107="BASE"),VLOOKUP('V2 Global valeurs'!$A107,'V2 Global valeurs'!$A$2:$L$1221,8,FALSE),"0")</f>
        <v>0</v>
      </c>
      <c r="Q107" s="9" t="str">
        <f>IF(AND('V2 Global valeurs'!$G107="E",'V2 Global valeurs'!E107="BASE"),VLOOKUP('V2 Global valeurs'!$A107,'V2 Global valeurs'!$A$2:$L$1221,9,FALSE),"0")</f>
        <v>0</v>
      </c>
      <c r="R107" s="9" t="str">
        <f>IF(AND('V2 Global valeurs'!$G107="E",'V2 Global valeurs'!E107="BASE"),VLOOKUP('V2 Global valeurs'!$A107,'V2 Global valeurs'!$A$2:$L$1221,10,FALSE),"0")</f>
        <v>0</v>
      </c>
      <c r="S107" s="9" t="str">
        <f>IF(AND('V2 Global valeurs'!$G107="E",'V2 Global valeurs'!E107="BASE"),VLOOKUP('V2 Global valeurs'!$A107,'V2 Global valeurs'!$A$2:$L$1221,11,FALSE),"0")</f>
        <v>0</v>
      </c>
      <c r="T107" s="9" t="str">
        <f>IF(AND('V2 Global valeurs'!$G107="E",'V2 Global valeurs'!E107="BASE"),VLOOKUP('V2 Global valeurs'!$A107,'V2 Global valeurs'!$A$2:$L$1221,12,FALSE),"0")</f>
        <v>0</v>
      </c>
      <c r="U107" s="9">
        <f>IF(AND('V2 Global valeurs'!$G107="A",'V2 Global valeurs'!E107="BASE"),VLOOKUP('V2 Global valeurs'!$A107,'V2 Global valeurs'!$A$2:$L$1221,8,FALSE),"0")</f>
        <v>106.07</v>
      </c>
      <c r="V107" s="9">
        <f>IF(AND('V2 Global valeurs'!$G107="A",'V2 Global valeurs'!E107="BASE"),VLOOKUP('V2 Global valeurs'!$A107,'V2 Global valeurs'!$A$2:$L$1221,9,FALSE),"0")</f>
        <v>0</v>
      </c>
      <c r="W107" s="9">
        <f>IF(AND('V2 Global valeurs'!$G107="A",'V2 Global valeurs'!E107="BASE"),VLOOKUP('V2 Global valeurs'!$A107,'V2 Global valeurs'!$A$2:$L$1221,10,FALSE),"0")</f>
        <v>42.900000000000006</v>
      </c>
      <c r="X107" s="9">
        <f>IF(AND('V2 Global valeurs'!$G107="A",'V2 Global valeurs'!E107="BASE"),VLOOKUP('V2 Global valeurs'!$A107,'V2 Global valeurs'!$A$2:$L$1221,11,FALSE),"0")</f>
        <v>106.07</v>
      </c>
      <c r="Y107" s="9">
        <f>IF(AND('V2 Global valeurs'!$G107="A",'V2 Global valeurs'!E107="BASE"),VLOOKUP('V2 Global valeurs'!$A107,'V2 Global valeurs'!$A$2:$L$1221,12,FALSE),"0")</f>
        <v>106.07</v>
      </c>
      <c r="AB107" s="3"/>
      <c r="AC107" s="3" t="str">
        <f>IF(AND('V2 Global valeurs'!$G107="E",'V2 Global valeurs'!$E107="RENFORT 1"),VLOOKUP('V2 Global valeurs'!$A107,'V2 Global valeurs'!$A$2:$L$1221,8,FALSE),"0")</f>
        <v>0</v>
      </c>
      <c r="AD107" s="3" t="str">
        <f>IF(AND('V2 Global valeurs'!$G107="E",'V2 Global valeurs'!$E107="RENFORT 1"),VLOOKUP('V2 Global valeurs'!$A107,'V2 Global valeurs'!$A$2:$L$1221,9,FALSE),"0")</f>
        <v>0</v>
      </c>
      <c r="AE107" s="3" t="str">
        <f>IF(AND('V2 Global valeurs'!$G107="E",'V2 Global valeurs'!$E107="RENFORT 1"),VLOOKUP('V2 Global valeurs'!$A107,'V2 Global valeurs'!$A$2:$L$1221,10,FALSE),"0")</f>
        <v>0</v>
      </c>
      <c r="AF107" s="3" t="str">
        <f>IF(AND('V2 Global valeurs'!$G107="E",'V2 Global valeurs'!$E107="RENFORT 1"),VLOOKUP('V2 Global valeurs'!$A107,'V2 Global valeurs'!$A$2:$L$1221,11,FALSE),"0")</f>
        <v>0</v>
      </c>
      <c r="AG107" s="3" t="str">
        <f>IF(AND('V2 Global valeurs'!$G107="E",'V2 Global valeurs'!$E107="RENFORT 1"),VLOOKUP('V2 Global valeurs'!$A107,'V2 Global valeurs'!$A$2:$L$1221,12,FALSE),"0")</f>
        <v>0</v>
      </c>
      <c r="AH107" s="3" t="str">
        <f>IF(AND('V2 Global valeurs'!$G107="A",'V2 Global valeurs'!$E107="RENFORT 1"),VLOOKUP('V2 Global valeurs'!$A107,'V2 Global valeurs'!$A$2:$L$1221,8,FALSE),"0")</f>
        <v>0</v>
      </c>
      <c r="AI107" s="3" t="str">
        <f>IF(AND('V2 Global valeurs'!$G107="A",'V2 Global valeurs'!$E107="RENFORT 1"),VLOOKUP('V2 Global valeurs'!$A107,'V2 Global valeurs'!$A$2:$L$1221,9,FALSE),"0")</f>
        <v>0</v>
      </c>
      <c r="AJ107" s="3" t="str">
        <f>IF(AND('V2 Global valeurs'!$G107="A",'V2 Global valeurs'!$E107="RENFORT 1"),VLOOKUP('V2 Global valeurs'!$A107,'V2 Global valeurs'!$A$2:$L$1221,10,FALSE),"0")</f>
        <v>0</v>
      </c>
      <c r="AK107" s="3" t="str">
        <f>IF(AND('V2 Global valeurs'!$G107="A",'V2 Global valeurs'!$E107="RENFORT 1"),VLOOKUP('V2 Global valeurs'!$A107,'V2 Global valeurs'!$A$2:$L$1221,11,FALSE),"0")</f>
        <v>0</v>
      </c>
      <c r="AL107" s="3" t="str">
        <f>IF(AND('V2 Global valeurs'!$G107="A",'V2 Global valeurs'!$E107="RENFORT 1"),VLOOKUP('V2 Global valeurs'!$A107,'V2 Global valeurs'!$A$2:$L$1221,12,FALSE),"0")</f>
        <v>0</v>
      </c>
      <c r="AP107" s="1" t="str">
        <f>IF(AND('V2 Global valeurs'!$G107="E",'V2 Global valeurs'!$E107="RENFORT 2"),VLOOKUP('V2 Global valeurs'!$A107,'V2 Global valeurs'!$A$2:$L$1221,8,FALSE),"0")</f>
        <v>0</v>
      </c>
      <c r="AQ107" s="1" t="str">
        <f>IF(AND('V2 Global valeurs'!$G107="E",'V2 Global valeurs'!$E107="RENFORT 2"),VLOOKUP('V2 Global valeurs'!$A107,'V2 Global valeurs'!$A$2:$L$1221,9,FALSE),"0")</f>
        <v>0</v>
      </c>
      <c r="AR107" s="1" t="str">
        <f>IF(AND('V2 Global valeurs'!$G107="E",'V2 Global valeurs'!$E107="RENFORT 2"),VLOOKUP('V2 Global valeurs'!$A107,'V2 Global valeurs'!$A$2:$L$1221,10,FALSE),"0")</f>
        <v>0</v>
      </c>
      <c r="AS107" s="1" t="str">
        <f>IF(AND('V2 Global valeurs'!$G107="E",'V2 Global valeurs'!$E107="RENFORT 2"),VLOOKUP('V2 Global valeurs'!$A107,'V2 Global valeurs'!$A$2:$L$1221,11,FALSE),"0")</f>
        <v>0</v>
      </c>
      <c r="AT107" s="1" t="str">
        <f>IF(AND('V2 Global valeurs'!$G107="E",'V2 Global valeurs'!$E107="RENFORT 2"),VLOOKUP('V2 Global valeurs'!$A107,'V2 Global valeurs'!$A$2:$L$1221,12,FALSE),"0")</f>
        <v>0</v>
      </c>
      <c r="AU107" s="1" t="str">
        <f>IF(AND('V2 Global valeurs'!$G107="A",'V2 Global valeurs'!$E107="RENFORT 2"),VLOOKUP('V2 Global valeurs'!$A107,'V2 Global valeurs'!$A$2:$L$1221,8,FALSE),"0")</f>
        <v>0</v>
      </c>
      <c r="AV107" s="1" t="str">
        <f>IF(AND('V2 Global valeurs'!$G107="A",'V2 Global valeurs'!$E107="RENFORT 2"),VLOOKUP('V2 Global valeurs'!$A107,'V2 Global valeurs'!$A$2:$L$1221,9,FALSE),"0")</f>
        <v>0</v>
      </c>
      <c r="AW107" s="1" t="str">
        <f>IF(AND('V2 Global valeurs'!$G107="A",'V2 Global valeurs'!$E107="RENFORT 2"),VLOOKUP('V2 Global valeurs'!$A107,'V2 Global valeurs'!$A$2:$L$1221,10,FALSE),"0")</f>
        <v>0</v>
      </c>
      <c r="AX107" s="1" t="str">
        <f>IF(AND('V2 Global valeurs'!$G107="A",'V2 Global valeurs'!$E107="RENFORT 2"),VLOOKUP('V2 Global valeurs'!$A107,'V2 Global valeurs'!$A$2:$L$1221,11,FALSE),"0")</f>
        <v>0</v>
      </c>
      <c r="AY107" s="1" t="str">
        <f>IF(AND('V2 Global valeurs'!$G107="A",'V2 Global valeurs'!$E107="RENFORT 2"),VLOOKUP('V2 Global valeurs'!$A107,'V2 Global valeurs'!$A$2:$L$1221,12,FALSE),"0")</f>
        <v>0</v>
      </c>
    </row>
    <row r="108" spans="1:51" x14ac:dyDescent="0.3">
      <c r="A108" s="11" t="s">
        <v>420</v>
      </c>
      <c r="B108" t="s">
        <v>296</v>
      </c>
      <c r="C108" t="s">
        <v>297</v>
      </c>
      <c r="D108" t="s">
        <v>298</v>
      </c>
      <c r="E108" t="s">
        <v>367</v>
      </c>
      <c r="F108" s="2">
        <v>8</v>
      </c>
      <c r="G108" s="2" t="s">
        <v>9</v>
      </c>
      <c r="H108">
        <v>59.949999999999996</v>
      </c>
      <c r="I108">
        <v>59.949999999999996</v>
      </c>
      <c r="J108">
        <v>59.949999999999996</v>
      </c>
      <c r="K108">
        <v>59.949999999999996</v>
      </c>
      <c r="L108">
        <v>59.949999999999996</v>
      </c>
      <c r="M108" t="s">
        <v>297</v>
      </c>
      <c r="N108" t="s">
        <v>298</v>
      </c>
      <c r="O108" s="4" t="s">
        <v>9</v>
      </c>
      <c r="P108" s="9">
        <f>IF(AND('V2 Global valeurs'!$G108="E",'V2 Global valeurs'!E108="BASE"),VLOOKUP('V2 Global valeurs'!$A108,'V2 Global valeurs'!$A$2:$L$1221,8,FALSE),"0")</f>
        <v>59.949999999999996</v>
      </c>
      <c r="Q108" s="9">
        <f>IF(AND('V2 Global valeurs'!$G108="E",'V2 Global valeurs'!E108="BASE"),VLOOKUP('V2 Global valeurs'!$A108,'V2 Global valeurs'!$A$2:$L$1221,9,FALSE),"0")</f>
        <v>59.949999999999996</v>
      </c>
      <c r="R108" s="9">
        <f>IF(AND('V2 Global valeurs'!$G108="E",'V2 Global valeurs'!E108="BASE"),VLOOKUP('V2 Global valeurs'!$A108,'V2 Global valeurs'!$A$2:$L$1221,10,FALSE),"0")</f>
        <v>59.949999999999996</v>
      </c>
      <c r="S108" s="9">
        <f>IF(AND('V2 Global valeurs'!$G108="E",'V2 Global valeurs'!E108="BASE"),VLOOKUP('V2 Global valeurs'!$A108,'V2 Global valeurs'!$A$2:$L$1221,11,FALSE),"0")</f>
        <v>59.949999999999996</v>
      </c>
      <c r="T108" s="9">
        <f>IF(AND('V2 Global valeurs'!$G108="E",'V2 Global valeurs'!E108="BASE"),VLOOKUP('V2 Global valeurs'!$A108,'V2 Global valeurs'!$A$2:$L$1221,12,FALSE),"0")</f>
        <v>59.949999999999996</v>
      </c>
      <c r="U108" s="9" t="str">
        <f>IF(AND('V2 Global valeurs'!$G108="A",'V2 Global valeurs'!E108="BASE"),VLOOKUP('V2 Global valeurs'!$A108,'V2 Global valeurs'!$A$2:$L$1221,8,FALSE),"0")</f>
        <v>0</v>
      </c>
      <c r="V108" s="9" t="str">
        <f>IF(AND('V2 Global valeurs'!$G108="A",'V2 Global valeurs'!E108="BASE"),VLOOKUP('V2 Global valeurs'!$A108,'V2 Global valeurs'!$A$2:$L$1221,9,FALSE),"0")</f>
        <v>0</v>
      </c>
      <c r="W108" s="9" t="str">
        <f>IF(AND('V2 Global valeurs'!$G108="A",'V2 Global valeurs'!E108="BASE"),VLOOKUP('V2 Global valeurs'!$A108,'V2 Global valeurs'!$A$2:$L$1221,10,FALSE),"0")</f>
        <v>0</v>
      </c>
      <c r="X108" s="9" t="str">
        <f>IF(AND('V2 Global valeurs'!$G108="A",'V2 Global valeurs'!E108="BASE"),VLOOKUP('V2 Global valeurs'!$A108,'V2 Global valeurs'!$A$2:$L$1221,11,FALSE),"0")</f>
        <v>0</v>
      </c>
      <c r="Y108" s="9" t="str">
        <f>IF(AND('V2 Global valeurs'!$G108="A",'V2 Global valeurs'!E108="BASE"),VLOOKUP('V2 Global valeurs'!$A108,'V2 Global valeurs'!$A$2:$L$1221,12,FALSE),"0")</f>
        <v>0</v>
      </c>
      <c r="AB108" s="3"/>
      <c r="AC108" s="3" t="str">
        <f>IF(AND('V2 Global valeurs'!$G108="E",'V2 Global valeurs'!$E108="RENFORT 1"),VLOOKUP('V2 Global valeurs'!$A108,'V2 Global valeurs'!$A$2:$L$1221,8,FALSE),"0")</f>
        <v>0</v>
      </c>
      <c r="AD108" s="3" t="str">
        <f>IF(AND('V2 Global valeurs'!$G108="E",'V2 Global valeurs'!$E108="RENFORT 1"),VLOOKUP('V2 Global valeurs'!$A108,'V2 Global valeurs'!$A$2:$L$1221,9,FALSE),"0")</f>
        <v>0</v>
      </c>
      <c r="AE108" s="3" t="str">
        <f>IF(AND('V2 Global valeurs'!$G108="E",'V2 Global valeurs'!$E108="RENFORT 1"),VLOOKUP('V2 Global valeurs'!$A108,'V2 Global valeurs'!$A$2:$L$1221,10,FALSE),"0")</f>
        <v>0</v>
      </c>
      <c r="AF108" s="3" t="str">
        <f>IF(AND('V2 Global valeurs'!$G108="E",'V2 Global valeurs'!$E108="RENFORT 1"),VLOOKUP('V2 Global valeurs'!$A108,'V2 Global valeurs'!$A$2:$L$1221,11,FALSE),"0")</f>
        <v>0</v>
      </c>
      <c r="AG108" s="3" t="str">
        <f>IF(AND('V2 Global valeurs'!$G108="E",'V2 Global valeurs'!$E108="RENFORT 1"),VLOOKUP('V2 Global valeurs'!$A108,'V2 Global valeurs'!$A$2:$L$1221,12,FALSE),"0")</f>
        <v>0</v>
      </c>
      <c r="AH108" s="3" t="str">
        <f>IF(AND('V2 Global valeurs'!$G108="A",'V2 Global valeurs'!$E108="RENFORT 1"),VLOOKUP('V2 Global valeurs'!$A108,'V2 Global valeurs'!$A$2:$L$1221,8,FALSE),"0")</f>
        <v>0</v>
      </c>
      <c r="AI108" s="3" t="str">
        <f>IF(AND('V2 Global valeurs'!$G108="A",'V2 Global valeurs'!$E108="RENFORT 1"),VLOOKUP('V2 Global valeurs'!$A108,'V2 Global valeurs'!$A$2:$L$1221,9,FALSE),"0")</f>
        <v>0</v>
      </c>
      <c r="AJ108" s="3" t="str">
        <f>IF(AND('V2 Global valeurs'!$G108="A",'V2 Global valeurs'!$E108="RENFORT 1"),VLOOKUP('V2 Global valeurs'!$A108,'V2 Global valeurs'!$A$2:$L$1221,10,FALSE),"0")</f>
        <v>0</v>
      </c>
      <c r="AK108" s="3" t="str">
        <f>IF(AND('V2 Global valeurs'!$G108="A",'V2 Global valeurs'!$E108="RENFORT 1"),VLOOKUP('V2 Global valeurs'!$A108,'V2 Global valeurs'!$A$2:$L$1221,11,FALSE),"0")</f>
        <v>0</v>
      </c>
      <c r="AL108" s="3" t="str">
        <f>IF(AND('V2 Global valeurs'!$G108="A",'V2 Global valeurs'!$E108="RENFORT 1"),VLOOKUP('V2 Global valeurs'!$A108,'V2 Global valeurs'!$A$2:$L$1221,12,FALSE),"0")</f>
        <v>0</v>
      </c>
      <c r="AP108" s="1" t="str">
        <f>IF(AND('V2 Global valeurs'!$G108="E",'V2 Global valeurs'!$E108="RENFORT 2"),VLOOKUP('V2 Global valeurs'!$A108,'V2 Global valeurs'!$A$2:$L$1221,8,FALSE),"0")</f>
        <v>0</v>
      </c>
      <c r="AQ108" s="1" t="str">
        <f>IF(AND('V2 Global valeurs'!$G108="E",'V2 Global valeurs'!$E108="RENFORT 2"),VLOOKUP('V2 Global valeurs'!$A108,'V2 Global valeurs'!$A$2:$L$1221,9,FALSE),"0")</f>
        <v>0</v>
      </c>
      <c r="AR108" s="1" t="str">
        <f>IF(AND('V2 Global valeurs'!$G108="E",'V2 Global valeurs'!$E108="RENFORT 2"),VLOOKUP('V2 Global valeurs'!$A108,'V2 Global valeurs'!$A$2:$L$1221,10,FALSE),"0")</f>
        <v>0</v>
      </c>
      <c r="AS108" s="1" t="str">
        <f>IF(AND('V2 Global valeurs'!$G108="E",'V2 Global valeurs'!$E108="RENFORT 2"),VLOOKUP('V2 Global valeurs'!$A108,'V2 Global valeurs'!$A$2:$L$1221,11,FALSE),"0")</f>
        <v>0</v>
      </c>
      <c r="AT108" s="1" t="str">
        <f>IF(AND('V2 Global valeurs'!$G108="E",'V2 Global valeurs'!$E108="RENFORT 2"),VLOOKUP('V2 Global valeurs'!$A108,'V2 Global valeurs'!$A$2:$L$1221,12,FALSE),"0")</f>
        <v>0</v>
      </c>
      <c r="AU108" s="1" t="str">
        <f>IF(AND('V2 Global valeurs'!$G108="A",'V2 Global valeurs'!$E108="RENFORT 2"),VLOOKUP('V2 Global valeurs'!$A108,'V2 Global valeurs'!$A$2:$L$1221,8,FALSE),"0")</f>
        <v>0</v>
      </c>
      <c r="AV108" s="1" t="str">
        <f>IF(AND('V2 Global valeurs'!$G108="A",'V2 Global valeurs'!$E108="RENFORT 2"),VLOOKUP('V2 Global valeurs'!$A108,'V2 Global valeurs'!$A$2:$L$1221,9,FALSE),"0")</f>
        <v>0</v>
      </c>
      <c r="AW108" s="1" t="str">
        <f>IF(AND('V2 Global valeurs'!$G108="A",'V2 Global valeurs'!$E108="RENFORT 2"),VLOOKUP('V2 Global valeurs'!$A108,'V2 Global valeurs'!$A$2:$L$1221,10,FALSE),"0")</f>
        <v>0</v>
      </c>
      <c r="AX108" s="1" t="str">
        <f>IF(AND('V2 Global valeurs'!$G108="A",'V2 Global valeurs'!$E108="RENFORT 2"),VLOOKUP('V2 Global valeurs'!$A108,'V2 Global valeurs'!$A$2:$L$1221,11,FALSE),"0")</f>
        <v>0</v>
      </c>
      <c r="AY108" s="1" t="str">
        <f>IF(AND('V2 Global valeurs'!$G108="A",'V2 Global valeurs'!$E108="RENFORT 2"),VLOOKUP('V2 Global valeurs'!$A108,'V2 Global valeurs'!$A$2:$L$1221,12,FALSE),"0")</f>
        <v>0</v>
      </c>
    </row>
    <row r="109" spans="1:51" x14ac:dyDescent="0.3">
      <c r="A109" t="s">
        <v>299</v>
      </c>
      <c r="B109" t="s">
        <v>296</v>
      </c>
      <c r="C109" t="s">
        <v>300</v>
      </c>
      <c r="D109" t="s">
        <v>301</v>
      </c>
      <c r="E109" t="s">
        <v>368</v>
      </c>
      <c r="F109">
        <v>8</v>
      </c>
      <c r="G109" s="2" t="s">
        <v>14</v>
      </c>
      <c r="H109">
        <v>145.38</v>
      </c>
      <c r="I109">
        <v>14.6</v>
      </c>
      <c r="J109">
        <v>66.960000000000022</v>
      </c>
      <c r="K109">
        <v>145.38</v>
      </c>
      <c r="L109">
        <v>145.38</v>
      </c>
      <c r="O109" s="4"/>
      <c r="P109" s="9" t="str">
        <f>IF(AND('V2 Global valeurs'!$G109="E",'V2 Global valeurs'!E109="BASE"),VLOOKUP('V2 Global valeurs'!$A109,'V2 Global valeurs'!$A$2:$L$1221,8,FALSE),"0")</f>
        <v>0</v>
      </c>
      <c r="Q109" s="9" t="str">
        <f>IF(AND('V2 Global valeurs'!$G109="E",'V2 Global valeurs'!E109="BASE"),VLOOKUP('V2 Global valeurs'!$A109,'V2 Global valeurs'!$A$2:$L$1221,9,FALSE),"0")</f>
        <v>0</v>
      </c>
      <c r="R109" s="9" t="str">
        <f>IF(AND('V2 Global valeurs'!$G109="E",'V2 Global valeurs'!E109="BASE"),VLOOKUP('V2 Global valeurs'!$A109,'V2 Global valeurs'!$A$2:$L$1221,10,FALSE),"0")</f>
        <v>0</v>
      </c>
      <c r="S109" s="9" t="str">
        <f>IF(AND('V2 Global valeurs'!$G109="E",'V2 Global valeurs'!E109="BASE"),VLOOKUP('V2 Global valeurs'!$A109,'V2 Global valeurs'!$A$2:$L$1221,11,FALSE),"0")</f>
        <v>0</v>
      </c>
      <c r="T109" s="9" t="str">
        <f>IF(AND('V2 Global valeurs'!$G109="E",'V2 Global valeurs'!E109="BASE"),VLOOKUP('V2 Global valeurs'!$A109,'V2 Global valeurs'!$A$2:$L$1221,12,FALSE),"0")</f>
        <v>0</v>
      </c>
      <c r="U109" s="9" t="str">
        <f>IF(AND('V2 Global valeurs'!$G109="A",'V2 Global valeurs'!E109="BASE"),VLOOKUP('V2 Global valeurs'!$A109,'V2 Global valeurs'!$A$2:$L$1221,8,FALSE),"0")</f>
        <v>0</v>
      </c>
      <c r="V109" s="9" t="str">
        <f>IF(AND('V2 Global valeurs'!$G109="A",'V2 Global valeurs'!E109="BASE"),VLOOKUP('V2 Global valeurs'!$A109,'V2 Global valeurs'!$A$2:$L$1221,9,FALSE),"0")</f>
        <v>0</v>
      </c>
      <c r="W109" s="9" t="str">
        <f>IF(AND('V2 Global valeurs'!$G109="A",'V2 Global valeurs'!E109="BASE"),VLOOKUP('V2 Global valeurs'!$A109,'V2 Global valeurs'!$A$2:$L$1221,10,FALSE),"0")</f>
        <v>0</v>
      </c>
      <c r="X109" s="9" t="str">
        <f>IF(AND('V2 Global valeurs'!$G109="A",'V2 Global valeurs'!E109="BASE"),VLOOKUP('V2 Global valeurs'!$A109,'V2 Global valeurs'!$A$2:$L$1221,11,FALSE),"0")</f>
        <v>0</v>
      </c>
      <c r="Y109" s="9" t="str">
        <f>IF(AND('V2 Global valeurs'!$G109="A",'V2 Global valeurs'!E109="BASE"),VLOOKUP('V2 Global valeurs'!$A109,'V2 Global valeurs'!$A$2:$L$1221,12,FALSE),"0")</f>
        <v>0</v>
      </c>
      <c r="Z109" t="s">
        <v>300</v>
      </c>
      <c r="AA109" t="s">
        <v>301</v>
      </c>
      <c r="AB109" s="3" t="s">
        <v>14</v>
      </c>
      <c r="AC109" s="3" t="str">
        <f>IF(AND('V2 Global valeurs'!$G109="E",'V2 Global valeurs'!$E109="RENFORT 1"),VLOOKUP('V2 Global valeurs'!$A109,'V2 Global valeurs'!$A$2:$L$1221,8,FALSE),"0")</f>
        <v>0</v>
      </c>
      <c r="AD109" s="3" t="str">
        <f>IF(AND('V2 Global valeurs'!$G109="E",'V2 Global valeurs'!$E109="RENFORT 1"),VLOOKUP('V2 Global valeurs'!$A109,'V2 Global valeurs'!$A$2:$L$1221,9,FALSE),"0")</f>
        <v>0</v>
      </c>
      <c r="AE109" s="3" t="str">
        <f>IF(AND('V2 Global valeurs'!$G109="E",'V2 Global valeurs'!$E109="RENFORT 1"),VLOOKUP('V2 Global valeurs'!$A109,'V2 Global valeurs'!$A$2:$L$1221,10,FALSE),"0")</f>
        <v>0</v>
      </c>
      <c r="AF109" s="3" t="str">
        <f>IF(AND('V2 Global valeurs'!$G109="E",'V2 Global valeurs'!$E109="RENFORT 1"),VLOOKUP('V2 Global valeurs'!$A109,'V2 Global valeurs'!$A$2:$L$1221,11,FALSE),"0")</f>
        <v>0</v>
      </c>
      <c r="AG109" s="3" t="str">
        <f>IF(AND('V2 Global valeurs'!$G109="E",'V2 Global valeurs'!$E109="RENFORT 1"),VLOOKUP('V2 Global valeurs'!$A109,'V2 Global valeurs'!$A$2:$L$1221,12,FALSE),"0")</f>
        <v>0</v>
      </c>
      <c r="AH109" s="3">
        <f>IF(AND('V2 Global valeurs'!$G109="A",'V2 Global valeurs'!$E109="RENFORT 1"),VLOOKUP('V2 Global valeurs'!$A109,'V2 Global valeurs'!$A$2:$L$1221,8,FALSE),"0")</f>
        <v>145.38</v>
      </c>
      <c r="AI109" s="3">
        <f>IF(AND('V2 Global valeurs'!$G109="A",'V2 Global valeurs'!$E109="RENFORT 1"),VLOOKUP('V2 Global valeurs'!$A109,'V2 Global valeurs'!$A$2:$L$1221,9,FALSE),"0")</f>
        <v>14.6</v>
      </c>
      <c r="AJ109" s="3">
        <f>IF(AND('V2 Global valeurs'!$G109="A",'V2 Global valeurs'!$E109="RENFORT 1"),VLOOKUP('V2 Global valeurs'!$A109,'V2 Global valeurs'!$A$2:$L$1221,10,FALSE),"0")</f>
        <v>66.960000000000022</v>
      </c>
      <c r="AK109" s="3">
        <f>IF(AND('V2 Global valeurs'!$G109="A",'V2 Global valeurs'!$E109="RENFORT 1"),VLOOKUP('V2 Global valeurs'!$A109,'V2 Global valeurs'!$A$2:$L$1221,11,FALSE),"0")</f>
        <v>145.38</v>
      </c>
      <c r="AL109" s="3">
        <f>IF(AND('V2 Global valeurs'!$G109="A",'V2 Global valeurs'!$E109="RENFORT 1"),VLOOKUP('V2 Global valeurs'!$A109,'V2 Global valeurs'!$A$2:$L$1221,12,FALSE),"0")</f>
        <v>145.38</v>
      </c>
      <c r="AP109" s="1" t="str">
        <f>IF(AND('V2 Global valeurs'!$G109="E",'V2 Global valeurs'!$E109="RENFORT 2"),VLOOKUP('V2 Global valeurs'!$A109,'V2 Global valeurs'!$A$2:$L$1221,8,FALSE),"0")</f>
        <v>0</v>
      </c>
      <c r="AQ109" s="1" t="str">
        <f>IF(AND('V2 Global valeurs'!$G109="E",'V2 Global valeurs'!$E109="RENFORT 2"),VLOOKUP('V2 Global valeurs'!$A109,'V2 Global valeurs'!$A$2:$L$1221,9,FALSE),"0")</f>
        <v>0</v>
      </c>
      <c r="AR109" s="1" t="str">
        <f>IF(AND('V2 Global valeurs'!$G109="E",'V2 Global valeurs'!$E109="RENFORT 2"),VLOOKUP('V2 Global valeurs'!$A109,'V2 Global valeurs'!$A$2:$L$1221,10,FALSE),"0")</f>
        <v>0</v>
      </c>
      <c r="AS109" s="1" t="str">
        <f>IF(AND('V2 Global valeurs'!$G109="E",'V2 Global valeurs'!$E109="RENFORT 2"),VLOOKUP('V2 Global valeurs'!$A109,'V2 Global valeurs'!$A$2:$L$1221,11,FALSE),"0")</f>
        <v>0</v>
      </c>
      <c r="AT109" s="1" t="str">
        <f>IF(AND('V2 Global valeurs'!$G109="E",'V2 Global valeurs'!$E109="RENFORT 2"),VLOOKUP('V2 Global valeurs'!$A109,'V2 Global valeurs'!$A$2:$L$1221,12,FALSE),"0")</f>
        <v>0</v>
      </c>
      <c r="AU109" s="1" t="str">
        <f>IF(AND('V2 Global valeurs'!$G109="A",'V2 Global valeurs'!$E109="RENFORT 2"),VLOOKUP('V2 Global valeurs'!$A109,'V2 Global valeurs'!$A$2:$L$1221,8,FALSE),"0")</f>
        <v>0</v>
      </c>
      <c r="AV109" s="1" t="str">
        <f>IF(AND('V2 Global valeurs'!$G109="A",'V2 Global valeurs'!$E109="RENFORT 2"),VLOOKUP('V2 Global valeurs'!$A109,'V2 Global valeurs'!$A$2:$L$1221,9,FALSE),"0")</f>
        <v>0</v>
      </c>
      <c r="AW109" s="1" t="str">
        <f>IF(AND('V2 Global valeurs'!$G109="A",'V2 Global valeurs'!$E109="RENFORT 2"),VLOOKUP('V2 Global valeurs'!$A109,'V2 Global valeurs'!$A$2:$L$1221,10,FALSE),"0")</f>
        <v>0</v>
      </c>
      <c r="AX109" s="1" t="str">
        <f>IF(AND('V2 Global valeurs'!$G109="A",'V2 Global valeurs'!$E109="RENFORT 2"),VLOOKUP('V2 Global valeurs'!$A109,'V2 Global valeurs'!$A$2:$L$1221,11,FALSE),"0")</f>
        <v>0</v>
      </c>
      <c r="AY109" s="1" t="str">
        <f>IF(AND('V2 Global valeurs'!$G109="A",'V2 Global valeurs'!$E109="RENFORT 2"),VLOOKUP('V2 Global valeurs'!$A109,'V2 Global valeurs'!$A$2:$L$1221,12,FALSE),"0")</f>
        <v>0</v>
      </c>
    </row>
    <row r="110" spans="1:51" x14ac:dyDescent="0.3">
      <c r="A110" t="s">
        <v>302</v>
      </c>
      <c r="B110" t="s">
        <v>303</v>
      </c>
      <c r="C110" t="s">
        <v>304</v>
      </c>
      <c r="D110" t="s">
        <v>305</v>
      </c>
      <c r="E110" t="s">
        <v>367</v>
      </c>
      <c r="F110">
        <v>8</v>
      </c>
      <c r="G110" s="2" t="s">
        <v>14</v>
      </c>
      <c r="H110">
        <v>111.35999999999999</v>
      </c>
      <c r="I110">
        <v>0</v>
      </c>
      <c r="J110">
        <v>44.970000000000006</v>
      </c>
      <c r="K110">
        <v>111.35999999999999</v>
      </c>
      <c r="L110">
        <v>111.35999999999999</v>
      </c>
      <c r="M110" t="s">
        <v>304</v>
      </c>
      <c r="N110" t="s">
        <v>305</v>
      </c>
      <c r="O110" s="4" t="s">
        <v>14</v>
      </c>
      <c r="P110" s="9" t="str">
        <f>IF(AND('V2 Global valeurs'!$G110="E",'V2 Global valeurs'!E110="BASE"),VLOOKUP('V2 Global valeurs'!$A110,'V2 Global valeurs'!$A$2:$L$1221,8,FALSE),"0")</f>
        <v>0</v>
      </c>
      <c r="Q110" s="9" t="str">
        <f>IF(AND('V2 Global valeurs'!$G110="E",'V2 Global valeurs'!E110="BASE"),VLOOKUP('V2 Global valeurs'!$A110,'V2 Global valeurs'!$A$2:$L$1221,9,FALSE),"0")</f>
        <v>0</v>
      </c>
      <c r="R110" s="9" t="str">
        <f>IF(AND('V2 Global valeurs'!$G110="E",'V2 Global valeurs'!E110="BASE"),VLOOKUP('V2 Global valeurs'!$A110,'V2 Global valeurs'!$A$2:$L$1221,10,FALSE),"0")</f>
        <v>0</v>
      </c>
      <c r="S110" s="9" t="str">
        <f>IF(AND('V2 Global valeurs'!$G110="E",'V2 Global valeurs'!E110="BASE"),VLOOKUP('V2 Global valeurs'!$A110,'V2 Global valeurs'!$A$2:$L$1221,11,FALSE),"0")</f>
        <v>0</v>
      </c>
      <c r="T110" s="9" t="str">
        <f>IF(AND('V2 Global valeurs'!$G110="E",'V2 Global valeurs'!E110="BASE"),VLOOKUP('V2 Global valeurs'!$A110,'V2 Global valeurs'!$A$2:$L$1221,12,FALSE),"0")</f>
        <v>0</v>
      </c>
      <c r="U110" s="9">
        <f>IF(AND('V2 Global valeurs'!$G110="A",'V2 Global valeurs'!E110="BASE"),VLOOKUP('V2 Global valeurs'!$A110,'V2 Global valeurs'!$A$2:$L$1221,8,FALSE),"0")</f>
        <v>111.35999999999999</v>
      </c>
      <c r="V110" s="9">
        <f>IF(AND('V2 Global valeurs'!$G110="A",'V2 Global valeurs'!E110="BASE"),VLOOKUP('V2 Global valeurs'!$A110,'V2 Global valeurs'!$A$2:$L$1221,9,FALSE),"0")</f>
        <v>0</v>
      </c>
      <c r="W110" s="9">
        <f>IF(AND('V2 Global valeurs'!$G110="A",'V2 Global valeurs'!E110="BASE"),VLOOKUP('V2 Global valeurs'!$A110,'V2 Global valeurs'!$A$2:$L$1221,10,FALSE),"0")</f>
        <v>44.970000000000006</v>
      </c>
      <c r="X110" s="9">
        <f>IF(AND('V2 Global valeurs'!$G110="A",'V2 Global valeurs'!E110="BASE"),VLOOKUP('V2 Global valeurs'!$A110,'V2 Global valeurs'!$A$2:$L$1221,11,FALSE),"0")</f>
        <v>111.35999999999999</v>
      </c>
      <c r="Y110" s="9">
        <f>IF(AND('V2 Global valeurs'!$G110="A",'V2 Global valeurs'!E110="BASE"),VLOOKUP('V2 Global valeurs'!$A110,'V2 Global valeurs'!$A$2:$L$1221,12,FALSE),"0")</f>
        <v>111.35999999999999</v>
      </c>
      <c r="AB110" s="3"/>
      <c r="AC110" s="3" t="str">
        <f>IF(AND('V2 Global valeurs'!$G110="E",'V2 Global valeurs'!$E110="RENFORT 1"),VLOOKUP('V2 Global valeurs'!$A110,'V2 Global valeurs'!$A$2:$L$1221,8,FALSE),"0")</f>
        <v>0</v>
      </c>
      <c r="AD110" s="3" t="str">
        <f>IF(AND('V2 Global valeurs'!$G110="E",'V2 Global valeurs'!$E110="RENFORT 1"),VLOOKUP('V2 Global valeurs'!$A110,'V2 Global valeurs'!$A$2:$L$1221,9,FALSE),"0")</f>
        <v>0</v>
      </c>
      <c r="AE110" s="3" t="str">
        <f>IF(AND('V2 Global valeurs'!$G110="E",'V2 Global valeurs'!$E110="RENFORT 1"),VLOOKUP('V2 Global valeurs'!$A110,'V2 Global valeurs'!$A$2:$L$1221,10,FALSE),"0")</f>
        <v>0</v>
      </c>
      <c r="AF110" s="3" t="str">
        <f>IF(AND('V2 Global valeurs'!$G110="E",'V2 Global valeurs'!$E110="RENFORT 1"),VLOOKUP('V2 Global valeurs'!$A110,'V2 Global valeurs'!$A$2:$L$1221,11,FALSE),"0")</f>
        <v>0</v>
      </c>
      <c r="AG110" s="3" t="str">
        <f>IF(AND('V2 Global valeurs'!$G110="E",'V2 Global valeurs'!$E110="RENFORT 1"),VLOOKUP('V2 Global valeurs'!$A110,'V2 Global valeurs'!$A$2:$L$1221,12,FALSE),"0")</f>
        <v>0</v>
      </c>
      <c r="AH110" s="3" t="str">
        <f>IF(AND('V2 Global valeurs'!$G110="A",'V2 Global valeurs'!$E110="RENFORT 1"),VLOOKUP('V2 Global valeurs'!$A110,'V2 Global valeurs'!$A$2:$L$1221,8,FALSE),"0")</f>
        <v>0</v>
      </c>
      <c r="AI110" s="3" t="str">
        <f>IF(AND('V2 Global valeurs'!$G110="A",'V2 Global valeurs'!$E110="RENFORT 1"),VLOOKUP('V2 Global valeurs'!$A110,'V2 Global valeurs'!$A$2:$L$1221,9,FALSE),"0")</f>
        <v>0</v>
      </c>
      <c r="AJ110" s="3" t="str">
        <f>IF(AND('V2 Global valeurs'!$G110="A",'V2 Global valeurs'!$E110="RENFORT 1"),VLOOKUP('V2 Global valeurs'!$A110,'V2 Global valeurs'!$A$2:$L$1221,10,FALSE),"0")</f>
        <v>0</v>
      </c>
      <c r="AK110" s="3" t="str">
        <f>IF(AND('V2 Global valeurs'!$G110="A",'V2 Global valeurs'!$E110="RENFORT 1"),VLOOKUP('V2 Global valeurs'!$A110,'V2 Global valeurs'!$A$2:$L$1221,11,FALSE),"0")</f>
        <v>0</v>
      </c>
      <c r="AL110" s="3" t="str">
        <f>IF(AND('V2 Global valeurs'!$G110="A",'V2 Global valeurs'!$E110="RENFORT 1"),VLOOKUP('V2 Global valeurs'!$A110,'V2 Global valeurs'!$A$2:$L$1221,12,FALSE),"0")</f>
        <v>0</v>
      </c>
      <c r="AP110" s="1" t="str">
        <f>IF(AND('V2 Global valeurs'!$G110="E",'V2 Global valeurs'!$E110="RENFORT 2"),VLOOKUP('V2 Global valeurs'!$A110,'V2 Global valeurs'!$A$2:$L$1221,8,FALSE),"0")</f>
        <v>0</v>
      </c>
      <c r="AQ110" s="1" t="str">
        <f>IF(AND('V2 Global valeurs'!$G110="E",'V2 Global valeurs'!$E110="RENFORT 2"),VLOOKUP('V2 Global valeurs'!$A110,'V2 Global valeurs'!$A$2:$L$1221,9,FALSE),"0")</f>
        <v>0</v>
      </c>
      <c r="AR110" s="1" t="str">
        <f>IF(AND('V2 Global valeurs'!$G110="E",'V2 Global valeurs'!$E110="RENFORT 2"),VLOOKUP('V2 Global valeurs'!$A110,'V2 Global valeurs'!$A$2:$L$1221,10,FALSE),"0")</f>
        <v>0</v>
      </c>
      <c r="AS110" s="1" t="str">
        <f>IF(AND('V2 Global valeurs'!$G110="E",'V2 Global valeurs'!$E110="RENFORT 2"),VLOOKUP('V2 Global valeurs'!$A110,'V2 Global valeurs'!$A$2:$L$1221,11,FALSE),"0")</f>
        <v>0</v>
      </c>
      <c r="AT110" s="1" t="str">
        <f>IF(AND('V2 Global valeurs'!$G110="E",'V2 Global valeurs'!$E110="RENFORT 2"),VLOOKUP('V2 Global valeurs'!$A110,'V2 Global valeurs'!$A$2:$L$1221,12,FALSE),"0")</f>
        <v>0</v>
      </c>
      <c r="AU110" s="1" t="str">
        <f>IF(AND('V2 Global valeurs'!$G110="A",'V2 Global valeurs'!$E110="RENFORT 2"),VLOOKUP('V2 Global valeurs'!$A110,'V2 Global valeurs'!$A$2:$L$1221,8,FALSE),"0")</f>
        <v>0</v>
      </c>
      <c r="AV110" s="1" t="str">
        <f>IF(AND('V2 Global valeurs'!$G110="A",'V2 Global valeurs'!$E110="RENFORT 2"),VLOOKUP('V2 Global valeurs'!$A110,'V2 Global valeurs'!$A$2:$L$1221,9,FALSE),"0")</f>
        <v>0</v>
      </c>
      <c r="AW110" s="1" t="str">
        <f>IF(AND('V2 Global valeurs'!$G110="A",'V2 Global valeurs'!$E110="RENFORT 2"),VLOOKUP('V2 Global valeurs'!$A110,'V2 Global valeurs'!$A$2:$L$1221,10,FALSE),"0")</f>
        <v>0</v>
      </c>
      <c r="AX110" s="1" t="str">
        <f>IF(AND('V2 Global valeurs'!$G110="A",'V2 Global valeurs'!$E110="RENFORT 2"),VLOOKUP('V2 Global valeurs'!$A110,'V2 Global valeurs'!$A$2:$L$1221,11,FALSE),"0")</f>
        <v>0</v>
      </c>
      <c r="AY110" s="1" t="str">
        <f>IF(AND('V2 Global valeurs'!$G110="A",'V2 Global valeurs'!$E110="RENFORT 2"),VLOOKUP('V2 Global valeurs'!$A110,'V2 Global valeurs'!$A$2:$L$1221,12,FALSE),"0")</f>
        <v>0</v>
      </c>
    </row>
    <row r="111" spans="1:51" x14ac:dyDescent="0.3">
      <c r="A111" s="11" t="s">
        <v>421</v>
      </c>
      <c r="B111" t="s">
        <v>303</v>
      </c>
      <c r="C111" t="s">
        <v>304</v>
      </c>
      <c r="D111" t="s">
        <v>305</v>
      </c>
      <c r="E111" t="s">
        <v>367</v>
      </c>
      <c r="F111">
        <v>8</v>
      </c>
      <c r="G111" s="2" t="s">
        <v>9</v>
      </c>
      <c r="H111">
        <v>62.48</v>
      </c>
      <c r="I111">
        <v>62.48</v>
      </c>
      <c r="J111">
        <v>62.48</v>
      </c>
      <c r="K111">
        <v>62.48</v>
      </c>
      <c r="L111">
        <v>62.48</v>
      </c>
      <c r="M111" t="s">
        <v>304</v>
      </c>
      <c r="N111" t="s">
        <v>305</v>
      </c>
      <c r="O111" s="4" t="s">
        <v>9</v>
      </c>
      <c r="P111" s="9">
        <f>IF(AND('V2 Global valeurs'!$G111="E",'V2 Global valeurs'!E111="BASE"),VLOOKUP('V2 Global valeurs'!$A111,'V2 Global valeurs'!$A$2:$L$1221,8,FALSE),"0")</f>
        <v>62.48</v>
      </c>
      <c r="Q111" s="9">
        <f>IF(AND('V2 Global valeurs'!$G111="E",'V2 Global valeurs'!E111="BASE"),VLOOKUP('V2 Global valeurs'!$A111,'V2 Global valeurs'!$A$2:$L$1221,9,FALSE),"0")</f>
        <v>62.48</v>
      </c>
      <c r="R111" s="9">
        <f>IF(AND('V2 Global valeurs'!$G111="E",'V2 Global valeurs'!E111="BASE"),VLOOKUP('V2 Global valeurs'!$A111,'V2 Global valeurs'!$A$2:$L$1221,10,FALSE),"0")</f>
        <v>62.48</v>
      </c>
      <c r="S111" s="9">
        <f>IF(AND('V2 Global valeurs'!$G111="E",'V2 Global valeurs'!E111="BASE"),VLOOKUP('V2 Global valeurs'!$A111,'V2 Global valeurs'!$A$2:$L$1221,11,FALSE),"0")</f>
        <v>62.48</v>
      </c>
      <c r="T111" s="9">
        <f>IF(AND('V2 Global valeurs'!$G111="E",'V2 Global valeurs'!E111="BASE"),VLOOKUP('V2 Global valeurs'!$A111,'V2 Global valeurs'!$A$2:$L$1221,12,FALSE),"0")</f>
        <v>62.48</v>
      </c>
      <c r="U111" s="9" t="str">
        <f>IF(AND('V2 Global valeurs'!$G111="A",'V2 Global valeurs'!E111="BASE"),VLOOKUP('V2 Global valeurs'!$A111,'V2 Global valeurs'!$A$2:$L$1221,8,FALSE),"0")</f>
        <v>0</v>
      </c>
      <c r="V111" s="9" t="str">
        <f>IF(AND('V2 Global valeurs'!$G111="A",'V2 Global valeurs'!E111="BASE"),VLOOKUP('V2 Global valeurs'!$A111,'V2 Global valeurs'!$A$2:$L$1221,9,FALSE),"0")</f>
        <v>0</v>
      </c>
      <c r="W111" s="9" t="str">
        <f>IF(AND('V2 Global valeurs'!$G111="A",'V2 Global valeurs'!E111="BASE"),VLOOKUP('V2 Global valeurs'!$A111,'V2 Global valeurs'!$A$2:$L$1221,10,FALSE),"0")</f>
        <v>0</v>
      </c>
      <c r="X111" s="9" t="str">
        <f>IF(AND('V2 Global valeurs'!$G111="A",'V2 Global valeurs'!E111="BASE"),VLOOKUP('V2 Global valeurs'!$A111,'V2 Global valeurs'!$A$2:$L$1221,11,FALSE),"0")</f>
        <v>0</v>
      </c>
      <c r="Y111" s="9" t="str">
        <f>IF(AND('V2 Global valeurs'!$G111="A",'V2 Global valeurs'!E111="BASE"),VLOOKUP('V2 Global valeurs'!$A111,'V2 Global valeurs'!$A$2:$L$1221,12,FALSE),"0")</f>
        <v>0</v>
      </c>
      <c r="AB111" s="3"/>
      <c r="AC111" s="3" t="str">
        <f>IF(AND('V2 Global valeurs'!$G111="E",'V2 Global valeurs'!$E111="RENFORT 1"),VLOOKUP('V2 Global valeurs'!$A111,'V2 Global valeurs'!$A$2:$L$1221,8,FALSE),"0")</f>
        <v>0</v>
      </c>
      <c r="AD111" s="3" t="str">
        <f>IF(AND('V2 Global valeurs'!$G111="E",'V2 Global valeurs'!$E111="RENFORT 1"),VLOOKUP('V2 Global valeurs'!$A111,'V2 Global valeurs'!$A$2:$L$1221,9,FALSE),"0")</f>
        <v>0</v>
      </c>
      <c r="AE111" s="3" t="str">
        <f>IF(AND('V2 Global valeurs'!$G111="E",'V2 Global valeurs'!$E111="RENFORT 1"),VLOOKUP('V2 Global valeurs'!$A111,'V2 Global valeurs'!$A$2:$L$1221,10,FALSE),"0")</f>
        <v>0</v>
      </c>
      <c r="AF111" s="3" t="str">
        <f>IF(AND('V2 Global valeurs'!$G111="E",'V2 Global valeurs'!$E111="RENFORT 1"),VLOOKUP('V2 Global valeurs'!$A111,'V2 Global valeurs'!$A$2:$L$1221,11,FALSE),"0")</f>
        <v>0</v>
      </c>
      <c r="AG111" s="3" t="str">
        <f>IF(AND('V2 Global valeurs'!$G111="E",'V2 Global valeurs'!$E111="RENFORT 1"),VLOOKUP('V2 Global valeurs'!$A111,'V2 Global valeurs'!$A$2:$L$1221,12,FALSE),"0")</f>
        <v>0</v>
      </c>
      <c r="AH111" s="3" t="str">
        <f>IF(AND('V2 Global valeurs'!$G111="A",'V2 Global valeurs'!$E111="RENFORT 1"),VLOOKUP('V2 Global valeurs'!$A111,'V2 Global valeurs'!$A$2:$L$1221,8,FALSE),"0")</f>
        <v>0</v>
      </c>
      <c r="AI111" s="3" t="str">
        <f>IF(AND('V2 Global valeurs'!$G111="A",'V2 Global valeurs'!$E111="RENFORT 1"),VLOOKUP('V2 Global valeurs'!$A111,'V2 Global valeurs'!$A$2:$L$1221,9,FALSE),"0")</f>
        <v>0</v>
      </c>
      <c r="AJ111" s="3" t="str">
        <f>IF(AND('V2 Global valeurs'!$G111="A",'V2 Global valeurs'!$E111="RENFORT 1"),VLOOKUP('V2 Global valeurs'!$A111,'V2 Global valeurs'!$A$2:$L$1221,10,FALSE),"0")</f>
        <v>0</v>
      </c>
      <c r="AK111" s="3" t="str">
        <f>IF(AND('V2 Global valeurs'!$G111="A",'V2 Global valeurs'!$E111="RENFORT 1"),VLOOKUP('V2 Global valeurs'!$A111,'V2 Global valeurs'!$A$2:$L$1221,11,FALSE),"0")</f>
        <v>0</v>
      </c>
      <c r="AL111" s="3" t="str">
        <f>IF(AND('V2 Global valeurs'!$G111="A",'V2 Global valeurs'!$E111="RENFORT 1"),VLOOKUP('V2 Global valeurs'!$A111,'V2 Global valeurs'!$A$2:$L$1221,12,FALSE),"0")</f>
        <v>0</v>
      </c>
      <c r="AP111" s="1" t="str">
        <f>IF(AND('V2 Global valeurs'!$G111="E",'V2 Global valeurs'!$E111="RENFORT 2"),VLOOKUP('V2 Global valeurs'!$A111,'V2 Global valeurs'!$A$2:$L$1221,8,FALSE),"0")</f>
        <v>0</v>
      </c>
      <c r="AQ111" s="1" t="str">
        <f>IF(AND('V2 Global valeurs'!$G111="E",'V2 Global valeurs'!$E111="RENFORT 2"),VLOOKUP('V2 Global valeurs'!$A111,'V2 Global valeurs'!$A$2:$L$1221,9,FALSE),"0")</f>
        <v>0</v>
      </c>
      <c r="AR111" s="1" t="str">
        <f>IF(AND('V2 Global valeurs'!$G111="E",'V2 Global valeurs'!$E111="RENFORT 2"),VLOOKUP('V2 Global valeurs'!$A111,'V2 Global valeurs'!$A$2:$L$1221,10,FALSE),"0")</f>
        <v>0</v>
      </c>
      <c r="AS111" s="1" t="str">
        <f>IF(AND('V2 Global valeurs'!$G111="E",'V2 Global valeurs'!$E111="RENFORT 2"),VLOOKUP('V2 Global valeurs'!$A111,'V2 Global valeurs'!$A$2:$L$1221,11,FALSE),"0")</f>
        <v>0</v>
      </c>
      <c r="AT111" s="1" t="str">
        <f>IF(AND('V2 Global valeurs'!$G111="E",'V2 Global valeurs'!$E111="RENFORT 2"),VLOOKUP('V2 Global valeurs'!$A111,'V2 Global valeurs'!$A$2:$L$1221,12,FALSE),"0")</f>
        <v>0</v>
      </c>
      <c r="AU111" s="1" t="str">
        <f>IF(AND('V2 Global valeurs'!$G111="A",'V2 Global valeurs'!$E111="RENFORT 2"),VLOOKUP('V2 Global valeurs'!$A111,'V2 Global valeurs'!$A$2:$L$1221,8,FALSE),"0")</f>
        <v>0</v>
      </c>
      <c r="AV111" s="1" t="str">
        <f>IF(AND('V2 Global valeurs'!$G111="A",'V2 Global valeurs'!$E111="RENFORT 2"),VLOOKUP('V2 Global valeurs'!$A111,'V2 Global valeurs'!$A$2:$L$1221,9,FALSE),"0")</f>
        <v>0</v>
      </c>
      <c r="AW111" s="1" t="str">
        <f>IF(AND('V2 Global valeurs'!$G111="A",'V2 Global valeurs'!$E111="RENFORT 2"),VLOOKUP('V2 Global valeurs'!$A111,'V2 Global valeurs'!$A$2:$L$1221,10,FALSE),"0")</f>
        <v>0</v>
      </c>
      <c r="AX111" s="1" t="str">
        <f>IF(AND('V2 Global valeurs'!$G111="A",'V2 Global valeurs'!$E111="RENFORT 2"),VLOOKUP('V2 Global valeurs'!$A111,'V2 Global valeurs'!$A$2:$L$1221,11,FALSE),"0")</f>
        <v>0</v>
      </c>
      <c r="AY111" s="1" t="str">
        <f>IF(AND('V2 Global valeurs'!$G111="A",'V2 Global valeurs'!$E111="RENFORT 2"),VLOOKUP('V2 Global valeurs'!$A111,'V2 Global valeurs'!$A$2:$L$1221,12,FALSE),"0")</f>
        <v>0</v>
      </c>
    </row>
    <row r="112" spans="1:51" x14ac:dyDescent="0.3">
      <c r="A112" t="s">
        <v>306</v>
      </c>
      <c r="B112" t="s">
        <v>303</v>
      </c>
      <c r="C112" t="s">
        <v>307</v>
      </c>
      <c r="D112" t="s">
        <v>308</v>
      </c>
      <c r="E112" t="s">
        <v>368</v>
      </c>
      <c r="F112">
        <v>8</v>
      </c>
      <c r="G112" s="2" t="s">
        <v>14</v>
      </c>
      <c r="H112">
        <v>152.35999999999999</v>
      </c>
      <c r="I112">
        <v>15.18</v>
      </c>
      <c r="J112">
        <v>70.04000000000002</v>
      </c>
      <c r="K112">
        <v>152.35999999999999</v>
      </c>
      <c r="L112">
        <v>152.35999999999999</v>
      </c>
      <c r="O112" s="4"/>
      <c r="P112" s="9" t="str">
        <f>IF(AND('V2 Global valeurs'!$G112="E",'V2 Global valeurs'!E112="BASE"),VLOOKUP('V2 Global valeurs'!$A112,'V2 Global valeurs'!$A$2:$L$1221,8,FALSE),"0")</f>
        <v>0</v>
      </c>
      <c r="Q112" s="9" t="str">
        <f>IF(AND('V2 Global valeurs'!$G112="E",'V2 Global valeurs'!E112="BASE"),VLOOKUP('V2 Global valeurs'!$A112,'V2 Global valeurs'!$A$2:$L$1221,9,FALSE),"0")</f>
        <v>0</v>
      </c>
      <c r="R112" s="9" t="str">
        <f>IF(AND('V2 Global valeurs'!$G112="E",'V2 Global valeurs'!E112="BASE"),VLOOKUP('V2 Global valeurs'!$A112,'V2 Global valeurs'!$A$2:$L$1221,10,FALSE),"0")</f>
        <v>0</v>
      </c>
      <c r="S112" s="9" t="str">
        <f>IF(AND('V2 Global valeurs'!$G112="E",'V2 Global valeurs'!E112="BASE"),VLOOKUP('V2 Global valeurs'!$A112,'V2 Global valeurs'!$A$2:$L$1221,11,FALSE),"0")</f>
        <v>0</v>
      </c>
      <c r="T112" s="9" t="str">
        <f>IF(AND('V2 Global valeurs'!$G112="E",'V2 Global valeurs'!E112="BASE"),VLOOKUP('V2 Global valeurs'!$A112,'V2 Global valeurs'!$A$2:$L$1221,12,FALSE),"0")</f>
        <v>0</v>
      </c>
      <c r="U112" s="9" t="str">
        <f>IF(AND('V2 Global valeurs'!$G112="A",'V2 Global valeurs'!E112="BASE"),VLOOKUP('V2 Global valeurs'!$A112,'V2 Global valeurs'!$A$2:$L$1221,8,FALSE),"0")</f>
        <v>0</v>
      </c>
      <c r="V112" s="9" t="str">
        <f>IF(AND('V2 Global valeurs'!$G112="A",'V2 Global valeurs'!E112="BASE"),VLOOKUP('V2 Global valeurs'!$A112,'V2 Global valeurs'!$A$2:$L$1221,9,FALSE),"0")</f>
        <v>0</v>
      </c>
      <c r="W112" s="9" t="str">
        <f>IF(AND('V2 Global valeurs'!$G112="A",'V2 Global valeurs'!E112="BASE"),VLOOKUP('V2 Global valeurs'!$A112,'V2 Global valeurs'!$A$2:$L$1221,10,FALSE),"0")</f>
        <v>0</v>
      </c>
      <c r="X112" s="9" t="str">
        <f>IF(AND('V2 Global valeurs'!$G112="A",'V2 Global valeurs'!E112="BASE"),VLOOKUP('V2 Global valeurs'!$A112,'V2 Global valeurs'!$A$2:$L$1221,11,FALSE),"0")</f>
        <v>0</v>
      </c>
      <c r="Y112" s="9" t="str">
        <f>IF(AND('V2 Global valeurs'!$G112="A",'V2 Global valeurs'!E112="BASE"),VLOOKUP('V2 Global valeurs'!$A112,'V2 Global valeurs'!$A$2:$L$1221,12,FALSE),"0")</f>
        <v>0</v>
      </c>
      <c r="Z112" t="s">
        <v>307</v>
      </c>
      <c r="AA112" t="s">
        <v>308</v>
      </c>
      <c r="AB112" s="3" t="s">
        <v>14</v>
      </c>
      <c r="AC112" s="3" t="str">
        <f>IF(AND('V2 Global valeurs'!$G112="E",'V2 Global valeurs'!$E112="RENFORT 1"),VLOOKUP('V2 Global valeurs'!$A112,'V2 Global valeurs'!$A$2:$L$1221,8,FALSE),"0")</f>
        <v>0</v>
      </c>
      <c r="AD112" s="3" t="str">
        <f>IF(AND('V2 Global valeurs'!$G112="E",'V2 Global valeurs'!$E112="RENFORT 1"),VLOOKUP('V2 Global valeurs'!$A112,'V2 Global valeurs'!$A$2:$L$1221,9,FALSE),"0")</f>
        <v>0</v>
      </c>
      <c r="AE112" s="3" t="str">
        <f>IF(AND('V2 Global valeurs'!$G112="E",'V2 Global valeurs'!$E112="RENFORT 1"),VLOOKUP('V2 Global valeurs'!$A112,'V2 Global valeurs'!$A$2:$L$1221,10,FALSE),"0")</f>
        <v>0</v>
      </c>
      <c r="AF112" s="3" t="str">
        <f>IF(AND('V2 Global valeurs'!$G112="E",'V2 Global valeurs'!$E112="RENFORT 1"),VLOOKUP('V2 Global valeurs'!$A112,'V2 Global valeurs'!$A$2:$L$1221,11,FALSE),"0")</f>
        <v>0</v>
      </c>
      <c r="AG112" s="3" t="str">
        <f>IF(AND('V2 Global valeurs'!$G112="E",'V2 Global valeurs'!$E112="RENFORT 1"),VLOOKUP('V2 Global valeurs'!$A112,'V2 Global valeurs'!$A$2:$L$1221,12,FALSE),"0")</f>
        <v>0</v>
      </c>
      <c r="AH112" s="3">
        <f>IF(AND('V2 Global valeurs'!$G112="A",'V2 Global valeurs'!$E112="RENFORT 1"),VLOOKUP('V2 Global valeurs'!$A112,'V2 Global valeurs'!$A$2:$L$1221,8,FALSE),"0")</f>
        <v>152.35999999999999</v>
      </c>
      <c r="AI112" s="3">
        <f>IF(AND('V2 Global valeurs'!$G112="A",'V2 Global valeurs'!$E112="RENFORT 1"),VLOOKUP('V2 Global valeurs'!$A112,'V2 Global valeurs'!$A$2:$L$1221,9,FALSE),"0")</f>
        <v>15.18</v>
      </c>
      <c r="AJ112" s="3">
        <f>IF(AND('V2 Global valeurs'!$G112="A",'V2 Global valeurs'!$E112="RENFORT 1"),VLOOKUP('V2 Global valeurs'!$A112,'V2 Global valeurs'!$A$2:$L$1221,10,FALSE),"0")</f>
        <v>70.04000000000002</v>
      </c>
      <c r="AK112" s="3">
        <f>IF(AND('V2 Global valeurs'!$G112="A",'V2 Global valeurs'!$E112="RENFORT 1"),VLOOKUP('V2 Global valeurs'!$A112,'V2 Global valeurs'!$A$2:$L$1221,11,FALSE),"0")</f>
        <v>152.35999999999999</v>
      </c>
      <c r="AL112" s="3">
        <f>IF(AND('V2 Global valeurs'!$G112="A",'V2 Global valeurs'!$E112="RENFORT 1"),VLOOKUP('V2 Global valeurs'!$A112,'V2 Global valeurs'!$A$2:$L$1221,12,FALSE),"0")</f>
        <v>152.35999999999999</v>
      </c>
      <c r="AP112" s="1" t="str">
        <f>IF(AND('V2 Global valeurs'!$G112="E",'V2 Global valeurs'!$E112="RENFORT 2"),VLOOKUP('V2 Global valeurs'!$A112,'V2 Global valeurs'!$A$2:$L$1221,8,FALSE),"0")</f>
        <v>0</v>
      </c>
      <c r="AQ112" s="1" t="str">
        <f>IF(AND('V2 Global valeurs'!$G112="E",'V2 Global valeurs'!$E112="RENFORT 2"),VLOOKUP('V2 Global valeurs'!$A112,'V2 Global valeurs'!$A$2:$L$1221,9,FALSE),"0")</f>
        <v>0</v>
      </c>
      <c r="AR112" s="1" t="str">
        <f>IF(AND('V2 Global valeurs'!$G112="E",'V2 Global valeurs'!$E112="RENFORT 2"),VLOOKUP('V2 Global valeurs'!$A112,'V2 Global valeurs'!$A$2:$L$1221,10,FALSE),"0")</f>
        <v>0</v>
      </c>
      <c r="AS112" s="1" t="str">
        <f>IF(AND('V2 Global valeurs'!$G112="E",'V2 Global valeurs'!$E112="RENFORT 2"),VLOOKUP('V2 Global valeurs'!$A112,'V2 Global valeurs'!$A$2:$L$1221,11,FALSE),"0")</f>
        <v>0</v>
      </c>
      <c r="AT112" s="1" t="str">
        <f>IF(AND('V2 Global valeurs'!$G112="E",'V2 Global valeurs'!$E112="RENFORT 2"),VLOOKUP('V2 Global valeurs'!$A112,'V2 Global valeurs'!$A$2:$L$1221,12,FALSE),"0")</f>
        <v>0</v>
      </c>
      <c r="AU112" s="1" t="str">
        <f>IF(AND('V2 Global valeurs'!$G112="A",'V2 Global valeurs'!$E112="RENFORT 2"),VLOOKUP('V2 Global valeurs'!$A112,'V2 Global valeurs'!$A$2:$L$1221,8,FALSE),"0")</f>
        <v>0</v>
      </c>
      <c r="AV112" s="1" t="str">
        <f>IF(AND('V2 Global valeurs'!$G112="A",'V2 Global valeurs'!$E112="RENFORT 2"),VLOOKUP('V2 Global valeurs'!$A112,'V2 Global valeurs'!$A$2:$L$1221,9,FALSE),"0")</f>
        <v>0</v>
      </c>
      <c r="AW112" s="1" t="str">
        <f>IF(AND('V2 Global valeurs'!$G112="A",'V2 Global valeurs'!$E112="RENFORT 2"),VLOOKUP('V2 Global valeurs'!$A112,'V2 Global valeurs'!$A$2:$L$1221,10,FALSE),"0")</f>
        <v>0</v>
      </c>
      <c r="AX112" s="1" t="str">
        <f>IF(AND('V2 Global valeurs'!$G112="A",'V2 Global valeurs'!$E112="RENFORT 2"),VLOOKUP('V2 Global valeurs'!$A112,'V2 Global valeurs'!$A$2:$L$1221,11,FALSE),"0")</f>
        <v>0</v>
      </c>
      <c r="AY112" s="1" t="str">
        <f>IF(AND('V2 Global valeurs'!$G112="A",'V2 Global valeurs'!$E112="RENFORT 2"),VLOOKUP('V2 Global valeurs'!$A112,'V2 Global valeurs'!$A$2:$L$1221,12,FALSE),"0")</f>
        <v>0</v>
      </c>
    </row>
    <row r="113" spans="1:51" x14ac:dyDescent="0.3">
      <c r="A113" t="s">
        <v>309</v>
      </c>
      <c r="B113" t="s">
        <v>310</v>
      </c>
      <c r="C113" t="s">
        <v>311</v>
      </c>
      <c r="D113" t="s">
        <v>312</v>
      </c>
      <c r="E113" t="s">
        <v>367</v>
      </c>
      <c r="F113">
        <v>8</v>
      </c>
      <c r="G113" s="2" t="s">
        <v>9</v>
      </c>
      <c r="H113">
        <v>289.07000000000005</v>
      </c>
      <c r="I113">
        <v>109.85000000000001</v>
      </c>
      <c r="J113">
        <v>190.02</v>
      </c>
      <c r="K113">
        <v>289.07000000000005</v>
      </c>
      <c r="L113">
        <v>289.07000000000005</v>
      </c>
      <c r="M113" t="s">
        <v>311</v>
      </c>
      <c r="N113" t="s">
        <v>312</v>
      </c>
      <c r="O113" s="4" t="s">
        <v>9</v>
      </c>
      <c r="P113" s="9">
        <f>IF(AND('V2 Global valeurs'!$G113="E",'V2 Global valeurs'!E113="BASE"),VLOOKUP('V2 Global valeurs'!$A113,'V2 Global valeurs'!$A$2:$L$1221,8,FALSE),"0")</f>
        <v>289.07000000000005</v>
      </c>
      <c r="Q113" s="9">
        <f>IF(AND('V2 Global valeurs'!$G113="E",'V2 Global valeurs'!E113="BASE"),VLOOKUP('V2 Global valeurs'!$A113,'V2 Global valeurs'!$A$2:$L$1221,9,FALSE),"0")</f>
        <v>109.85000000000001</v>
      </c>
      <c r="R113" s="9">
        <f>IF(AND('V2 Global valeurs'!$G113="E",'V2 Global valeurs'!E113="BASE"),VLOOKUP('V2 Global valeurs'!$A113,'V2 Global valeurs'!$A$2:$L$1221,10,FALSE),"0")</f>
        <v>190.02</v>
      </c>
      <c r="S113" s="9">
        <f>IF(AND('V2 Global valeurs'!$G113="E",'V2 Global valeurs'!E113="BASE"),VLOOKUP('V2 Global valeurs'!$A113,'V2 Global valeurs'!$A$2:$L$1221,11,FALSE),"0")</f>
        <v>289.07000000000005</v>
      </c>
      <c r="T113" s="9">
        <f>IF(AND('V2 Global valeurs'!$G113="E",'V2 Global valeurs'!E113="BASE"),VLOOKUP('V2 Global valeurs'!$A113,'V2 Global valeurs'!$A$2:$L$1221,12,FALSE),"0")</f>
        <v>289.07000000000005</v>
      </c>
      <c r="U113" s="9" t="str">
        <f>IF(AND('V2 Global valeurs'!$G113="A",'V2 Global valeurs'!E113="BASE"),VLOOKUP('V2 Global valeurs'!$A113,'V2 Global valeurs'!$A$2:$L$1221,8,FALSE),"0")</f>
        <v>0</v>
      </c>
      <c r="V113" s="9" t="str">
        <f>IF(AND('V2 Global valeurs'!$G113="A",'V2 Global valeurs'!E113="BASE"),VLOOKUP('V2 Global valeurs'!$A113,'V2 Global valeurs'!$A$2:$L$1221,9,FALSE),"0")</f>
        <v>0</v>
      </c>
      <c r="W113" s="9" t="str">
        <f>IF(AND('V2 Global valeurs'!$G113="A",'V2 Global valeurs'!E113="BASE"),VLOOKUP('V2 Global valeurs'!$A113,'V2 Global valeurs'!$A$2:$L$1221,10,FALSE),"0")</f>
        <v>0</v>
      </c>
      <c r="X113" s="9" t="str">
        <f>IF(AND('V2 Global valeurs'!$G113="A",'V2 Global valeurs'!E113="BASE"),VLOOKUP('V2 Global valeurs'!$A113,'V2 Global valeurs'!$A$2:$L$1221,11,FALSE),"0")</f>
        <v>0</v>
      </c>
      <c r="Y113" s="9" t="str">
        <f>IF(AND('V2 Global valeurs'!$G113="A",'V2 Global valeurs'!E113="BASE"),VLOOKUP('V2 Global valeurs'!$A113,'V2 Global valeurs'!$A$2:$L$1221,12,FALSE),"0")</f>
        <v>0</v>
      </c>
      <c r="AB113" s="3"/>
      <c r="AC113" s="3" t="str">
        <f>IF(AND('V2 Global valeurs'!$G113="E",'V2 Global valeurs'!$E113="RENFORT 1"),VLOOKUP('V2 Global valeurs'!$A113,'V2 Global valeurs'!$A$2:$L$1221,8,FALSE),"0")</f>
        <v>0</v>
      </c>
      <c r="AD113" s="3" t="str">
        <f>IF(AND('V2 Global valeurs'!$G113="E",'V2 Global valeurs'!$E113="RENFORT 1"),VLOOKUP('V2 Global valeurs'!$A113,'V2 Global valeurs'!$A$2:$L$1221,9,FALSE),"0")</f>
        <v>0</v>
      </c>
      <c r="AE113" s="3" t="str">
        <f>IF(AND('V2 Global valeurs'!$G113="E",'V2 Global valeurs'!$E113="RENFORT 1"),VLOOKUP('V2 Global valeurs'!$A113,'V2 Global valeurs'!$A$2:$L$1221,10,FALSE),"0")</f>
        <v>0</v>
      </c>
      <c r="AF113" s="3" t="str">
        <f>IF(AND('V2 Global valeurs'!$G113="E",'V2 Global valeurs'!$E113="RENFORT 1"),VLOOKUP('V2 Global valeurs'!$A113,'V2 Global valeurs'!$A$2:$L$1221,11,FALSE),"0")</f>
        <v>0</v>
      </c>
      <c r="AG113" s="3" t="str">
        <f>IF(AND('V2 Global valeurs'!$G113="E",'V2 Global valeurs'!$E113="RENFORT 1"),VLOOKUP('V2 Global valeurs'!$A113,'V2 Global valeurs'!$A$2:$L$1221,12,FALSE),"0")</f>
        <v>0</v>
      </c>
      <c r="AH113" s="3" t="str">
        <f>IF(AND('V2 Global valeurs'!$G113="A",'V2 Global valeurs'!$E113="RENFORT 1"),VLOOKUP('V2 Global valeurs'!$A113,'V2 Global valeurs'!$A$2:$L$1221,8,FALSE),"0")</f>
        <v>0</v>
      </c>
      <c r="AI113" s="3" t="str">
        <f>IF(AND('V2 Global valeurs'!$G113="A",'V2 Global valeurs'!$E113="RENFORT 1"),VLOOKUP('V2 Global valeurs'!$A113,'V2 Global valeurs'!$A$2:$L$1221,9,FALSE),"0")</f>
        <v>0</v>
      </c>
      <c r="AJ113" s="3" t="str">
        <f>IF(AND('V2 Global valeurs'!$G113="A",'V2 Global valeurs'!$E113="RENFORT 1"),VLOOKUP('V2 Global valeurs'!$A113,'V2 Global valeurs'!$A$2:$L$1221,10,FALSE),"0")</f>
        <v>0</v>
      </c>
      <c r="AK113" s="3" t="str">
        <f>IF(AND('V2 Global valeurs'!$G113="A",'V2 Global valeurs'!$E113="RENFORT 1"),VLOOKUP('V2 Global valeurs'!$A113,'V2 Global valeurs'!$A$2:$L$1221,11,FALSE),"0")</f>
        <v>0</v>
      </c>
      <c r="AL113" s="3" t="str">
        <f>IF(AND('V2 Global valeurs'!$G113="A",'V2 Global valeurs'!$E113="RENFORT 1"),VLOOKUP('V2 Global valeurs'!$A113,'V2 Global valeurs'!$A$2:$L$1221,12,FALSE),"0")</f>
        <v>0</v>
      </c>
      <c r="AP113" s="1" t="str">
        <f>IF(AND('V2 Global valeurs'!$G113="E",'V2 Global valeurs'!$E113="RENFORT 2"),VLOOKUP('V2 Global valeurs'!$A113,'V2 Global valeurs'!$A$2:$L$1221,8,FALSE),"0")</f>
        <v>0</v>
      </c>
      <c r="AQ113" s="1" t="str">
        <f>IF(AND('V2 Global valeurs'!$G113="E",'V2 Global valeurs'!$E113="RENFORT 2"),VLOOKUP('V2 Global valeurs'!$A113,'V2 Global valeurs'!$A$2:$L$1221,9,FALSE),"0")</f>
        <v>0</v>
      </c>
      <c r="AR113" s="1" t="str">
        <f>IF(AND('V2 Global valeurs'!$G113="E",'V2 Global valeurs'!$E113="RENFORT 2"),VLOOKUP('V2 Global valeurs'!$A113,'V2 Global valeurs'!$A$2:$L$1221,10,FALSE),"0")</f>
        <v>0</v>
      </c>
      <c r="AS113" s="1" t="str">
        <f>IF(AND('V2 Global valeurs'!$G113="E",'V2 Global valeurs'!$E113="RENFORT 2"),VLOOKUP('V2 Global valeurs'!$A113,'V2 Global valeurs'!$A$2:$L$1221,11,FALSE),"0")</f>
        <v>0</v>
      </c>
      <c r="AT113" s="1" t="str">
        <f>IF(AND('V2 Global valeurs'!$G113="E",'V2 Global valeurs'!$E113="RENFORT 2"),VLOOKUP('V2 Global valeurs'!$A113,'V2 Global valeurs'!$A$2:$L$1221,12,FALSE),"0")</f>
        <v>0</v>
      </c>
      <c r="AU113" s="1" t="str">
        <f>IF(AND('V2 Global valeurs'!$G113="A",'V2 Global valeurs'!$E113="RENFORT 2"),VLOOKUP('V2 Global valeurs'!$A113,'V2 Global valeurs'!$A$2:$L$1221,8,FALSE),"0")</f>
        <v>0</v>
      </c>
      <c r="AV113" s="1" t="str">
        <f>IF(AND('V2 Global valeurs'!$G113="A",'V2 Global valeurs'!$E113="RENFORT 2"),VLOOKUP('V2 Global valeurs'!$A113,'V2 Global valeurs'!$A$2:$L$1221,9,FALSE),"0")</f>
        <v>0</v>
      </c>
      <c r="AW113" s="1" t="str">
        <f>IF(AND('V2 Global valeurs'!$G113="A",'V2 Global valeurs'!$E113="RENFORT 2"),VLOOKUP('V2 Global valeurs'!$A113,'V2 Global valeurs'!$A$2:$L$1221,10,FALSE),"0")</f>
        <v>0</v>
      </c>
      <c r="AX113" s="1" t="str">
        <f>IF(AND('V2 Global valeurs'!$G113="A",'V2 Global valeurs'!$E113="RENFORT 2"),VLOOKUP('V2 Global valeurs'!$A113,'V2 Global valeurs'!$A$2:$L$1221,11,FALSE),"0")</f>
        <v>0</v>
      </c>
      <c r="AY113" s="1" t="str">
        <f>IF(AND('V2 Global valeurs'!$G113="A",'V2 Global valeurs'!$E113="RENFORT 2"),VLOOKUP('V2 Global valeurs'!$A113,'V2 Global valeurs'!$A$2:$L$1221,12,FALSE),"0")</f>
        <v>0</v>
      </c>
    </row>
    <row r="114" spans="1:51" x14ac:dyDescent="0.3">
      <c r="A114" t="s">
        <v>313</v>
      </c>
      <c r="B114" t="s">
        <v>314</v>
      </c>
      <c r="C114" t="s">
        <v>315</v>
      </c>
      <c r="D114" t="s">
        <v>316</v>
      </c>
      <c r="E114" t="s">
        <v>367</v>
      </c>
      <c r="F114" s="2">
        <v>4</v>
      </c>
      <c r="G114" s="2" t="s">
        <v>14</v>
      </c>
      <c r="H114">
        <v>0</v>
      </c>
      <c r="I114">
        <v>0</v>
      </c>
      <c r="J114">
        <v>0</v>
      </c>
      <c r="K114">
        <v>97.96</v>
      </c>
      <c r="L114">
        <v>0</v>
      </c>
      <c r="M114" t="s">
        <v>315</v>
      </c>
      <c r="N114" t="s">
        <v>316</v>
      </c>
      <c r="O114" s="4" t="s">
        <v>14</v>
      </c>
      <c r="P114" s="9" t="str">
        <f>IF(AND('V2 Global valeurs'!$G114="E",'V2 Global valeurs'!E114="BASE"),VLOOKUP('V2 Global valeurs'!$A114,'V2 Global valeurs'!$A$2:$L$1221,8,FALSE),"0")</f>
        <v>0</v>
      </c>
      <c r="Q114" s="9" t="str">
        <f>IF(AND('V2 Global valeurs'!$G114="E",'V2 Global valeurs'!E114="BASE"),VLOOKUP('V2 Global valeurs'!$A114,'V2 Global valeurs'!$A$2:$L$1221,9,FALSE),"0")</f>
        <v>0</v>
      </c>
      <c r="R114" s="9" t="str">
        <f>IF(AND('V2 Global valeurs'!$G114="E",'V2 Global valeurs'!E114="BASE"),VLOOKUP('V2 Global valeurs'!$A114,'V2 Global valeurs'!$A$2:$L$1221,10,FALSE),"0")</f>
        <v>0</v>
      </c>
      <c r="S114" s="9" t="str">
        <f>IF(AND('V2 Global valeurs'!$G114="E",'V2 Global valeurs'!E114="BASE"),VLOOKUP('V2 Global valeurs'!$A114,'V2 Global valeurs'!$A$2:$L$1221,11,FALSE),"0")</f>
        <v>0</v>
      </c>
      <c r="T114" s="9" t="str">
        <f>IF(AND('V2 Global valeurs'!$G114="E",'V2 Global valeurs'!E114="BASE"),VLOOKUP('V2 Global valeurs'!$A114,'V2 Global valeurs'!$A$2:$L$1221,12,FALSE),"0")</f>
        <v>0</v>
      </c>
      <c r="U114" s="9">
        <f>IF(AND('V2 Global valeurs'!$G114="A",'V2 Global valeurs'!E114="BASE"),VLOOKUP('V2 Global valeurs'!$A114,'V2 Global valeurs'!$A$2:$L$1221,8,FALSE),"0")</f>
        <v>0</v>
      </c>
      <c r="V114" s="9">
        <f>IF(AND('V2 Global valeurs'!$G114="A",'V2 Global valeurs'!E114="BASE"),VLOOKUP('V2 Global valeurs'!$A114,'V2 Global valeurs'!$A$2:$L$1221,9,FALSE),"0")</f>
        <v>0</v>
      </c>
      <c r="W114" s="9">
        <f>IF(AND('V2 Global valeurs'!$G114="A",'V2 Global valeurs'!E114="BASE"),VLOOKUP('V2 Global valeurs'!$A114,'V2 Global valeurs'!$A$2:$L$1221,10,FALSE),"0")</f>
        <v>0</v>
      </c>
      <c r="X114" s="9">
        <f>IF(AND('V2 Global valeurs'!$G114="A",'V2 Global valeurs'!E114="BASE"),VLOOKUP('V2 Global valeurs'!$A114,'V2 Global valeurs'!$A$2:$L$1221,11,FALSE),"0")</f>
        <v>97.96</v>
      </c>
      <c r="Y114" s="9">
        <f>IF(AND('V2 Global valeurs'!$G114="A",'V2 Global valeurs'!E114="BASE"),VLOOKUP('V2 Global valeurs'!$A114,'V2 Global valeurs'!$A$2:$L$1221,12,FALSE),"0")</f>
        <v>0</v>
      </c>
      <c r="AB114" s="3"/>
      <c r="AC114" s="3" t="str">
        <f>IF(AND('V2 Global valeurs'!$G114="E",'V2 Global valeurs'!$E114="RENFORT 1"),VLOOKUP('V2 Global valeurs'!$A114,'V2 Global valeurs'!$A$2:$L$1221,8,FALSE),"0")</f>
        <v>0</v>
      </c>
      <c r="AD114" s="3" t="str">
        <f>IF(AND('V2 Global valeurs'!$G114="E",'V2 Global valeurs'!$E114="RENFORT 1"),VLOOKUP('V2 Global valeurs'!$A114,'V2 Global valeurs'!$A$2:$L$1221,9,FALSE),"0")</f>
        <v>0</v>
      </c>
      <c r="AE114" s="3" t="str">
        <f>IF(AND('V2 Global valeurs'!$G114="E",'V2 Global valeurs'!$E114="RENFORT 1"),VLOOKUP('V2 Global valeurs'!$A114,'V2 Global valeurs'!$A$2:$L$1221,10,FALSE),"0")</f>
        <v>0</v>
      </c>
      <c r="AF114" s="3" t="str">
        <f>IF(AND('V2 Global valeurs'!$G114="E",'V2 Global valeurs'!$E114="RENFORT 1"),VLOOKUP('V2 Global valeurs'!$A114,'V2 Global valeurs'!$A$2:$L$1221,11,FALSE),"0")</f>
        <v>0</v>
      </c>
      <c r="AG114" s="3" t="str">
        <f>IF(AND('V2 Global valeurs'!$G114="E",'V2 Global valeurs'!$E114="RENFORT 1"),VLOOKUP('V2 Global valeurs'!$A114,'V2 Global valeurs'!$A$2:$L$1221,12,FALSE),"0")</f>
        <v>0</v>
      </c>
      <c r="AH114" s="3" t="str">
        <f>IF(AND('V2 Global valeurs'!$G114="A",'V2 Global valeurs'!$E114="RENFORT 1"),VLOOKUP('V2 Global valeurs'!$A114,'V2 Global valeurs'!$A$2:$L$1221,8,FALSE),"0")</f>
        <v>0</v>
      </c>
      <c r="AI114" s="3" t="str">
        <f>IF(AND('V2 Global valeurs'!$G114="A",'V2 Global valeurs'!$E114="RENFORT 1"),VLOOKUP('V2 Global valeurs'!$A114,'V2 Global valeurs'!$A$2:$L$1221,9,FALSE),"0")</f>
        <v>0</v>
      </c>
      <c r="AJ114" s="3" t="str">
        <f>IF(AND('V2 Global valeurs'!$G114="A",'V2 Global valeurs'!$E114="RENFORT 1"),VLOOKUP('V2 Global valeurs'!$A114,'V2 Global valeurs'!$A$2:$L$1221,10,FALSE),"0")</f>
        <v>0</v>
      </c>
      <c r="AK114" s="3" t="str">
        <f>IF(AND('V2 Global valeurs'!$G114="A",'V2 Global valeurs'!$E114="RENFORT 1"),VLOOKUP('V2 Global valeurs'!$A114,'V2 Global valeurs'!$A$2:$L$1221,11,FALSE),"0")</f>
        <v>0</v>
      </c>
      <c r="AL114" s="3" t="str">
        <f>IF(AND('V2 Global valeurs'!$G114="A",'V2 Global valeurs'!$E114="RENFORT 1"),VLOOKUP('V2 Global valeurs'!$A114,'V2 Global valeurs'!$A$2:$L$1221,12,FALSE),"0")</f>
        <v>0</v>
      </c>
      <c r="AP114" s="1" t="str">
        <f>IF(AND('V2 Global valeurs'!$G114="E",'V2 Global valeurs'!$E114="RENFORT 2"),VLOOKUP('V2 Global valeurs'!$A114,'V2 Global valeurs'!$A$2:$L$1221,8,FALSE),"0")</f>
        <v>0</v>
      </c>
      <c r="AQ114" s="1" t="str">
        <f>IF(AND('V2 Global valeurs'!$G114="E",'V2 Global valeurs'!$E114="RENFORT 2"),VLOOKUP('V2 Global valeurs'!$A114,'V2 Global valeurs'!$A$2:$L$1221,9,FALSE),"0")</f>
        <v>0</v>
      </c>
      <c r="AR114" s="1" t="str">
        <f>IF(AND('V2 Global valeurs'!$G114="E",'V2 Global valeurs'!$E114="RENFORT 2"),VLOOKUP('V2 Global valeurs'!$A114,'V2 Global valeurs'!$A$2:$L$1221,10,FALSE),"0")</f>
        <v>0</v>
      </c>
      <c r="AS114" s="1" t="str">
        <f>IF(AND('V2 Global valeurs'!$G114="E",'V2 Global valeurs'!$E114="RENFORT 2"),VLOOKUP('V2 Global valeurs'!$A114,'V2 Global valeurs'!$A$2:$L$1221,11,FALSE),"0")</f>
        <v>0</v>
      </c>
      <c r="AT114" s="1" t="str">
        <f>IF(AND('V2 Global valeurs'!$G114="E",'V2 Global valeurs'!$E114="RENFORT 2"),VLOOKUP('V2 Global valeurs'!$A114,'V2 Global valeurs'!$A$2:$L$1221,12,FALSE),"0")</f>
        <v>0</v>
      </c>
      <c r="AU114" s="1" t="str">
        <f>IF(AND('V2 Global valeurs'!$G114="A",'V2 Global valeurs'!$E114="RENFORT 2"),VLOOKUP('V2 Global valeurs'!$A114,'V2 Global valeurs'!$A$2:$L$1221,8,FALSE),"0")</f>
        <v>0</v>
      </c>
      <c r="AV114" s="1" t="str">
        <f>IF(AND('V2 Global valeurs'!$G114="A",'V2 Global valeurs'!$E114="RENFORT 2"),VLOOKUP('V2 Global valeurs'!$A114,'V2 Global valeurs'!$A$2:$L$1221,9,FALSE),"0")</f>
        <v>0</v>
      </c>
      <c r="AW114" s="1" t="str">
        <f>IF(AND('V2 Global valeurs'!$G114="A",'V2 Global valeurs'!$E114="RENFORT 2"),VLOOKUP('V2 Global valeurs'!$A114,'V2 Global valeurs'!$A$2:$L$1221,10,FALSE),"0")</f>
        <v>0</v>
      </c>
      <c r="AX114" s="1" t="str">
        <f>IF(AND('V2 Global valeurs'!$G114="A",'V2 Global valeurs'!$E114="RENFORT 2"),VLOOKUP('V2 Global valeurs'!$A114,'V2 Global valeurs'!$A$2:$L$1221,11,FALSE),"0")</f>
        <v>0</v>
      </c>
      <c r="AY114" s="1" t="str">
        <f>IF(AND('V2 Global valeurs'!$G114="A",'V2 Global valeurs'!$E114="RENFORT 2"),VLOOKUP('V2 Global valeurs'!$A114,'V2 Global valeurs'!$A$2:$L$1221,12,FALSE),"0")</f>
        <v>0</v>
      </c>
    </row>
    <row r="115" spans="1:51" x14ac:dyDescent="0.3">
      <c r="A115" s="11" t="s">
        <v>422</v>
      </c>
      <c r="B115" t="s">
        <v>314</v>
      </c>
      <c r="C115" t="s">
        <v>315</v>
      </c>
      <c r="D115" t="s">
        <v>316</v>
      </c>
      <c r="E115" t="s">
        <v>367</v>
      </c>
      <c r="F115" s="2">
        <v>4</v>
      </c>
      <c r="G115" s="2" t="s">
        <v>9</v>
      </c>
      <c r="H115">
        <v>0</v>
      </c>
      <c r="I115">
        <v>69.790000000000006</v>
      </c>
      <c r="J115">
        <v>0</v>
      </c>
      <c r="K115">
        <v>69.790000000000006</v>
      </c>
      <c r="L115">
        <v>0</v>
      </c>
      <c r="M115" t="s">
        <v>315</v>
      </c>
      <c r="N115" t="s">
        <v>316</v>
      </c>
      <c r="O115" s="4" t="s">
        <v>9</v>
      </c>
      <c r="P115" s="9">
        <f>IF(AND('V2 Global valeurs'!$G115="E",'V2 Global valeurs'!E115="BASE"),VLOOKUP('V2 Global valeurs'!$A115,'V2 Global valeurs'!$A$2:$L$1221,8,FALSE),"0")</f>
        <v>0</v>
      </c>
      <c r="Q115" s="9">
        <f>IF(AND('V2 Global valeurs'!$G115="E",'V2 Global valeurs'!E115="BASE"),VLOOKUP('V2 Global valeurs'!$A115,'V2 Global valeurs'!$A$2:$L$1221,9,FALSE),"0")</f>
        <v>69.790000000000006</v>
      </c>
      <c r="R115" s="9">
        <f>IF(AND('V2 Global valeurs'!$G115="E",'V2 Global valeurs'!E115="BASE"),VLOOKUP('V2 Global valeurs'!$A115,'V2 Global valeurs'!$A$2:$L$1221,10,FALSE),"0")</f>
        <v>0</v>
      </c>
      <c r="S115" s="9">
        <f>IF(AND('V2 Global valeurs'!$G115="E",'V2 Global valeurs'!E115="BASE"),VLOOKUP('V2 Global valeurs'!$A115,'V2 Global valeurs'!$A$2:$L$1221,11,FALSE),"0")</f>
        <v>69.790000000000006</v>
      </c>
      <c r="T115" s="9">
        <f>IF(AND('V2 Global valeurs'!$G115="E",'V2 Global valeurs'!E115="BASE"),VLOOKUP('V2 Global valeurs'!$A115,'V2 Global valeurs'!$A$2:$L$1221,12,FALSE),"0")</f>
        <v>0</v>
      </c>
      <c r="U115" s="9" t="str">
        <f>IF(AND('V2 Global valeurs'!$G115="A",'V2 Global valeurs'!E115="BASE"),VLOOKUP('V2 Global valeurs'!$A115,'V2 Global valeurs'!$A$2:$L$1221,8,FALSE),"0")</f>
        <v>0</v>
      </c>
      <c r="V115" s="9" t="str">
        <f>IF(AND('V2 Global valeurs'!$G115="A",'V2 Global valeurs'!E115="BASE"),VLOOKUP('V2 Global valeurs'!$A115,'V2 Global valeurs'!$A$2:$L$1221,9,FALSE),"0")</f>
        <v>0</v>
      </c>
      <c r="W115" s="9" t="str">
        <f>IF(AND('V2 Global valeurs'!$G115="A",'V2 Global valeurs'!E115="BASE"),VLOOKUP('V2 Global valeurs'!$A115,'V2 Global valeurs'!$A$2:$L$1221,10,FALSE),"0")</f>
        <v>0</v>
      </c>
      <c r="X115" s="9" t="str">
        <f>IF(AND('V2 Global valeurs'!$G115="A",'V2 Global valeurs'!E115="BASE"),VLOOKUP('V2 Global valeurs'!$A115,'V2 Global valeurs'!$A$2:$L$1221,11,FALSE),"0")</f>
        <v>0</v>
      </c>
      <c r="Y115" s="9" t="str">
        <f>IF(AND('V2 Global valeurs'!$G115="A",'V2 Global valeurs'!E115="BASE"),VLOOKUP('V2 Global valeurs'!$A115,'V2 Global valeurs'!$A$2:$L$1221,12,FALSE),"0")</f>
        <v>0</v>
      </c>
      <c r="AB115" s="3"/>
      <c r="AC115" s="3" t="str">
        <f>IF(AND('V2 Global valeurs'!$G115="E",'V2 Global valeurs'!$E115="RENFORT 1"),VLOOKUP('V2 Global valeurs'!$A115,'V2 Global valeurs'!$A$2:$L$1221,8,FALSE),"0")</f>
        <v>0</v>
      </c>
      <c r="AD115" s="3" t="str">
        <f>IF(AND('V2 Global valeurs'!$G115="E",'V2 Global valeurs'!$E115="RENFORT 1"),VLOOKUP('V2 Global valeurs'!$A115,'V2 Global valeurs'!$A$2:$L$1221,9,FALSE),"0")</f>
        <v>0</v>
      </c>
      <c r="AE115" s="3" t="str">
        <f>IF(AND('V2 Global valeurs'!$G115="E",'V2 Global valeurs'!$E115="RENFORT 1"),VLOOKUP('V2 Global valeurs'!$A115,'V2 Global valeurs'!$A$2:$L$1221,10,FALSE),"0")</f>
        <v>0</v>
      </c>
      <c r="AF115" s="3" t="str">
        <f>IF(AND('V2 Global valeurs'!$G115="E",'V2 Global valeurs'!$E115="RENFORT 1"),VLOOKUP('V2 Global valeurs'!$A115,'V2 Global valeurs'!$A$2:$L$1221,11,FALSE),"0")</f>
        <v>0</v>
      </c>
      <c r="AG115" s="3" t="str">
        <f>IF(AND('V2 Global valeurs'!$G115="E",'V2 Global valeurs'!$E115="RENFORT 1"),VLOOKUP('V2 Global valeurs'!$A115,'V2 Global valeurs'!$A$2:$L$1221,12,FALSE),"0")</f>
        <v>0</v>
      </c>
      <c r="AH115" s="3" t="str">
        <f>IF(AND('V2 Global valeurs'!$G115="A",'V2 Global valeurs'!$E115="RENFORT 1"),VLOOKUP('V2 Global valeurs'!$A115,'V2 Global valeurs'!$A$2:$L$1221,8,FALSE),"0")</f>
        <v>0</v>
      </c>
      <c r="AI115" s="3" t="str">
        <f>IF(AND('V2 Global valeurs'!$G115="A",'V2 Global valeurs'!$E115="RENFORT 1"),VLOOKUP('V2 Global valeurs'!$A115,'V2 Global valeurs'!$A$2:$L$1221,9,FALSE),"0")</f>
        <v>0</v>
      </c>
      <c r="AJ115" s="3" t="str">
        <f>IF(AND('V2 Global valeurs'!$G115="A",'V2 Global valeurs'!$E115="RENFORT 1"),VLOOKUP('V2 Global valeurs'!$A115,'V2 Global valeurs'!$A$2:$L$1221,10,FALSE),"0")</f>
        <v>0</v>
      </c>
      <c r="AK115" s="3" t="str">
        <f>IF(AND('V2 Global valeurs'!$G115="A",'V2 Global valeurs'!$E115="RENFORT 1"),VLOOKUP('V2 Global valeurs'!$A115,'V2 Global valeurs'!$A$2:$L$1221,11,FALSE),"0")</f>
        <v>0</v>
      </c>
      <c r="AL115" s="3" t="str">
        <f>IF(AND('V2 Global valeurs'!$G115="A",'V2 Global valeurs'!$E115="RENFORT 1"),VLOOKUP('V2 Global valeurs'!$A115,'V2 Global valeurs'!$A$2:$L$1221,12,FALSE),"0")</f>
        <v>0</v>
      </c>
      <c r="AP115" s="1" t="str">
        <f>IF(AND('V2 Global valeurs'!$G115="E",'V2 Global valeurs'!$E115="RENFORT 2"),VLOOKUP('V2 Global valeurs'!$A115,'V2 Global valeurs'!$A$2:$L$1221,8,FALSE),"0")</f>
        <v>0</v>
      </c>
      <c r="AQ115" s="1" t="str">
        <f>IF(AND('V2 Global valeurs'!$G115="E",'V2 Global valeurs'!$E115="RENFORT 2"),VLOOKUP('V2 Global valeurs'!$A115,'V2 Global valeurs'!$A$2:$L$1221,9,FALSE),"0")</f>
        <v>0</v>
      </c>
      <c r="AR115" s="1" t="str">
        <f>IF(AND('V2 Global valeurs'!$G115="E",'V2 Global valeurs'!$E115="RENFORT 2"),VLOOKUP('V2 Global valeurs'!$A115,'V2 Global valeurs'!$A$2:$L$1221,10,FALSE),"0")</f>
        <v>0</v>
      </c>
      <c r="AS115" s="1" t="str">
        <f>IF(AND('V2 Global valeurs'!$G115="E",'V2 Global valeurs'!$E115="RENFORT 2"),VLOOKUP('V2 Global valeurs'!$A115,'V2 Global valeurs'!$A$2:$L$1221,11,FALSE),"0")</f>
        <v>0</v>
      </c>
      <c r="AT115" s="1" t="str">
        <f>IF(AND('V2 Global valeurs'!$G115="E",'V2 Global valeurs'!$E115="RENFORT 2"),VLOOKUP('V2 Global valeurs'!$A115,'V2 Global valeurs'!$A$2:$L$1221,12,FALSE),"0")</f>
        <v>0</v>
      </c>
      <c r="AU115" s="1" t="str">
        <f>IF(AND('V2 Global valeurs'!$G115="A",'V2 Global valeurs'!$E115="RENFORT 2"),VLOOKUP('V2 Global valeurs'!$A115,'V2 Global valeurs'!$A$2:$L$1221,8,FALSE),"0")</f>
        <v>0</v>
      </c>
      <c r="AV115" s="1" t="str">
        <f>IF(AND('V2 Global valeurs'!$G115="A",'V2 Global valeurs'!$E115="RENFORT 2"),VLOOKUP('V2 Global valeurs'!$A115,'V2 Global valeurs'!$A$2:$L$1221,9,FALSE),"0")</f>
        <v>0</v>
      </c>
      <c r="AW115" s="1" t="str">
        <f>IF(AND('V2 Global valeurs'!$G115="A",'V2 Global valeurs'!$E115="RENFORT 2"),VLOOKUP('V2 Global valeurs'!$A115,'V2 Global valeurs'!$A$2:$L$1221,10,FALSE),"0")</f>
        <v>0</v>
      </c>
      <c r="AX115" s="1" t="str">
        <f>IF(AND('V2 Global valeurs'!$G115="A",'V2 Global valeurs'!$E115="RENFORT 2"),VLOOKUP('V2 Global valeurs'!$A115,'V2 Global valeurs'!$A$2:$L$1221,11,FALSE),"0")</f>
        <v>0</v>
      </c>
      <c r="AY115" s="1" t="str">
        <f>IF(AND('V2 Global valeurs'!$G115="A",'V2 Global valeurs'!$E115="RENFORT 2"),VLOOKUP('V2 Global valeurs'!$A115,'V2 Global valeurs'!$A$2:$L$1221,12,FALSE),"0")</f>
        <v>0</v>
      </c>
    </row>
    <row r="116" spans="1:51" x14ac:dyDescent="0.3">
      <c r="A116" t="s">
        <v>317</v>
      </c>
      <c r="B116" t="s">
        <v>318</v>
      </c>
      <c r="C116" t="s">
        <v>319</v>
      </c>
      <c r="D116" t="s">
        <v>320</v>
      </c>
      <c r="E116" t="s">
        <v>367</v>
      </c>
      <c r="F116">
        <v>4</v>
      </c>
      <c r="G116" s="2" t="s">
        <v>9</v>
      </c>
      <c r="H116">
        <v>0</v>
      </c>
      <c r="I116">
        <v>62.839999999999996</v>
      </c>
      <c r="J116">
        <v>0</v>
      </c>
      <c r="K116">
        <v>150.20000000000002</v>
      </c>
      <c r="L116">
        <v>0</v>
      </c>
      <c r="M116" t="s">
        <v>319</v>
      </c>
      <c r="N116" t="s">
        <v>320</v>
      </c>
      <c r="O116" s="4" t="s">
        <v>9</v>
      </c>
      <c r="P116" s="9">
        <f>IF(AND('V2 Global valeurs'!$G116="E",'V2 Global valeurs'!E116="BASE"),VLOOKUP('V2 Global valeurs'!$A116,'V2 Global valeurs'!$A$2:$L$1221,8,FALSE),"0")</f>
        <v>0</v>
      </c>
      <c r="Q116" s="9">
        <f>IF(AND('V2 Global valeurs'!$G116="E",'V2 Global valeurs'!E116="BASE"),VLOOKUP('V2 Global valeurs'!$A116,'V2 Global valeurs'!$A$2:$L$1221,9,FALSE),"0")</f>
        <v>62.839999999999996</v>
      </c>
      <c r="R116" s="9">
        <f>IF(AND('V2 Global valeurs'!$G116="E",'V2 Global valeurs'!E116="BASE"),VLOOKUP('V2 Global valeurs'!$A116,'V2 Global valeurs'!$A$2:$L$1221,10,FALSE),"0")</f>
        <v>0</v>
      </c>
      <c r="S116" s="9">
        <f>IF(AND('V2 Global valeurs'!$G116="E",'V2 Global valeurs'!E116="BASE"),VLOOKUP('V2 Global valeurs'!$A116,'V2 Global valeurs'!$A$2:$L$1221,11,FALSE),"0")</f>
        <v>150.20000000000002</v>
      </c>
      <c r="T116" s="9">
        <f>IF(AND('V2 Global valeurs'!$G116="E",'V2 Global valeurs'!E116="BASE"),VLOOKUP('V2 Global valeurs'!$A116,'V2 Global valeurs'!$A$2:$L$1221,12,FALSE),"0")</f>
        <v>0</v>
      </c>
      <c r="U116" s="9" t="str">
        <f>IF(AND('V2 Global valeurs'!$G116="A",'V2 Global valeurs'!E116="BASE"),VLOOKUP('V2 Global valeurs'!$A116,'V2 Global valeurs'!$A$2:$L$1221,8,FALSE),"0")</f>
        <v>0</v>
      </c>
      <c r="V116" s="9" t="str">
        <f>IF(AND('V2 Global valeurs'!$G116="A",'V2 Global valeurs'!E116="BASE"),VLOOKUP('V2 Global valeurs'!$A116,'V2 Global valeurs'!$A$2:$L$1221,9,FALSE),"0")</f>
        <v>0</v>
      </c>
      <c r="W116" s="9" t="str">
        <f>IF(AND('V2 Global valeurs'!$G116="A",'V2 Global valeurs'!E116="BASE"),VLOOKUP('V2 Global valeurs'!$A116,'V2 Global valeurs'!$A$2:$L$1221,10,FALSE),"0")</f>
        <v>0</v>
      </c>
      <c r="X116" s="9" t="str">
        <f>IF(AND('V2 Global valeurs'!$G116="A",'V2 Global valeurs'!E116="BASE"),VLOOKUP('V2 Global valeurs'!$A116,'V2 Global valeurs'!$A$2:$L$1221,11,FALSE),"0")</f>
        <v>0</v>
      </c>
      <c r="Y116" s="9" t="str">
        <f>IF(AND('V2 Global valeurs'!$G116="A",'V2 Global valeurs'!E116="BASE"),VLOOKUP('V2 Global valeurs'!$A116,'V2 Global valeurs'!$A$2:$L$1221,12,FALSE),"0")</f>
        <v>0</v>
      </c>
      <c r="AB116" s="3"/>
      <c r="AC116" s="3" t="str">
        <f>IF(AND('V2 Global valeurs'!$G116="E",'V2 Global valeurs'!$E116="RENFORT 1"),VLOOKUP('V2 Global valeurs'!$A116,'V2 Global valeurs'!$A$2:$L$1221,8,FALSE),"0")</f>
        <v>0</v>
      </c>
      <c r="AD116" s="3" t="str">
        <f>IF(AND('V2 Global valeurs'!$G116="E",'V2 Global valeurs'!$E116="RENFORT 1"),VLOOKUP('V2 Global valeurs'!$A116,'V2 Global valeurs'!$A$2:$L$1221,9,FALSE),"0")</f>
        <v>0</v>
      </c>
      <c r="AE116" s="3" t="str">
        <f>IF(AND('V2 Global valeurs'!$G116="E",'V2 Global valeurs'!$E116="RENFORT 1"),VLOOKUP('V2 Global valeurs'!$A116,'V2 Global valeurs'!$A$2:$L$1221,10,FALSE),"0")</f>
        <v>0</v>
      </c>
      <c r="AF116" s="3" t="str">
        <f>IF(AND('V2 Global valeurs'!$G116="E",'V2 Global valeurs'!$E116="RENFORT 1"),VLOOKUP('V2 Global valeurs'!$A116,'V2 Global valeurs'!$A$2:$L$1221,11,FALSE),"0")</f>
        <v>0</v>
      </c>
      <c r="AG116" s="3" t="str">
        <f>IF(AND('V2 Global valeurs'!$G116="E",'V2 Global valeurs'!$E116="RENFORT 1"),VLOOKUP('V2 Global valeurs'!$A116,'V2 Global valeurs'!$A$2:$L$1221,12,FALSE),"0")</f>
        <v>0</v>
      </c>
      <c r="AH116" s="3" t="str">
        <f>IF(AND('V2 Global valeurs'!$G116="A",'V2 Global valeurs'!$E116="RENFORT 1"),VLOOKUP('V2 Global valeurs'!$A116,'V2 Global valeurs'!$A$2:$L$1221,8,FALSE),"0")</f>
        <v>0</v>
      </c>
      <c r="AI116" s="3" t="str">
        <f>IF(AND('V2 Global valeurs'!$G116="A",'V2 Global valeurs'!$E116="RENFORT 1"),VLOOKUP('V2 Global valeurs'!$A116,'V2 Global valeurs'!$A$2:$L$1221,9,FALSE),"0")</f>
        <v>0</v>
      </c>
      <c r="AJ116" s="3" t="str">
        <f>IF(AND('V2 Global valeurs'!$G116="A",'V2 Global valeurs'!$E116="RENFORT 1"),VLOOKUP('V2 Global valeurs'!$A116,'V2 Global valeurs'!$A$2:$L$1221,10,FALSE),"0")</f>
        <v>0</v>
      </c>
      <c r="AK116" s="3" t="str">
        <f>IF(AND('V2 Global valeurs'!$G116="A",'V2 Global valeurs'!$E116="RENFORT 1"),VLOOKUP('V2 Global valeurs'!$A116,'V2 Global valeurs'!$A$2:$L$1221,11,FALSE),"0")</f>
        <v>0</v>
      </c>
      <c r="AL116" s="3" t="str">
        <f>IF(AND('V2 Global valeurs'!$G116="A",'V2 Global valeurs'!$E116="RENFORT 1"),VLOOKUP('V2 Global valeurs'!$A116,'V2 Global valeurs'!$A$2:$L$1221,12,FALSE),"0")</f>
        <v>0</v>
      </c>
      <c r="AP116" s="1" t="str">
        <f>IF(AND('V2 Global valeurs'!$G116="E",'V2 Global valeurs'!$E116="RENFORT 2"),VLOOKUP('V2 Global valeurs'!$A116,'V2 Global valeurs'!$A$2:$L$1221,8,FALSE),"0")</f>
        <v>0</v>
      </c>
      <c r="AQ116" s="1" t="str">
        <f>IF(AND('V2 Global valeurs'!$G116="E",'V2 Global valeurs'!$E116="RENFORT 2"),VLOOKUP('V2 Global valeurs'!$A116,'V2 Global valeurs'!$A$2:$L$1221,9,FALSE),"0")</f>
        <v>0</v>
      </c>
      <c r="AR116" s="1" t="str">
        <f>IF(AND('V2 Global valeurs'!$G116="E",'V2 Global valeurs'!$E116="RENFORT 2"),VLOOKUP('V2 Global valeurs'!$A116,'V2 Global valeurs'!$A$2:$L$1221,10,FALSE),"0")</f>
        <v>0</v>
      </c>
      <c r="AS116" s="1" t="str">
        <f>IF(AND('V2 Global valeurs'!$G116="E",'V2 Global valeurs'!$E116="RENFORT 2"),VLOOKUP('V2 Global valeurs'!$A116,'V2 Global valeurs'!$A$2:$L$1221,11,FALSE),"0")</f>
        <v>0</v>
      </c>
      <c r="AT116" s="1" t="str">
        <f>IF(AND('V2 Global valeurs'!$G116="E",'V2 Global valeurs'!$E116="RENFORT 2"),VLOOKUP('V2 Global valeurs'!$A116,'V2 Global valeurs'!$A$2:$L$1221,12,FALSE),"0")</f>
        <v>0</v>
      </c>
      <c r="AU116" s="1" t="str">
        <f>IF(AND('V2 Global valeurs'!$G116="A",'V2 Global valeurs'!$E116="RENFORT 2"),VLOOKUP('V2 Global valeurs'!$A116,'V2 Global valeurs'!$A$2:$L$1221,8,FALSE),"0")</f>
        <v>0</v>
      </c>
      <c r="AV116" s="1" t="str">
        <f>IF(AND('V2 Global valeurs'!$G116="A",'V2 Global valeurs'!$E116="RENFORT 2"),VLOOKUP('V2 Global valeurs'!$A116,'V2 Global valeurs'!$A$2:$L$1221,9,FALSE),"0")</f>
        <v>0</v>
      </c>
      <c r="AW116" s="1" t="str">
        <f>IF(AND('V2 Global valeurs'!$G116="A",'V2 Global valeurs'!$E116="RENFORT 2"),VLOOKUP('V2 Global valeurs'!$A116,'V2 Global valeurs'!$A$2:$L$1221,10,FALSE),"0")</f>
        <v>0</v>
      </c>
      <c r="AX116" s="1" t="str">
        <f>IF(AND('V2 Global valeurs'!$G116="A",'V2 Global valeurs'!$E116="RENFORT 2"),VLOOKUP('V2 Global valeurs'!$A116,'V2 Global valeurs'!$A$2:$L$1221,11,FALSE),"0")</f>
        <v>0</v>
      </c>
      <c r="AY116" s="1" t="str">
        <f>IF(AND('V2 Global valeurs'!$G116="A",'V2 Global valeurs'!$E116="RENFORT 2"),VLOOKUP('V2 Global valeurs'!$A116,'V2 Global valeurs'!$A$2:$L$1221,12,FALSE),"0")</f>
        <v>0</v>
      </c>
    </row>
    <row r="117" spans="1:51" x14ac:dyDescent="0.3">
      <c r="A117" t="s">
        <v>321</v>
      </c>
      <c r="B117" t="s">
        <v>318</v>
      </c>
      <c r="C117" t="s">
        <v>322</v>
      </c>
      <c r="D117" t="s">
        <v>323</v>
      </c>
      <c r="E117" t="s">
        <v>368</v>
      </c>
      <c r="F117">
        <v>4</v>
      </c>
      <c r="G117" s="2" t="s">
        <v>9</v>
      </c>
      <c r="H117">
        <v>0</v>
      </c>
      <c r="I117">
        <v>98.84</v>
      </c>
      <c r="J117">
        <v>0</v>
      </c>
      <c r="K117">
        <v>237.59000000000003</v>
      </c>
      <c r="L117">
        <v>0</v>
      </c>
      <c r="O117" s="4"/>
      <c r="P117" s="9" t="str">
        <f>IF(AND('V2 Global valeurs'!$G117="E",'V2 Global valeurs'!E117="BASE"),VLOOKUP('V2 Global valeurs'!$A117,'V2 Global valeurs'!$A$2:$L$1221,8,FALSE),"0")</f>
        <v>0</v>
      </c>
      <c r="Q117" s="9" t="str">
        <f>IF(AND('V2 Global valeurs'!$G117="E",'V2 Global valeurs'!E117="BASE"),VLOOKUP('V2 Global valeurs'!$A117,'V2 Global valeurs'!$A$2:$L$1221,9,FALSE),"0")</f>
        <v>0</v>
      </c>
      <c r="R117" s="9" t="str">
        <f>IF(AND('V2 Global valeurs'!$G117="E",'V2 Global valeurs'!E117="BASE"),VLOOKUP('V2 Global valeurs'!$A117,'V2 Global valeurs'!$A$2:$L$1221,10,FALSE),"0")</f>
        <v>0</v>
      </c>
      <c r="S117" s="9" t="str">
        <f>IF(AND('V2 Global valeurs'!$G117="E",'V2 Global valeurs'!E117="BASE"),VLOOKUP('V2 Global valeurs'!$A117,'V2 Global valeurs'!$A$2:$L$1221,11,FALSE),"0")</f>
        <v>0</v>
      </c>
      <c r="T117" s="9" t="str">
        <f>IF(AND('V2 Global valeurs'!$G117="E",'V2 Global valeurs'!E117="BASE"),VLOOKUP('V2 Global valeurs'!$A117,'V2 Global valeurs'!$A$2:$L$1221,12,FALSE),"0")</f>
        <v>0</v>
      </c>
      <c r="U117" s="9" t="str">
        <f>IF(AND('V2 Global valeurs'!$G117="A",'V2 Global valeurs'!E117="BASE"),VLOOKUP('V2 Global valeurs'!$A117,'V2 Global valeurs'!$A$2:$L$1221,8,FALSE),"0")</f>
        <v>0</v>
      </c>
      <c r="V117" s="9" t="str">
        <f>IF(AND('V2 Global valeurs'!$G117="A",'V2 Global valeurs'!E117="BASE"),VLOOKUP('V2 Global valeurs'!$A117,'V2 Global valeurs'!$A$2:$L$1221,9,FALSE),"0")</f>
        <v>0</v>
      </c>
      <c r="W117" s="9" t="str">
        <f>IF(AND('V2 Global valeurs'!$G117="A",'V2 Global valeurs'!E117="BASE"),VLOOKUP('V2 Global valeurs'!$A117,'V2 Global valeurs'!$A$2:$L$1221,10,FALSE),"0")</f>
        <v>0</v>
      </c>
      <c r="X117" s="9" t="str">
        <f>IF(AND('V2 Global valeurs'!$G117="A",'V2 Global valeurs'!E117="BASE"),VLOOKUP('V2 Global valeurs'!$A117,'V2 Global valeurs'!$A$2:$L$1221,11,FALSE),"0")</f>
        <v>0</v>
      </c>
      <c r="Y117" s="9" t="str">
        <f>IF(AND('V2 Global valeurs'!$G117="A",'V2 Global valeurs'!E117="BASE"),VLOOKUP('V2 Global valeurs'!$A117,'V2 Global valeurs'!$A$2:$L$1221,12,FALSE),"0")</f>
        <v>0</v>
      </c>
      <c r="Z117" t="s">
        <v>322</v>
      </c>
      <c r="AA117" t="s">
        <v>323</v>
      </c>
      <c r="AB117" s="3" t="s">
        <v>9</v>
      </c>
      <c r="AC117" s="3">
        <f>IF(AND('V2 Global valeurs'!$G117="E",'V2 Global valeurs'!$E117="RENFORT 1"),VLOOKUP('V2 Global valeurs'!$A117,'V2 Global valeurs'!$A$2:$L$1221,8,FALSE),"0")</f>
        <v>0</v>
      </c>
      <c r="AD117" s="3">
        <f>IF(AND('V2 Global valeurs'!$G117="E",'V2 Global valeurs'!$E117="RENFORT 1"),VLOOKUP('V2 Global valeurs'!$A117,'V2 Global valeurs'!$A$2:$L$1221,9,FALSE),"0")</f>
        <v>98.84</v>
      </c>
      <c r="AE117" s="3">
        <f>IF(AND('V2 Global valeurs'!$G117="E",'V2 Global valeurs'!$E117="RENFORT 1"),VLOOKUP('V2 Global valeurs'!$A117,'V2 Global valeurs'!$A$2:$L$1221,10,FALSE),"0")</f>
        <v>0</v>
      </c>
      <c r="AF117" s="3">
        <f>IF(AND('V2 Global valeurs'!$G117="E",'V2 Global valeurs'!$E117="RENFORT 1"),VLOOKUP('V2 Global valeurs'!$A117,'V2 Global valeurs'!$A$2:$L$1221,11,FALSE),"0")</f>
        <v>237.59000000000003</v>
      </c>
      <c r="AG117" s="3">
        <f>IF(AND('V2 Global valeurs'!$G117="E",'V2 Global valeurs'!$E117="RENFORT 1"),VLOOKUP('V2 Global valeurs'!$A117,'V2 Global valeurs'!$A$2:$L$1221,12,FALSE),"0")</f>
        <v>0</v>
      </c>
      <c r="AH117" s="3" t="str">
        <f>IF(AND('V2 Global valeurs'!$G117="A",'V2 Global valeurs'!$E117="RENFORT 1"),VLOOKUP('V2 Global valeurs'!$A117,'V2 Global valeurs'!$A$2:$L$1221,8,FALSE),"0")</f>
        <v>0</v>
      </c>
      <c r="AI117" s="3" t="str">
        <f>IF(AND('V2 Global valeurs'!$G117="A",'V2 Global valeurs'!$E117="RENFORT 1"),VLOOKUP('V2 Global valeurs'!$A117,'V2 Global valeurs'!$A$2:$L$1221,9,FALSE),"0")</f>
        <v>0</v>
      </c>
      <c r="AJ117" s="3" t="str">
        <f>IF(AND('V2 Global valeurs'!$G117="A",'V2 Global valeurs'!$E117="RENFORT 1"),VLOOKUP('V2 Global valeurs'!$A117,'V2 Global valeurs'!$A$2:$L$1221,10,FALSE),"0")</f>
        <v>0</v>
      </c>
      <c r="AK117" s="3" t="str">
        <f>IF(AND('V2 Global valeurs'!$G117="A",'V2 Global valeurs'!$E117="RENFORT 1"),VLOOKUP('V2 Global valeurs'!$A117,'V2 Global valeurs'!$A$2:$L$1221,11,FALSE),"0")</f>
        <v>0</v>
      </c>
      <c r="AL117" s="3" t="str">
        <f>IF(AND('V2 Global valeurs'!$G117="A",'V2 Global valeurs'!$E117="RENFORT 1"),VLOOKUP('V2 Global valeurs'!$A117,'V2 Global valeurs'!$A$2:$L$1221,12,FALSE),"0")</f>
        <v>0</v>
      </c>
      <c r="AP117" s="1" t="str">
        <f>IF(AND('V2 Global valeurs'!$G117="E",'V2 Global valeurs'!$E117="RENFORT 2"),VLOOKUP('V2 Global valeurs'!$A117,'V2 Global valeurs'!$A$2:$L$1221,8,FALSE),"0")</f>
        <v>0</v>
      </c>
      <c r="AQ117" s="1" t="str">
        <f>IF(AND('V2 Global valeurs'!$G117="E",'V2 Global valeurs'!$E117="RENFORT 2"),VLOOKUP('V2 Global valeurs'!$A117,'V2 Global valeurs'!$A$2:$L$1221,9,FALSE),"0")</f>
        <v>0</v>
      </c>
      <c r="AR117" s="1" t="str">
        <f>IF(AND('V2 Global valeurs'!$G117="E",'V2 Global valeurs'!$E117="RENFORT 2"),VLOOKUP('V2 Global valeurs'!$A117,'V2 Global valeurs'!$A$2:$L$1221,10,FALSE),"0")</f>
        <v>0</v>
      </c>
      <c r="AS117" s="1" t="str">
        <f>IF(AND('V2 Global valeurs'!$G117="E",'V2 Global valeurs'!$E117="RENFORT 2"),VLOOKUP('V2 Global valeurs'!$A117,'V2 Global valeurs'!$A$2:$L$1221,11,FALSE),"0")</f>
        <v>0</v>
      </c>
      <c r="AT117" s="1" t="str">
        <f>IF(AND('V2 Global valeurs'!$G117="E",'V2 Global valeurs'!$E117="RENFORT 2"),VLOOKUP('V2 Global valeurs'!$A117,'V2 Global valeurs'!$A$2:$L$1221,12,FALSE),"0")</f>
        <v>0</v>
      </c>
      <c r="AU117" s="1" t="str">
        <f>IF(AND('V2 Global valeurs'!$G117="A",'V2 Global valeurs'!$E117="RENFORT 2"),VLOOKUP('V2 Global valeurs'!$A117,'V2 Global valeurs'!$A$2:$L$1221,8,FALSE),"0")</f>
        <v>0</v>
      </c>
      <c r="AV117" s="1" t="str">
        <f>IF(AND('V2 Global valeurs'!$G117="A",'V2 Global valeurs'!$E117="RENFORT 2"),VLOOKUP('V2 Global valeurs'!$A117,'V2 Global valeurs'!$A$2:$L$1221,9,FALSE),"0")</f>
        <v>0</v>
      </c>
      <c r="AW117" s="1" t="str">
        <f>IF(AND('V2 Global valeurs'!$G117="A",'V2 Global valeurs'!$E117="RENFORT 2"),VLOOKUP('V2 Global valeurs'!$A117,'V2 Global valeurs'!$A$2:$L$1221,10,FALSE),"0")</f>
        <v>0</v>
      </c>
      <c r="AX117" s="1" t="str">
        <f>IF(AND('V2 Global valeurs'!$G117="A",'V2 Global valeurs'!$E117="RENFORT 2"),VLOOKUP('V2 Global valeurs'!$A117,'V2 Global valeurs'!$A$2:$L$1221,11,FALSE),"0")</f>
        <v>0</v>
      </c>
      <c r="AY117" s="1" t="str">
        <f>IF(AND('V2 Global valeurs'!$G117="A",'V2 Global valeurs'!$E117="RENFORT 2"),VLOOKUP('V2 Global valeurs'!$A117,'V2 Global valeurs'!$A$2:$L$1221,12,FALSE),"0")</f>
        <v>0</v>
      </c>
    </row>
    <row r="118" spans="1:51" s="19" customFormat="1" x14ac:dyDescent="0.3">
      <c r="A118" s="19" t="s">
        <v>324</v>
      </c>
      <c r="B118" s="19" t="s">
        <v>325</v>
      </c>
      <c r="C118" s="19" t="s">
        <v>326</v>
      </c>
      <c r="D118" s="19" t="s">
        <v>327</v>
      </c>
      <c r="E118" s="19" t="s">
        <v>367</v>
      </c>
      <c r="F118" s="19">
        <v>4</v>
      </c>
      <c r="G118" s="20" t="s">
        <v>9</v>
      </c>
      <c r="H118" s="19">
        <v>0</v>
      </c>
      <c r="I118" s="19">
        <v>74.110000000000014</v>
      </c>
      <c r="J118" s="19">
        <v>0</v>
      </c>
      <c r="K118" s="19">
        <v>158.66000000000003</v>
      </c>
      <c r="L118" s="19">
        <v>0</v>
      </c>
      <c r="M118" s="19" t="s">
        <v>326</v>
      </c>
      <c r="N118" s="19" t="s">
        <v>327</v>
      </c>
      <c r="O118" s="21" t="s">
        <v>9</v>
      </c>
      <c r="P118" s="22">
        <f>IF(AND('V2 Global valeurs'!$G118="E",'V2 Global valeurs'!E118="BASE"),VLOOKUP('V2 Global valeurs'!$A118,'V2 Global valeurs'!$A$2:$L$1221,8,FALSE),"0")</f>
        <v>0</v>
      </c>
      <c r="Q118" s="22">
        <f>IF(AND('V2 Global valeurs'!$G118="E",'V2 Global valeurs'!E118="BASE"),VLOOKUP('V2 Global valeurs'!$A118,'V2 Global valeurs'!$A$2:$L$1221,9,FALSE),"0")</f>
        <v>74.110000000000014</v>
      </c>
      <c r="R118" s="22">
        <f>IF(AND('V2 Global valeurs'!$G118="E",'V2 Global valeurs'!E118="BASE"),VLOOKUP('V2 Global valeurs'!$A118,'V2 Global valeurs'!$A$2:$L$1221,10,FALSE),"0")</f>
        <v>0</v>
      </c>
      <c r="S118" s="22">
        <f>IF(AND('V2 Global valeurs'!$G118="E",'V2 Global valeurs'!E118="BASE"),VLOOKUP('V2 Global valeurs'!$A118,'V2 Global valeurs'!$A$2:$L$1221,11,FALSE),"0")</f>
        <v>158.66000000000003</v>
      </c>
      <c r="T118" s="22">
        <f>IF(AND('V2 Global valeurs'!$G118="E",'V2 Global valeurs'!E118="BASE"),VLOOKUP('V2 Global valeurs'!$A118,'V2 Global valeurs'!$A$2:$L$1221,12,FALSE),"0")</f>
        <v>0</v>
      </c>
      <c r="U118" s="22" t="str">
        <f>IF(AND('V2 Global valeurs'!$G118="A",'V2 Global valeurs'!E118="BASE"),VLOOKUP('V2 Global valeurs'!$A118,'V2 Global valeurs'!$A$2:$L$1221,8,FALSE),"0")</f>
        <v>0</v>
      </c>
      <c r="V118" s="22" t="str">
        <f>IF(AND('V2 Global valeurs'!$G118="A",'V2 Global valeurs'!E118="BASE"),VLOOKUP('V2 Global valeurs'!$A118,'V2 Global valeurs'!$A$2:$L$1221,9,FALSE),"0")</f>
        <v>0</v>
      </c>
      <c r="W118" s="22" t="str">
        <f>IF(AND('V2 Global valeurs'!$G118="A",'V2 Global valeurs'!E118="BASE"),VLOOKUP('V2 Global valeurs'!$A118,'V2 Global valeurs'!$A$2:$L$1221,10,FALSE),"0")</f>
        <v>0</v>
      </c>
      <c r="X118" s="22" t="str">
        <f>IF(AND('V2 Global valeurs'!$G118="A",'V2 Global valeurs'!E118="BASE"),VLOOKUP('V2 Global valeurs'!$A118,'V2 Global valeurs'!$A$2:$L$1221,11,FALSE),"0")</f>
        <v>0</v>
      </c>
      <c r="Y118" s="22" t="str">
        <f>IF(AND('V2 Global valeurs'!$G118="A",'V2 Global valeurs'!E118="BASE"),VLOOKUP('V2 Global valeurs'!$A118,'V2 Global valeurs'!$A$2:$L$1221,12,FALSE),"0")</f>
        <v>0</v>
      </c>
      <c r="AB118" s="22"/>
      <c r="AC118" s="22" t="str">
        <f>IF(AND('V2 Global valeurs'!$G118="E",'V2 Global valeurs'!$E118="RENFORT 1"),VLOOKUP('V2 Global valeurs'!$A118,'V2 Global valeurs'!$A$2:$L$1221,8,FALSE),"0")</f>
        <v>0</v>
      </c>
      <c r="AD118" s="22" t="str">
        <f>IF(AND('V2 Global valeurs'!$G118="E",'V2 Global valeurs'!$E118="RENFORT 1"),VLOOKUP('V2 Global valeurs'!$A118,'V2 Global valeurs'!$A$2:$L$1221,9,FALSE),"0")</f>
        <v>0</v>
      </c>
      <c r="AE118" s="22" t="str">
        <f>IF(AND('V2 Global valeurs'!$G118="E",'V2 Global valeurs'!$E118="RENFORT 1"),VLOOKUP('V2 Global valeurs'!$A118,'V2 Global valeurs'!$A$2:$L$1221,10,FALSE),"0")</f>
        <v>0</v>
      </c>
      <c r="AF118" s="22" t="str">
        <f>IF(AND('V2 Global valeurs'!$G118="E",'V2 Global valeurs'!$E118="RENFORT 1"),VLOOKUP('V2 Global valeurs'!$A118,'V2 Global valeurs'!$A$2:$L$1221,11,FALSE),"0")</f>
        <v>0</v>
      </c>
      <c r="AG118" s="22" t="str">
        <f>IF(AND('V2 Global valeurs'!$G118="E",'V2 Global valeurs'!$E118="RENFORT 1"),VLOOKUP('V2 Global valeurs'!$A118,'V2 Global valeurs'!$A$2:$L$1221,12,FALSE),"0")</f>
        <v>0</v>
      </c>
      <c r="AH118" s="22" t="str">
        <f>IF(AND('V2 Global valeurs'!$G118="A",'V2 Global valeurs'!$E118="RENFORT 1"),VLOOKUP('V2 Global valeurs'!$A118,'V2 Global valeurs'!$A$2:$L$1221,8,FALSE),"0")</f>
        <v>0</v>
      </c>
      <c r="AI118" s="22" t="str">
        <f>IF(AND('V2 Global valeurs'!$G118="A",'V2 Global valeurs'!$E118="RENFORT 1"),VLOOKUP('V2 Global valeurs'!$A118,'V2 Global valeurs'!$A$2:$L$1221,9,FALSE),"0")</f>
        <v>0</v>
      </c>
      <c r="AJ118" s="22" t="str">
        <f>IF(AND('V2 Global valeurs'!$G118="A",'V2 Global valeurs'!$E118="RENFORT 1"),VLOOKUP('V2 Global valeurs'!$A118,'V2 Global valeurs'!$A$2:$L$1221,10,FALSE),"0")</f>
        <v>0</v>
      </c>
      <c r="AK118" s="22" t="str">
        <f>IF(AND('V2 Global valeurs'!$G118="A",'V2 Global valeurs'!$E118="RENFORT 1"),VLOOKUP('V2 Global valeurs'!$A118,'V2 Global valeurs'!$A$2:$L$1221,11,FALSE),"0")</f>
        <v>0</v>
      </c>
      <c r="AL118" s="22" t="str">
        <f>IF(AND('V2 Global valeurs'!$G118="A",'V2 Global valeurs'!$E118="RENFORT 1"),VLOOKUP('V2 Global valeurs'!$A118,'V2 Global valeurs'!$A$2:$L$1221,12,FALSE),"0")</f>
        <v>0</v>
      </c>
      <c r="AP118" s="23" t="str">
        <f>IF(AND('V2 Global valeurs'!$G118="E",'V2 Global valeurs'!$E118="RENFORT 2"),VLOOKUP('V2 Global valeurs'!$A118,'V2 Global valeurs'!$A$2:$L$1221,8,FALSE),"0")</f>
        <v>0</v>
      </c>
      <c r="AQ118" s="23" t="str">
        <f>IF(AND('V2 Global valeurs'!$G118="E",'V2 Global valeurs'!$E118="RENFORT 2"),VLOOKUP('V2 Global valeurs'!$A118,'V2 Global valeurs'!$A$2:$L$1221,9,FALSE),"0")</f>
        <v>0</v>
      </c>
      <c r="AR118" s="23" t="str">
        <f>IF(AND('V2 Global valeurs'!$G118="E",'V2 Global valeurs'!$E118="RENFORT 2"),VLOOKUP('V2 Global valeurs'!$A118,'V2 Global valeurs'!$A$2:$L$1221,10,FALSE),"0")</f>
        <v>0</v>
      </c>
      <c r="AS118" s="23" t="str">
        <f>IF(AND('V2 Global valeurs'!$G118="E",'V2 Global valeurs'!$E118="RENFORT 2"),VLOOKUP('V2 Global valeurs'!$A118,'V2 Global valeurs'!$A$2:$L$1221,11,FALSE),"0")</f>
        <v>0</v>
      </c>
      <c r="AT118" s="23" t="str">
        <f>IF(AND('V2 Global valeurs'!$G118="E",'V2 Global valeurs'!$E118="RENFORT 2"),VLOOKUP('V2 Global valeurs'!$A118,'V2 Global valeurs'!$A$2:$L$1221,12,FALSE),"0")</f>
        <v>0</v>
      </c>
      <c r="AU118" s="23" t="str">
        <f>IF(AND('V2 Global valeurs'!$G118="A",'V2 Global valeurs'!$E118="RENFORT 2"),VLOOKUP('V2 Global valeurs'!$A118,'V2 Global valeurs'!$A$2:$L$1221,8,FALSE),"0")</f>
        <v>0</v>
      </c>
      <c r="AV118" s="23" t="str">
        <f>IF(AND('V2 Global valeurs'!$G118="A",'V2 Global valeurs'!$E118="RENFORT 2"),VLOOKUP('V2 Global valeurs'!$A118,'V2 Global valeurs'!$A$2:$L$1221,9,FALSE),"0")</f>
        <v>0</v>
      </c>
      <c r="AW118" s="23" t="str">
        <f>IF(AND('V2 Global valeurs'!$G118="A",'V2 Global valeurs'!$E118="RENFORT 2"),VLOOKUP('V2 Global valeurs'!$A118,'V2 Global valeurs'!$A$2:$L$1221,10,FALSE),"0")</f>
        <v>0</v>
      </c>
      <c r="AX118" s="23" t="str">
        <f>IF(AND('V2 Global valeurs'!$G118="A",'V2 Global valeurs'!$E118="RENFORT 2"),VLOOKUP('V2 Global valeurs'!$A118,'V2 Global valeurs'!$A$2:$L$1221,11,FALSE),"0")</f>
        <v>0</v>
      </c>
      <c r="AY118" s="23" t="str">
        <f>IF(AND('V2 Global valeurs'!$G118="A",'V2 Global valeurs'!$E118="RENFORT 2"),VLOOKUP('V2 Global valeurs'!$A118,'V2 Global valeurs'!$A$2:$L$1221,12,FALSE),"0")</f>
        <v>0</v>
      </c>
    </row>
    <row r="119" spans="1:51" s="19" customFormat="1" x14ac:dyDescent="0.3">
      <c r="A119" s="19" t="s">
        <v>328</v>
      </c>
      <c r="B119" s="19" t="s">
        <v>325</v>
      </c>
      <c r="C119" s="19" t="s">
        <v>329</v>
      </c>
      <c r="D119" s="19" t="s">
        <v>330</v>
      </c>
      <c r="E119" s="19" t="s">
        <v>368</v>
      </c>
      <c r="F119" s="19">
        <v>4</v>
      </c>
      <c r="G119" s="20" t="s">
        <v>14</v>
      </c>
      <c r="H119" s="19">
        <v>0</v>
      </c>
      <c r="I119" s="19">
        <v>9.4</v>
      </c>
      <c r="J119" s="19">
        <v>0</v>
      </c>
      <c r="K119" s="19">
        <v>17.46</v>
      </c>
      <c r="L119" s="19">
        <v>0</v>
      </c>
      <c r="O119" s="21"/>
      <c r="P119" s="22" t="str">
        <f>IF(AND('V2 Global valeurs'!$G119="E",'V2 Global valeurs'!E119="BASE"),VLOOKUP('V2 Global valeurs'!$A119,'V2 Global valeurs'!$A$2:$L$1221,8,FALSE),"0")</f>
        <v>0</v>
      </c>
      <c r="Q119" s="22" t="str">
        <f>IF(AND('V2 Global valeurs'!$G119="E",'V2 Global valeurs'!E119="BASE"),VLOOKUP('V2 Global valeurs'!$A119,'V2 Global valeurs'!$A$2:$L$1221,9,FALSE),"0")</f>
        <v>0</v>
      </c>
      <c r="R119" s="22" t="str">
        <f>IF(AND('V2 Global valeurs'!$G119="E",'V2 Global valeurs'!E119="BASE"),VLOOKUP('V2 Global valeurs'!$A119,'V2 Global valeurs'!$A$2:$L$1221,10,FALSE),"0")</f>
        <v>0</v>
      </c>
      <c r="S119" s="22" t="str">
        <f>IF(AND('V2 Global valeurs'!$G119="E",'V2 Global valeurs'!E119="BASE"),VLOOKUP('V2 Global valeurs'!$A119,'V2 Global valeurs'!$A$2:$L$1221,11,FALSE),"0")</f>
        <v>0</v>
      </c>
      <c r="T119" s="22" t="str">
        <f>IF(AND('V2 Global valeurs'!$G119="E",'V2 Global valeurs'!E119="BASE"),VLOOKUP('V2 Global valeurs'!$A119,'V2 Global valeurs'!$A$2:$L$1221,12,FALSE),"0")</f>
        <v>0</v>
      </c>
      <c r="U119" s="22" t="str">
        <f>IF(AND('V2 Global valeurs'!$G119="A",'V2 Global valeurs'!E119="BASE"),VLOOKUP('V2 Global valeurs'!$A119,'V2 Global valeurs'!$A$2:$L$1221,8,FALSE),"0")</f>
        <v>0</v>
      </c>
      <c r="V119" s="22" t="str">
        <f>IF(AND('V2 Global valeurs'!$G119="A",'V2 Global valeurs'!E119="BASE"),VLOOKUP('V2 Global valeurs'!$A119,'V2 Global valeurs'!$A$2:$L$1221,9,FALSE),"0")</f>
        <v>0</v>
      </c>
      <c r="W119" s="22" t="str">
        <f>IF(AND('V2 Global valeurs'!$G119="A",'V2 Global valeurs'!E119="BASE"),VLOOKUP('V2 Global valeurs'!$A119,'V2 Global valeurs'!$A$2:$L$1221,10,FALSE),"0")</f>
        <v>0</v>
      </c>
      <c r="X119" s="22" t="str">
        <f>IF(AND('V2 Global valeurs'!$G119="A",'V2 Global valeurs'!E119="BASE"),VLOOKUP('V2 Global valeurs'!$A119,'V2 Global valeurs'!$A$2:$L$1221,11,FALSE),"0")</f>
        <v>0</v>
      </c>
      <c r="Y119" s="22" t="str">
        <f>IF(AND('V2 Global valeurs'!$G119="A",'V2 Global valeurs'!E119="BASE"),VLOOKUP('V2 Global valeurs'!$A119,'V2 Global valeurs'!$A$2:$L$1221,12,FALSE),"0")</f>
        <v>0</v>
      </c>
      <c r="Z119" s="19" t="s">
        <v>329</v>
      </c>
      <c r="AA119" s="19" t="s">
        <v>330</v>
      </c>
      <c r="AB119" s="22" t="s">
        <v>14</v>
      </c>
      <c r="AC119" s="22" t="str">
        <f>IF(AND('V2 Global valeurs'!$G119="E",'V2 Global valeurs'!$E119="RENFORT 1"),VLOOKUP('V2 Global valeurs'!$A119,'V2 Global valeurs'!$A$2:$L$1221,8,FALSE),"0")</f>
        <v>0</v>
      </c>
      <c r="AD119" s="22" t="str">
        <f>IF(AND('V2 Global valeurs'!$G119="E",'V2 Global valeurs'!$E119="RENFORT 1"),VLOOKUP('V2 Global valeurs'!$A119,'V2 Global valeurs'!$A$2:$L$1221,9,FALSE),"0")</f>
        <v>0</v>
      </c>
      <c r="AE119" s="22" t="str">
        <f>IF(AND('V2 Global valeurs'!$G119="E",'V2 Global valeurs'!$E119="RENFORT 1"),VLOOKUP('V2 Global valeurs'!$A119,'V2 Global valeurs'!$A$2:$L$1221,10,FALSE),"0")</f>
        <v>0</v>
      </c>
      <c r="AF119" s="22" t="str">
        <f>IF(AND('V2 Global valeurs'!$G119="E",'V2 Global valeurs'!$E119="RENFORT 1"),VLOOKUP('V2 Global valeurs'!$A119,'V2 Global valeurs'!$A$2:$L$1221,11,FALSE),"0")</f>
        <v>0</v>
      </c>
      <c r="AG119" s="22" t="str">
        <f>IF(AND('V2 Global valeurs'!$G119="E",'V2 Global valeurs'!$E119="RENFORT 1"),VLOOKUP('V2 Global valeurs'!$A119,'V2 Global valeurs'!$A$2:$L$1221,12,FALSE),"0")</f>
        <v>0</v>
      </c>
      <c r="AH119" s="22">
        <f>IF(AND('V2 Global valeurs'!$G119="A",'V2 Global valeurs'!$E119="RENFORT 1"),VLOOKUP('V2 Global valeurs'!$A119,'V2 Global valeurs'!$A$2:$L$1221,8,FALSE),"0")</f>
        <v>0</v>
      </c>
      <c r="AI119" s="22">
        <f>IF(AND('V2 Global valeurs'!$G119="A",'V2 Global valeurs'!$E119="RENFORT 1"),VLOOKUP('V2 Global valeurs'!$A119,'V2 Global valeurs'!$A$2:$L$1221,9,FALSE),"0")</f>
        <v>9.4</v>
      </c>
      <c r="AJ119" s="22">
        <f>IF(AND('V2 Global valeurs'!$G119="A",'V2 Global valeurs'!$E119="RENFORT 1"),VLOOKUP('V2 Global valeurs'!$A119,'V2 Global valeurs'!$A$2:$L$1221,10,FALSE),"0")</f>
        <v>0</v>
      </c>
      <c r="AK119" s="22">
        <f>IF(AND('V2 Global valeurs'!$G119="A",'V2 Global valeurs'!$E119="RENFORT 1"),VLOOKUP('V2 Global valeurs'!$A119,'V2 Global valeurs'!$A$2:$L$1221,11,FALSE),"0")</f>
        <v>17.46</v>
      </c>
      <c r="AL119" s="22">
        <f>IF(AND('V2 Global valeurs'!$G119="A",'V2 Global valeurs'!$E119="RENFORT 1"),VLOOKUP('V2 Global valeurs'!$A119,'V2 Global valeurs'!$A$2:$L$1221,12,FALSE),"0")</f>
        <v>0</v>
      </c>
      <c r="AP119" s="23" t="str">
        <f>IF(AND('V2 Global valeurs'!$G119="E",'V2 Global valeurs'!$E119="RENFORT 2"),VLOOKUP('V2 Global valeurs'!$A119,'V2 Global valeurs'!$A$2:$L$1221,8,FALSE),"0")</f>
        <v>0</v>
      </c>
      <c r="AQ119" s="23" t="str">
        <f>IF(AND('V2 Global valeurs'!$G119="E",'V2 Global valeurs'!$E119="RENFORT 2"),VLOOKUP('V2 Global valeurs'!$A119,'V2 Global valeurs'!$A$2:$L$1221,9,FALSE),"0")</f>
        <v>0</v>
      </c>
      <c r="AR119" s="23" t="str">
        <f>IF(AND('V2 Global valeurs'!$G119="E",'V2 Global valeurs'!$E119="RENFORT 2"),VLOOKUP('V2 Global valeurs'!$A119,'V2 Global valeurs'!$A$2:$L$1221,10,FALSE),"0")</f>
        <v>0</v>
      </c>
      <c r="AS119" s="23" t="str">
        <f>IF(AND('V2 Global valeurs'!$G119="E",'V2 Global valeurs'!$E119="RENFORT 2"),VLOOKUP('V2 Global valeurs'!$A119,'V2 Global valeurs'!$A$2:$L$1221,11,FALSE),"0")</f>
        <v>0</v>
      </c>
      <c r="AT119" s="23" t="str">
        <f>IF(AND('V2 Global valeurs'!$G119="E",'V2 Global valeurs'!$E119="RENFORT 2"),VLOOKUP('V2 Global valeurs'!$A119,'V2 Global valeurs'!$A$2:$L$1221,12,FALSE),"0")</f>
        <v>0</v>
      </c>
      <c r="AU119" s="23" t="str">
        <f>IF(AND('V2 Global valeurs'!$G119="A",'V2 Global valeurs'!$E119="RENFORT 2"),VLOOKUP('V2 Global valeurs'!$A119,'V2 Global valeurs'!$A$2:$L$1221,8,FALSE),"0")</f>
        <v>0</v>
      </c>
      <c r="AV119" s="23" t="str">
        <f>IF(AND('V2 Global valeurs'!$G119="A",'V2 Global valeurs'!$E119="RENFORT 2"),VLOOKUP('V2 Global valeurs'!$A119,'V2 Global valeurs'!$A$2:$L$1221,9,FALSE),"0")</f>
        <v>0</v>
      </c>
      <c r="AW119" s="23" t="str">
        <f>IF(AND('V2 Global valeurs'!$G119="A",'V2 Global valeurs'!$E119="RENFORT 2"),VLOOKUP('V2 Global valeurs'!$A119,'V2 Global valeurs'!$A$2:$L$1221,10,FALSE),"0")</f>
        <v>0</v>
      </c>
      <c r="AX119" s="23" t="str">
        <f>IF(AND('V2 Global valeurs'!$G119="A",'V2 Global valeurs'!$E119="RENFORT 2"),VLOOKUP('V2 Global valeurs'!$A119,'V2 Global valeurs'!$A$2:$L$1221,11,FALSE),"0")</f>
        <v>0</v>
      </c>
      <c r="AY119" s="23" t="str">
        <f>IF(AND('V2 Global valeurs'!$G119="A",'V2 Global valeurs'!$E119="RENFORT 2"),VLOOKUP('V2 Global valeurs'!$A119,'V2 Global valeurs'!$A$2:$L$1221,12,FALSE),"0")</f>
        <v>0</v>
      </c>
    </row>
    <row r="120" spans="1:51" s="19" customFormat="1" x14ac:dyDescent="0.3">
      <c r="A120" s="19" t="s">
        <v>331</v>
      </c>
      <c r="B120" s="19" t="s">
        <v>325</v>
      </c>
      <c r="C120" s="19" t="s">
        <v>332</v>
      </c>
      <c r="D120" s="19" t="s">
        <v>333</v>
      </c>
      <c r="E120" s="19" t="s">
        <v>369</v>
      </c>
      <c r="F120" s="21">
        <v>4</v>
      </c>
      <c r="G120" s="20" t="s">
        <v>14</v>
      </c>
      <c r="H120" s="19">
        <v>0</v>
      </c>
      <c r="I120" s="19">
        <v>12.52</v>
      </c>
      <c r="J120" s="19">
        <v>0</v>
      </c>
      <c r="K120" s="19">
        <v>30.35</v>
      </c>
      <c r="L120" s="19">
        <v>0</v>
      </c>
      <c r="O120" s="21"/>
      <c r="P120" s="22" t="str">
        <f>IF(AND('V2 Global valeurs'!$G120="E",'V2 Global valeurs'!E120="BASE"),VLOOKUP('V2 Global valeurs'!$A120,'V2 Global valeurs'!$A$2:$L$1221,8,FALSE),"0")</f>
        <v>0</v>
      </c>
      <c r="Q120" s="22" t="str">
        <f>IF(AND('V2 Global valeurs'!$G120="E",'V2 Global valeurs'!E120="BASE"),VLOOKUP('V2 Global valeurs'!$A120,'V2 Global valeurs'!$A$2:$L$1221,9,FALSE),"0")</f>
        <v>0</v>
      </c>
      <c r="R120" s="22" t="str">
        <f>IF(AND('V2 Global valeurs'!$G120="E",'V2 Global valeurs'!E120="BASE"),VLOOKUP('V2 Global valeurs'!$A120,'V2 Global valeurs'!$A$2:$L$1221,10,FALSE),"0")</f>
        <v>0</v>
      </c>
      <c r="S120" s="22" t="str">
        <f>IF(AND('V2 Global valeurs'!$G120="E",'V2 Global valeurs'!E120="BASE"),VLOOKUP('V2 Global valeurs'!$A120,'V2 Global valeurs'!$A$2:$L$1221,11,FALSE),"0")</f>
        <v>0</v>
      </c>
      <c r="T120" s="22" t="str">
        <f>IF(AND('V2 Global valeurs'!$G120="E",'V2 Global valeurs'!E120="BASE"),VLOOKUP('V2 Global valeurs'!$A120,'V2 Global valeurs'!$A$2:$L$1221,12,FALSE),"0")</f>
        <v>0</v>
      </c>
      <c r="U120" s="22" t="str">
        <f>IF(AND('V2 Global valeurs'!$G120="A",'V2 Global valeurs'!E120="BASE"),VLOOKUP('V2 Global valeurs'!$A120,'V2 Global valeurs'!$A$2:$L$1221,8,FALSE),"0")</f>
        <v>0</v>
      </c>
      <c r="V120" s="22" t="str">
        <f>IF(AND('V2 Global valeurs'!$G120="A",'V2 Global valeurs'!E120="BASE"),VLOOKUP('V2 Global valeurs'!$A120,'V2 Global valeurs'!$A$2:$L$1221,9,FALSE),"0")</f>
        <v>0</v>
      </c>
      <c r="W120" s="22" t="str">
        <f>IF(AND('V2 Global valeurs'!$G120="A",'V2 Global valeurs'!E120="BASE"),VLOOKUP('V2 Global valeurs'!$A120,'V2 Global valeurs'!$A$2:$L$1221,10,FALSE),"0")</f>
        <v>0</v>
      </c>
      <c r="X120" s="22" t="str">
        <f>IF(AND('V2 Global valeurs'!$G120="A",'V2 Global valeurs'!E120="BASE"),VLOOKUP('V2 Global valeurs'!$A120,'V2 Global valeurs'!$A$2:$L$1221,11,FALSE),"0")</f>
        <v>0</v>
      </c>
      <c r="Y120" s="22" t="str">
        <f>IF(AND('V2 Global valeurs'!$G120="A",'V2 Global valeurs'!E120="BASE"),VLOOKUP('V2 Global valeurs'!$A120,'V2 Global valeurs'!$A$2:$L$1221,12,FALSE),"0")</f>
        <v>0</v>
      </c>
      <c r="AB120" s="22"/>
      <c r="AC120" s="22" t="str">
        <f>IF(AND('V2 Global valeurs'!$G120="E",'V2 Global valeurs'!$E120="RENFORT 1"),VLOOKUP('V2 Global valeurs'!$A120,'V2 Global valeurs'!$A$2:$L$1221,8,FALSE),"0")</f>
        <v>0</v>
      </c>
      <c r="AD120" s="22" t="str">
        <f>IF(AND('V2 Global valeurs'!$G120="E",'V2 Global valeurs'!$E120="RENFORT 1"),VLOOKUP('V2 Global valeurs'!$A120,'V2 Global valeurs'!$A$2:$L$1221,9,FALSE),"0")</f>
        <v>0</v>
      </c>
      <c r="AE120" s="22" t="str">
        <f>IF(AND('V2 Global valeurs'!$G120="E",'V2 Global valeurs'!$E120="RENFORT 1"),VLOOKUP('V2 Global valeurs'!$A120,'V2 Global valeurs'!$A$2:$L$1221,10,FALSE),"0")</f>
        <v>0</v>
      </c>
      <c r="AF120" s="22" t="str">
        <f>IF(AND('V2 Global valeurs'!$G120="E",'V2 Global valeurs'!$E120="RENFORT 1"),VLOOKUP('V2 Global valeurs'!$A120,'V2 Global valeurs'!$A$2:$L$1221,11,FALSE),"0")</f>
        <v>0</v>
      </c>
      <c r="AG120" s="22" t="str">
        <f>IF(AND('V2 Global valeurs'!$G120="E",'V2 Global valeurs'!$E120="RENFORT 1"),VLOOKUP('V2 Global valeurs'!$A120,'V2 Global valeurs'!$A$2:$L$1221,12,FALSE),"0")</f>
        <v>0</v>
      </c>
      <c r="AH120" s="22" t="str">
        <f>IF(AND('V2 Global valeurs'!$G120="A",'V2 Global valeurs'!$E120="RENFORT 1"),VLOOKUP('V2 Global valeurs'!$A120,'V2 Global valeurs'!$A$2:$L$1221,8,FALSE),"0")</f>
        <v>0</v>
      </c>
      <c r="AI120" s="22" t="str">
        <f>IF(AND('V2 Global valeurs'!$G120="A",'V2 Global valeurs'!$E120="RENFORT 1"),VLOOKUP('V2 Global valeurs'!$A120,'V2 Global valeurs'!$A$2:$L$1221,9,FALSE),"0")</f>
        <v>0</v>
      </c>
      <c r="AJ120" s="22" t="str">
        <f>IF(AND('V2 Global valeurs'!$G120="A",'V2 Global valeurs'!$E120="RENFORT 1"),VLOOKUP('V2 Global valeurs'!$A120,'V2 Global valeurs'!$A$2:$L$1221,10,FALSE),"0")</f>
        <v>0</v>
      </c>
      <c r="AK120" s="22" t="str">
        <f>IF(AND('V2 Global valeurs'!$G120="A",'V2 Global valeurs'!$E120="RENFORT 1"),VLOOKUP('V2 Global valeurs'!$A120,'V2 Global valeurs'!$A$2:$L$1221,11,FALSE),"0")</f>
        <v>0</v>
      </c>
      <c r="AL120" s="22" t="str">
        <f>IF(AND('V2 Global valeurs'!$G120="A",'V2 Global valeurs'!$E120="RENFORT 1"),VLOOKUP('V2 Global valeurs'!$A120,'V2 Global valeurs'!$A$2:$L$1221,12,FALSE),"0")</f>
        <v>0</v>
      </c>
      <c r="AM120" s="19" t="s">
        <v>332</v>
      </c>
      <c r="AN120" s="19" t="s">
        <v>333</v>
      </c>
      <c r="AO120" s="19" t="s">
        <v>14</v>
      </c>
      <c r="AP120" s="23" t="str">
        <f>IF(AND('V2 Global valeurs'!$G120="E",'V2 Global valeurs'!$E120="RENFORT 2"),VLOOKUP('V2 Global valeurs'!$A120,'V2 Global valeurs'!$A$2:$L$1221,8,FALSE),"0")</f>
        <v>0</v>
      </c>
      <c r="AQ120" s="23" t="str">
        <f>IF(AND('V2 Global valeurs'!$G120="E",'V2 Global valeurs'!$E120="RENFORT 2"),VLOOKUP('V2 Global valeurs'!$A120,'V2 Global valeurs'!$A$2:$L$1221,9,FALSE),"0")</f>
        <v>0</v>
      </c>
      <c r="AR120" s="23" t="str">
        <f>IF(AND('V2 Global valeurs'!$G120="E",'V2 Global valeurs'!$E120="RENFORT 2"),VLOOKUP('V2 Global valeurs'!$A120,'V2 Global valeurs'!$A$2:$L$1221,10,FALSE),"0")</f>
        <v>0</v>
      </c>
      <c r="AS120" s="23" t="str">
        <f>IF(AND('V2 Global valeurs'!$G120="E",'V2 Global valeurs'!$E120="RENFORT 2"),VLOOKUP('V2 Global valeurs'!$A120,'V2 Global valeurs'!$A$2:$L$1221,11,FALSE),"0")</f>
        <v>0</v>
      </c>
      <c r="AT120" s="23" t="str">
        <f>IF(AND('V2 Global valeurs'!$G120="E",'V2 Global valeurs'!$E120="RENFORT 2"),VLOOKUP('V2 Global valeurs'!$A120,'V2 Global valeurs'!$A$2:$L$1221,12,FALSE),"0")</f>
        <v>0</v>
      </c>
      <c r="AU120" s="23">
        <f>IF(AND('V2 Global valeurs'!$G120="A",'V2 Global valeurs'!$E120="RENFORT 2"),VLOOKUP('V2 Global valeurs'!$A120,'V2 Global valeurs'!$A$2:$L$1221,8,FALSE),"0")</f>
        <v>0</v>
      </c>
      <c r="AV120" s="23">
        <f>IF(AND('V2 Global valeurs'!$G120="A",'V2 Global valeurs'!$E120="RENFORT 2"),VLOOKUP('V2 Global valeurs'!$A120,'V2 Global valeurs'!$A$2:$L$1221,9,FALSE),"0")</f>
        <v>12.52</v>
      </c>
      <c r="AW120" s="23">
        <f>IF(AND('V2 Global valeurs'!$G120="A",'V2 Global valeurs'!$E120="RENFORT 2"),VLOOKUP('V2 Global valeurs'!$A120,'V2 Global valeurs'!$A$2:$L$1221,10,FALSE),"0")</f>
        <v>0</v>
      </c>
      <c r="AX120" s="23">
        <f>IF(AND('V2 Global valeurs'!$G120="A",'V2 Global valeurs'!$E120="RENFORT 2"),VLOOKUP('V2 Global valeurs'!$A120,'V2 Global valeurs'!$A$2:$L$1221,11,FALSE),"0")</f>
        <v>30.35</v>
      </c>
      <c r="AY120" s="23">
        <f>IF(AND('V2 Global valeurs'!$G120="A",'V2 Global valeurs'!$E120="RENFORT 2"),VLOOKUP('V2 Global valeurs'!$A120,'V2 Global valeurs'!$A$2:$L$1221,12,FALSE),"0")</f>
        <v>0</v>
      </c>
    </row>
    <row r="121" spans="1:51" x14ac:dyDescent="0.3">
      <c r="A121" t="s">
        <v>334</v>
      </c>
      <c r="B121" t="s">
        <v>335</v>
      </c>
      <c r="C121" t="s">
        <v>336</v>
      </c>
      <c r="D121" t="s">
        <v>337</v>
      </c>
      <c r="E121" t="s">
        <v>367</v>
      </c>
      <c r="F121">
        <v>4</v>
      </c>
      <c r="G121" s="2" t="s">
        <v>14</v>
      </c>
      <c r="H121">
        <v>0</v>
      </c>
      <c r="I121">
        <v>74.110000000000014</v>
      </c>
      <c r="J121">
        <v>0</v>
      </c>
      <c r="K121">
        <v>158.66000000000003</v>
      </c>
      <c r="L121">
        <v>0</v>
      </c>
      <c r="M121" t="s">
        <v>336</v>
      </c>
      <c r="N121" t="s">
        <v>337</v>
      </c>
      <c r="O121" s="4" t="s">
        <v>14</v>
      </c>
      <c r="P121" s="9" t="str">
        <f>IF(AND('V2 Global valeurs'!$G121="E",'V2 Global valeurs'!E121="BASE"),VLOOKUP('V2 Global valeurs'!$A121,'V2 Global valeurs'!$A$2:$L$1221,8,FALSE),"0")</f>
        <v>0</v>
      </c>
      <c r="Q121" s="9" t="str">
        <f>IF(AND('V2 Global valeurs'!$G121="E",'V2 Global valeurs'!E121="BASE"),VLOOKUP('V2 Global valeurs'!$A121,'V2 Global valeurs'!$A$2:$L$1221,9,FALSE),"0")</f>
        <v>0</v>
      </c>
      <c r="R121" s="9" t="str">
        <f>IF(AND('V2 Global valeurs'!$G121="E",'V2 Global valeurs'!E121="BASE"),VLOOKUP('V2 Global valeurs'!$A121,'V2 Global valeurs'!$A$2:$L$1221,10,FALSE),"0")</f>
        <v>0</v>
      </c>
      <c r="S121" s="9" t="str">
        <f>IF(AND('V2 Global valeurs'!$G121="E",'V2 Global valeurs'!E121="BASE"),VLOOKUP('V2 Global valeurs'!$A121,'V2 Global valeurs'!$A$2:$L$1221,11,FALSE),"0")</f>
        <v>0</v>
      </c>
      <c r="T121" s="9" t="str">
        <f>IF(AND('V2 Global valeurs'!$G121="E",'V2 Global valeurs'!E121="BASE"),VLOOKUP('V2 Global valeurs'!$A121,'V2 Global valeurs'!$A$2:$L$1221,12,FALSE),"0")</f>
        <v>0</v>
      </c>
      <c r="U121" s="9">
        <f>IF(AND('V2 Global valeurs'!$G121="A",'V2 Global valeurs'!E121="BASE"),VLOOKUP('V2 Global valeurs'!$A121,'V2 Global valeurs'!$A$2:$L$1221,8,FALSE),"0")</f>
        <v>0</v>
      </c>
      <c r="V121" s="9">
        <f>IF(AND('V2 Global valeurs'!$G121="A",'V2 Global valeurs'!E121="BASE"),VLOOKUP('V2 Global valeurs'!$A121,'V2 Global valeurs'!$A$2:$L$1221,9,FALSE),"0")</f>
        <v>74.110000000000014</v>
      </c>
      <c r="W121" s="9">
        <f>IF(AND('V2 Global valeurs'!$G121="A",'V2 Global valeurs'!E121="BASE"),VLOOKUP('V2 Global valeurs'!$A121,'V2 Global valeurs'!$A$2:$L$1221,10,FALSE),"0")</f>
        <v>0</v>
      </c>
      <c r="X121" s="9">
        <f>IF(AND('V2 Global valeurs'!$G121="A",'V2 Global valeurs'!E121="BASE"),VLOOKUP('V2 Global valeurs'!$A121,'V2 Global valeurs'!$A$2:$L$1221,11,FALSE),"0")</f>
        <v>158.66000000000003</v>
      </c>
      <c r="Y121" s="9">
        <f>IF(AND('V2 Global valeurs'!$G121="A",'V2 Global valeurs'!E121="BASE"),VLOOKUP('V2 Global valeurs'!$A121,'V2 Global valeurs'!$A$2:$L$1221,12,FALSE),"0")</f>
        <v>0</v>
      </c>
      <c r="AB121" s="3"/>
      <c r="AC121" s="3" t="str">
        <f>IF(AND('V2 Global valeurs'!$G121="E",'V2 Global valeurs'!$E121="RENFORT 1"),VLOOKUP('V2 Global valeurs'!$A121,'V2 Global valeurs'!$A$2:$L$1221,8,FALSE),"0")</f>
        <v>0</v>
      </c>
      <c r="AD121" s="3" t="str">
        <f>IF(AND('V2 Global valeurs'!$G121="E",'V2 Global valeurs'!$E121="RENFORT 1"),VLOOKUP('V2 Global valeurs'!$A121,'V2 Global valeurs'!$A$2:$L$1221,9,FALSE),"0")</f>
        <v>0</v>
      </c>
      <c r="AE121" s="3" t="str">
        <f>IF(AND('V2 Global valeurs'!$G121="E",'V2 Global valeurs'!$E121="RENFORT 1"),VLOOKUP('V2 Global valeurs'!$A121,'V2 Global valeurs'!$A$2:$L$1221,10,FALSE),"0")</f>
        <v>0</v>
      </c>
      <c r="AF121" s="3" t="str">
        <f>IF(AND('V2 Global valeurs'!$G121="E",'V2 Global valeurs'!$E121="RENFORT 1"),VLOOKUP('V2 Global valeurs'!$A121,'V2 Global valeurs'!$A$2:$L$1221,11,FALSE),"0")</f>
        <v>0</v>
      </c>
      <c r="AG121" s="3" t="str">
        <f>IF(AND('V2 Global valeurs'!$G121="E",'V2 Global valeurs'!$E121="RENFORT 1"),VLOOKUP('V2 Global valeurs'!$A121,'V2 Global valeurs'!$A$2:$L$1221,12,FALSE),"0")</f>
        <v>0</v>
      </c>
      <c r="AH121" s="3" t="str">
        <f>IF(AND('V2 Global valeurs'!$G121="A",'V2 Global valeurs'!$E121="RENFORT 1"),VLOOKUP('V2 Global valeurs'!$A121,'V2 Global valeurs'!$A$2:$L$1221,8,FALSE),"0")</f>
        <v>0</v>
      </c>
      <c r="AI121" s="3" t="str">
        <f>IF(AND('V2 Global valeurs'!$G121="A",'V2 Global valeurs'!$E121="RENFORT 1"),VLOOKUP('V2 Global valeurs'!$A121,'V2 Global valeurs'!$A$2:$L$1221,9,FALSE),"0")</f>
        <v>0</v>
      </c>
      <c r="AJ121" s="3" t="str">
        <f>IF(AND('V2 Global valeurs'!$G121="A",'V2 Global valeurs'!$E121="RENFORT 1"),VLOOKUP('V2 Global valeurs'!$A121,'V2 Global valeurs'!$A$2:$L$1221,10,FALSE),"0")</f>
        <v>0</v>
      </c>
      <c r="AK121" s="3" t="str">
        <f>IF(AND('V2 Global valeurs'!$G121="A",'V2 Global valeurs'!$E121="RENFORT 1"),VLOOKUP('V2 Global valeurs'!$A121,'V2 Global valeurs'!$A$2:$L$1221,11,FALSE),"0")</f>
        <v>0</v>
      </c>
      <c r="AL121" s="3" t="str">
        <f>IF(AND('V2 Global valeurs'!$G121="A",'V2 Global valeurs'!$E121="RENFORT 1"),VLOOKUP('V2 Global valeurs'!$A121,'V2 Global valeurs'!$A$2:$L$1221,12,FALSE),"0")</f>
        <v>0</v>
      </c>
      <c r="AP121" s="1" t="str">
        <f>IF(AND('V2 Global valeurs'!$G121="E",'V2 Global valeurs'!$E121="RENFORT 2"),VLOOKUP('V2 Global valeurs'!$A121,'V2 Global valeurs'!$A$2:$L$1221,8,FALSE),"0")</f>
        <v>0</v>
      </c>
      <c r="AQ121" s="1" t="str">
        <f>IF(AND('V2 Global valeurs'!$G121="E",'V2 Global valeurs'!$E121="RENFORT 2"),VLOOKUP('V2 Global valeurs'!$A121,'V2 Global valeurs'!$A$2:$L$1221,9,FALSE),"0")</f>
        <v>0</v>
      </c>
      <c r="AR121" s="1" t="str">
        <f>IF(AND('V2 Global valeurs'!$G121="E",'V2 Global valeurs'!$E121="RENFORT 2"),VLOOKUP('V2 Global valeurs'!$A121,'V2 Global valeurs'!$A$2:$L$1221,10,FALSE),"0")</f>
        <v>0</v>
      </c>
      <c r="AS121" s="1" t="str">
        <f>IF(AND('V2 Global valeurs'!$G121="E",'V2 Global valeurs'!$E121="RENFORT 2"),VLOOKUP('V2 Global valeurs'!$A121,'V2 Global valeurs'!$A$2:$L$1221,11,FALSE),"0")</f>
        <v>0</v>
      </c>
      <c r="AT121" s="1" t="str">
        <f>IF(AND('V2 Global valeurs'!$G121="E",'V2 Global valeurs'!$E121="RENFORT 2"),VLOOKUP('V2 Global valeurs'!$A121,'V2 Global valeurs'!$A$2:$L$1221,12,FALSE),"0")</f>
        <v>0</v>
      </c>
      <c r="AU121" s="1" t="str">
        <f>IF(AND('V2 Global valeurs'!$G121="A",'V2 Global valeurs'!$E121="RENFORT 2"),VLOOKUP('V2 Global valeurs'!$A121,'V2 Global valeurs'!$A$2:$L$1221,8,FALSE),"0")</f>
        <v>0</v>
      </c>
      <c r="AV121" s="1" t="str">
        <f>IF(AND('V2 Global valeurs'!$G121="A",'V2 Global valeurs'!$E121="RENFORT 2"),VLOOKUP('V2 Global valeurs'!$A121,'V2 Global valeurs'!$A$2:$L$1221,9,FALSE),"0")</f>
        <v>0</v>
      </c>
      <c r="AW121" s="1" t="str">
        <f>IF(AND('V2 Global valeurs'!$G121="A",'V2 Global valeurs'!$E121="RENFORT 2"),VLOOKUP('V2 Global valeurs'!$A121,'V2 Global valeurs'!$A$2:$L$1221,10,FALSE),"0")</f>
        <v>0</v>
      </c>
      <c r="AX121" s="1" t="str">
        <f>IF(AND('V2 Global valeurs'!$G121="A",'V2 Global valeurs'!$E121="RENFORT 2"),VLOOKUP('V2 Global valeurs'!$A121,'V2 Global valeurs'!$A$2:$L$1221,11,FALSE),"0")</f>
        <v>0</v>
      </c>
      <c r="AY121" s="1" t="str">
        <f>IF(AND('V2 Global valeurs'!$G121="A",'V2 Global valeurs'!$E121="RENFORT 2"),VLOOKUP('V2 Global valeurs'!$A121,'V2 Global valeurs'!$A$2:$L$1221,12,FALSE),"0")</f>
        <v>0</v>
      </c>
    </row>
    <row r="122" spans="1:51" x14ac:dyDescent="0.3">
      <c r="A122" t="s">
        <v>338</v>
      </c>
      <c r="B122" t="s">
        <v>335</v>
      </c>
      <c r="C122" t="s">
        <v>339</v>
      </c>
      <c r="D122" t="s">
        <v>340</v>
      </c>
      <c r="E122" t="s">
        <v>368</v>
      </c>
      <c r="F122">
        <v>4</v>
      </c>
      <c r="G122" s="2" t="s">
        <v>14</v>
      </c>
      <c r="H122">
        <v>0</v>
      </c>
      <c r="I122">
        <v>83.510000000000019</v>
      </c>
      <c r="J122">
        <v>0</v>
      </c>
      <c r="K122">
        <v>176.12</v>
      </c>
      <c r="L122">
        <v>0</v>
      </c>
      <c r="O122" s="4"/>
      <c r="P122" s="9" t="str">
        <f>IF(AND('V2 Global valeurs'!$G122="E",'V2 Global valeurs'!E122="BASE"),VLOOKUP('V2 Global valeurs'!$A122,'V2 Global valeurs'!$A$2:$L$1221,8,FALSE),"0")</f>
        <v>0</v>
      </c>
      <c r="Q122" s="9" t="str">
        <f>IF(AND('V2 Global valeurs'!$G122="E",'V2 Global valeurs'!E122="BASE"),VLOOKUP('V2 Global valeurs'!$A122,'V2 Global valeurs'!$A$2:$L$1221,9,FALSE),"0")</f>
        <v>0</v>
      </c>
      <c r="R122" s="9" t="str">
        <f>IF(AND('V2 Global valeurs'!$G122="E",'V2 Global valeurs'!E122="BASE"),VLOOKUP('V2 Global valeurs'!$A122,'V2 Global valeurs'!$A$2:$L$1221,10,FALSE),"0")</f>
        <v>0</v>
      </c>
      <c r="S122" s="9" t="str">
        <f>IF(AND('V2 Global valeurs'!$G122="E",'V2 Global valeurs'!E122="BASE"),VLOOKUP('V2 Global valeurs'!$A122,'V2 Global valeurs'!$A$2:$L$1221,11,FALSE),"0")</f>
        <v>0</v>
      </c>
      <c r="T122" s="9" t="str">
        <f>IF(AND('V2 Global valeurs'!$G122="E",'V2 Global valeurs'!E122="BASE"),VLOOKUP('V2 Global valeurs'!$A122,'V2 Global valeurs'!$A$2:$L$1221,12,FALSE),"0")</f>
        <v>0</v>
      </c>
      <c r="U122" s="9" t="str">
        <f>IF(AND('V2 Global valeurs'!$G122="A",'V2 Global valeurs'!E122="BASE"),VLOOKUP('V2 Global valeurs'!$A122,'V2 Global valeurs'!$A$2:$L$1221,8,FALSE),"0")</f>
        <v>0</v>
      </c>
      <c r="V122" s="9" t="str">
        <f>IF(AND('V2 Global valeurs'!$G122="A",'V2 Global valeurs'!E122="BASE"),VLOOKUP('V2 Global valeurs'!$A122,'V2 Global valeurs'!$A$2:$L$1221,9,FALSE),"0")</f>
        <v>0</v>
      </c>
      <c r="W122" s="9" t="str">
        <f>IF(AND('V2 Global valeurs'!$G122="A",'V2 Global valeurs'!E122="BASE"),VLOOKUP('V2 Global valeurs'!$A122,'V2 Global valeurs'!$A$2:$L$1221,10,FALSE),"0")</f>
        <v>0</v>
      </c>
      <c r="X122" s="9" t="str">
        <f>IF(AND('V2 Global valeurs'!$G122="A",'V2 Global valeurs'!E122="BASE"),VLOOKUP('V2 Global valeurs'!$A122,'V2 Global valeurs'!$A$2:$L$1221,11,FALSE),"0")</f>
        <v>0</v>
      </c>
      <c r="Y122" s="9" t="str">
        <f>IF(AND('V2 Global valeurs'!$G122="A",'V2 Global valeurs'!E122="BASE"),VLOOKUP('V2 Global valeurs'!$A122,'V2 Global valeurs'!$A$2:$L$1221,12,FALSE),"0")</f>
        <v>0</v>
      </c>
      <c r="Z122" t="s">
        <v>339</v>
      </c>
      <c r="AA122" t="s">
        <v>340</v>
      </c>
      <c r="AB122" s="3" t="s">
        <v>14</v>
      </c>
      <c r="AC122" s="3" t="str">
        <f>IF(AND('V2 Global valeurs'!$G122="E",'V2 Global valeurs'!$E122="RENFORT 1"),VLOOKUP('V2 Global valeurs'!$A122,'V2 Global valeurs'!$A$2:$L$1221,8,FALSE),"0")</f>
        <v>0</v>
      </c>
      <c r="AD122" s="3" t="str">
        <f>IF(AND('V2 Global valeurs'!$G122="E",'V2 Global valeurs'!$E122="RENFORT 1"),VLOOKUP('V2 Global valeurs'!$A122,'V2 Global valeurs'!$A$2:$L$1221,9,FALSE),"0")</f>
        <v>0</v>
      </c>
      <c r="AE122" s="3" t="str">
        <f>IF(AND('V2 Global valeurs'!$G122="E",'V2 Global valeurs'!$E122="RENFORT 1"),VLOOKUP('V2 Global valeurs'!$A122,'V2 Global valeurs'!$A$2:$L$1221,10,FALSE),"0")</f>
        <v>0</v>
      </c>
      <c r="AF122" s="3" t="str">
        <f>IF(AND('V2 Global valeurs'!$G122="E",'V2 Global valeurs'!$E122="RENFORT 1"),VLOOKUP('V2 Global valeurs'!$A122,'V2 Global valeurs'!$A$2:$L$1221,11,FALSE),"0")</f>
        <v>0</v>
      </c>
      <c r="AG122" s="3" t="str">
        <f>IF(AND('V2 Global valeurs'!$G122="E",'V2 Global valeurs'!$E122="RENFORT 1"),VLOOKUP('V2 Global valeurs'!$A122,'V2 Global valeurs'!$A$2:$L$1221,12,FALSE),"0")</f>
        <v>0</v>
      </c>
      <c r="AH122" s="3">
        <f>IF(AND('V2 Global valeurs'!$G122="A",'V2 Global valeurs'!$E122="RENFORT 1"),VLOOKUP('V2 Global valeurs'!$A122,'V2 Global valeurs'!$A$2:$L$1221,8,FALSE),"0")</f>
        <v>0</v>
      </c>
      <c r="AI122" s="3">
        <f>IF(AND('V2 Global valeurs'!$G122="A",'V2 Global valeurs'!$E122="RENFORT 1"),VLOOKUP('V2 Global valeurs'!$A122,'V2 Global valeurs'!$A$2:$L$1221,9,FALSE),"0")</f>
        <v>83.510000000000019</v>
      </c>
      <c r="AJ122" s="3">
        <f>IF(AND('V2 Global valeurs'!$G122="A",'V2 Global valeurs'!$E122="RENFORT 1"),VLOOKUP('V2 Global valeurs'!$A122,'V2 Global valeurs'!$A$2:$L$1221,10,FALSE),"0")</f>
        <v>0</v>
      </c>
      <c r="AK122" s="3">
        <f>IF(AND('V2 Global valeurs'!$G122="A",'V2 Global valeurs'!$E122="RENFORT 1"),VLOOKUP('V2 Global valeurs'!$A122,'V2 Global valeurs'!$A$2:$L$1221,11,FALSE),"0")</f>
        <v>176.12</v>
      </c>
      <c r="AL122" s="3">
        <f>IF(AND('V2 Global valeurs'!$G122="A",'V2 Global valeurs'!$E122="RENFORT 1"),VLOOKUP('V2 Global valeurs'!$A122,'V2 Global valeurs'!$A$2:$L$1221,12,FALSE),"0")</f>
        <v>0</v>
      </c>
      <c r="AP122" s="1" t="str">
        <f>IF(AND('V2 Global valeurs'!$G122="E",'V2 Global valeurs'!$E122="RENFORT 2"),VLOOKUP('V2 Global valeurs'!$A122,'V2 Global valeurs'!$A$2:$L$1221,8,FALSE),"0")</f>
        <v>0</v>
      </c>
      <c r="AQ122" s="1" t="str">
        <f>IF(AND('V2 Global valeurs'!$G122="E",'V2 Global valeurs'!$E122="RENFORT 2"),VLOOKUP('V2 Global valeurs'!$A122,'V2 Global valeurs'!$A$2:$L$1221,9,FALSE),"0")</f>
        <v>0</v>
      </c>
      <c r="AR122" s="1" t="str">
        <f>IF(AND('V2 Global valeurs'!$G122="E",'V2 Global valeurs'!$E122="RENFORT 2"),VLOOKUP('V2 Global valeurs'!$A122,'V2 Global valeurs'!$A$2:$L$1221,10,FALSE),"0")</f>
        <v>0</v>
      </c>
      <c r="AS122" s="1" t="str">
        <f>IF(AND('V2 Global valeurs'!$G122="E",'V2 Global valeurs'!$E122="RENFORT 2"),VLOOKUP('V2 Global valeurs'!$A122,'V2 Global valeurs'!$A$2:$L$1221,11,FALSE),"0")</f>
        <v>0</v>
      </c>
      <c r="AT122" s="1" t="str">
        <f>IF(AND('V2 Global valeurs'!$G122="E",'V2 Global valeurs'!$E122="RENFORT 2"),VLOOKUP('V2 Global valeurs'!$A122,'V2 Global valeurs'!$A$2:$L$1221,12,FALSE),"0")</f>
        <v>0</v>
      </c>
      <c r="AU122" s="1" t="str">
        <f>IF(AND('V2 Global valeurs'!$G122="A",'V2 Global valeurs'!$E122="RENFORT 2"),VLOOKUP('V2 Global valeurs'!$A122,'V2 Global valeurs'!$A$2:$L$1221,8,FALSE),"0")</f>
        <v>0</v>
      </c>
      <c r="AV122" s="1" t="str">
        <f>IF(AND('V2 Global valeurs'!$G122="A",'V2 Global valeurs'!$E122="RENFORT 2"),VLOOKUP('V2 Global valeurs'!$A122,'V2 Global valeurs'!$A$2:$L$1221,9,FALSE),"0")</f>
        <v>0</v>
      </c>
      <c r="AW122" s="1" t="str">
        <f>IF(AND('V2 Global valeurs'!$G122="A",'V2 Global valeurs'!$E122="RENFORT 2"),VLOOKUP('V2 Global valeurs'!$A122,'V2 Global valeurs'!$A$2:$L$1221,10,FALSE),"0")</f>
        <v>0</v>
      </c>
      <c r="AX122" s="1" t="str">
        <f>IF(AND('V2 Global valeurs'!$G122="A",'V2 Global valeurs'!$E122="RENFORT 2"),VLOOKUP('V2 Global valeurs'!$A122,'V2 Global valeurs'!$A$2:$L$1221,11,FALSE),"0")</f>
        <v>0</v>
      </c>
      <c r="AY122" s="1" t="str">
        <f>IF(AND('V2 Global valeurs'!$G122="A",'V2 Global valeurs'!$E122="RENFORT 2"),VLOOKUP('V2 Global valeurs'!$A122,'V2 Global valeurs'!$A$2:$L$1221,12,FALSE),"0")</f>
        <v>0</v>
      </c>
    </row>
    <row r="123" spans="1:51" x14ac:dyDescent="0.3">
      <c r="A123" t="s">
        <v>341</v>
      </c>
      <c r="B123" t="s">
        <v>335</v>
      </c>
      <c r="C123" t="s">
        <v>342</v>
      </c>
      <c r="D123" t="s">
        <v>343</v>
      </c>
      <c r="E123" t="s">
        <v>369</v>
      </c>
      <c r="F123" s="4">
        <v>4</v>
      </c>
      <c r="G123" s="2" t="s">
        <v>14</v>
      </c>
      <c r="H123">
        <v>0</v>
      </c>
      <c r="I123">
        <v>86.630000000000024</v>
      </c>
      <c r="J123">
        <v>0</v>
      </c>
      <c r="K123">
        <v>189.01000000000002</v>
      </c>
      <c r="L123">
        <v>0</v>
      </c>
      <c r="O123" s="4"/>
      <c r="P123" s="9" t="str">
        <f>IF(AND('V2 Global valeurs'!$G123="E",'V2 Global valeurs'!E123="BASE"),VLOOKUP('V2 Global valeurs'!$A123,'V2 Global valeurs'!$A$2:$L$1221,8,FALSE),"0")</f>
        <v>0</v>
      </c>
      <c r="Q123" s="9" t="str">
        <f>IF(AND('V2 Global valeurs'!$G123="E",'V2 Global valeurs'!E123="BASE"),VLOOKUP('V2 Global valeurs'!$A123,'V2 Global valeurs'!$A$2:$L$1221,9,FALSE),"0")</f>
        <v>0</v>
      </c>
      <c r="R123" s="9" t="str">
        <f>IF(AND('V2 Global valeurs'!$G123="E",'V2 Global valeurs'!E123="BASE"),VLOOKUP('V2 Global valeurs'!$A123,'V2 Global valeurs'!$A$2:$L$1221,10,FALSE),"0")</f>
        <v>0</v>
      </c>
      <c r="S123" s="9" t="str">
        <f>IF(AND('V2 Global valeurs'!$G123="E",'V2 Global valeurs'!E123="BASE"),VLOOKUP('V2 Global valeurs'!$A123,'V2 Global valeurs'!$A$2:$L$1221,11,FALSE),"0")</f>
        <v>0</v>
      </c>
      <c r="T123" s="9" t="str">
        <f>IF(AND('V2 Global valeurs'!$G123="E",'V2 Global valeurs'!E123="BASE"),VLOOKUP('V2 Global valeurs'!$A123,'V2 Global valeurs'!$A$2:$L$1221,12,FALSE),"0")</f>
        <v>0</v>
      </c>
      <c r="U123" s="9" t="str">
        <f>IF(AND('V2 Global valeurs'!$G123="A",'V2 Global valeurs'!E123="BASE"),VLOOKUP('V2 Global valeurs'!$A123,'V2 Global valeurs'!$A$2:$L$1221,8,FALSE),"0")</f>
        <v>0</v>
      </c>
      <c r="V123" s="9" t="str">
        <f>IF(AND('V2 Global valeurs'!$G123="A",'V2 Global valeurs'!E123="BASE"),VLOOKUP('V2 Global valeurs'!$A123,'V2 Global valeurs'!$A$2:$L$1221,9,FALSE),"0")</f>
        <v>0</v>
      </c>
      <c r="W123" s="9" t="str">
        <f>IF(AND('V2 Global valeurs'!$G123="A",'V2 Global valeurs'!E123="BASE"),VLOOKUP('V2 Global valeurs'!$A123,'V2 Global valeurs'!$A$2:$L$1221,10,FALSE),"0")</f>
        <v>0</v>
      </c>
      <c r="X123" s="9" t="str">
        <f>IF(AND('V2 Global valeurs'!$G123="A",'V2 Global valeurs'!E123="BASE"),VLOOKUP('V2 Global valeurs'!$A123,'V2 Global valeurs'!$A$2:$L$1221,11,FALSE),"0")</f>
        <v>0</v>
      </c>
      <c r="Y123" s="9" t="str">
        <f>IF(AND('V2 Global valeurs'!$G123="A",'V2 Global valeurs'!E123="BASE"),VLOOKUP('V2 Global valeurs'!$A123,'V2 Global valeurs'!$A$2:$L$1221,12,FALSE),"0")</f>
        <v>0</v>
      </c>
      <c r="AB123" s="3"/>
      <c r="AC123" s="3" t="str">
        <f>IF(AND('V2 Global valeurs'!$G123="E",'V2 Global valeurs'!$E123="RENFORT 1"),VLOOKUP('V2 Global valeurs'!$A123,'V2 Global valeurs'!$A$2:$L$1221,8,FALSE),"0")</f>
        <v>0</v>
      </c>
      <c r="AD123" s="3" t="str">
        <f>IF(AND('V2 Global valeurs'!$G123="E",'V2 Global valeurs'!$E123="RENFORT 1"),VLOOKUP('V2 Global valeurs'!$A123,'V2 Global valeurs'!$A$2:$L$1221,9,FALSE),"0")</f>
        <v>0</v>
      </c>
      <c r="AE123" s="3" t="str">
        <f>IF(AND('V2 Global valeurs'!$G123="E",'V2 Global valeurs'!$E123="RENFORT 1"),VLOOKUP('V2 Global valeurs'!$A123,'V2 Global valeurs'!$A$2:$L$1221,10,FALSE),"0")</f>
        <v>0</v>
      </c>
      <c r="AF123" s="3" t="str">
        <f>IF(AND('V2 Global valeurs'!$G123="E",'V2 Global valeurs'!$E123="RENFORT 1"),VLOOKUP('V2 Global valeurs'!$A123,'V2 Global valeurs'!$A$2:$L$1221,11,FALSE),"0")</f>
        <v>0</v>
      </c>
      <c r="AG123" s="3" t="str">
        <f>IF(AND('V2 Global valeurs'!$G123="E",'V2 Global valeurs'!$E123="RENFORT 1"),VLOOKUP('V2 Global valeurs'!$A123,'V2 Global valeurs'!$A$2:$L$1221,12,FALSE),"0")</f>
        <v>0</v>
      </c>
      <c r="AH123" s="3" t="str">
        <f>IF(AND('V2 Global valeurs'!$G123="A",'V2 Global valeurs'!$E123="RENFORT 1"),VLOOKUP('V2 Global valeurs'!$A123,'V2 Global valeurs'!$A$2:$L$1221,8,FALSE),"0")</f>
        <v>0</v>
      </c>
      <c r="AI123" s="3" t="str">
        <f>IF(AND('V2 Global valeurs'!$G123="A",'V2 Global valeurs'!$E123="RENFORT 1"),VLOOKUP('V2 Global valeurs'!$A123,'V2 Global valeurs'!$A$2:$L$1221,9,FALSE),"0")</f>
        <v>0</v>
      </c>
      <c r="AJ123" s="3" t="str">
        <f>IF(AND('V2 Global valeurs'!$G123="A",'V2 Global valeurs'!$E123="RENFORT 1"),VLOOKUP('V2 Global valeurs'!$A123,'V2 Global valeurs'!$A$2:$L$1221,10,FALSE),"0")</f>
        <v>0</v>
      </c>
      <c r="AK123" s="3" t="str">
        <f>IF(AND('V2 Global valeurs'!$G123="A",'V2 Global valeurs'!$E123="RENFORT 1"),VLOOKUP('V2 Global valeurs'!$A123,'V2 Global valeurs'!$A$2:$L$1221,11,FALSE),"0")</f>
        <v>0</v>
      </c>
      <c r="AL123" s="3" t="str">
        <f>IF(AND('V2 Global valeurs'!$G123="A",'V2 Global valeurs'!$E123="RENFORT 1"),VLOOKUP('V2 Global valeurs'!$A123,'V2 Global valeurs'!$A$2:$L$1221,12,FALSE),"0")</f>
        <v>0</v>
      </c>
      <c r="AM123" t="s">
        <v>342</v>
      </c>
      <c r="AN123" t="s">
        <v>343</v>
      </c>
      <c r="AO123" t="s">
        <v>14</v>
      </c>
      <c r="AP123" s="1" t="str">
        <f>IF(AND('V2 Global valeurs'!$G123="E",'V2 Global valeurs'!$E123="RENFORT 2"),VLOOKUP('V2 Global valeurs'!$A123,'V2 Global valeurs'!$A$2:$L$1221,8,FALSE),"0")</f>
        <v>0</v>
      </c>
      <c r="AQ123" s="1" t="str">
        <f>IF(AND('V2 Global valeurs'!$G123="E",'V2 Global valeurs'!$E123="RENFORT 2"),VLOOKUP('V2 Global valeurs'!$A123,'V2 Global valeurs'!$A$2:$L$1221,9,FALSE),"0")</f>
        <v>0</v>
      </c>
      <c r="AR123" s="1" t="str">
        <f>IF(AND('V2 Global valeurs'!$G123="E",'V2 Global valeurs'!$E123="RENFORT 2"),VLOOKUP('V2 Global valeurs'!$A123,'V2 Global valeurs'!$A$2:$L$1221,10,FALSE),"0")</f>
        <v>0</v>
      </c>
      <c r="AS123" s="1" t="str">
        <f>IF(AND('V2 Global valeurs'!$G123="E",'V2 Global valeurs'!$E123="RENFORT 2"),VLOOKUP('V2 Global valeurs'!$A123,'V2 Global valeurs'!$A$2:$L$1221,11,FALSE),"0")</f>
        <v>0</v>
      </c>
      <c r="AT123" s="1" t="str">
        <f>IF(AND('V2 Global valeurs'!$G123="E",'V2 Global valeurs'!$E123="RENFORT 2"),VLOOKUP('V2 Global valeurs'!$A123,'V2 Global valeurs'!$A$2:$L$1221,12,FALSE),"0")</f>
        <v>0</v>
      </c>
      <c r="AU123" s="1">
        <f>IF(AND('V2 Global valeurs'!$G123="A",'V2 Global valeurs'!$E123="RENFORT 2"),VLOOKUP('V2 Global valeurs'!$A123,'V2 Global valeurs'!$A$2:$L$1221,8,FALSE),"0")</f>
        <v>0</v>
      </c>
      <c r="AV123" s="1">
        <f>IF(AND('V2 Global valeurs'!$G123="A",'V2 Global valeurs'!$E123="RENFORT 2"),VLOOKUP('V2 Global valeurs'!$A123,'V2 Global valeurs'!$A$2:$L$1221,9,FALSE),"0")</f>
        <v>86.630000000000024</v>
      </c>
      <c r="AW123" s="1">
        <f>IF(AND('V2 Global valeurs'!$G123="A",'V2 Global valeurs'!$E123="RENFORT 2"),VLOOKUP('V2 Global valeurs'!$A123,'V2 Global valeurs'!$A$2:$L$1221,10,FALSE),"0")</f>
        <v>0</v>
      </c>
      <c r="AX123" s="1">
        <f>IF(AND('V2 Global valeurs'!$G123="A",'V2 Global valeurs'!$E123="RENFORT 2"),VLOOKUP('V2 Global valeurs'!$A123,'V2 Global valeurs'!$A$2:$L$1221,11,FALSE),"0")</f>
        <v>189.01000000000002</v>
      </c>
      <c r="AY123" s="1">
        <f>IF(AND('V2 Global valeurs'!$G123="A",'V2 Global valeurs'!$E123="RENFORT 2"),VLOOKUP('V2 Global valeurs'!$A123,'V2 Global valeurs'!$A$2:$L$1221,12,FALSE),"0")</f>
        <v>0</v>
      </c>
    </row>
    <row r="124" spans="1:51" x14ac:dyDescent="0.3">
      <c r="A124" t="s">
        <v>344</v>
      </c>
      <c r="B124" t="s">
        <v>345</v>
      </c>
      <c r="C124" t="s">
        <v>346</v>
      </c>
      <c r="D124" t="s">
        <v>347</v>
      </c>
      <c r="E124" t="s">
        <v>367</v>
      </c>
      <c r="F124" s="2">
        <v>9</v>
      </c>
      <c r="G124" s="2" t="s">
        <v>9</v>
      </c>
      <c r="H124">
        <v>90.490000000000009</v>
      </c>
      <c r="I124">
        <v>232.72000000000003</v>
      </c>
      <c r="J124">
        <v>232.72000000000003</v>
      </c>
      <c r="K124">
        <v>232.72000000000003</v>
      </c>
      <c r="L124">
        <v>156.43</v>
      </c>
      <c r="M124" t="s">
        <v>346</v>
      </c>
      <c r="N124" t="s">
        <v>347</v>
      </c>
      <c r="O124" s="4" t="s">
        <v>9</v>
      </c>
      <c r="P124" s="9">
        <f>IF(AND('V2 Global valeurs'!$G124="E",'V2 Global valeurs'!E124="BASE"),VLOOKUP('V2 Global valeurs'!$A124,'V2 Global valeurs'!$A$2:$L$1221,8,FALSE),"0")</f>
        <v>90.490000000000009</v>
      </c>
      <c r="Q124" s="9">
        <f>IF(AND('V2 Global valeurs'!$G124="E",'V2 Global valeurs'!E124="BASE"),VLOOKUP('V2 Global valeurs'!$A124,'V2 Global valeurs'!$A$2:$L$1221,9,FALSE),"0")</f>
        <v>232.72000000000003</v>
      </c>
      <c r="R124" s="9">
        <f>IF(AND('V2 Global valeurs'!$G124="E",'V2 Global valeurs'!E124="BASE"),VLOOKUP('V2 Global valeurs'!$A124,'V2 Global valeurs'!$A$2:$L$1221,10,FALSE),"0")</f>
        <v>232.72000000000003</v>
      </c>
      <c r="S124" s="9">
        <f>IF(AND('V2 Global valeurs'!$G124="E",'V2 Global valeurs'!E124="BASE"),VLOOKUP('V2 Global valeurs'!$A124,'V2 Global valeurs'!$A$2:$L$1221,11,FALSE),"0")</f>
        <v>232.72000000000003</v>
      </c>
      <c r="T124" s="9">
        <f>IF(AND('V2 Global valeurs'!$G124="E",'V2 Global valeurs'!E124="BASE"),VLOOKUP('V2 Global valeurs'!$A124,'V2 Global valeurs'!$A$2:$L$1221,12,FALSE),"0")</f>
        <v>156.43</v>
      </c>
      <c r="U124" s="9" t="str">
        <f>IF(AND('V2 Global valeurs'!$G124="A",'V2 Global valeurs'!E124="BASE"),VLOOKUP('V2 Global valeurs'!$A124,'V2 Global valeurs'!$A$2:$L$1221,8,FALSE),"0")</f>
        <v>0</v>
      </c>
      <c r="V124" s="9" t="str">
        <f>IF(AND('V2 Global valeurs'!$G124="A",'V2 Global valeurs'!E124="BASE"),VLOOKUP('V2 Global valeurs'!$A124,'V2 Global valeurs'!$A$2:$L$1221,9,FALSE),"0")</f>
        <v>0</v>
      </c>
      <c r="W124" s="9" t="str">
        <f>IF(AND('V2 Global valeurs'!$G124="A",'V2 Global valeurs'!E124="BASE"),VLOOKUP('V2 Global valeurs'!$A124,'V2 Global valeurs'!$A$2:$L$1221,10,FALSE),"0")</f>
        <v>0</v>
      </c>
      <c r="X124" s="9" t="str">
        <f>IF(AND('V2 Global valeurs'!$G124="A",'V2 Global valeurs'!E124="BASE"),VLOOKUP('V2 Global valeurs'!$A124,'V2 Global valeurs'!$A$2:$L$1221,11,FALSE),"0")</f>
        <v>0</v>
      </c>
      <c r="Y124" s="9" t="str">
        <f>IF(AND('V2 Global valeurs'!$G124="A",'V2 Global valeurs'!E124="BASE"),VLOOKUP('V2 Global valeurs'!$A124,'V2 Global valeurs'!$A$2:$L$1221,12,FALSE),"0")</f>
        <v>0</v>
      </c>
      <c r="AB124" s="3"/>
      <c r="AC124" s="3" t="str">
        <f>IF(AND('V2 Global valeurs'!$G124="E",'V2 Global valeurs'!$E124="RENFORT 1"),VLOOKUP('V2 Global valeurs'!$A124,'V2 Global valeurs'!$A$2:$L$1221,8,FALSE),"0")</f>
        <v>0</v>
      </c>
      <c r="AD124" s="3" t="str">
        <f>IF(AND('V2 Global valeurs'!$G124="E",'V2 Global valeurs'!$E124="RENFORT 1"),VLOOKUP('V2 Global valeurs'!$A124,'V2 Global valeurs'!$A$2:$L$1221,9,FALSE),"0")</f>
        <v>0</v>
      </c>
      <c r="AE124" s="3" t="str">
        <f>IF(AND('V2 Global valeurs'!$G124="E",'V2 Global valeurs'!$E124="RENFORT 1"),VLOOKUP('V2 Global valeurs'!$A124,'V2 Global valeurs'!$A$2:$L$1221,10,FALSE),"0")</f>
        <v>0</v>
      </c>
      <c r="AF124" s="3" t="str">
        <f>IF(AND('V2 Global valeurs'!$G124="E",'V2 Global valeurs'!$E124="RENFORT 1"),VLOOKUP('V2 Global valeurs'!$A124,'V2 Global valeurs'!$A$2:$L$1221,11,FALSE),"0")</f>
        <v>0</v>
      </c>
      <c r="AG124" s="3" t="str">
        <f>IF(AND('V2 Global valeurs'!$G124="E",'V2 Global valeurs'!$E124="RENFORT 1"),VLOOKUP('V2 Global valeurs'!$A124,'V2 Global valeurs'!$A$2:$L$1221,12,FALSE),"0")</f>
        <v>0</v>
      </c>
      <c r="AH124" s="3" t="str">
        <f>IF(AND('V2 Global valeurs'!$G124="A",'V2 Global valeurs'!$E124="RENFORT 1"),VLOOKUP('V2 Global valeurs'!$A124,'V2 Global valeurs'!$A$2:$L$1221,8,FALSE),"0")</f>
        <v>0</v>
      </c>
      <c r="AI124" s="3" t="str">
        <f>IF(AND('V2 Global valeurs'!$G124="A",'V2 Global valeurs'!$E124="RENFORT 1"),VLOOKUP('V2 Global valeurs'!$A124,'V2 Global valeurs'!$A$2:$L$1221,9,FALSE),"0")</f>
        <v>0</v>
      </c>
      <c r="AJ124" s="3" t="str">
        <f>IF(AND('V2 Global valeurs'!$G124="A",'V2 Global valeurs'!$E124="RENFORT 1"),VLOOKUP('V2 Global valeurs'!$A124,'V2 Global valeurs'!$A$2:$L$1221,10,FALSE),"0")</f>
        <v>0</v>
      </c>
      <c r="AK124" s="3" t="str">
        <f>IF(AND('V2 Global valeurs'!$G124="A",'V2 Global valeurs'!$E124="RENFORT 1"),VLOOKUP('V2 Global valeurs'!$A124,'V2 Global valeurs'!$A$2:$L$1221,11,FALSE),"0")</f>
        <v>0</v>
      </c>
      <c r="AL124" s="3" t="str">
        <f>IF(AND('V2 Global valeurs'!$G124="A",'V2 Global valeurs'!$E124="RENFORT 1"),VLOOKUP('V2 Global valeurs'!$A124,'V2 Global valeurs'!$A$2:$L$1221,12,FALSE),"0")</f>
        <v>0</v>
      </c>
      <c r="AP124" s="1" t="str">
        <f>IF(AND('V2 Global valeurs'!$G124="E",'V2 Global valeurs'!$E124="RENFORT 2"),VLOOKUP('V2 Global valeurs'!$A124,'V2 Global valeurs'!$A$2:$L$1221,8,FALSE),"0")</f>
        <v>0</v>
      </c>
      <c r="AQ124" s="1" t="str">
        <f>IF(AND('V2 Global valeurs'!$G124="E",'V2 Global valeurs'!$E124="RENFORT 2"),VLOOKUP('V2 Global valeurs'!$A124,'V2 Global valeurs'!$A$2:$L$1221,9,FALSE),"0")</f>
        <v>0</v>
      </c>
      <c r="AR124" s="1" t="str">
        <f>IF(AND('V2 Global valeurs'!$G124="E",'V2 Global valeurs'!$E124="RENFORT 2"),VLOOKUP('V2 Global valeurs'!$A124,'V2 Global valeurs'!$A$2:$L$1221,10,FALSE),"0")</f>
        <v>0</v>
      </c>
      <c r="AS124" s="1" t="str">
        <f>IF(AND('V2 Global valeurs'!$G124="E",'V2 Global valeurs'!$E124="RENFORT 2"),VLOOKUP('V2 Global valeurs'!$A124,'V2 Global valeurs'!$A$2:$L$1221,11,FALSE),"0")</f>
        <v>0</v>
      </c>
      <c r="AT124" s="1" t="str">
        <f>IF(AND('V2 Global valeurs'!$G124="E",'V2 Global valeurs'!$E124="RENFORT 2"),VLOOKUP('V2 Global valeurs'!$A124,'V2 Global valeurs'!$A$2:$L$1221,12,FALSE),"0")</f>
        <v>0</v>
      </c>
      <c r="AU124" s="1" t="str">
        <f>IF(AND('V2 Global valeurs'!$G124="A",'V2 Global valeurs'!$E124="RENFORT 2"),VLOOKUP('V2 Global valeurs'!$A124,'V2 Global valeurs'!$A$2:$L$1221,8,FALSE),"0")</f>
        <v>0</v>
      </c>
      <c r="AV124" s="1" t="str">
        <f>IF(AND('V2 Global valeurs'!$G124="A",'V2 Global valeurs'!$E124="RENFORT 2"),VLOOKUP('V2 Global valeurs'!$A124,'V2 Global valeurs'!$A$2:$L$1221,9,FALSE),"0")</f>
        <v>0</v>
      </c>
      <c r="AW124" s="1" t="str">
        <f>IF(AND('V2 Global valeurs'!$G124="A",'V2 Global valeurs'!$E124="RENFORT 2"),VLOOKUP('V2 Global valeurs'!$A124,'V2 Global valeurs'!$A$2:$L$1221,10,FALSE),"0")</f>
        <v>0</v>
      </c>
      <c r="AX124" s="1" t="str">
        <f>IF(AND('V2 Global valeurs'!$G124="A",'V2 Global valeurs'!$E124="RENFORT 2"),VLOOKUP('V2 Global valeurs'!$A124,'V2 Global valeurs'!$A$2:$L$1221,11,FALSE),"0")</f>
        <v>0</v>
      </c>
      <c r="AY124" s="1" t="str">
        <f>IF(AND('V2 Global valeurs'!$G124="A",'V2 Global valeurs'!$E124="RENFORT 2"),VLOOKUP('V2 Global valeurs'!$A124,'V2 Global valeurs'!$A$2:$L$1221,12,FALSE),"0")</f>
        <v>0</v>
      </c>
    </row>
    <row r="125" spans="1:51" x14ac:dyDescent="0.3">
      <c r="A125" t="s">
        <v>348</v>
      </c>
      <c r="B125" t="s">
        <v>345</v>
      </c>
      <c r="C125" t="s">
        <v>349</v>
      </c>
      <c r="D125" t="s">
        <v>350</v>
      </c>
      <c r="E125" t="s">
        <v>368</v>
      </c>
      <c r="F125">
        <v>9</v>
      </c>
      <c r="G125" s="2" t="s">
        <v>14</v>
      </c>
      <c r="H125">
        <v>17.96</v>
      </c>
      <c r="I125">
        <v>51.18</v>
      </c>
      <c r="J125">
        <v>51.18</v>
      </c>
      <c r="K125">
        <v>51.18</v>
      </c>
      <c r="L125">
        <v>32.870000000000005</v>
      </c>
      <c r="O125" s="4"/>
      <c r="P125" s="9" t="str">
        <f>IF(AND('V2 Global valeurs'!$G125="E",'V2 Global valeurs'!E125="BASE"),VLOOKUP('V2 Global valeurs'!$A125,'V2 Global valeurs'!$A$2:$L$1221,8,FALSE),"0")</f>
        <v>0</v>
      </c>
      <c r="Q125" s="9" t="str">
        <f>IF(AND('V2 Global valeurs'!$G125="E",'V2 Global valeurs'!E125="BASE"),VLOOKUP('V2 Global valeurs'!$A125,'V2 Global valeurs'!$A$2:$L$1221,9,FALSE),"0")</f>
        <v>0</v>
      </c>
      <c r="R125" s="9" t="str">
        <f>IF(AND('V2 Global valeurs'!$G125="E",'V2 Global valeurs'!E125="BASE"),VLOOKUP('V2 Global valeurs'!$A125,'V2 Global valeurs'!$A$2:$L$1221,10,FALSE),"0")</f>
        <v>0</v>
      </c>
      <c r="S125" s="9" t="str">
        <f>IF(AND('V2 Global valeurs'!$G125="E",'V2 Global valeurs'!E125="BASE"),VLOOKUP('V2 Global valeurs'!$A125,'V2 Global valeurs'!$A$2:$L$1221,11,FALSE),"0")</f>
        <v>0</v>
      </c>
      <c r="T125" s="9" t="str">
        <f>IF(AND('V2 Global valeurs'!$G125="E",'V2 Global valeurs'!E125="BASE"),VLOOKUP('V2 Global valeurs'!$A125,'V2 Global valeurs'!$A$2:$L$1221,12,FALSE),"0")</f>
        <v>0</v>
      </c>
      <c r="U125" s="9" t="str">
        <f>IF(AND('V2 Global valeurs'!$G125="A",'V2 Global valeurs'!E125="BASE"),VLOOKUP('V2 Global valeurs'!$A125,'V2 Global valeurs'!$A$2:$L$1221,8,FALSE),"0")</f>
        <v>0</v>
      </c>
      <c r="V125" s="9" t="str">
        <f>IF(AND('V2 Global valeurs'!$G125="A",'V2 Global valeurs'!E125="BASE"),VLOOKUP('V2 Global valeurs'!$A125,'V2 Global valeurs'!$A$2:$L$1221,9,FALSE),"0")</f>
        <v>0</v>
      </c>
      <c r="W125" s="9" t="str">
        <f>IF(AND('V2 Global valeurs'!$G125="A",'V2 Global valeurs'!E125="BASE"),VLOOKUP('V2 Global valeurs'!$A125,'V2 Global valeurs'!$A$2:$L$1221,10,FALSE),"0")</f>
        <v>0</v>
      </c>
      <c r="X125" s="9" t="str">
        <f>IF(AND('V2 Global valeurs'!$G125="A",'V2 Global valeurs'!E125="BASE"),VLOOKUP('V2 Global valeurs'!$A125,'V2 Global valeurs'!$A$2:$L$1221,11,FALSE),"0")</f>
        <v>0</v>
      </c>
      <c r="Y125" s="9" t="str">
        <f>IF(AND('V2 Global valeurs'!$G125="A",'V2 Global valeurs'!E125="BASE"),VLOOKUP('V2 Global valeurs'!$A125,'V2 Global valeurs'!$A$2:$L$1221,12,FALSE),"0")</f>
        <v>0</v>
      </c>
      <c r="Z125" t="s">
        <v>349</v>
      </c>
      <c r="AA125" t="s">
        <v>350</v>
      </c>
      <c r="AB125" s="3" t="s">
        <v>14</v>
      </c>
      <c r="AC125" s="3" t="str">
        <f>IF(AND('V2 Global valeurs'!$G125="E",'V2 Global valeurs'!$E125="RENFORT 1"),VLOOKUP('V2 Global valeurs'!$A125,'V2 Global valeurs'!$A$2:$L$1221,8,FALSE),"0")</f>
        <v>0</v>
      </c>
      <c r="AD125" s="3" t="str">
        <f>IF(AND('V2 Global valeurs'!$G125="E",'V2 Global valeurs'!$E125="RENFORT 1"),VLOOKUP('V2 Global valeurs'!$A125,'V2 Global valeurs'!$A$2:$L$1221,9,FALSE),"0")</f>
        <v>0</v>
      </c>
      <c r="AE125" s="3" t="str">
        <f>IF(AND('V2 Global valeurs'!$G125="E",'V2 Global valeurs'!$E125="RENFORT 1"),VLOOKUP('V2 Global valeurs'!$A125,'V2 Global valeurs'!$A$2:$L$1221,10,FALSE),"0")</f>
        <v>0</v>
      </c>
      <c r="AF125" s="3" t="str">
        <f>IF(AND('V2 Global valeurs'!$G125="E",'V2 Global valeurs'!$E125="RENFORT 1"),VLOOKUP('V2 Global valeurs'!$A125,'V2 Global valeurs'!$A$2:$L$1221,11,FALSE),"0")</f>
        <v>0</v>
      </c>
      <c r="AG125" s="3" t="str">
        <f>IF(AND('V2 Global valeurs'!$G125="E",'V2 Global valeurs'!$E125="RENFORT 1"),VLOOKUP('V2 Global valeurs'!$A125,'V2 Global valeurs'!$A$2:$L$1221,12,FALSE),"0")</f>
        <v>0</v>
      </c>
      <c r="AH125" s="3">
        <f>IF(AND('V2 Global valeurs'!$G125="A",'V2 Global valeurs'!$E125="RENFORT 1"),VLOOKUP('V2 Global valeurs'!$A125,'V2 Global valeurs'!$A$2:$L$1221,8,FALSE),"0")</f>
        <v>17.96</v>
      </c>
      <c r="AI125" s="3">
        <f>IF(AND('V2 Global valeurs'!$G125="A",'V2 Global valeurs'!$E125="RENFORT 1"),VLOOKUP('V2 Global valeurs'!$A125,'V2 Global valeurs'!$A$2:$L$1221,9,FALSE),"0")</f>
        <v>51.18</v>
      </c>
      <c r="AJ125" s="3">
        <f>IF(AND('V2 Global valeurs'!$G125="A",'V2 Global valeurs'!$E125="RENFORT 1"),VLOOKUP('V2 Global valeurs'!$A125,'V2 Global valeurs'!$A$2:$L$1221,10,FALSE),"0")</f>
        <v>51.18</v>
      </c>
      <c r="AK125" s="3">
        <f>IF(AND('V2 Global valeurs'!$G125="A",'V2 Global valeurs'!$E125="RENFORT 1"),VLOOKUP('V2 Global valeurs'!$A125,'V2 Global valeurs'!$A$2:$L$1221,11,FALSE),"0")</f>
        <v>51.18</v>
      </c>
      <c r="AL125" s="3">
        <f>IF(AND('V2 Global valeurs'!$G125="A",'V2 Global valeurs'!$E125="RENFORT 1"),VLOOKUP('V2 Global valeurs'!$A125,'V2 Global valeurs'!$A$2:$L$1221,12,FALSE),"0")</f>
        <v>32.870000000000005</v>
      </c>
      <c r="AP125" s="1" t="str">
        <f>IF(AND('V2 Global valeurs'!$G125="E",'V2 Global valeurs'!$E125="RENFORT 2"),VLOOKUP('V2 Global valeurs'!$A125,'V2 Global valeurs'!$A$2:$L$1221,8,FALSE),"0")</f>
        <v>0</v>
      </c>
      <c r="AQ125" s="1" t="str">
        <f>IF(AND('V2 Global valeurs'!$G125="E",'V2 Global valeurs'!$E125="RENFORT 2"),VLOOKUP('V2 Global valeurs'!$A125,'V2 Global valeurs'!$A$2:$L$1221,9,FALSE),"0")</f>
        <v>0</v>
      </c>
      <c r="AR125" s="1" t="str">
        <f>IF(AND('V2 Global valeurs'!$G125="E",'V2 Global valeurs'!$E125="RENFORT 2"),VLOOKUP('V2 Global valeurs'!$A125,'V2 Global valeurs'!$A$2:$L$1221,10,FALSE),"0")</f>
        <v>0</v>
      </c>
      <c r="AS125" s="1" t="str">
        <f>IF(AND('V2 Global valeurs'!$G125="E",'V2 Global valeurs'!$E125="RENFORT 2"),VLOOKUP('V2 Global valeurs'!$A125,'V2 Global valeurs'!$A$2:$L$1221,11,FALSE),"0")</f>
        <v>0</v>
      </c>
      <c r="AT125" s="1" t="str">
        <f>IF(AND('V2 Global valeurs'!$G125="E",'V2 Global valeurs'!$E125="RENFORT 2"),VLOOKUP('V2 Global valeurs'!$A125,'V2 Global valeurs'!$A$2:$L$1221,12,FALSE),"0")</f>
        <v>0</v>
      </c>
      <c r="AU125" s="1" t="str">
        <f>IF(AND('V2 Global valeurs'!$G125="A",'V2 Global valeurs'!$E125="RENFORT 2"),VLOOKUP('V2 Global valeurs'!$A125,'V2 Global valeurs'!$A$2:$L$1221,8,FALSE),"0")</f>
        <v>0</v>
      </c>
      <c r="AV125" s="1" t="str">
        <f>IF(AND('V2 Global valeurs'!$G125="A",'V2 Global valeurs'!$E125="RENFORT 2"),VLOOKUP('V2 Global valeurs'!$A125,'V2 Global valeurs'!$A$2:$L$1221,9,FALSE),"0")</f>
        <v>0</v>
      </c>
      <c r="AW125" s="1" t="str">
        <f>IF(AND('V2 Global valeurs'!$G125="A",'V2 Global valeurs'!$E125="RENFORT 2"),VLOOKUP('V2 Global valeurs'!$A125,'V2 Global valeurs'!$A$2:$L$1221,10,FALSE),"0")</f>
        <v>0</v>
      </c>
      <c r="AX125" s="1" t="str">
        <f>IF(AND('V2 Global valeurs'!$G125="A",'V2 Global valeurs'!$E125="RENFORT 2"),VLOOKUP('V2 Global valeurs'!$A125,'V2 Global valeurs'!$A$2:$L$1221,11,FALSE),"0")</f>
        <v>0</v>
      </c>
      <c r="AY125" s="1" t="str">
        <f>IF(AND('V2 Global valeurs'!$G125="A",'V2 Global valeurs'!$E125="RENFORT 2"),VLOOKUP('V2 Global valeurs'!$A125,'V2 Global valeurs'!$A$2:$L$1221,12,FALSE),"0")</f>
        <v>0</v>
      </c>
    </row>
    <row r="126" spans="1:51" x14ac:dyDescent="0.3">
      <c r="A126" t="s">
        <v>351</v>
      </c>
      <c r="B126" t="s">
        <v>352</v>
      </c>
      <c r="C126" t="s">
        <v>353</v>
      </c>
      <c r="D126" t="s">
        <v>354</v>
      </c>
      <c r="E126" t="s">
        <v>367</v>
      </c>
      <c r="F126" s="2">
        <v>4</v>
      </c>
      <c r="G126" s="2" t="s">
        <v>9</v>
      </c>
      <c r="H126">
        <v>0</v>
      </c>
      <c r="I126">
        <v>75.38000000000001</v>
      </c>
      <c r="J126">
        <v>0</v>
      </c>
      <c r="K126">
        <v>180.63000000000002</v>
      </c>
      <c r="L126">
        <v>0</v>
      </c>
      <c r="M126" t="s">
        <v>353</v>
      </c>
      <c r="N126" t="s">
        <v>354</v>
      </c>
      <c r="O126" s="4" t="s">
        <v>9</v>
      </c>
      <c r="P126" s="9">
        <f>IF(AND('V2 Global valeurs'!$G126="E",'V2 Global valeurs'!E126="BASE"),VLOOKUP('V2 Global valeurs'!$A126,'V2 Global valeurs'!$A$2:$L$1221,8,FALSE),"0")</f>
        <v>0</v>
      </c>
      <c r="Q126" s="9">
        <f>IF(AND('V2 Global valeurs'!$G126="E",'V2 Global valeurs'!E126="BASE"),VLOOKUP('V2 Global valeurs'!$A126,'V2 Global valeurs'!$A$2:$L$1221,9,FALSE),"0")</f>
        <v>75.38000000000001</v>
      </c>
      <c r="R126" s="9">
        <f>IF(AND('V2 Global valeurs'!$G126="E",'V2 Global valeurs'!E126="BASE"),VLOOKUP('V2 Global valeurs'!$A126,'V2 Global valeurs'!$A$2:$L$1221,10,FALSE),"0")</f>
        <v>0</v>
      </c>
      <c r="S126" s="9">
        <f>IF(AND('V2 Global valeurs'!$G126="E",'V2 Global valeurs'!E126="BASE"),VLOOKUP('V2 Global valeurs'!$A126,'V2 Global valeurs'!$A$2:$L$1221,11,FALSE),"0")</f>
        <v>180.63000000000002</v>
      </c>
      <c r="T126" s="9">
        <f>IF(AND('V2 Global valeurs'!$G126="E",'V2 Global valeurs'!E126="BASE"),VLOOKUP('V2 Global valeurs'!$A126,'V2 Global valeurs'!$A$2:$L$1221,12,FALSE),"0")</f>
        <v>0</v>
      </c>
      <c r="U126" s="9" t="str">
        <f>IF(AND('V2 Global valeurs'!$G126="A",'V2 Global valeurs'!E126="BASE"),VLOOKUP('V2 Global valeurs'!$A126,'V2 Global valeurs'!$A$2:$L$1221,8,FALSE),"0")</f>
        <v>0</v>
      </c>
      <c r="V126" s="9" t="str">
        <f>IF(AND('V2 Global valeurs'!$G126="A",'V2 Global valeurs'!E126="BASE"),VLOOKUP('V2 Global valeurs'!$A126,'V2 Global valeurs'!$A$2:$L$1221,9,FALSE),"0")</f>
        <v>0</v>
      </c>
      <c r="W126" s="9" t="str">
        <f>IF(AND('V2 Global valeurs'!$G126="A",'V2 Global valeurs'!E126="BASE"),VLOOKUP('V2 Global valeurs'!$A126,'V2 Global valeurs'!$A$2:$L$1221,10,FALSE),"0")</f>
        <v>0</v>
      </c>
      <c r="X126" s="9" t="str">
        <f>IF(AND('V2 Global valeurs'!$G126="A",'V2 Global valeurs'!E126="BASE"),VLOOKUP('V2 Global valeurs'!$A126,'V2 Global valeurs'!$A$2:$L$1221,11,FALSE),"0")</f>
        <v>0</v>
      </c>
      <c r="Y126" s="9" t="str">
        <f>IF(AND('V2 Global valeurs'!$G126="A",'V2 Global valeurs'!E126="BASE"),VLOOKUP('V2 Global valeurs'!$A126,'V2 Global valeurs'!$A$2:$L$1221,12,FALSE),"0")</f>
        <v>0</v>
      </c>
      <c r="AB126" s="3"/>
      <c r="AC126" s="3" t="str">
        <f>IF(AND('V2 Global valeurs'!$G126="E",'V2 Global valeurs'!$E126="RENFORT 1"),VLOOKUP('V2 Global valeurs'!$A126,'V2 Global valeurs'!$A$2:$L$1221,8,FALSE),"0")</f>
        <v>0</v>
      </c>
      <c r="AD126" s="3" t="str">
        <f>IF(AND('V2 Global valeurs'!$G126="E",'V2 Global valeurs'!$E126="RENFORT 1"),VLOOKUP('V2 Global valeurs'!$A126,'V2 Global valeurs'!$A$2:$L$1221,9,FALSE),"0")</f>
        <v>0</v>
      </c>
      <c r="AE126" s="3" t="str">
        <f>IF(AND('V2 Global valeurs'!$G126="E",'V2 Global valeurs'!$E126="RENFORT 1"),VLOOKUP('V2 Global valeurs'!$A126,'V2 Global valeurs'!$A$2:$L$1221,10,FALSE),"0")</f>
        <v>0</v>
      </c>
      <c r="AF126" s="3" t="str">
        <f>IF(AND('V2 Global valeurs'!$G126="E",'V2 Global valeurs'!$E126="RENFORT 1"),VLOOKUP('V2 Global valeurs'!$A126,'V2 Global valeurs'!$A$2:$L$1221,11,FALSE),"0")</f>
        <v>0</v>
      </c>
      <c r="AG126" s="3" t="str">
        <f>IF(AND('V2 Global valeurs'!$G126="E",'V2 Global valeurs'!$E126="RENFORT 1"),VLOOKUP('V2 Global valeurs'!$A126,'V2 Global valeurs'!$A$2:$L$1221,12,FALSE),"0")</f>
        <v>0</v>
      </c>
      <c r="AH126" s="3" t="str">
        <f>IF(AND('V2 Global valeurs'!$G126="A",'V2 Global valeurs'!$E126="RENFORT 1"),VLOOKUP('V2 Global valeurs'!$A126,'V2 Global valeurs'!$A$2:$L$1221,8,FALSE),"0")</f>
        <v>0</v>
      </c>
      <c r="AI126" s="3" t="str">
        <f>IF(AND('V2 Global valeurs'!$G126="A",'V2 Global valeurs'!$E126="RENFORT 1"),VLOOKUP('V2 Global valeurs'!$A126,'V2 Global valeurs'!$A$2:$L$1221,9,FALSE),"0")</f>
        <v>0</v>
      </c>
      <c r="AJ126" s="3" t="str">
        <f>IF(AND('V2 Global valeurs'!$G126="A",'V2 Global valeurs'!$E126="RENFORT 1"),VLOOKUP('V2 Global valeurs'!$A126,'V2 Global valeurs'!$A$2:$L$1221,10,FALSE),"0")</f>
        <v>0</v>
      </c>
      <c r="AK126" s="3" t="str">
        <f>IF(AND('V2 Global valeurs'!$G126="A",'V2 Global valeurs'!$E126="RENFORT 1"),VLOOKUP('V2 Global valeurs'!$A126,'V2 Global valeurs'!$A$2:$L$1221,11,FALSE),"0")</f>
        <v>0</v>
      </c>
      <c r="AL126" s="3" t="str">
        <f>IF(AND('V2 Global valeurs'!$G126="A",'V2 Global valeurs'!$E126="RENFORT 1"),VLOOKUP('V2 Global valeurs'!$A126,'V2 Global valeurs'!$A$2:$L$1221,12,FALSE),"0")</f>
        <v>0</v>
      </c>
      <c r="AP126" s="1" t="str">
        <f>IF(AND('V2 Global valeurs'!$G126="E",'V2 Global valeurs'!$E126="RENFORT 2"),VLOOKUP('V2 Global valeurs'!$A126,'V2 Global valeurs'!$A$2:$L$1221,8,FALSE),"0")</f>
        <v>0</v>
      </c>
      <c r="AQ126" s="1" t="str">
        <f>IF(AND('V2 Global valeurs'!$G126="E",'V2 Global valeurs'!$E126="RENFORT 2"),VLOOKUP('V2 Global valeurs'!$A126,'V2 Global valeurs'!$A$2:$L$1221,9,FALSE),"0")</f>
        <v>0</v>
      </c>
      <c r="AR126" s="1" t="str">
        <f>IF(AND('V2 Global valeurs'!$G126="E",'V2 Global valeurs'!$E126="RENFORT 2"),VLOOKUP('V2 Global valeurs'!$A126,'V2 Global valeurs'!$A$2:$L$1221,10,FALSE),"0")</f>
        <v>0</v>
      </c>
      <c r="AS126" s="1" t="str">
        <f>IF(AND('V2 Global valeurs'!$G126="E",'V2 Global valeurs'!$E126="RENFORT 2"),VLOOKUP('V2 Global valeurs'!$A126,'V2 Global valeurs'!$A$2:$L$1221,11,FALSE),"0")</f>
        <v>0</v>
      </c>
      <c r="AT126" s="1" t="str">
        <f>IF(AND('V2 Global valeurs'!$G126="E",'V2 Global valeurs'!$E126="RENFORT 2"),VLOOKUP('V2 Global valeurs'!$A126,'V2 Global valeurs'!$A$2:$L$1221,12,FALSE),"0")</f>
        <v>0</v>
      </c>
      <c r="AU126" s="1" t="str">
        <f>IF(AND('V2 Global valeurs'!$G126="A",'V2 Global valeurs'!$E126="RENFORT 2"),VLOOKUP('V2 Global valeurs'!$A126,'V2 Global valeurs'!$A$2:$L$1221,8,FALSE),"0")</f>
        <v>0</v>
      </c>
      <c r="AV126" s="1" t="str">
        <f>IF(AND('V2 Global valeurs'!$G126="A",'V2 Global valeurs'!$E126="RENFORT 2"),VLOOKUP('V2 Global valeurs'!$A126,'V2 Global valeurs'!$A$2:$L$1221,9,FALSE),"0")</f>
        <v>0</v>
      </c>
      <c r="AW126" s="1" t="str">
        <f>IF(AND('V2 Global valeurs'!$G126="A",'V2 Global valeurs'!$E126="RENFORT 2"),VLOOKUP('V2 Global valeurs'!$A126,'V2 Global valeurs'!$A$2:$L$1221,10,FALSE),"0")</f>
        <v>0</v>
      </c>
      <c r="AX126" s="1" t="str">
        <f>IF(AND('V2 Global valeurs'!$G126="A",'V2 Global valeurs'!$E126="RENFORT 2"),VLOOKUP('V2 Global valeurs'!$A126,'V2 Global valeurs'!$A$2:$L$1221,11,FALSE),"0")</f>
        <v>0</v>
      </c>
      <c r="AY126" s="1" t="str">
        <f>IF(AND('V2 Global valeurs'!$G126="A",'V2 Global valeurs'!$E126="RENFORT 2"),VLOOKUP('V2 Global valeurs'!$A126,'V2 Global valeurs'!$A$2:$L$1221,12,FALSE),"0")</f>
        <v>0</v>
      </c>
    </row>
    <row r="127" spans="1:51" x14ac:dyDescent="0.3">
      <c r="A127" t="s">
        <v>355</v>
      </c>
      <c r="B127" t="s">
        <v>356</v>
      </c>
      <c r="C127" t="s">
        <v>357</v>
      </c>
      <c r="D127" t="s">
        <v>358</v>
      </c>
      <c r="E127" t="s">
        <v>367</v>
      </c>
      <c r="F127" s="2">
        <v>8</v>
      </c>
      <c r="G127" s="2" t="s">
        <v>9</v>
      </c>
      <c r="H127">
        <v>305.92</v>
      </c>
      <c r="I127">
        <v>108.59</v>
      </c>
      <c r="J127">
        <v>187.58</v>
      </c>
      <c r="K127">
        <v>305.92</v>
      </c>
      <c r="L127">
        <v>305.92</v>
      </c>
      <c r="M127" t="s">
        <v>357</v>
      </c>
      <c r="N127" t="s">
        <v>358</v>
      </c>
      <c r="O127" s="4" t="s">
        <v>9</v>
      </c>
      <c r="P127" s="9">
        <f>IF(AND('V2 Global valeurs'!$G127="E",'V2 Global valeurs'!E127="BASE"),VLOOKUP('V2 Global valeurs'!$A127,'V2 Global valeurs'!$A$2:$L$1221,8,FALSE),"0")</f>
        <v>305.92</v>
      </c>
      <c r="Q127" s="9">
        <f>IF(AND('V2 Global valeurs'!$G127="E",'V2 Global valeurs'!E127="BASE"),VLOOKUP('V2 Global valeurs'!$A127,'V2 Global valeurs'!$A$2:$L$1221,9,FALSE),"0")</f>
        <v>108.59</v>
      </c>
      <c r="R127" s="9">
        <f>IF(AND('V2 Global valeurs'!$G127="E",'V2 Global valeurs'!E127="BASE"),VLOOKUP('V2 Global valeurs'!$A127,'V2 Global valeurs'!$A$2:$L$1221,10,FALSE),"0")</f>
        <v>187.58</v>
      </c>
      <c r="S127" s="9">
        <f>IF(AND('V2 Global valeurs'!$G127="E",'V2 Global valeurs'!E127="BASE"),VLOOKUP('V2 Global valeurs'!$A127,'V2 Global valeurs'!$A$2:$L$1221,11,FALSE),"0")</f>
        <v>305.92</v>
      </c>
      <c r="T127" s="9">
        <f>IF(AND('V2 Global valeurs'!$G127="E",'V2 Global valeurs'!E127="BASE"),VLOOKUP('V2 Global valeurs'!$A127,'V2 Global valeurs'!$A$2:$L$1221,12,FALSE),"0")</f>
        <v>305.92</v>
      </c>
      <c r="U127" s="9" t="str">
        <f>IF(AND('V2 Global valeurs'!$G127="A",'V2 Global valeurs'!E127="BASE"),VLOOKUP('V2 Global valeurs'!$A127,'V2 Global valeurs'!$A$2:$L$1221,8,FALSE),"0")</f>
        <v>0</v>
      </c>
      <c r="V127" s="9" t="str">
        <f>IF(AND('V2 Global valeurs'!$G127="A",'V2 Global valeurs'!E127="BASE"),VLOOKUP('V2 Global valeurs'!$A127,'V2 Global valeurs'!$A$2:$L$1221,9,FALSE),"0")</f>
        <v>0</v>
      </c>
      <c r="W127" s="9" t="str">
        <f>IF(AND('V2 Global valeurs'!$G127="A",'V2 Global valeurs'!E127="BASE"),VLOOKUP('V2 Global valeurs'!$A127,'V2 Global valeurs'!$A$2:$L$1221,10,FALSE),"0")</f>
        <v>0</v>
      </c>
      <c r="X127" s="9" t="str">
        <f>IF(AND('V2 Global valeurs'!$G127="A",'V2 Global valeurs'!E127="BASE"),VLOOKUP('V2 Global valeurs'!$A127,'V2 Global valeurs'!$A$2:$L$1221,11,FALSE),"0")</f>
        <v>0</v>
      </c>
      <c r="Y127" s="9" t="str">
        <f>IF(AND('V2 Global valeurs'!$G127="A",'V2 Global valeurs'!E127="BASE"),VLOOKUP('V2 Global valeurs'!$A127,'V2 Global valeurs'!$A$2:$L$1221,12,FALSE),"0")</f>
        <v>0</v>
      </c>
      <c r="AB127" s="3"/>
      <c r="AC127" s="3" t="str">
        <f>IF(AND('V2 Global valeurs'!$G127="E",'V2 Global valeurs'!$E127="RENFORT 1"),VLOOKUP('V2 Global valeurs'!$A127,'V2 Global valeurs'!$A$2:$L$1221,8,FALSE),"0")</f>
        <v>0</v>
      </c>
      <c r="AD127" s="3" t="str">
        <f>IF(AND('V2 Global valeurs'!$G127="E",'V2 Global valeurs'!$E127="RENFORT 1"),VLOOKUP('V2 Global valeurs'!$A127,'V2 Global valeurs'!$A$2:$L$1221,9,FALSE),"0")</f>
        <v>0</v>
      </c>
      <c r="AE127" s="3" t="str">
        <f>IF(AND('V2 Global valeurs'!$G127="E",'V2 Global valeurs'!$E127="RENFORT 1"),VLOOKUP('V2 Global valeurs'!$A127,'V2 Global valeurs'!$A$2:$L$1221,10,FALSE),"0")</f>
        <v>0</v>
      </c>
      <c r="AF127" s="3" t="str">
        <f>IF(AND('V2 Global valeurs'!$G127="E",'V2 Global valeurs'!$E127="RENFORT 1"),VLOOKUP('V2 Global valeurs'!$A127,'V2 Global valeurs'!$A$2:$L$1221,11,FALSE),"0")</f>
        <v>0</v>
      </c>
      <c r="AG127" s="3" t="str">
        <f>IF(AND('V2 Global valeurs'!$G127="E",'V2 Global valeurs'!$E127="RENFORT 1"),VLOOKUP('V2 Global valeurs'!$A127,'V2 Global valeurs'!$A$2:$L$1221,12,FALSE),"0")</f>
        <v>0</v>
      </c>
      <c r="AH127" s="3" t="str">
        <f>IF(AND('V2 Global valeurs'!$G127="A",'V2 Global valeurs'!$E127="RENFORT 1"),VLOOKUP('V2 Global valeurs'!$A127,'V2 Global valeurs'!$A$2:$L$1221,8,FALSE),"0")</f>
        <v>0</v>
      </c>
      <c r="AI127" s="3" t="str">
        <f>IF(AND('V2 Global valeurs'!$G127="A",'V2 Global valeurs'!$E127="RENFORT 1"),VLOOKUP('V2 Global valeurs'!$A127,'V2 Global valeurs'!$A$2:$L$1221,9,FALSE),"0")</f>
        <v>0</v>
      </c>
      <c r="AJ127" s="3" t="str">
        <f>IF(AND('V2 Global valeurs'!$G127="A",'V2 Global valeurs'!$E127="RENFORT 1"),VLOOKUP('V2 Global valeurs'!$A127,'V2 Global valeurs'!$A$2:$L$1221,10,FALSE),"0")</f>
        <v>0</v>
      </c>
      <c r="AK127" s="3" t="str">
        <f>IF(AND('V2 Global valeurs'!$G127="A",'V2 Global valeurs'!$E127="RENFORT 1"),VLOOKUP('V2 Global valeurs'!$A127,'V2 Global valeurs'!$A$2:$L$1221,11,FALSE),"0")</f>
        <v>0</v>
      </c>
      <c r="AL127" s="3" t="str">
        <f>IF(AND('V2 Global valeurs'!$G127="A",'V2 Global valeurs'!$E127="RENFORT 1"),VLOOKUP('V2 Global valeurs'!$A127,'V2 Global valeurs'!$A$2:$L$1221,12,FALSE),"0")</f>
        <v>0</v>
      </c>
      <c r="AP127" s="1" t="str">
        <f>IF(AND('V2 Global valeurs'!$G127="E",'V2 Global valeurs'!$E127="RENFORT 2"),VLOOKUP('V2 Global valeurs'!$A127,'V2 Global valeurs'!$A$2:$L$1221,8,FALSE),"0")</f>
        <v>0</v>
      </c>
      <c r="AQ127" s="1" t="str">
        <f>IF(AND('V2 Global valeurs'!$G127="E",'V2 Global valeurs'!$E127="RENFORT 2"),VLOOKUP('V2 Global valeurs'!$A127,'V2 Global valeurs'!$A$2:$L$1221,9,FALSE),"0")</f>
        <v>0</v>
      </c>
      <c r="AR127" s="1" t="str">
        <f>IF(AND('V2 Global valeurs'!$G127="E",'V2 Global valeurs'!$E127="RENFORT 2"),VLOOKUP('V2 Global valeurs'!$A127,'V2 Global valeurs'!$A$2:$L$1221,10,FALSE),"0")</f>
        <v>0</v>
      </c>
      <c r="AS127" s="1" t="str">
        <f>IF(AND('V2 Global valeurs'!$G127="E",'V2 Global valeurs'!$E127="RENFORT 2"),VLOOKUP('V2 Global valeurs'!$A127,'V2 Global valeurs'!$A$2:$L$1221,11,FALSE),"0")</f>
        <v>0</v>
      </c>
      <c r="AT127" s="1" t="str">
        <f>IF(AND('V2 Global valeurs'!$G127="E",'V2 Global valeurs'!$E127="RENFORT 2"),VLOOKUP('V2 Global valeurs'!$A127,'V2 Global valeurs'!$A$2:$L$1221,12,FALSE),"0")</f>
        <v>0</v>
      </c>
      <c r="AU127" s="1" t="str">
        <f>IF(AND('V2 Global valeurs'!$G127="A",'V2 Global valeurs'!$E127="RENFORT 2"),VLOOKUP('V2 Global valeurs'!$A127,'V2 Global valeurs'!$A$2:$L$1221,8,FALSE),"0")</f>
        <v>0</v>
      </c>
      <c r="AV127" s="1" t="str">
        <f>IF(AND('V2 Global valeurs'!$G127="A",'V2 Global valeurs'!$E127="RENFORT 2"),VLOOKUP('V2 Global valeurs'!$A127,'V2 Global valeurs'!$A$2:$L$1221,9,FALSE),"0")</f>
        <v>0</v>
      </c>
      <c r="AW127" s="1" t="str">
        <f>IF(AND('V2 Global valeurs'!$G127="A",'V2 Global valeurs'!$E127="RENFORT 2"),VLOOKUP('V2 Global valeurs'!$A127,'V2 Global valeurs'!$A$2:$L$1221,10,FALSE),"0")</f>
        <v>0</v>
      </c>
      <c r="AX127" s="1" t="str">
        <f>IF(AND('V2 Global valeurs'!$G127="A",'V2 Global valeurs'!$E127="RENFORT 2"),VLOOKUP('V2 Global valeurs'!$A127,'V2 Global valeurs'!$A$2:$L$1221,11,FALSE),"0")</f>
        <v>0</v>
      </c>
      <c r="AY127" s="1" t="str">
        <f>IF(AND('V2 Global valeurs'!$G127="A",'V2 Global valeurs'!$E127="RENFORT 2"),VLOOKUP('V2 Global valeurs'!$A127,'V2 Global valeurs'!$A$2:$L$1221,12,FALSE),"0")</f>
        <v>0</v>
      </c>
    </row>
    <row r="128" spans="1:51" x14ac:dyDescent="0.3">
      <c r="A128" t="s">
        <v>359</v>
      </c>
      <c r="B128" t="s">
        <v>356</v>
      </c>
      <c r="C128" t="s">
        <v>360</v>
      </c>
      <c r="D128" t="s">
        <v>361</v>
      </c>
      <c r="E128" t="s">
        <v>368</v>
      </c>
      <c r="F128">
        <v>8</v>
      </c>
      <c r="G128" s="2" t="s">
        <v>14</v>
      </c>
      <c r="H128">
        <v>63.410000000000004</v>
      </c>
      <c r="I128">
        <v>22.62</v>
      </c>
      <c r="J128">
        <v>39.53</v>
      </c>
      <c r="K128">
        <v>63.410000000000004</v>
      </c>
      <c r="L128">
        <v>63.410000000000004</v>
      </c>
      <c r="O128" s="4"/>
      <c r="P128" s="9" t="str">
        <f>IF(AND('V2 Global valeurs'!$G128="E",'V2 Global valeurs'!E128="BASE"),VLOOKUP('V2 Global valeurs'!$A128,'V2 Global valeurs'!$A$2:$L$1221,8,FALSE),"0")</f>
        <v>0</v>
      </c>
      <c r="Q128" s="9" t="str">
        <f>IF(AND('V2 Global valeurs'!$G128="E",'V2 Global valeurs'!E128="BASE"),VLOOKUP('V2 Global valeurs'!$A128,'V2 Global valeurs'!$A$2:$L$1221,9,FALSE),"0")</f>
        <v>0</v>
      </c>
      <c r="R128" s="9" t="str">
        <f>IF(AND('V2 Global valeurs'!$G128="E",'V2 Global valeurs'!E128="BASE"),VLOOKUP('V2 Global valeurs'!$A128,'V2 Global valeurs'!$A$2:$L$1221,10,FALSE),"0")</f>
        <v>0</v>
      </c>
      <c r="S128" s="9" t="str">
        <f>IF(AND('V2 Global valeurs'!$G128="E",'V2 Global valeurs'!E128="BASE"),VLOOKUP('V2 Global valeurs'!$A128,'V2 Global valeurs'!$A$2:$L$1221,11,FALSE),"0")</f>
        <v>0</v>
      </c>
      <c r="T128" s="9" t="str">
        <f>IF(AND('V2 Global valeurs'!$G128="E",'V2 Global valeurs'!E128="BASE"),VLOOKUP('V2 Global valeurs'!$A128,'V2 Global valeurs'!$A$2:$L$1221,12,FALSE),"0")</f>
        <v>0</v>
      </c>
      <c r="U128" s="9" t="str">
        <f>IF(AND('V2 Global valeurs'!$G128="A",'V2 Global valeurs'!E128="BASE"),VLOOKUP('V2 Global valeurs'!$A128,'V2 Global valeurs'!$A$2:$L$1221,8,FALSE),"0")</f>
        <v>0</v>
      </c>
      <c r="V128" s="9" t="str">
        <f>IF(AND('V2 Global valeurs'!$G128="A",'V2 Global valeurs'!E128="BASE"),VLOOKUP('V2 Global valeurs'!$A128,'V2 Global valeurs'!$A$2:$L$1221,9,FALSE),"0")</f>
        <v>0</v>
      </c>
      <c r="W128" s="9" t="str">
        <f>IF(AND('V2 Global valeurs'!$G128="A",'V2 Global valeurs'!E128="BASE"),VLOOKUP('V2 Global valeurs'!$A128,'V2 Global valeurs'!$A$2:$L$1221,10,FALSE),"0")</f>
        <v>0</v>
      </c>
      <c r="X128" s="9" t="str">
        <f>IF(AND('V2 Global valeurs'!$G128="A",'V2 Global valeurs'!E128="BASE"),VLOOKUP('V2 Global valeurs'!$A128,'V2 Global valeurs'!$A$2:$L$1221,11,FALSE),"0")</f>
        <v>0</v>
      </c>
      <c r="Y128" s="9" t="str">
        <f>IF(AND('V2 Global valeurs'!$G128="A",'V2 Global valeurs'!E128="BASE"),VLOOKUP('V2 Global valeurs'!$A128,'V2 Global valeurs'!$A$2:$L$1221,12,FALSE),"0")</f>
        <v>0</v>
      </c>
      <c r="Z128" t="s">
        <v>360</v>
      </c>
      <c r="AA128" t="s">
        <v>361</v>
      </c>
      <c r="AB128" s="3" t="s">
        <v>14</v>
      </c>
      <c r="AC128" s="3" t="str">
        <f>IF(AND('V2 Global valeurs'!$G128="E",'V2 Global valeurs'!$E128="RENFORT 1"),VLOOKUP('V2 Global valeurs'!$A128,'V2 Global valeurs'!$A$2:$L$1221,8,FALSE),"0")</f>
        <v>0</v>
      </c>
      <c r="AD128" s="3" t="str">
        <f>IF(AND('V2 Global valeurs'!$G128="E",'V2 Global valeurs'!$E128="RENFORT 1"),VLOOKUP('V2 Global valeurs'!$A128,'V2 Global valeurs'!$A$2:$L$1221,9,FALSE),"0")</f>
        <v>0</v>
      </c>
      <c r="AE128" s="3" t="str">
        <f>IF(AND('V2 Global valeurs'!$G128="E",'V2 Global valeurs'!$E128="RENFORT 1"),VLOOKUP('V2 Global valeurs'!$A128,'V2 Global valeurs'!$A$2:$L$1221,10,FALSE),"0")</f>
        <v>0</v>
      </c>
      <c r="AF128" s="3" t="str">
        <f>IF(AND('V2 Global valeurs'!$G128="E",'V2 Global valeurs'!$E128="RENFORT 1"),VLOOKUP('V2 Global valeurs'!$A128,'V2 Global valeurs'!$A$2:$L$1221,11,FALSE),"0")</f>
        <v>0</v>
      </c>
      <c r="AG128" s="3" t="str">
        <f>IF(AND('V2 Global valeurs'!$G128="E",'V2 Global valeurs'!$E128="RENFORT 1"),VLOOKUP('V2 Global valeurs'!$A128,'V2 Global valeurs'!$A$2:$L$1221,12,FALSE),"0")</f>
        <v>0</v>
      </c>
      <c r="AH128" s="3">
        <f>IF(AND('V2 Global valeurs'!$G128="A",'V2 Global valeurs'!$E128="RENFORT 1"),VLOOKUP('V2 Global valeurs'!$A128,'V2 Global valeurs'!$A$2:$L$1221,8,FALSE),"0")</f>
        <v>63.410000000000004</v>
      </c>
      <c r="AI128" s="3">
        <f>IF(AND('V2 Global valeurs'!$G128="A",'V2 Global valeurs'!$E128="RENFORT 1"),VLOOKUP('V2 Global valeurs'!$A128,'V2 Global valeurs'!$A$2:$L$1221,9,FALSE),"0")</f>
        <v>22.62</v>
      </c>
      <c r="AJ128" s="3">
        <f>IF(AND('V2 Global valeurs'!$G128="A",'V2 Global valeurs'!$E128="RENFORT 1"),VLOOKUP('V2 Global valeurs'!$A128,'V2 Global valeurs'!$A$2:$L$1221,10,FALSE),"0")</f>
        <v>39.53</v>
      </c>
      <c r="AK128" s="3">
        <f>IF(AND('V2 Global valeurs'!$G128="A",'V2 Global valeurs'!$E128="RENFORT 1"),VLOOKUP('V2 Global valeurs'!$A128,'V2 Global valeurs'!$A$2:$L$1221,11,FALSE),"0")</f>
        <v>63.410000000000004</v>
      </c>
      <c r="AL128" s="3">
        <f>IF(AND('V2 Global valeurs'!$G128="A",'V2 Global valeurs'!$E128="RENFORT 1"),VLOOKUP('V2 Global valeurs'!$A128,'V2 Global valeurs'!$A$2:$L$1221,12,FALSE),"0")</f>
        <v>63.410000000000004</v>
      </c>
      <c r="AP128" s="1" t="str">
        <f>IF(AND('V2 Global valeurs'!$G128="E",'V2 Global valeurs'!$E128="RENFORT 2"),VLOOKUP('V2 Global valeurs'!$A128,'V2 Global valeurs'!$A$2:$L$1221,8,FALSE),"0")</f>
        <v>0</v>
      </c>
      <c r="AQ128" s="1" t="str">
        <f>IF(AND('V2 Global valeurs'!$G128="E",'V2 Global valeurs'!$E128="RENFORT 2"),VLOOKUP('V2 Global valeurs'!$A128,'V2 Global valeurs'!$A$2:$L$1221,9,FALSE),"0")</f>
        <v>0</v>
      </c>
      <c r="AR128" s="1" t="str">
        <f>IF(AND('V2 Global valeurs'!$G128="E",'V2 Global valeurs'!$E128="RENFORT 2"),VLOOKUP('V2 Global valeurs'!$A128,'V2 Global valeurs'!$A$2:$L$1221,10,FALSE),"0")</f>
        <v>0</v>
      </c>
      <c r="AS128" s="1" t="str">
        <f>IF(AND('V2 Global valeurs'!$G128="E",'V2 Global valeurs'!$E128="RENFORT 2"),VLOOKUP('V2 Global valeurs'!$A128,'V2 Global valeurs'!$A$2:$L$1221,11,FALSE),"0")</f>
        <v>0</v>
      </c>
      <c r="AT128" s="1" t="str">
        <f>IF(AND('V2 Global valeurs'!$G128="E",'V2 Global valeurs'!$E128="RENFORT 2"),VLOOKUP('V2 Global valeurs'!$A128,'V2 Global valeurs'!$A$2:$L$1221,12,FALSE),"0")</f>
        <v>0</v>
      </c>
      <c r="AU128" s="1" t="str">
        <f>IF(AND('V2 Global valeurs'!$G128="A",'V2 Global valeurs'!$E128="RENFORT 2"),VLOOKUP('V2 Global valeurs'!$A128,'V2 Global valeurs'!$A$2:$L$1221,8,FALSE),"0")</f>
        <v>0</v>
      </c>
      <c r="AV128" s="1" t="str">
        <f>IF(AND('V2 Global valeurs'!$G128="A",'V2 Global valeurs'!$E128="RENFORT 2"),VLOOKUP('V2 Global valeurs'!$A128,'V2 Global valeurs'!$A$2:$L$1221,9,FALSE),"0")</f>
        <v>0</v>
      </c>
      <c r="AW128" s="1" t="str">
        <f>IF(AND('V2 Global valeurs'!$G128="A",'V2 Global valeurs'!$E128="RENFORT 2"),VLOOKUP('V2 Global valeurs'!$A128,'V2 Global valeurs'!$A$2:$L$1221,10,FALSE),"0")</f>
        <v>0</v>
      </c>
      <c r="AX128" s="1" t="str">
        <f>IF(AND('V2 Global valeurs'!$G128="A",'V2 Global valeurs'!$E128="RENFORT 2"),VLOOKUP('V2 Global valeurs'!$A128,'V2 Global valeurs'!$A$2:$L$1221,11,FALSE),"0")</f>
        <v>0</v>
      </c>
      <c r="AY128" s="1" t="str">
        <f>IF(AND('V2 Global valeurs'!$G128="A",'V2 Global valeurs'!$E128="RENFORT 2"),VLOOKUP('V2 Global valeurs'!$A128,'V2 Global valeurs'!$A$2:$L$1221,12,FALSE),"0")</f>
        <v>0</v>
      </c>
    </row>
    <row r="129" spans="1:51" x14ac:dyDescent="0.3">
      <c r="A129" t="s">
        <v>362</v>
      </c>
      <c r="B129" t="s">
        <v>363</v>
      </c>
      <c r="C129" t="s">
        <v>363</v>
      </c>
      <c r="D129" t="s">
        <v>364</v>
      </c>
      <c r="E129" t="s">
        <v>367</v>
      </c>
      <c r="F129" s="2">
        <v>4</v>
      </c>
      <c r="G129" s="2" t="s">
        <v>9</v>
      </c>
      <c r="H129">
        <v>0</v>
      </c>
      <c r="I129">
        <v>64.990000000000009</v>
      </c>
      <c r="J129">
        <v>0</v>
      </c>
      <c r="K129">
        <v>153.19000000000003</v>
      </c>
      <c r="L129">
        <v>0</v>
      </c>
      <c r="M129" t="s">
        <v>363</v>
      </c>
      <c r="N129" t="s">
        <v>364</v>
      </c>
      <c r="O129" s="4" t="s">
        <v>9</v>
      </c>
      <c r="P129" s="9">
        <f>IF(AND('V2 Global valeurs'!$G129="E",'V2 Global valeurs'!E129="BASE"),VLOOKUP('V2 Global valeurs'!$A129,'V2 Global valeurs'!$A$2:$L$1221,8,FALSE),"0")</f>
        <v>0</v>
      </c>
      <c r="Q129" s="9">
        <f>IF(AND('V2 Global valeurs'!$G129="E",'V2 Global valeurs'!E129="BASE"),VLOOKUP('V2 Global valeurs'!$A129,'V2 Global valeurs'!$A$2:$L$1221,9,FALSE),"0")</f>
        <v>64.990000000000009</v>
      </c>
      <c r="R129" s="9">
        <f>IF(AND('V2 Global valeurs'!$G129="E",'V2 Global valeurs'!E129="BASE"),VLOOKUP('V2 Global valeurs'!$A129,'V2 Global valeurs'!$A$2:$L$1221,10,FALSE),"0")</f>
        <v>0</v>
      </c>
      <c r="S129" s="9">
        <f>IF(AND('V2 Global valeurs'!$G129="E",'V2 Global valeurs'!E129="BASE"),VLOOKUP('V2 Global valeurs'!$A129,'V2 Global valeurs'!$A$2:$L$1221,11,FALSE),"0")</f>
        <v>153.19000000000003</v>
      </c>
      <c r="T129" s="9">
        <f>IF(AND('V2 Global valeurs'!$G129="E",'V2 Global valeurs'!E129="BASE"),VLOOKUP('V2 Global valeurs'!$A129,'V2 Global valeurs'!$A$2:$L$1221,12,FALSE),"0")</f>
        <v>0</v>
      </c>
      <c r="U129" s="9" t="str">
        <f>IF(AND('V2 Global valeurs'!$G129="A",'V2 Global valeurs'!E129="BASE"),VLOOKUP('V2 Global valeurs'!$A129,'V2 Global valeurs'!$A$2:$L$1221,8,FALSE),"0")</f>
        <v>0</v>
      </c>
      <c r="V129" s="9" t="str">
        <f>IF(AND('V2 Global valeurs'!$G129="A",'V2 Global valeurs'!E129="BASE"),VLOOKUP('V2 Global valeurs'!$A129,'V2 Global valeurs'!$A$2:$L$1221,9,FALSE),"0")</f>
        <v>0</v>
      </c>
      <c r="W129" s="9" t="str">
        <f>IF(AND('V2 Global valeurs'!$G129="A",'V2 Global valeurs'!E129="BASE"),VLOOKUP('V2 Global valeurs'!$A129,'V2 Global valeurs'!$A$2:$L$1221,10,FALSE),"0")</f>
        <v>0</v>
      </c>
      <c r="X129" s="9" t="str">
        <f>IF(AND('V2 Global valeurs'!$G129="A",'V2 Global valeurs'!E129="BASE"),VLOOKUP('V2 Global valeurs'!$A129,'V2 Global valeurs'!$A$2:$L$1221,11,FALSE),"0")</f>
        <v>0</v>
      </c>
      <c r="Y129" s="9" t="str">
        <f>IF(AND('V2 Global valeurs'!$G129="A",'V2 Global valeurs'!E129="BASE"),VLOOKUP('V2 Global valeurs'!$A129,'V2 Global valeurs'!$A$2:$L$1221,12,FALSE),"0")</f>
        <v>0</v>
      </c>
      <c r="AB129" s="3"/>
      <c r="AC129" s="3" t="str">
        <f>IF(AND('V2 Global valeurs'!$G129="E",'V2 Global valeurs'!$E129="RENFORT 1"),VLOOKUP('V2 Global valeurs'!$A129,'V2 Global valeurs'!$A$2:$L$1221,8,FALSE),"0")</f>
        <v>0</v>
      </c>
      <c r="AD129" s="3" t="str">
        <f>IF(AND('V2 Global valeurs'!$G129="E",'V2 Global valeurs'!$E129="RENFORT 1"),VLOOKUP('V2 Global valeurs'!$A129,'V2 Global valeurs'!$A$2:$L$1221,9,FALSE),"0")</f>
        <v>0</v>
      </c>
      <c r="AE129" s="3" t="str">
        <f>IF(AND('V2 Global valeurs'!$G129="E",'V2 Global valeurs'!$E129="RENFORT 1"),VLOOKUP('V2 Global valeurs'!$A129,'V2 Global valeurs'!$A$2:$L$1221,10,FALSE),"0")</f>
        <v>0</v>
      </c>
      <c r="AF129" s="3" t="str">
        <f>IF(AND('V2 Global valeurs'!$G129="E",'V2 Global valeurs'!$E129="RENFORT 1"),VLOOKUP('V2 Global valeurs'!$A129,'V2 Global valeurs'!$A$2:$L$1221,11,FALSE),"0")</f>
        <v>0</v>
      </c>
      <c r="AG129" s="3" t="str">
        <f>IF(AND('V2 Global valeurs'!$G129="E",'V2 Global valeurs'!$E129="RENFORT 1"),VLOOKUP('V2 Global valeurs'!$A129,'V2 Global valeurs'!$A$2:$L$1221,12,FALSE),"0")</f>
        <v>0</v>
      </c>
      <c r="AH129" s="3" t="str">
        <f>IF(AND('V2 Global valeurs'!$G129="A",'V2 Global valeurs'!$E129="RENFORT 1"),VLOOKUP('V2 Global valeurs'!$A129,'V2 Global valeurs'!$A$2:$L$1221,8,FALSE),"0")</f>
        <v>0</v>
      </c>
      <c r="AI129" s="3" t="str">
        <f>IF(AND('V2 Global valeurs'!$G129="A",'V2 Global valeurs'!$E129="RENFORT 1"),VLOOKUP('V2 Global valeurs'!$A129,'V2 Global valeurs'!$A$2:$L$1221,9,FALSE),"0")</f>
        <v>0</v>
      </c>
      <c r="AJ129" s="3" t="str">
        <f>IF(AND('V2 Global valeurs'!$G129="A",'V2 Global valeurs'!$E129="RENFORT 1"),VLOOKUP('V2 Global valeurs'!$A129,'V2 Global valeurs'!$A$2:$L$1221,10,FALSE),"0")</f>
        <v>0</v>
      </c>
      <c r="AK129" s="3" t="str">
        <f>IF(AND('V2 Global valeurs'!$G129="A",'V2 Global valeurs'!$E129="RENFORT 1"),VLOOKUP('V2 Global valeurs'!$A129,'V2 Global valeurs'!$A$2:$L$1221,11,FALSE),"0")</f>
        <v>0</v>
      </c>
      <c r="AL129" s="3" t="str">
        <f>IF(AND('V2 Global valeurs'!$G129="A",'V2 Global valeurs'!$E129="RENFORT 1"),VLOOKUP('V2 Global valeurs'!$A129,'V2 Global valeurs'!$A$2:$L$1221,12,FALSE),"0")</f>
        <v>0</v>
      </c>
      <c r="AP129" s="1" t="str">
        <f>IF(AND('V2 Global valeurs'!$G129="E",'V2 Global valeurs'!$E129="RENFORT 2"),VLOOKUP('V2 Global valeurs'!$A129,'V2 Global valeurs'!$A$2:$L$1221,8,FALSE),"0")</f>
        <v>0</v>
      </c>
      <c r="AQ129" s="1" t="str">
        <f>IF(AND('V2 Global valeurs'!$G129="E",'V2 Global valeurs'!$E129="RENFORT 2"),VLOOKUP('V2 Global valeurs'!$A129,'V2 Global valeurs'!$A$2:$L$1221,9,FALSE),"0")</f>
        <v>0</v>
      </c>
      <c r="AR129" s="1" t="str">
        <f>IF(AND('V2 Global valeurs'!$G129="E",'V2 Global valeurs'!$E129="RENFORT 2"),VLOOKUP('V2 Global valeurs'!$A129,'V2 Global valeurs'!$A$2:$L$1221,10,FALSE),"0")</f>
        <v>0</v>
      </c>
      <c r="AS129" s="1" t="str">
        <f>IF(AND('V2 Global valeurs'!$G129="E",'V2 Global valeurs'!$E129="RENFORT 2"),VLOOKUP('V2 Global valeurs'!$A129,'V2 Global valeurs'!$A$2:$L$1221,11,FALSE),"0")</f>
        <v>0</v>
      </c>
      <c r="AT129" s="1" t="str">
        <f>IF(AND('V2 Global valeurs'!$G129="E",'V2 Global valeurs'!$E129="RENFORT 2"),VLOOKUP('V2 Global valeurs'!$A129,'V2 Global valeurs'!$A$2:$L$1221,12,FALSE),"0")</f>
        <v>0</v>
      </c>
      <c r="AU129" s="1" t="str">
        <f>IF(AND('V2 Global valeurs'!$G129="A",'V2 Global valeurs'!$E129="RENFORT 2"),VLOOKUP('V2 Global valeurs'!$A129,'V2 Global valeurs'!$A$2:$L$1221,8,FALSE),"0")</f>
        <v>0</v>
      </c>
      <c r="AV129" s="1" t="str">
        <f>IF(AND('V2 Global valeurs'!$G129="A",'V2 Global valeurs'!$E129="RENFORT 2"),VLOOKUP('V2 Global valeurs'!$A129,'V2 Global valeurs'!$A$2:$L$1221,9,FALSE),"0")</f>
        <v>0</v>
      </c>
      <c r="AW129" s="1" t="str">
        <f>IF(AND('V2 Global valeurs'!$G129="A",'V2 Global valeurs'!$E129="RENFORT 2"),VLOOKUP('V2 Global valeurs'!$A129,'V2 Global valeurs'!$A$2:$L$1221,10,FALSE),"0")</f>
        <v>0</v>
      </c>
      <c r="AX129" s="1" t="str">
        <f>IF(AND('V2 Global valeurs'!$G129="A",'V2 Global valeurs'!$E129="RENFORT 2"),VLOOKUP('V2 Global valeurs'!$A129,'V2 Global valeurs'!$A$2:$L$1221,11,FALSE),"0")</f>
        <v>0</v>
      </c>
      <c r="AY129" s="1" t="str">
        <f>IF(AND('V2 Global valeurs'!$G129="A",'V2 Global valeurs'!$E129="RENFORT 2"),VLOOKUP('V2 Global valeurs'!$A129,'V2 Global valeurs'!$A$2:$L$1221,12,FALSE),"0")</f>
        <v>0</v>
      </c>
    </row>
    <row r="130" spans="1:51" x14ac:dyDescent="0.3">
      <c r="F130" s="2"/>
      <c r="G130" s="2"/>
      <c r="O130" s="4"/>
      <c r="P130" s="9"/>
      <c r="Q130" s="9"/>
      <c r="R130" s="9"/>
      <c r="S130" s="9"/>
      <c r="T130" s="9"/>
      <c r="U130" s="9"/>
      <c r="V130" s="9"/>
      <c r="W130" s="9"/>
      <c r="X130" s="9"/>
      <c r="Y130" s="9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P130" s="1"/>
      <c r="AQ130" s="1"/>
      <c r="AR130" s="1"/>
      <c r="AS130" s="1"/>
      <c r="AT130" s="1"/>
      <c r="AU130" s="1"/>
      <c r="AV130" s="1"/>
      <c r="AW130" s="1"/>
      <c r="AX130" s="1"/>
      <c r="AY130" s="1"/>
    </row>
    <row r="131" spans="1:51" x14ac:dyDescent="0.3">
      <c r="F131"/>
      <c r="G131" s="2"/>
      <c r="O131" s="4"/>
      <c r="P131" s="9"/>
      <c r="Q131" s="9"/>
      <c r="R131" s="9"/>
      <c r="S131" s="9"/>
      <c r="T131" s="9"/>
      <c r="U131" s="9"/>
      <c r="V131" s="9"/>
      <c r="W131" s="9"/>
      <c r="X131" s="9"/>
      <c r="Y131" s="9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P131" s="1"/>
      <c r="AQ131" s="1"/>
      <c r="AR131" s="1"/>
      <c r="AS131" s="1"/>
      <c r="AT131" s="1"/>
      <c r="AU131" s="1"/>
      <c r="AV131" s="1"/>
      <c r="AW131" s="1"/>
      <c r="AX131" s="1"/>
      <c r="AY131" s="1"/>
    </row>
    <row r="132" spans="1:51" x14ac:dyDescent="0.3">
      <c r="F132"/>
      <c r="G132" s="2"/>
      <c r="O132" s="4"/>
      <c r="P132" s="9"/>
      <c r="Q132" s="9"/>
      <c r="R132" s="9"/>
      <c r="S132" s="9"/>
      <c r="T132" s="9"/>
      <c r="U132" s="9"/>
      <c r="V132" s="9"/>
      <c r="W132" s="9"/>
      <c r="X132" s="9"/>
      <c r="Y132" s="9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P132" s="1"/>
      <c r="AQ132" s="1"/>
      <c r="AR132" s="1"/>
      <c r="AS132" s="1"/>
      <c r="AT132" s="1"/>
      <c r="AU132" s="1"/>
      <c r="AV132" s="1"/>
      <c r="AW132" s="1"/>
      <c r="AX132" s="1"/>
      <c r="AY132" s="1"/>
    </row>
    <row r="133" spans="1:51" x14ac:dyDescent="0.3">
      <c r="F133"/>
      <c r="G133" s="2"/>
      <c r="O133" s="4"/>
      <c r="P133" s="9"/>
      <c r="Q133" s="9"/>
      <c r="R133" s="9"/>
      <c r="S133" s="9"/>
      <c r="T133" s="9"/>
      <c r="U133" s="9"/>
      <c r="V133" s="9"/>
      <c r="W133" s="9"/>
      <c r="X133" s="9"/>
      <c r="Y133" s="9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P133" s="1"/>
      <c r="AQ133" s="1"/>
      <c r="AR133" s="1"/>
      <c r="AS133" s="1"/>
      <c r="AT133" s="1"/>
      <c r="AU133" s="1"/>
      <c r="AV133" s="1"/>
      <c r="AW133" s="1"/>
      <c r="AX133" s="1"/>
      <c r="AY133" s="1"/>
    </row>
    <row r="134" spans="1:51" x14ac:dyDescent="0.3">
      <c r="F134"/>
      <c r="G134" s="2"/>
      <c r="O134" s="4"/>
      <c r="P134" s="9"/>
      <c r="Q134" s="9"/>
      <c r="R134" s="9"/>
      <c r="S134" s="9"/>
      <c r="T134" s="9"/>
      <c r="U134" s="9"/>
      <c r="V134" s="9"/>
      <c r="W134" s="9"/>
      <c r="X134" s="9"/>
      <c r="Y134" s="9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P134" s="1"/>
      <c r="AQ134" s="1"/>
      <c r="AR134" s="1"/>
      <c r="AS134" s="1"/>
      <c r="AT134" s="1"/>
      <c r="AU134" s="1"/>
      <c r="AV134" s="1"/>
      <c r="AW134" s="1"/>
      <c r="AX134" s="1"/>
      <c r="AY134" s="1"/>
    </row>
    <row r="135" spans="1:51" x14ac:dyDescent="0.3">
      <c r="F135"/>
      <c r="G135" s="2"/>
      <c r="O135" s="4"/>
      <c r="P135" s="9"/>
      <c r="Q135" s="9"/>
      <c r="R135" s="9"/>
      <c r="S135" s="9"/>
      <c r="T135" s="9"/>
      <c r="U135" s="9"/>
      <c r="V135" s="9"/>
      <c r="W135" s="9"/>
      <c r="X135" s="9"/>
      <c r="Y135" s="9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P135" s="1"/>
      <c r="AQ135" s="1"/>
      <c r="AR135" s="1"/>
      <c r="AS135" s="1"/>
      <c r="AT135" s="1"/>
      <c r="AU135" s="1"/>
      <c r="AV135" s="1"/>
      <c r="AW135" s="1"/>
      <c r="AX135" s="1"/>
      <c r="AY135" s="1"/>
    </row>
    <row r="136" spans="1:51" x14ac:dyDescent="0.3">
      <c r="F136" s="2"/>
      <c r="G136" s="2"/>
      <c r="O136" s="4"/>
      <c r="P136" s="9"/>
      <c r="Q136" s="9"/>
      <c r="R136" s="9"/>
      <c r="S136" s="9"/>
      <c r="T136" s="9"/>
      <c r="U136" s="9"/>
      <c r="V136" s="9"/>
      <c r="W136" s="9"/>
      <c r="X136" s="9"/>
      <c r="Y136" s="9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P136" s="1"/>
      <c r="AQ136" s="1"/>
      <c r="AR136" s="1"/>
      <c r="AS136" s="1"/>
      <c r="AT136" s="1"/>
      <c r="AU136" s="1"/>
      <c r="AV136" s="1"/>
      <c r="AW136" s="1"/>
      <c r="AX136" s="1"/>
      <c r="AY136" s="1"/>
    </row>
    <row r="137" spans="1:51" x14ac:dyDescent="0.3">
      <c r="F137" s="2"/>
      <c r="G137" s="2"/>
      <c r="O137" s="4"/>
      <c r="P137" s="9"/>
      <c r="Q137" s="9"/>
      <c r="R137" s="9"/>
      <c r="S137" s="9"/>
      <c r="T137" s="9"/>
      <c r="U137" s="9"/>
      <c r="V137" s="9"/>
      <c r="W137" s="9"/>
      <c r="X137" s="9"/>
      <c r="Y137" s="9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P137" s="1"/>
      <c r="AQ137" s="1"/>
      <c r="AR137" s="1"/>
      <c r="AS137" s="1"/>
      <c r="AT137" s="1"/>
      <c r="AU137" s="1"/>
      <c r="AV137" s="1"/>
      <c r="AW137" s="1"/>
      <c r="AX137" s="1"/>
      <c r="AY137" s="1"/>
    </row>
    <row r="138" spans="1:51" x14ac:dyDescent="0.3">
      <c r="A138" s="11"/>
      <c r="F138" s="2"/>
      <c r="G138" s="2"/>
      <c r="O138" s="4"/>
      <c r="P138" s="9"/>
      <c r="Q138" s="9"/>
      <c r="R138" s="9"/>
      <c r="S138" s="9"/>
      <c r="T138" s="9"/>
      <c r="U138" s="9"/>
      <c r="V138" s="9"/>
      <c r="W138" s="9"/>
      <c r="X138" s="9"/>
      <c r="Y138" s="9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P138" s="1"/>
      <c r="AQ138" s="1"/>
      <c r="AR138" s="1"/>
      <c r="AS138" s="1"/>
      <c r="AT138" s="1"/>
      <c r="AU138" s="1"/>
      <c r="AV138" s="1"/>
      <c r="AW138" s="1"/>
      <c r="AX138" s="1"/>
      <c r="AY138" s="1"/>
    </row>
    <row r="139" spans="1:51" x14ac:dyDescent="0.3">
      <c r="F139"/>
      <c r="G139" s="2"/>
      <c r="O139" s="4"/>
      <c r="P139" s="9"/>
      <c r="Q139" s="9"/>
      <c r="R139" s="9"/>
      <c r="S139" s="9"/>
      <c r="T139" s="9"/>
      <c r="U139" s="9"/>
      <c r="V139" s="9"/>
      <c r="W139" s="9"/>
      <c r="X139" s="9"/>
      <c r="Y139" s="9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P139" s="1"/>
      <c r="AQ139" s="1"/>
      <c r="AR139" s="1"/>
      <c r="AS139" s="1"/>
      <c r="AT139" s="1"/>
      <c r="AU139" s="1"/>
      <c r="AV139" s="1"/>
      <c r="AW139" s="1"/>
      <c r="AX139" s="1"/>
      <c r="AY139" s="1"/>
    </row>
    <row r="140" spans="1:51" x14ac:dyDescent="0.3">
      <c r="F140" s="2"/>
      <c r="G140" s="2"/>
      <c r="O140" s="4"/>
      <c r="P140" s="9"/>
      <c r="Q140" s="9"/>
      <c r="R140" s="9"/>
      <c r="S140" s="9"/>
      <c r="T140" s="9"/>
      <c r="U140" s="9"/>
      <c r="V140" s="9"/>
      <c r="W140" s="9"/>
      <c r="X140" s="9"/>
      <c r="Y140" s="9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P140" s="1"/>
      <c r="AQ140" s="1"/>
      <c r="AR140" s="1"/>
      <c r="AS140" s="1"/>
      <c r="AT140" s="1"/>
      <c r="AU140" s="1"/>
      <c r="AV140" s="1"/>
      <c r="AW140" s="1"/>
      <c r="AX140" s="1"/>
      <c r="AY140" s="1"/>
    </row>
    <row r="141" spans="1:51" x14ac:dyDescent="0.3">
      <c r="F141"/>
      <c r="G141" s="2"/>
      <c r="O141" s="4"/>
      <c r="P141" s="9"/>
      <c r="Q141" s="9"/>
      <c r="R141" s="9"/>
      <c r="S141" s="9"/>
      <c r="T141" s="9"/>
      <c r="U141" s="9"/>
      <c r="V141" s="9"/>
      <c r="W141" s="9"/>
      <c r="X141" s="9"/>
      <c r="Y141" s="9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P141" s="1"/>
      <c r="AQ141" s="1"/>
      <c r="AR141" s="1"/>
      <c r="AS141" s="1"/>
      <c r="AT141" s="1"/>
      <c r="AU141" s="1"/>
      <c r="AV141" s="1"/>
      <c r="AW141" s="1"/>
      <c r="AX141" s="1"/>
      <c r="AY141" s="1"/>
    </row>
    <row r="142" spans="1:51" x14ac:dyDescent="0.3">
      <c r="F142" s="2"/>
      <c r="G142" s="2"/>
      <c r="O142" s="4"/>
      <c r="P142" s="9"/>
      <c r="Q142" s="9"/>
      <c r="R142" s="9"/>
      <c r="S142" s="9"/>
      <c r="T142" s="9"/>
      <c r="U142" s="9"/>
      <c r="V142" s="9"/>
      <c r="W142" s="9"/>
      <c r="X142" s="9"/>
      <c r="Y142" s="9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P142" s="1"/>
      <c r="AQ142" s="1"/>
      <c r="AR142" s="1"/>
      <c r="AS142" s="1"/>
      <c r="AT142" s="1"/>
      <c r="AU142" s="1"/>
      <c r="AV142" s="1"/>
      <c r="AW142" s="1"/>
      <c r="AX142" s="1"/>
      <c r="AY142" s="1"/>
    </row>
    <row r="143" spans="1:51" x14ac:dyDescent="0.3">
      <c r="F143"/>
      <c r="G143" s="2"/>
      <c r="O143" s="4"/>
      <c r="P143" s="9"/>
      <c r="Q143" s="9"/>
      <c r="R143" s="9"/>
      <c r="S143" s="9"/>
      <c r="T143" s="9"/>
      <c r="U143" s="9"/>
      <c r="V143" s="9"/>
      <c r="W143" s="9"/>
      <c r="X143" s="9"/>
      <c r="Y143" s="9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P143" s="1"/>
      <c r="AQ143" s="1"/>
      <c r="AR143" s="1"/>
      <c r="AS143" s="1"/>
      <c r="AT143" s="1"/>
      <c r="AU143" s="1"/>
      <c r="AV143" s="1"/>
      <c r="AW143" s="1"/>
      <c r="AX143" s="1"/>
      <c r="AY143" s="1"/>
    </row>
    <row r="144" spans="1:51" x14ac:dyDescent="0.3">
      <c r="G144" s="2"/>
      <c r="O144" s="4"/>
      <c r="P144" s="9"/>
      <c r="Q144" s="9"/>
      <c r="R144" s="9"/>
      <c r="S144" s="9"/>
      <c r="T144" s="9"/>
      <c r="U144" s="9"/>
      <c r="V144" s="9"/>
      <c r="W144" s="9"/>
      <c r="X144" s="9"/>
      <c r="Y144" s="9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P144" s="1"/>
      <c r="AQ144" s="1"/>
      <c r="AR144" s="1"/>
      <c r="AS144" s="1"/>
      <c r="AT144" s="1"/>
      <c r="AU144" s="1"/>
      <c r="AV144" s="1"/>
      <c r="AW144" s="1"/>
      <c r="AX144" s="1"/>
      <c r="AY144" s="1"/>
    </row>
    <row r="145" spans="1:51" x14ac:dyDescent="0.3">
      <c r="F145"/>
      <c r="G145" s="2"/>
      <c r="O145" s="4"/>
      <c r="P145" s="9"/>
      <c r="Q145" s="9"/>
      <c r="R145" s="9"/>
      <c r="S145" s="9"/>
      <c r="T145" s="9"/>
      <c r="U145" s="9"/>
      <c r="V145" s="9"/>
      <c r="W145" s="9"/>
      <c r="X145" s="9"/>
      <c r="Y145" s="9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P145" s="1"/>
      <c r="AQ145" s="1"/>
      <c r="AR145" s="1"/>
      <c r="AS145" s="1"/>
      <c r="AT145" s="1"/>
      <c r="AU145" s="1"/>
      <c r="AV145" s="1"/>
      <c r="AW145" s="1"/>
      <c r="AX145" s="1"/>
      <c r="AY145" s="1"/>
    </row>
    <row r="146" spans="1:51" x14ac:dyDescent="0.3">
      <c r="F146"/>
      <c r="G146" s="2"/>
      <c r="O146" s="4"/>
      <c r="P146" s="9"/>
      <c r="Q146" s="9"/>
      <c r="R146" s="9"/>
      <c r="S146" s="9"/>
      <c r="T146" s="9"/>
      <c r="U146" s="9"/>
      <c r="V146" s="9"/>
      <c r="W146" s="9"/>
      <c r="X146" s="9"/>
      <c r="Y146" s="9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P146" s="1"/>
      <c r="AQ146" s="1"/>
      <c r="AR146" s="1"/>
      <c r="AS146" s="1"/>
      <c r="AT146" s="1"/>
      <c r="AU146" s="1"/>
      <c r="AV146" s="1"/>
      <c r="AW146" s="1"/>
      <c r="AX146" s="1"/>
      <c r="AY146" s="1"/>
    </row>
    <row r="147" spans="1:51" x14ac:dyDescent="0.3">
      <c r="F147" s="2"/>
      <c r="G147" s="2"/>
      <c r="O147" s="4"/>
      <c r="P147" s="9"/>
      <c r="Q147" s="9"/>
      <c r="R147" s="9"/>
      <c r="S147" s="9"/>
      <c r="T147" s="9"/>
      <c r="U147" s="9"/>
      <c r="V147" s="9"/>
      <c r="W147" s="9"/>
      <c r="X147" s="9"/>
      <c r="Y147" s="9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P147" s="1"/>
      <c r="AQ147" s="1"/>
      <c r="AR147" s="1"/>
      <c r="AS147" s="1"/>
      <c r="AT147" s="1"/>
      <c r="AU147" s="1"/>
      <c r="AV147" s="1"/>
      <c r="AW147" s="1"/>
      <c r="AX147" s="1"/>
      <c r="AY147" s="1"/>
    </row>
    <row r="148" spans="1:51" x14ac:dyDescent="0.3">
      <c r="A148" s="11"/>
      <c r="F148" s="2"/>
      <c r="G148" s="2"/>
      <c r="O148" s="4"/>
      <c r="P148" s="9"/>
      <c r="Q148" s="9"/>
      <c r="R148" s="9"/>
      <c r="S148" s="9"/>
      <c r="T148" s="9"/>
      <c r="U148" s="9"/>
      <c r="V148" s="9"/>
      <c r="W148" s="9"/>
      <c r="X148" s="9"/>
      <c r="Y148" s="9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P148" s="1"/>
      <c r="AQ148" s="1"/>
      <c r="AR148" s="1"/>
      <c r="AS148" s="1"/>
      <c r="AT148" s="1"/>
      <c r="AU148" s="1"/>
      <c r="AV148" s="1"/>
      <c r="AW148" s="1"/>
      <c r="AX148" s="1"/>
      <c r="AY148" s="1"/>
    </row>
    <row r="149" spans="1:51" x14ac:dyDescent="0.3">
      <c r="F149"/>
      <c r="G149" s="2"/>
      <c r="O149" s="4"/>
      <c r="P149" s="9"/>
      <c r="Q149" s="9"/>
      <c r="R149" s="9"/>
      <c r="S149" s="9"/>
      <c r="T149" s="9"/>
      <c r="U149" s="9"/>
      <c r="V149" s="9"/>
      <c r="W149" s="9"/>
      <c r="X149" s="9"/>
      <c r="Y149" s="9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P149" s="1"/>
      <c r="AQ149" s="1"/>
      <c r="AR149" s="1"/>
      <c r="AS149" s="1"/>
      <c r="AT149" s="1"/>
      <c r="AU149" s="1"/>
      <c r="AV149" s="1"/>
      <c r="AW149" s="1"/>
      <c r="AX149" s="1"/>
      <c r="AY149" s="1"/>
    </row>
    <row r="150" spans="1:51" x14ac:dyDescent="0.3">
      <c r="G150" s="2"/>
      <c r="O150" s="4"/>
      <c r="P150" s="9"/>
      <c r="Q150" s="9"/>
      <c r="R150" s="9"/>
      <c r="S150" s="9"/>
      <c r="T150" s="9"/>
      <c r="U150" s="9"/>
      <c r="V150" s="9"/>
      <c r="W150" s="9"/>
      <c r="X150" s="9"/>
      <c r="Y150" s="9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P150" s="1"/>
      <c r="AQ150" s="1"/>
      <c r="AR150" s="1"/>
      <c r="AS150" s="1"/>
      <c r="AT150" s="1"/>
      <c r="AU150" s="1"/>
      <c r="AV150" s="1"/>
      <c r="AW150" s="1"/>
      <c r="AX150" s="1"/>
      <c r="AY150" s="1"/>
    </row>
    <row r="151" spans="1:51" x14ac:dyDescent="0.3">
      <c r="F151"/>
      <c r="G151" s="2"/>
      <c r="O151" s="4"/>
      <c r="P151" s="9"/>
      <c r="Q151" s="9"/>
      <c r="R151" s="9"/>
      <c r="S151" s="9"/>
      <c r="T151" s="9"/>
      <c r="U151" s="9"/>
      <c r="V151" s="9"/>
      <c r="W151" s="9"/>
      <c r="X151" s="9"/>
      <c r="Y151" s="9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P151" s="1"/>
      <c r="AQ151" s="1"/>
      <c r="AR151" s="1"/>
      <c r="AS151" s="1"/>
      <c r="AT151" s="1"/>
      <c r="AU151" s="1"/>
      <c r="AV151" s="1"/>
      <c r="AW151" s="1"/>
      <c r="AX151" s="1"/>
      <c r="AY151" s="1"/>
    </row>
    <row r="152" spans="1:51" x14ac:dyDescent="0.3">
      <c r="F152" s="2"/>
      <c r="G152" s="2"/>
      <c r="O152" s="4"/>
      <c r="P152" s="9"/>
      <c r="Q152" s="9"/>
      <c r="R152" s="9"/>
      <c r="S152" s="9"/>
      <c r="T152" s="9"/>
      <c r="U152" s="9"/>
      <c r="V152" s="9"/>
      <c r="W152" s="9"/>
      <c r="X152" s="9"/>
      <c r="Y152" s="9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P152" s="1"/>
      <c r="AQ152" s="1"/>
      <c r="AR152" s="1"/>
      <c r="AS152" s="1"/>
      <c r="AT152" s="1"/>
      <c r="AU152" s="1"/>
      <c r="AV152" s="1"/>
      <c r="AW152" s="1"/>
      <c r="AX152" s="1"/>
      <c r="AY152" s="1"/>
    </row>
    <row r="153" spans="1:51" x14ac:dyDescent="0.3">
      <c r="F153" s="2"/>
      <c r="G153" s="2"/>
      <c r="O153" s="4"/>
      <c r="P153" s="9"/>
      <c r="Q153" s="9"/>
      <c r="R153" s="9"/>
      <c r="S153" s="9"/>
      <c r="T153" s="9"/>
      <c r="U153" s="9"/>
      <c r="V153" s="9"/>
      <c r="W153" s="9"/>
      <c r="X153" s="9"/>
      <c r="Y153" s="9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P153" s="1"/>
      <c r="AQ153" s="1"/>
      <c r="AR153" s="1"/>
      <c r="AS153" s="1"/>
      <c r="AT153" s="1"/>
      <c r="AU153" s="1"/>
      <c r="AV153" s="1"/>
      <c r="AW153" s="1"/>
      <c r="AX153" s="1"/>
      <c r="AY153" s="1"/>
    </row>
    <row r="154" spans="1:51" x14ac:dyDescent="0.3">
      <c r="F154"/>
      <c r="G154" s="2"/>
      <c r="O154" s="4"/>
      <c r="P154" s="9"/>
      <c r="Q154" s="9"/>
      <c r="R154" s="9"/>
      <c r="S154" s="9"/>
      <c r="T154" s="9"/>
      <c r="U154" s="9"/>
      <c r="V154" s="9"/>
      <c r="W154" s="9"/>
      <c r="X154" s="9"/>
      <c r="Y154" s="9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P154" s="1"/>
      <c r="AQ154" s="1"/>
      <c r="AR154" s="1"/>
      <c r="AS154" s="1"/>
      <c r="AT154" s="1"/>
      <c r="AU154" s="1"/>
      <c r="AV154" s="1"/>
      <c r="AW154" s="1"/>
      <c r="AX154" s="1"/>
      <c r="AY154" s="1"/>
    </row>
    <row r="155" spans="1:51" x14ac:dyDescent="0.3">
      <c r="F155"/>
      <c r="G155" s="2"/>
      <c r="O155" s="4"/>
      <c r="P155" s="9"/>
      <c r="Q155" s="9"/>
      <c r="R155" s="9"/>
      <c r="S155" s="9"/>
      <c r="T155" s="9"/>
      <c r="U155" s="9"/>
      <c r="V155" s="9"/>
      <c r="W155" s="9"/>
      <c r="X155" s="9"/>
      <c r="Y155" s="9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P155" s="1"/>
      <c r="AQ155" s="1"/>
      <c r="AR155" s="1"/>
      <c r="AS155" s="1"/>
      <c r="AT155" s="1"/>
      <c r="AU155" s="1"/>
      <c r="AV155" s="1"/>
      <c r="AW155" s="1"/>
      <c r="AX155" s="1"/>
      <c r="AY155" s="1"/>
    </row>
    <row r="156" spans="1:51" x14ac:dyDescent="0.3">
      <c r="F156" s="2"/>
      <c r="G156" s="2"/>
      <c r="O156" s="4"/>
      <c r="P156" s="9"/>
      <c r="Q156" s="9"/>
      <c r="R156" s="9"/>
      <c r="S156" s="9"/>
      <c r="T156" s="9"/>
      <c r="U156" s="9"/>
      <c r="V156" s="9"/>
      <c r="W156" s="9"/>
      <c r="X156" s="9"/>
      <c r="Y156" s="9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P156" s="1"/>
      <c r="AQ156" s="1"/>
      <c r="AR156" s="1"/>
      <c r="AS156" s="1"/>
      <c r="AT156" s="1"/>
      <c r="AU156" s="1"/>
      <c r="AV156" s="1"/>
      <c r="AW156" s="1"/>
      <c r="AX156" s="1"/>
      <c r="AY156" s="1"/>
    </row>
    <row r="157" spans="1:51" x14ac:dyDescent="0.3">
      <c r="F157"/>
      <c r="G157" s="2"/>
      <c r="O157" s="4"/>
      <c r="P157" s="9"/>
      <c r="Q157" s="9"/>
      <c r="R157" s="9"/>
      <c r="S157" s="9"/>
      <c r="T157" s="9"/>
      <c r="U157" s="9"/>
      <c r="V157" s="9"/>
      <c r="W157" s="9"/>
      <c r="X157" s="9"/>
      <c r="Y157" s="9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P157" s="1"/>
      <c r="AQ157" s="1"/>
      <c r="AR157" s="1"/>
      <c r="AS157" s="1"/>
      <c r="AT157" s="1"/>
      <c r="AU157" s="1"/>
      <c r="AV157" s="1"/>
      <c r="AW157" s="1"/>
      <c r="AX157" s="1"/>
      <c r="AY157" s="1"/>
    </row>
    <row r="158" spans="1:51" x14ac:dyDescent="0.3">
      <c r="F158" s="2"/>
      <c r="G158" s="2"/>
      <c r="O158" s="4"/>
      <c r="P158" s="9"/>
      <c r="Q158" s="9"/>
      <c r="R158" s="9"/>
      <c r="S158" s="9"/>
      <c r="T158" s="9"/>
      <c r="U158" s="9"/>
      <c r="V158" s="9"/>
      <c r="W158" s="9"/>
      <c r="X158" s="9"/>
      <c r="Y158" s="9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P158" s="1"/>
      <c r="AQ158" s="1"/>
      <c r="AR158" s="1"/>
      <c r="AS158" s="1"/>
      <c r="AT158" s="1"/>
      <c r="AU158" s="1"/>
      <c r="AV158" s="1"/>
      <c r="AW158" s="1"/>
      <c r="AX158" s="1"/>
      <c r="AY158" s="1"/>
    </row>
    <row r="159" spans="1:51" x14ac:dyDescent="0.3">
      <c r="F159" s="2"/>
      <c r="G159" s="2"/>
      <c r="O159" s="4"/>
      <c r="P159" s="9"/>
      <c r="Q159" s="9"/>
      <c r="R159" s="9"/>
      <c r="S159" s="9"/>
      <c r="T159" s="9"/>
      <c r="U159" s="9"/>
      <c r="V159" s="9"/>
      <c r="W159" s="9"/>
      <c r="X159" s="9"/>
      <c r="Y159" s="9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P159" s="1"/>
      <c r="AQ159" s="1"/>
      <c r="AR159" s="1"/>
      <c r="AS159" s="1"/>
      <c r="AT159" s="1"/>
      <c r="AU159" s="1"/>
      <c r="AV159" s="1"/>
      <c r="AW159" s="1"/>
      <c r="AX159" s="1"/>
      <c r="AY159" s="1"/>
    </row>
    <row r="160" spans="1:51" x14ac:dyDescent="0.3">
      <c r="F160"/>
      <c r="G160" s="2"/>
      <c r="O160" s="4"/>
      <c r="P160" s="9"/>
      <c r="Q160" s="9"/>
      <c r="R160" s="9"/>
      <c r="S160" s="9"/>
      <c r="T160" s="9"/>
      <c r="U160" s="9"/>
      <c r="V160" s="9"/>
      <c r="W160" s="9"/>
      <c r="X160" s="9"/>
      <c r="Y160" s="9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P160" s="1"/>
      <c r="AQ160" s="1"/>
      <c r="AR160" s="1"/>
      <c r="AS160" s="1"/>
      <c r="AT160" s="1"/>
      <c r="AU160" s="1"/>
      <c r="AV160" s="1"/>
      <c r="AW160" s="1"/>
      <c r="AX160" s="1"/>
      <c r="AY160" s="1"/>
    </row>
    <row r="161" spans="1:51" x14ac:dyDescent="0.3">
      <c r="F161"/>
      <c r="G161" s="2"/>
      <c r="O161" s="4"/>
      <c r="P161" s="9"/>
      <c r="Q161" s="9"/>
      <c r="R161" s="9"/>
      <c r="S161" s="9"/>
      <c r="T161" s="9"/>
      <c r="U161" s="9"/>
      <c r="V161" s="9"/>
      <c r="W161" s="9"/>
      <c r="X161" s="9"/>
      <c r="Y161" s="9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P161" s="1"/>
      <c r="AQ161" s="1"/>
      <c r="AR161" s="1"/>
      <c r="AS161" s="1"/>
      <c r="AT161" s="1"/>
      <c r="AU161" s="1"/>
      <c r="AV161" s="1"/>
      <c r="AW161" s="1"/>
      <c r="AX161" s="1"/>
      <c r="AY161" s="1"/>
    </row>
    <row r="162" spans="1:51" x14ac:dyDescent="0.3">
      <c r="F162"/>
      <c r="G162" s="2"/>
      <c r="O162" s="4"/>
      <c r="P162" s="9"/>
      <c r="Q162" s="9"/>
      <c r="R162" s="9"/>
      <c r="S162" s="9"/>
      <c r="T162" s="9"/>
      <c r="U162" s="9"/>
      <c r="V162" s="9"/>
      <c r="W162" s="9"/>
      <c r="X162" s="9"/>
      <c r="Y162" s="9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P162" s="1"/>
      <c r="AQ162" s="1"/>
      <c r="AR162" s="1"/>
      <c r="AS162" s="1"/>
      <c r="AT162" s="1"/>
      <c r="AU162" s="1"/>
      <c r="AV162" s="1"/>
      <c r="AW162" s="1"/>
      <c r="AX162" s="1"/>
      <c r="AY162" s="1"/>
    </row>
    <row r="163" spans="1:51" x14ac:dyDescent="0.3">
      <c r="F163"/>
      <c r="G163" s="2"/>
      <c r="O163" s="4"/>
      <c r="P163" s="9"/>
      <c r="Q163" s="9"/>
      <c r="R163" s="9"/>
      <c r="S163" s="9"/>
      <c r="T163" s="9"/>
      <c r="U163" s="9"/>
      <c r="V163" s="9"/>
      <c r="W163" s="9"/>
      <c r="X163" s="9"/>
      <c r="Y163" s="9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P163" s="1"/>
      <c r="AQ163" s="1"/>
      <c r="AR163" s="1"/>
      <c r="AS163" s="1"/>
      <c r="AT163" s="1"/>
      <c r="AU163" s="1"/>
      <c r="AV163" s="1"/>
      <c r="AW163" s="1"/>
      <c r="AX163" s="1"/>
      <c r="AY163" s="1"/>
    </row>
    <row r="164" spans="1:51" x14ac:dyDescent="0.3">
      <c r="A164" s="11"/>
      <c r="F164"/>
      <c r="G164" s="2"/>
      <c r="O164" s="4"/>
      <c r="P164" s="9"/>
      <c r="Q164" s="9"/>
      <c r="R164" s="9"/>
      <c r="S164" s="9"/>
      <c r="T164" s="9"/>
      <c r="U164" s="9"/>
      <c r="V164" s="9"/>
      <c r="W164" s="9"/>
      <c r="X164" s="9"/>
      <c r="Y164" s="9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P164" s="1"/>
      <c r="AQ164" s="1"/>
      <c r="AR164" s="1"/>
      <c r="AS164" s="1"/>
      <c r="AT164" s="1"/>
      <c r="AU164" s="1"/>
      <c r="AV164" s="1"/>
      <c r="AW164" s="1"/>
      <c r="AX164" s="1"/>
      <c r="AY164" s="1"/>
    </row>
    <row r="165" spans="1:51" x14ac:dyDescent="0.3">
      <c r="F165"/>
      <c r="G165" s="2"/>
      <c r="O165" s="4"/>
      <c r="P165" s="9"/>
      <c r="Q165" s="9"/>
      <c r="R165" s="9"/>
      <c r="S165" s="9"/>
      <c r="T165" s="9"/>
      <c r="U165" s="9"/>
      <c r="V165" s="9"/>
      <c r="W165" s="9"/>
      <c r="X165" s="9"/>
      <c r="Y165" s="9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P165" s="1"/>
      <c r="AQ165" s="1"/>
      <c r="AR165" s="1"/>
      <c r="AS165" s="1"/>
      <c r="AT165" s="1"/>
      <c r="AU165" s="1"/>
      <c r="AV165" s="1"/>
      <c r="AW165" s="1"/>
      <c r="AX165" s="1"/>
      <c r="AY165" s="1"/>
    </row>
    <row r="166" spans="1:51" x14ac:dyDescent="0.3">
      <c r="F166"/>
      <c r="G166" s="2"/>
      <c r="O166" s="4"/>
      <c r="P166" s="9"/>
      <c r="Q166" s="9"/>
      <c r="R166" s="9"/>
      <c r="S166" s="9"/>
      <c r="T166" s="9"/>
      <c r="U166" s="9"/>
      <c r="V166" s="9"/>
      <c r="W166" s="9"/>
      <c r="X166" s="9"/>
      <c r="Y166" s="9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P166" s="1"/>
      <c r="AQ166" s="1"/>
      <c r="AR166" s="1"/>
      <c r="AS166" s="1"/>
      <c r="AT166" s="1"/>
      <c r="AU166" s="1"/>
      <c r="AV166" s="1"/>
      <c r="AW166" s="1"/>
      <c r="AX166" s="1"/>
      <c r="AY166" s="1"/>
    </row>
    <row r="167" spans="1:51" x14ac:dyDescent="0.3">
      <c r="F167"/>
      <c r="G167" s="2"/>
      <c r="O167" s="4"/>
      <c r="P167" s="9"/>
      <c r="Q167" s="9"/>
      <c r="R167" s="9"/>
      <c r="S167" s="9"/>
      <c r="T167" s="9"/>
      <c r="U167" s="9"/>
      <c r="V167" s="9"/>
      <c r="W167" s="9"/>
      <c r="X167" s="9"/>
      <c r="Y167" s="9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P167" s="1"/>
      <c r="AQ167" s="1"/>
      <c r="AR167" s="1"/>
      <c r="AS167" s="1"/>
      <c r="AT167" s="1"/>
      <c r="AU167" s="1"/>
      <c r="AV167" s="1"/>
      <c r="AW167" s="1"/>
      <c r="AX167" s="1"/>
      <c r="AY167" s="1"/>
    </row>
    <row r="168" spans="1:51" x14ac:dyDescent="0.3">
      <c r="F168" s="2"/>
      <c r="G168" s="2"/>
      <c r="O168" s="4"/>
      <c r="P168" s="9"/>
      <c r="Q168" s="9"/>
      <c r="R168" s="9"/>
      <c r="S168" s="9"/>
      <c r="T168" s="9"/>
      <c r="U168" s="9"/>
      <c r="V168" s="9"/>
      <c r="W168" s="9"/>
      <c r="X168" s="9"/>
      <c r="Y168" s="9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P168" s="1"/>
      <c r="AQ168" s="1"/>
      <c r="AR168" s="1"/>
      <c r="AS168" s="1"/>
      <c r="AT168" s="1"/>
      <c r="AU168" s="1"/>
      <c r="AV168" s="1"/>
      <c r="AW168" s="1"/>
      <c r="AX168" s="1"/>
      <c r="AY168" s="1"/>
    </row>
    <row r="169" spans="1:51" x14ac:dyDescent="0.3">
      <c r="F169" s="2"/>
      <c r="G169" s="2"/>
      <c r="O169" s="4"/>
      <c r="P169" s="9"/>
      <c r="Q169" s="9"/>
      <c r="R169" s="9"/>
      <c r="S169" s="9"/>
      <c r="T169" s="9"/>
      <c r="U169" s="9"/>
      <c r="V169" s="9"/>
      <c r="W169" s="9"/>
      <c r="X169" s="9"/>
      <c r="Y169" s="9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P169" s="1"/>
      <c r="AQ169" s="1"/>
      <c r="AR169" s="1"/>
      <c r="AS169" s="1"/>
      <c r="AT169" s="1"/>
      <c r="AU169" s="1"/>
      <c r="AV169" s="1"/>
      <c r="AW169" s="1"/>
      <c r="AX169" s="1"/>
      <c r="AY169" s="1"/>
    </row>
    <row r="170" spans="1:51" x14ac:dyDescent="0.3">
      <c r="F170" s="2"/>
      <c r="G170" s="2"/>
      <c r="O170" s="4"/>
      <c r="P170" s="9"/>
      <c r="Q170" s="9"/>
      <c r="R170" s="9"/>
      <c r="S170" s="9"/>
      <c r="T170" s="9"/>
      <c r="U170" s="9"/>
      <c r="V170" s="9"/>
      <c r="W170" s="9"/>
      <c r="X170" s="9"/>
      <c r="Y170" s="9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P170" s="1"/>
      <c r="AQ170" s="1"/>
      <c r="AR170" s="1"/>
      <c r="AS170" s="1"/>
      <c r="AT170" s="1"/>
      <c r="AU170" s="1"/>
      <c r="AV170" s="1"/>
      <c r="AW170" s="1"/>
      <c r="AX170" s="1"/>
      <c r="AY170" s="1"/>
    </row>
    <row r="171" spans="1:51" x14ac:dyDescent="0.3">
      <c r="F171"/>
      <c r="G171" s="2"/>
      <c r="O171" s="4"/>
      <c r="P171" s="9"/>
      <c r="Q171" s="9"/>
      <c r="R171" s="9"/>
      <c r="S171" s="9"/>
      <c r="T171" s="9"/>
      <c r="U171" s="9"/>
      <c r="V171" s="9"/>
      <c r="W171" s="9"/>
      <c r="X171" s="9"/>
      <c r="Y171" s="9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P171" s="1"/>
      <c r="AQ171" s="1"/>
      <c r="AR171" s="1"/>
      <c r="AS171" s="1"/>
      <c r="AT171" s="1"/>
      <c r="AU171" s="1"/>
      <c r="AV171" s="1"/>
      <c r="AW171" s="1"/>
      <c r="AX171" s="1"/>
      <c r="AY171" s="1"/>
    </row>
    <row r="172" spans="1:51" x14ac:dyDescent="0.3">
      <c r="F172" s="2"/>
      <c r="G172" s="2"/>
      <c r="O172" s="4"/>
      <c r="P172" s="9"/>
      <c r="Q172" s="9"/>
      <c r="R172" s="9"/>
      <c r="S172" s="9"/>
      <c r="T172" s="9"/>
      <c r="U172" s="9"/>
      <c r="V172" s="9"/>
      <c r="W172" s="9"/>
      <c r="X172" s="9"/>
      <c r="Y172" s="9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P172" s="1"/>
      <c r="AQ172" s="1"/>
      <c r="AR172" s="1"/>
      <c r="AS172" s="1"/>
      <c r="AT172" s="1"/>
      <c r="AU172" s="1"/>
      <c r="AV172" s="1"/>
      <c r="AW172" s="1"/>
      <c r="AX172" s="1"/>
      <c r="AY172" s="1"/>
    </row>
    <row r="173" spans="1:51" x14ac:dyDescent="0.3">
      <c r="F173" s="2"/>
      <c r="G173" s="2"/>
      <c r="O173" s="4"/>
      <c r="P173" s="9"/>
      <c r="Q173" s="9"/>
      <c r="R173" s="9"/>
      <c r="S173" s="9"/>
      <c r="T173" s="9"/>
      <c r="U173" s="9"/>
      <c r="V173" s="9"/>
      <c r="W173" s="9"/>
      <c r="X173" s="9"/>
      <c r="Y173" s="9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P173" s="1"/>
      <c r="AQ173" s="1"/>
      <c r="AR173" s="1"/>
      <c r="AS173" s="1"/>
      <c r="AT173" s="1"/>
      <c r="AU173" s="1"/>
      <c r="AV173" s="1"/>
      <c r="AW173" s="1"/>
      <c r="AX173" s="1"/>
      <c r="AY173" s="1"/>
    </row>
    <row r="174" spans="1:51" x14ac:dyDescent="0.3">
      <c r="F174" s="2"/>
      <c r="G174" s="2"/>
      <c r="O174" s="4"/>
      <c r="P174" s="9"/>
      <c r="Q174" s="9"/>
      <c r="R174" s="9"/>
      <c r="S174" s="9"/>
      <c r="T174" s="9"/>
      <c r="U174" s="9"/>
      <c r="V174" s="9"/>
      <c r="W174" s="9"/>
      <c r="X174" s="9"/>
      <c r="Y174" s="9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P174" s="1"/>
      <c r="AQ174" s="1"/>
      <c r="AR174" s="1"/>
      <c r="AS174" s="1"/>
      <c r="AT174" s="1"/>
      <c r="AU174" s="1"/>
      <c r="AV174" s="1"/>
      <c r="AW174" s="1"/>
      <c r="AX174" s="1"/>
      <c r="AY174" s="1"/>
    </row>
    <row r="175" spans="1:51" x14ac:dyDescent="0.3">
      <c r="F175"/>
      <c r="G175" s="2"/>
      <c r="O175" s="4"/>
      <c r="P175" s="9"/>
      <c r="Q175" s="9"/>
      <c r="R175" s="9"/>
      <c r="S175" s="9"/>
      <c r="T175" s="9"/>
      <c r="U175" s="9"/>
      <c r="V175" s="9"/>
      <c r="W175" s="9"/>
      <c r="X175" s="9"/>
      <c r="Y175" s="9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P175" s="1"/>
      <c r="AQ175" s="1"/>
      <c r="AR175" s="1"/>
      <c r="AS175" s="1"/>
      <c r="AT175" s="1"/>
      <c r="AU175" s="1"/>
      <c r="AV175" s="1"/>
      <c r="AW175" s="1"/>
      <c r="AX175" s="1"/>
      <c r="AY175" s="1"/>
    </row>
    <row r="176" spans="1:51" x14ac:dyDescent="0.3">
      <c r="F176"/>
      <c r="G176" s="2"/>
      <c r="O176" s="4"/>
      <c r="P176" s="9"/>
      <c r="Q176" s="9"/>
      <c r="R176" s="9"/>
      <c r="S176" s="9"/>
      <c r="T176" s="9"/>
      <c r="U176" s="9"/>
      <c r="V176" s="9"/>
      <c r="W176" s="9"/>
      <c r="X176" s="9"/>
      <c r="Y176" s="9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P176" s="1"/>
      <c r="AQ176" s="1"/>
      <c r="AR176" s="1"/>
      <c r="AS176" s="1"/>
      <c r="AT176" s="1"/>
      <c r="AU176" s="1"/>
      <c r="AV176" s="1"/>
      <c r="AW176" s="1"/>
      <c r="AX176" s="1"/>
      <c r="AY176" s="1"/>
    </row>
    <row r="177" spans="1:51" x14ac:dyDescent="0.3">
      <c r="F177"/>
      <c r="G177" s="2"/>
      <c r="O177" s="4"/>
      <c r="P177" s="9"/>
      <c r="Q177" s="9"/>
      <c r="R177" s="9"/>
      <c r="S177" s="9"/>
      <c r="T177" s="9"/>
      <c r="U177" s="9"/>
      <c r="V177" s="9"/>
      <c r="W177" s="9"/>
      <c r="X177" s="9"/>
      <c r="Y177" s="9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P177" s="1"/>
      <c r="AQ177" s="1"/>
      <c r="AR177" s="1"/>
      <c r="AS177" s="1"/>
      <c r="AT177" s="1"/>
      <c r="AU177" s="1"/>
      <c r="AV177" s="1"/>
      <c r="AW177" s="1"/>
      <c r="AX177" s="1"/>
      <c r="AY177" s="1"/>
    </row>
    <row r="178" spans="1:51" x14ac:dyDescent="0.3">
      <c r="F178"/>
      <c r="G178" s="2"/>
      <c r="O178" s="4"/>
      <c r="P178" s="9"/>
      <c r="Q178" s="9"/>
      <c r="R178" s="9"/>
      <c r="S178" s="9"/>
      <c r="T178" s="9"/>
      <c r="U178" s="9"/>
      <c r="V178" s="9"/>
      <c r="W178" s="9"/>
      <c r="X178" s="9"/>
      <c r="Y178" s="9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P178" s="1"/>
      <c r="AQ178" s="1"/>
      <c r="AR178" s="1"/>
      <c r="AS178" s="1"/>
      <c r="AT178" s="1"/>
      <c r="AU178" s="1"/>
      <c r="AV178" s="1"/>
      <c r="AW178" s="1"/>
      <c r="AX178" s="1"/>
      <c r="AY178" s="1"/>
    </row>
    <row r="179" spans="1:51" x14ac:dyDescent="0.3">
      <c r="F179"/>
      <c r="G179" s="2"/>
      <c r="O179" s="4"/>
      <c r="P179" s="9"/>
      <c r="Q179" s="9"/>
      <c r="R179" s="9"/>
      <c r="S179" s="9"/>
      <c r="T179" s="9"/>
      <c r="U179" s="9"/>
      <c r="V179" s="9"/>
      <c r="W179" s="9"/>
      <c r="X179" s="9"/>
      <c r="Y179" s="9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P179" s="1"/>
      <c r="AQ179" s="1"/>
      <c r="AR179" s="1"/>
      <c r="AS179" s="1"/>
      <c r="AT179" s="1"/>
      <c r="AU179" s="1"/>
      <c r="AV179" s="1"/>
      <c r="AW179" s="1"/>
      <c r="AX179" s="1"/>
      <c r="AY179" s="1"/>
    </row>
    <row r="180" spans="1:51" x14ac:dyDescent="0.3">
      <c r="F180" s="2"/>
      <c r="G180" s="2"/>
      <c r="O180" s="4"/>
      <c r="P180" s="9"/>
      <c r="Q180" s="9"/>
      <c r="R180" s="9"/>
      <c r="S180" s="9"/>
      <c r="T180" s="9"/>
      <c r="U180" s="9"/>
      <c r="V180" s="9"/>
      <c r="W180" s="9"/>
      <c r="X180" s="9"/>
      <c r="Y180" s="9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P180" s="1"/>
      <c r="AQ180" s="1"/>
      <c r="AR180" s="1"/>
      <c r="AS180" s="1"/>
      <c r="AT180" s="1"/>
      <c r="AU180" s="1"/>
      <c r="AV180" s="1"/>
      <c r="AW180" s="1"/>
      <c r="AX180" s="1"/>
      <c r="AY180" s="1"/>
    </row>
    <row r="181" spans="1:51" x14ac:dyDescent="0.3">
      <c r="F181" s="2"/>
      <c r="G181" s="2"/>
      <c r="O181" s="4"/>
      <c r="P181" s="9"/>
      <c r="Q181" s="9"/>
      <c r="R181" s="9"/>
      <c r="S181" s="9"/>
      <c r="T181" s="9"/>
      <c r="U181" s="9"/>
      <c r="V181" s="9"/>
      <c r="W181" s="9"/>
      <c r="X181" s="9"/>
      <c r="Y181" s="9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P181" s="1"/>
      <c r="AQ181" s="1"/>
      <c r="AR181" s="1"/>
      <c r="AS181" s="1"/>
      <c r="AT181" s="1"/>
      <c r="AU181" s="1"/>
      <c r="AV181" s="1"/>
      <c r="AW181" s="1"/>
      <c r="AX181" s="1"/>
      <c r="AY181" s="1"/>
    </row>
    <row r="182" spans="1:51" x14ac:dyDescent="0.3">
      <c r="A182" s="11"/>
      <c r="F182" s="2"/>
      <c r="G182" s="2"/>
      <c r="O182" s="4"/>
      <c r="P182" s="9"/>
      <c r="Q182" s="9"/>
      <c r="R182" s="9"/>
      <c r="S182" s="9"/>
      <c r="T182" s="9"/>
      <c r="U182" s="9"/>
      <c r="V182" s="9"/>
      <c r="W182" s="9"/>
      <c r="X182" s="9"/>
      <c r="Y182" s="9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P182" s="1"/>
      <c r="AQ182" s="1"/>
      <c r="AR182" s="1"/>
      <c r="AS182" s="1"/>
      <c r="AT182" s="1"/>
      <c r="AU182" s="1"/>
      <c r="AV182" s="1"/>
      <c r="AW182" s="1"/>
      <c r="AX182" s="1"/>
      <c r="AY182" s="1"/>
    </row>
    <row r="183" spans="1:51" x14ac:dyDescent="0.3">
      <c r="F183"/>
      <c r="G183" s="2"/>
      <c r="O183" s="4"/>
      <c r="P183" s="9"/>
      <c r="Q183" s="9"/>
      <c r="R183" s="9"/>
      <c r="S183" s="9"/>
      <c r="T183" s="9"/>
      <c r="U183" s="9"/>
      <c r="V183" s="9"/>
      <c r="W183" s="9"/>
      <c r="X183" s="9"/>
      <c r="Y183" s="9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P183" s="1"/>
      <c r="AQ183" s="1"/>
      <c r="AR183" s="1"/>
      <c r="AS183" s="1"/>
      <c r="AT183" s="1"/>
      <c r="AU183" s="1"/>
      <c r="AV183" s="1"/>
      <c r="AW183" s="1"/>
      <c r="AX183" s="1"/>
      <c r="AY183" s="1"/>
    </row>
    <row r="184" spans="1:51" x14ac:dyDescent="0.3">
      <c r="A184" s="11"/>
      <c r="F184"/>
      <c r="G184" s="2"/>
      <c r="O184" s="4"/>
      <c r="P184" s="9"/>
      <c r="Q184" s="9"/>
      <c r="R184" s="9"/>
      <c r="S184" s="9"/>
      <c r="T184" s="9"/>
      <c r="U184" s="9"/>
      <c r="V184" s="9"/>
      <c r="W184" s="9"/>
      <c r="X184" s="9"/>
      <c r="Y184" s="9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P184" s="1"/>
      <c r="AQ184" s="1"/>
      <c r="AR184" s="1"/>
      <c r="AS184" s="1"/>
      <c r="AT184" s="1"/>
      <c r="AU184" s="1"/>
      <c r="AV184" s="1"/>
      <c r="AW184" s="1"/>
      <c r="AX184" s="1"/>
      <c r="AY184" s="1"/>
    </row>
    <row r="185" spans="1:51" x14ac:dyDescent="0.3">
      <c r="F185"/>
      <c r="G185" s="2"/>
      <c r="O185" s="4"/>
      <c r="P185" s="9"/>
      <c r="Q185" s="9"/>
      <c r="R185" s="9"/>
      <c r="S185" s="9"/>
      <c r="T185" s="9"/>
      <c r="U185" s="9"/>
      <c r="V185" s="9"/>
      <c r="W185" s="9"/>
      <c r="X185" s="9"/>
      <c r="Y185" s="9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P185" s="1"/>
      <c r="AQ185" s="1"/>
      <c r="AR185" s="1"/>
      <c r="AS185" s="1"/>
      <c r="AT185" s="1"/>
      <c r="AU185" s="1"/>
      <c r="AV185" s="1"/>
      <c r="AW185" s="1"/>
      <c r="AX185" s="1"/>
      <c r="AY185" s="1"/>
    </row>
    <row r="186" spans="1:51" x14ac:dyDescent="0.3">
      <c r="G186" s="2"/>
      <c r="O186" s="4"/>
      <c r="P186" s="9"/>
      <c r="Q186" s="9"/>
      <c r="R186" s="9"/>
      <c r="S186" s="9"/>
      <c r="T186" s="9"/>
      <c r="U186" s="9"/>
      <c r="V186" s="9"/>
      <c r="W186" s="9"/>
      <c r="X186" s="9"/>
      <c r="Y186" s="9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P186" s="1"/>
      <c r="AQ186" s="1"/>
      <c r="AR186" s="1"/>
      <c r="AS186" s="1"/>
      <c r="AT186" s="1"/>
      <c r="AU186" s="1"/>
      <c r="AV186" s="1"/>
      <c r="AW186" s="1"/>
      <c r="AX186" s="1"/>
      <c r="AY186" s="1"/>
    </row>
    <row r="187" spans="1:51" x14ac:dyDescent="0.3">
      <c r="F187" s="2"/>
      <c r="G187" s="2"/>
      <c r="O187" s="4"/>
      <c r="P187" s="9"/>
      <c r="Q187" s="9"/>
      <c r="R187" s="9"/>
      <c r="S187" s="9"/>
      <c r="T187" s="9"/>
      <c r="U187" s="9"/>
      <c r="V187" s="9"/>
      <c r="W187" s="9"/>
      <c r="X187" s="9"/>
      <c r="Y187" s="9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P187" s="1"/>
      <c r="AQ187" s="1"/>
      <c r="AR187" s="1"/>
      <c r="AS187" s="1"/>
      <c r="AT187" s="1"/>
      <c r="AU187" s="1"/>
      <c r="AV187" s="1"/>
      <c r="AW187" s="1"/>
      <c r="AX187" s="1"/>
      <c r="AY187" s="1"/>
    </row>
    <row r="188" spans="1:51" x14ac:dyDescent="0.3">
      <c r="F188" s="2"/>
      <c r="G188" s="2"/>
      <c r="O188" s="4"/>
      <c r="P188" s="9"/>
      <c r="Q188" s="9"/>
      <c r="R188" s="9"/>
      <c r="S188" s="9"/>
      <c r="T188" s="9"/>
      <c r="U188" s="9"/>
      <c r="V188" s="9"/>
      <c r="W188" s="9"/>
      <c r="X188" s="9"/>
      <c r="Y188" s="9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P188" s="1"/>
      <c r="AQ188" s="1"/>
      <c r="AR188" s="1"/>
      <c r="AS188" s="1"/>
      <c r="AT188" s="1"/>
      <c r="AU188" s="1"/>
      <c r="AV188" s="1"/>
      <c r="AW188" s="1"/>
      <c r="AX188" s="1"/>
      <c r="AY188" s="1"/>
    </row>
    <row r="189" spans="1:51" x14ac:dyDescent="0.3">
      <c r="A189" s="11"/>
      <c r="F189" s="2"/>
      <c r="G189" s="2"/>
      <c r="O189" s="4"/>
      <c r="P189" s="9"/>
      <c r="Q189" s="9"/>
      <c r="R189" s="9"/>
      <c r="S189" s="9"/>
      <c r="T189" s="9"/>
      <c r="U189" s="9"/>
      <c r="V189" s="9"/>
      <c r="W189" s="9"/>
      <c r="X189" s="9"/>
      <c r="Y189" s="9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P189" s="1"/>
      <c r="AQ189" s="1"/>
      <c r="AR189" s="1"/>
      <c r="AS189" s="1"/>
      <c r="AT189" s="1"/>
      <c r="AU189" s="1"/>
      <c r="AV189" s="1"/>
      <c r="AW189" s="1"/>
      <c r="AX189" s="1"/>
      <c r="AY189" s="1"/>
    </row>
    <row r="190" spans="1:51" x14ac:dyDescent="0.3">
      <c r="F190"/>
      <c r="G190" s="2"/>
      <c r="O190" s="4"/>
      <c r="P190" s="9"/>
      <c r="Q190" s="9"/>
      <c r="R190" s="9"/>
      <c r="S190" s="9"/>
      <c r="T190" s="9"/>
      <c r="U190" s="9"/>
      <c r="V190" s="9"/>
      <c r="W190" s="9"/>
      <c r="X190" s="9"/>
      <c r="Y190" s="9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 x14ac:dyDescent="0.3">
      <c r="F191" s="2"/>
      <c r="G191" s="2"/>
      <c r="O191" s="4"/>
      <c r="P191" s="9"/>
      <c r="Q191" s="9"/>
      <c r="R191" s="9"/>
      <c r="S191" s="9"/>
      <c r="T191" s="9"/>
      <c r="U191" s="9"/>
      <c r="V191" s="9"/>
      <c r="W191" s="9"/>
      <c r="X191" s="9"/>
      <c r="Y191" s="9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 x14ac:dyDescent="0.3">
      <c r="F192" s="2"/>
      <c r="G192" s="2"/>
      <c r="O192" s="4"/>
      <c r="P192" s="9"/>
      <c r="Q192" s="9"/>
      <c r="R192" s="9"/>
      <c r="S192" s="9"/>
      <c r="T192" s="9"/>
      <c r="U192" s="9"/>
      <c r="V192" s="9"/>
      <c r="W192" s="9"/>
      <c r="X192" s="9"/>
      <c r="Y192" s="9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 x14ac:dyDescent="0.3">
      <c r="F193" s="2"/>
      <c r="G193" s="2"/>
      <c r="O193" s="4"/>
      <c r="P193" s="9"/>
      <c r="Q193" s="9"/>
      <c r="R193" s="9"/>
      <c r="S193" s="9"/>
      <c r="T193" s="9"/>
      <c r="U193" s="9"/>
      <c r="V193" s="9"/>
      <c r="W193" s="9"/>
      <c r="X193" s="9"/>
      <c r="Y193" s="9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  <row r="194" spans="1:51" x14ac:dyDescent="0.3">
      <c r="F194"/>
      <c r="G194" s="2"/>
      <c r="O194" s="4"/>
      <c r="P194" s="9"/>
      <c r="Q194" s="9"/>
      <c r="R194" s="9"/>
      <c r="S194" s="9"/>
      <c r="T194" s="9"/>
      <c r="U194" s="9"/>
      <c r="V194" s="9"/>
      <c r="W194" s="9"/>
      <c r="X194" s="9"/>
      <c r="Y194" s="9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P194" s="1"/>
      <c r="AQ194" s="1"/>
      <c r="AR194" s="1"/>
      <c r="AS194" s="1"/>
      <c r="AT194" s="1"/>
      <c r="AU194" s="1"/>
      <c r="AV194" s="1"/>
      <c r="AW194" s="1"/>
      <c r="AX194" s="1"/>
      <c r="AY194" s="1"/>
    </row>
    <row r="195" spans="1:51" x14ac:dyDescent="0.3">
      <c r="F195"/>
      <c r="G195" s="2"/>
      <c r="O195" s="4"/>
      <c r="P195" s="9"/>
      <c r="Q195" s="9"/>
      <c r="R195" s="9"/>
      <c r="S195" s="9"/>
      <c r="T195" s="9"/>
      <c r="U195" s="9"/>
      <c r="V195" s="9"/>
      <c r="W195" s="9"/>
      <c r="X195" s="9"/>
      <c r="Y195" s="9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 x14ac:dyDescent="0.3">
      <c r="F196" s="2"/>
      <c r="G196" s="2"/>
      <c r="O196" s="4"/>
      <c r="P196" s="9"/>
      <c r="Q196" s="9"/>
      <c r="R196" s="9"/>
      <c r="S196" s="9"/>
      <c r="T196" s="9"/>
      <c r="U196" s="9"/>
      <c r="V196" s="9"/>
      <c r="W196" s="9"/>
      <c r="X196" s="9"/>
      <c r="Y196" s="9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  <row r="197" spans="1:51" x14ac:dyDescent="0.3">
      <c r="F197"/>
      <c r="G197" s="2"/>
      <c r="O197" s="4"/>
      <c r="P197" s="9"/>
      <c r="Q197" s="9"/>
      <c r="R197" s="9"/>
      <c r="S197" s="9"/>
      <c r="T197" s="9"/>
      <c r="U197" s="9"/>
      <c r="V197" s="9"/>
      <c r="W197" s="9"/>
      <c r="X197" s="9"/>
      <c r="Y197" s="9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P197" s="1"/>
      <c r="AQ197" s="1"/>
      <c r="AR197" s="1"/>
      <c r="AS197" s="1"/>
      <c r="AT197" s="1"/>
      <c r="AU197" s="1"/>
      <c r="AV197" s="1"/>
      <c r="AW197" s="1"/>
      <c r="AX197" s="1"/>
      <c r="AY197" s="1"/>
    </row>
    <row r="198" spans="1:51" x14ac:dyDescent="0.3">
      <c r="F198"/>
      <c r="G198" s="2"/>
      <c r="O198" s="4"/>
      <c r="P198" s="9"/>
      <c r="Q198" s="9"/>
      <c r="R198" s="9"/>
      <c r="S198" s="9"/>
      <c r="T198" s="9"/>
      <c r="U198" s="9"/>
      <c r="V198" s="9"/>
      <c r="W198" s="9"/>
      <c r="X198" s="9"/>
      <c r="Y198" s="9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P198" s="1"/>
      <c r="AQ198" s="1"/>
      <c r="AR198" s="1"/>
      <c r="AS198" s="1"/>
      <c r="AT198" s="1"/>
      <c r="AU198" s="1"/>
      <c r="AV198" s="1"/>
      <c r="AW198" s="1"/>
      <c r="AX198" s="1"/>
      <c r="AY198" s="1"/>
    </row>
    <row r="199" spans="1:51" x14ac:dyDescent="0.3">
      <c r="F199"/>
      <c r="G199" s="2"/>
      <c r="O199" s="4"/>
      <c r="P199" s="9"/>
      <c r="Q199" s="9"/>
      <c r="R199" s="9"/>
      <c r="S199" s="9"/>
      <c r="T199" s="9"/>
      <c r="U199" s="9"/>
      <c r="V199" s="9"/>
      <c r="W199" s="9"/>
      <c r="X199" s="9"/>
      <c r="Y199" s="9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P199" s="1"/>
      <c r="AQ199" s="1"/>
      <c r="AR199" s="1"/>
      <c r="AS199" s="1"/>
      <c r="AT199" s="1"/>
      <c r="AU199" s="1"/>
      <c r="AV199" s="1"/>
      <c r="AW199" s="1"/>
      <c r="AX199" s="1"/>
      <c r="AY199" s="1"/>
    </row>
    <row r="200" spans="1:51" x14ac:dyDescent="0.3">
      <c r="F200"/>
      <c r="G200" s="2"/>
      <c r="O200" s="4"/>
      <c r="P200" s="9"/>
      <c r="Q200" s="9"/>
      <c r="R200" s="9"/>
      <c r="S200" s="9"/>
      <c r="T200" s="9"/>
      <c r="U200" s="9"/>
      <c r="V200" s="9"/>
      <c r="W200" s="9"/>
      <c r="X200" s="9"/>
      <c r="Y200" s="9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P200" s="1"/>
      <c r="AQ200" s="1"/>
      <c r="AR200" s="1"/>
      <c r="AS200" s="1"/>
      <c r="AT200" s="1"/>
      <c r="AU200" s="1"/>
      <c r="AV200" s="1"/>
      <c r="AW200" s="1"/>
      <c r="AX200" s="1"/>
      <c r="AY200" s="1"/>
    </row>
    <row r="201" spans="1:51" x14ac:dyDescent="0.3">
      <c r="F201" s="2"/>
      <c r="G201" s="2"/>
      <c r="O201" s="4"/>
      <c r="P201" s="9"/>
      <c r="Q201" s="9"/>
      <c r="R201" s="9"/>
      <c r="S201" s="9"/>
      <c r="T201" s="9"/>
      <c r="U201" s="9"/>
      <c r="V201" s="9"/>
      <c r="W201" s="9"/>
      <c r="X201" s="9"/>
      <c r="Y201" s="9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P201" s="1"/>
      <c r="AQ201" s="1"/>
      <c r="AR201" s="1"/>
      <c r="AS201" s="1"/>
      <c r="AT201" s="1"/>
      <c r="AU201" s="1"/>
      <c r="AV201" s="1"/>
      <c r="AW201" s="1"/>
      <c r="AX201" s="1"/>
      <c r="AY201" s="1"/>
    </row>
    <row r="202" spans="1:51" x14ac:dyDescent="0.3">
      <c r="F202" s="2"/>
      <c r="G202" s="2"/>
      <c r="O202" s="4"/>
      <c r="P202" s="9"/>
      <c r="Q202" s="9"/>
      <c r="R202" s="9"/>
      <c r="S202" s="9"/>
      <c r="T202" s="9"/>
      <c r="U202" s="9"/>
      <c r="V202" s="9"/>
      <c r="W202" s="9"/>
      <c r="X202" s="9"/>
      <c r="Y202" s="9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P202" s="1"/>
      <c r="AQ202" s="1"/>
      <c r="AR202" s="1"/>
      <c r="AS202" s="1"/>
      <c r="AT202" s="1"/>
      <c r="AU202" s="1"/>
      <c r="AV202" s="1"/>
      <c r="AW202" s="1"/>
      <c r="AX202" s="1"/>
      <c r="AY202" s="1"/>
    </row>
    <row r="203" spans="1:51" x14ac:dyDescent="0.3">
      <c r="F203"/>
      <c r="G203" s="2"/>
      <c r="O203" s="4"/>
      <c r="P203" s="9"/>
      <c r="Q203" s="9"/>
      <c r="R203" s="9"/>
      <c r="S203" s="9"/>
      <c r="T203" s="9"/>
      <c r="U203" s="9"/>
      <c r="V203" s="9"/>
      <c r="W203" s="9"/>
      <c r="X203" s="9"/>
      <c r="Y203" s="9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P203" s="1"/>
      <c r="AQ203" s="1"/>
      <c r="AR203" s="1"/>
      <c r="AS203" s="1"/>
      <c r="AT203" s="1"/>
      <c r="AU203" s="1"/>
      <c r="AV203" s="1"/>
      <c r="AW203" s="1"/>
      <c r="AX203" s="1"/>
      <c r="AY203" s="1"/>
    </row>
    <row r="204" spans="1:51" x14ac:dyDescent="0.3">
      <c r="F204"/>
      <c r="G204" s="2"/>
      <c r="O204" s="4"/>
      <c r="P204" s="9"/>
      <c r="Q204" s="9"/>
      <c r="R204" s="9"/>
      <c r="S204" s="9"/>
      <c r="T204" s="9"/>
      <c r="U204" s="9"/>
      <c r="V204" s="9"/>
      <c r="W204" s="9"/>
      <c r="X204" s="9"/>
      <c r="Y204" s="9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P204" s="1"/>
      <c r="AQ204" s="1"/>
      <c r="AR204" s="1"/>
      <c r="AS204" s="1"/>
      <c r="AT204" s="1"/>
      <c r="AU204" s="1"/>
      <c r="AV204" s="1"/>
      <c r="AW204" s="1"/>
      <c r="AX204" s="1"/>
      <c r="AY204" s="1"/>
    </row>
    <row r="205" spans="1:51" x14ac:dyDescent="0.3">
      <c r="F205" s="2"/>
      <c r="G205" s="2"/>
      <c r="O205" s="4"/>
      <c r="P205" s="9"/>
      <c r="Q205" s="9"/>
      <c r="R205" s="9"/>
      <c r="S205" s="9"/>
      <c r="T205" s="9"/>
      <c r="U205" s="9"/>
      <c r="V205" s="9"/>
      <c r="W205" s="9"/>
      <c r="X205" s="9"/>
      <c r="Y205" s="9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P205" s="1"/>
      <c r="AQ205" s="1"/>
      <c r="AR205" s="1"/>
      <c r="AS205" s="1"/>
      <c r="AT205" s="1"/>
      <c r="AU205" s="1"/>
      <c r="AV205" s="1"/>
      <c r="AW205" s="1"/>
      <c r="AX205" s="1"/>
      <c r="AY205" s="1"/>
    </row>
    <row r="206" spans="1:51" x14ac:dyDescent="0.3">
      <c r="A206" s="11"/>
      <c r="F206" s="2"/>
      <c r="G206" s="2"/>
      <c r="O206" s="4"/>
      <c r="P206" s="9"/>
      <c r="Q206" s="9"/>
      <c r="R206" s="9"/>
      <c r="S206" s="9"/>
      <c r="T206" s="9"/>
      <c r="U206" s="9"/>
      <c r="V206" s="9"/>
      <c r="W206" s="9"/>
      <c r="X206" s="9"/>
      <c r="Y206" s="9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P206" s="1"/>
      <c r="AQ206" s="1"/>
      <c r="AR206" s="1"/>
      <c r="AS206" s="1"/>
      <c r="AT206" s="1"/>
      <c r="AU206" s="1"/>
      <c r="AV206" s="1"/>
      <c r="AW206" s="1"/>
      <c r="AX206" s="1"/>
      <c r="AY206" s="1"/>
    </row>
    <row r="207" spans="1:51" x14ac:dyDescent="0.3">
      <c r="F207"/>
      <c r="G207" s="2"/>
      <c r="O207" s="4"/>
      <c r="P207" s="9"/>
      <c r="Q207" s="9"/>
      <c r="R207" s="9"/>
      <c r="S207" s="9"/>
      <c r="T207" s="9"/>
      <c r="U207" s="9"/>
      <c r="V207" s="9"/>
      <c r="W207" s="9"/>
      <c r="X207" s="9"/>
      <c r="Y207" s="9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P207" s="1"/>
      <c r="AQ207" s="1"/>
      <c r="AR207" s="1"/>
      <c r="AS207" s="1"/>
      <c r="AT207" s="1"/>
      <c r="AU207" s="1"/>
      <c r="AV207" s="1"/>
      <c r="AW207" s="1"/>
      <c r="AX207" s="1"/>
      <c r="AY207" s="1"/>
    </row>
    <row r="208" spans="1:51" x14ac:dyDescent="0.3">
      <c r="F208"/>
      <c r="G208" s="2"/>
      <c r="O208" s="4"/>
      <c r="P208" s="9"/>
      <c r="Q208" s="9"/>
      <c r="R208" s="9"/>
      <c r="S208" s="9"/>
      <c r="T208" s="9"/>
      <c r="U208" s="9"/>
      <c r="V208" s="9"/>
      <c r="W208" s="9"/>
      <c r="X208" s="9"/>
      <c r="Y208" s="9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P208" s="1"/>
      <c r="AQ208" s="1"/>
      <c r="AR208" s="1"/>
      <c r="AS208" s="1"/>
      <c r="AT208" s="1"/>
      <c r="AU208" s="1"/>
      <c r="AV208" s="1"/>
      <c r="AW208" s="1"/>
      <c r="AX208" s="1"/>
      <c r="AY208" s="1"/>
    </row>
    <row r="209" spans="1:51" x14ac:dyDescent="0.3">
      <c r="A209" s="11"/>
      <c r="F209"/>
      <c r="G209" s="2"/>
      <c r="O209" s="4"/>
      <c r="P209" s="9"/>
      <c r="Q209" s="9"/>
      <c r="R209" s="9"/>
      <c r="S209" s="9"/>
      <c r="T209" s="9"/>
      <c r="U209" s="9"/>
      <c r="V209" s="9"/>
      <c r="W209" s="9"/>
      <c r="X209" s="9"/>
      <c r="Y209" s="9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P209" s="1"/>
      <c r="AQ209" s="1"/>
      <c r="AR209" s="1"/>
      <c r="AS209" s="1"/>
      <c r="AT209" s="1"/>
      <c r="AU209" s="1"/>
      <c r="AV209" s="1"/>
      <c r="AW209" s="1"/>
      <c r="AX209" s="1"/>
      <c r="AY209" s="1"/>
    </row>
    <row r="210" spans="1:51" x14ac:dyDescent="0.3">
      <c r="F210"/>
      <c r="G210" s="2"/>
      <c r="O210" s="4"/>
      <c r="P210" s="9"/>
      <c r="Q210" s="9"/>
      <c r="R210" s="9"/>
      <c r="S210" s="9"/>
      <c r="T210" s="9"/>
      <c r="U210" s="9"/>
      <c r="V210" s="9"/>
      <c r="W210" s="9"/>
      <c r="X210" s="9"/>
      <c r="Y210" s="9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P210" s="1"/>
      <c r="AQ210" s="1"/>
      <c r="AR210" s="1"/>
      <c r="AS210" s="1"/>
      <c r="AT210" s="1"/>
      <c r="AU210" s="1"/>
      <c r="AV210" s="1"/>
      <c r="AW210" s="1"/>
      <c r="AX210" s="1"/>
      <c r="AY210" s="1"/>
    </row>
    <row r="211" spans="1:51" x14ac:dyDescent="0.3">
      <c r="F211" s="2"/>
      <c r="G211" s="2"/>
      <c r="O211" s="4"/>
      <c r="P211" s="9"/>
      <c r="Q211" s="9"/>
      <c r="R211" s="9"/>
      <c r="S211" s="9"/>
      <c r="T211" s="9"/>
      <c r="U211" s="9"/>
      <c r="V211" s="9"/>
      <c r="W211" s="9"/>
      <c r="X211" s="9"/>
      <c r="Y211" s="9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P211" s="1"/>
      <c r="AQ211" s="1"/>
      <c r="AR211" s="1"/>
      <c r="AS211" s="1"/>
      <c r="AT211" s="1"/>
      <c r="AU211" s="1"/>
      <c r="AV211" s="1"/>
      <c r="AW211" s="1"/>
      <c r="AX211" s="1"/>
      <c r="AY211" s="1"/>
    </row>
    <row r="212" spans="1:51" x14ac:dyDescent="0.3">
      <c r="A212" s="11"/>
      <c r="F212" s="2"/>
      <c r="G212" s="2"/>
      <c r="O212" s="4"/>
      <c r="P212" s="9"/>
      <c r="Q212" s="9"/>
      <c r="R212" s="9"/>
      <c r="S212" s="9"/>
      <c r="T212" s="9"/>
      <c r="U212" s="9"/>
      <c r="V212" s="9"/>
      <c r="W212" s="9"/>
      <c r="X212" s="9"/>
      <c r="Y212" s="9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P212" s="1"/>
      <c r="AQ212" s="1"/>
      <c r="AR212" s="1"/>
      <c r="AS212" s="1"/>
      <c r="AT212" s="1"/>
      <c r="AU212" s="1"/>
      <c r="AV212" s="1"/>
      <c r="AW212" s="1"/>
      <c r="AX212" s="1"/>
      <c r="AY212" s="1"/>
    </row>
    <row r="213" spans="1:51" x14ac:dyDescent="0.3">
      <c r="F213"/>
      <c r="G213" s="2"/>
      <c r="O213" s="4"/>
      <c r="P213" s="9"/>
      <c r="Q213" s="9"/>
      <c r="R213" s="9"/>
      <c r="S213" s="9"/>
      <c r="T213" s="9"/>
      <c r="U213" s="9"/>
      <c r="V213" s="9"/>
      <c r="W213" s="9"/>
      <c r="X213" s="9"/>
      <c r="Y213" s="9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P213" s="1"/>
      <c r="AQ213" s="1"/>
      <c r="AR213" s="1"/>
      <c r="AS213" s="1"/>
      <c r="AT213" s="1"/>
      <c r="AU213" s="1"/>
      <c r="AV213" s="1"/>
      <c r="AW213" s="1"/>
      <c r="AX213" s="1"/>
      <c r="AY213" s="1"/>
    </row>
    <row r="214" spans="1:51" x14ac:dyDescent="0.3">
      <c r="F214" s="2"/>
      <c r="G214" s="2"/>
      <c r="O214" s="4"/>
      <c r="P214" s="9"/>
      <c r="Q214" s="9"/>
      <c r="R214" s="9"/>
      <c r="S214" s="9"/>
      <c r="T214" s="9"/>
      <c r="U214" s="9"/>
      <c r="V214" s="9"/>
      <c r="W214" s="9"/>
      <c r="X214" s="9"/>
      <c r="Y214" s="9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P214" s="1"/>
      <c r="AQ214" s="1"/>
      <c r="AR214" s="1"/>
      <c r="AS214" s="1"/>
      <c r="AT214" s="1"/>
      <c r="AU214" s="1"/>
      <c r="AV214" s="1"/>
      <c r="AW214" s="1"/>
      <c r="AX214" s="1"/>
      <c r="AY214" s="1"/>
    </row>
    <row r="215" spans="1:51" x14ac:dyDescent="0.3">
      <c r="F215"/>
      <c r="G215" s="2"/>
      <c r="O215" s="4"/>
      <c r="P215" s="9"/>
      <c r="Q215" s="9"/>
      <c r="R215" s="9"/>
      <c r="S215" s="9"/>
      <c r="T215" s="9"/>
      <c r="U215" s="9"/>
      <c r="V215" s="9"/>
      <c r="W215" s="9"/>
      <c r="X215" s="9"/>
      <c r="Y215" s="9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P215" s="1"/>
      <c r="AQ215" s="1"/>
      <c r="AR215" s="1"/>
      <c r="AS215" s="1"/>
      <c r="AT215" s="1"/>
      <c r="AU215" s="1"/>
      <c r="AV215" s="1"/>
      <c r="AW215" s="1"/>
      <c r="AX215" s="1"/>
      <c r="AY215" s="1"/>
    </row>
    <row r="216" spans="1:51" x14ac:dyDescent="0.3">
      <c r="F216" s="2"/>
      <c r="G216" s="2"/>
      <c r="O216" s="4"/>
      <c r="P216" s="9"/>
      <c r="Q216" s="9"/>
      <c r="R216" s="9"/>
      <c r="S216" s="9"/>
      <c r="T216" s="9"/>
      <c r="U216" s="9"/>
      <c r="V216" s="9"/>
      <c r="W216" s="9"/>
      <c r="X216" s="9"/>
      <c r="Y216" s="9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P216" s="1"/>
      <c r="AQ216" s="1"/>
      <c r="AR216" s="1"/>
      <c r="AS216" s="1"/>
      <c r="AT216" s="1"/>
      <c r="AU216" s="1"/>
      <c r="AV216" s="1"/>
      <c r="AW216" s="1"/>
      <c r="AX216" s="1"/>
      <c r="AY216" s="1"/>
    </row>
    <row r="217" spans="1:51" x14ac:dyDescent="0.3">
      <c r="F217"/>
      <c r="G217" s="2"/>
      <c r="O217" s="4"/>
      <c r="P217" s="9"/>
      <c r="Q217" s="9"/>
      <c r="R217" s="9"/>
      <c r="S217" s="9"/>
      <c r="T217" s="9"/>
      <c r="U217" s="9"/>
      <c r="V217" s="9"/>
      <c r="W217" s="9"/>
      <c r="X217" s="9"/>
      <c r="Y217" s="9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P217" s="1"/>
      <c r="AQ217" s="1"/>
      <c r="AR217" s="1"/>
      <c r="AS217" s="1"/>
      <c r="AT217" s="1"/>
      <c r="AU217" s="1"/>
      <c r="AV217" s="1"/>
      <c r="AW217" s="1"/>
      <c r="AX217" s="1"/>
      <c r="AY217" s="1"/>
    </row>
    <row r="218" spans="1:51" x14ac:dyDescent="0.3">
      <c r="G218" s="2"/>
      <c r="O218" s="4"/>
      <c r="P218" s="9"/>
      <c r="Q218" s="9"/>
      <c r="R218" s="9"/>
      <c r="S218" s="9"/>
      <c r="T218" s="9"/>
      <c r="U218" s="9"/>
      <c r="V218" s="9"/>
      <c r="W218" s="9"/>
      <c r="X218" s="9"/>
      <c r="Y218" s="9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P218" s="1"/>
      <c r="AQ218" s="1"/>
      <c r="AR218" s="1"/>
      <c r="AS218" s="1"/>
      <c r="AT218" s="1"/>
      <c r="AU218" s="1"/>
      <c r="AV218" s="1"/>
      <c r="AW218" s="1"/>
      <c r="AX218" s="1"/>
      <c r="AY218" s="1"/>
    </row>
    <row r="219" spans="1:51" x14ac:dyDescent="0.3">
      <c r="F219"/>
      <c r="G219" s="2"/>
      <c r="O219" s="4"/>
      <c r="P219" s="9"/>
      <c r="Q219" s="9"/>
      <c r="R219" s="9"/>
      <c r="S219" s="9"/>
      <c r="T219" s="9"/>
      <c r="U219" s="9"/>
      <c r="V219" s="9"/>
      <c r="W219" s="9"/>
      <c r="X219" s="9"/>
      <c r="Y219" s="9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P219" s="1"/>
      <c r="AQ219" s="1"/>
      <c r="AR219" s="1"/>
      <c r="AS219" s="1"/>
      <c r="AT219" s="1"/>
      <c r="AU219" s="1"/>
      <c r="AV219" s="1"/>
      <c r="AW219" s="1"/>
      <c r="AX219" s="1"/>
      <c r="AY219" s="1"/>
    </row>
    <row r="220" spans="1:51" x14ac:dyDescent="0.3">
      <c r="F220"/>
      <c r="G220" s="2"/>
      <c r="O220" s="4"/>
      <c r="P220" s="9"/>
      <c r="Q220" s="9"/>
      <c r="R220" s="9"/>
      <c r="S220" s="9"/>
      <c r="T220" s="9"/>
      <c r="U220" s="9"/>
      <c r="V220" s="9"/>
      <c r="W220" s="9"/>
      <c r="X220" s="9"/>
      <c r="Y220" s="9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P220" s="1"/>
      <c r="AQ220" s="1"/>
      <c r="AR220" s="1"/>
      <c r="AS220" s="1"/>
      <c r="AT220" s="1"/>
      <c r="AU220" s="1"/>
      <c r="AV220" s="1"/>
      <c r="AW220" s="1"/>
      <c r="AX220" s="1"/>
      <c r="AY220" s="1"/>
    </row>
    <row r="221" spans="1:51" x14ac:dyDescent="0.3">
      <c r="F221"/>
      <c r="G221" s="2"/>
      <c r="O221" s="4"/>
      <c r="P221" s="9"/>
      <c r="Q221" s="9"/>
      <c r="R221" s="9"/>
      <c r="S221" s="9"/>
      <c r="T221" s="9"/>
      <c r="U221" s="9"/>
      <c r="V221" s="9"/>
      <c r="W221" s="9"/>
      <c r="X221" s="9"/>
      <c r="Y221" s="9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P221" s="1"/>
      <c r="AQ221" s="1"/>
      <c r="AR221" s="1"/>
      <c r="AS221" s="1"/>
      <c r="AT221" s="1"/>
      <c r="AU221" s="1"/>
      <c r="AV221" s="1"/>
      <c r="AW221" s="1"/>
      <c r="AX221" s="1"/>
      <c r="AY221" s="1"/>
    </row>
    <row r="222" spans="1:51" x14ac:dyDescent="0.3">
      <c r="F222"/>
      <c r="G222" s="2"/>
      <c r="O222" s="4"/>
      <c r="P222" s="9"/>
      <c r="Q222" s="9"/>
      <c r="R222" s="9"/>
      <c r="S222" s="9"/>
      <c r="T222" s="9"/>
      <c r="U222" s="9"/>
      <c r="V222" s="9"/>
      <c r="W222" s="9"/>
      <c r="X222" s="9"/>
      <c r="Y222" s="9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P222" s="1"/>
      <c r="AQ222" s="1"/>
      <c r="AR222" s="1"/>
      <c r="AS222" s="1"/>
      <c r="AT222" s="1"/>
      <c r="AU222" s="1"/>
      <c r="AV222" s="1"/>
      <c r="AW222" s="1"/>
      <c r="AX222" s="1"/>
      <c r="AY222" s="1"/>
    </row>
    <row r="223" spans="1:51" x14ac:dyDescent="0.3">
      <c r="F223" s="2"/>
      <c r="G223" s="2"/>
      <c r="O223" s="4"/>
      <c r="P223" s="9"/>
      <c r="Q223" s="9"/>
      <c r="R223" s="9"/>
      <c r="S223" s="9"/>
      <c r="T223" s="9"/>
      <c r="U223" s="9"/>
      <c r="V223" s="9"/>
      <c r="W223" s="9"/>
      <c r="X223" s="9"/>
      <c r="Y223" s="9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P223" s="1"/>
      <c r="AQ223" s="1"/>
      <c r="AR223" s="1"/>
      <c r="AS223" s="1"/>
      <c r="AT223" s="1"/>
      <c r="AU223" s="1"/>
      <c r="AV223" s="1"/>
      <c r="AW223" s="1"/>
      <c r="AX223" s="1"/>
      <c r="AY223" s="1"/>
    </row>
    <row r="224" spans="1:51" x14ac:dyDescent="0.3">
      <c r="F224" s="2"/>
      <c r="G224" s="2"/>
      <c r="O224" s="4"/>
      <c r="P224" s="9"/>
      <c r="Q224" s="9"/>
      <c r="R224" s="9"/>
      <c r="S224" s="9"/>
      <c r="T224" s="9"/>
      <c r="U224" s="9"/>
      <c r="V224" s="9"/>
      <c r="W224" s="9"/>
      <c r="X224" s="9"/>
      <c r="Y224" s="9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P224" s="1"/>
      <c r="AQ224" s="1"/>
      <c r="AR224" s="1"/>
      <c r="AS224" s="1"/>
      <c r="AT224" s="1"/>
      <c r="AU224" s="1"/>
      <c r="AV224" s="1"/>
      <c r="AW224" s="1"/>
      <c r="AX224" s="1"/>
      <c r="AY224" s="1"/>
    </row>
    <row r="225" spans="1:51" x14ac:dyDescent="0.3">
      <c r="F225" s="2"/>
      <c r="G225" s="2"/>
      <c r="O225" s="4"/>
      <c r="P225" s="9"/>
      <c r="Q225" s="9"/>
      <c r="R225" s="9"/>
      <c r="S225" s="9"/>
      <c r="T225" s="9"/>
      <c r="U225" s="9"/>
      <c r="V225" s="9"/>
      <c r="W225" s="9"/>
      <c r="X225" s="9"/>
      <c r="Y225" s="9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P225" s="1"/>
      <c r="AQ225" s="1"/>
      <c r="AR225" s="1"/>
      <c r="AS225" s="1"/>
      <c r="AT225" s="1"/>
      <c r="AU225" s="1"/>
      <c r="AV225" s="1"/>
      <c r="AW225" s="1"/>
      <c r="AX225" s="1"/>
      <c r="AY225" s="1"/>
    </row>
    <row r="226" spans="1:51" x14ac:dyDescent="0.3">
      <c r="F226" s="2"/>
      <c r="G226" s="2"/>
      <c r="O226" s="4"/>
      <c r="P226" s="9"/>
      <c r="Q226" s="9"/>
      <c r="R226" s="9"/>
      <c r="S226" s="9"/>
      <c r="T226" s="9"/>
      <c r="U226" s="9"/>
      <c r="V226" s="9"/>
      <c r="W226" s="9"/>
      <c r="X226" s="9"/>
      <c r="Y226" s="9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P226" s="1"/>
      <c r="AQ226" s="1"/>
      <c r="AR226" s="1"/>
      <c r="AS226" s="1"/>
      <c r="AT226" s="1"/>
      <c r="AU226" s="1"/>
      <c r="AV226" s="1"/>
      <c r="AW226" s="1"/>
      <c r="AX226" s="1"/>
      <c r="AY226" s="1"/>
    </row>
    <row r="227" spans="1:51" x14ac:dyDescent="0.3">
      <c r="F227" s="2"/>
      <c r="G227" s="2"/>
      <c r="O227" s="4"/>
      <c r="P227" s="9"/>
      <c r="Q227" s="9"/>
      <c r="R227" s="9"/>
      <c r="S227" s="9"/>
      <c r="T227" s="9"/>
      <c r="U227" s="9"/>
      <c r="V227" s="9"/>
      <c r="W227" s="9"/>
      <c r="X227" s="9"/>
      <c r="Y227" s="9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P227" s="1"/>
      <c r="AQ227" s="1"/>
      <c r="AR227" s="1"/>
      <c r="AS227" s="1"/>
      <c r="AT227" s="1"/>
      <c r="AU227" s="1"/>
      <c r="AV227" s="1"/>
      <c r="AW227" s="1"/>
      <c r="AX227" s="1"/>
      <c r="AY227" s="1"/>
    </row>
    <row r="228" spans="1:51" x14ac:dyDescent="0.3">
      <c r="A228" s="11"/>
      <c r="F228" s="2"/>
      <c r="G228" s="2"/>
      <c r="O228" s="4"/>
      <c r="P228" s="9"/>
      <c r="Q228" s="9"/>
      <c r="R228" s="9"/>
      <c r="S228" s="9"/>
      <c r="T228" s="9"/>
      <c r="U228" s="9"/>
      <c r="V228" s="9"/>
      <c r="W228" s="9"/>
      <c r="X228" s="9"/>
      <c r="Y228" s="9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P228" s="1"/>
      <c r="AQ228" s="1"/>
      <c r="AR228" s="1"/>
      <c r="AS228" s="1"/>
      <c r="AT228" s="1"/>
      <c r="AU228" s="1"/>
      <c r="AV228" s="1"/>
      <c r="AW228" s="1"/>
      <c r="AX228" s="1"/>
      <c r="AY228" s="1"/>
    </row>
    <row r="229" spans="1:51" x14ac:dyDescent="0.3">
      <c r="F229"/>
      <c r="G229" s="2"/>
      <c r="O229" s="4"/>
      <c r="P229" s="9"/>
      <c r="Q229" s="9"/>
      <c r="R229" s="9"/>
      <c r="S229" s="9"/>
      <c r="T229" s="9"/>
      <c r="U229" s="9"/>
      <c r="V229" s="9"/>
      <c r="W229" s="9"/>
      <c r="X229" s="9"/>
      <c r="Y229" s="9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P229" s="1"/>
      <c r="AQ229" s="1"/>
      <c r="AR229" s="1"/>
      <c r="AS229" s="1"/>
      <c r="AT229" s="1"/>
      <c r="AU229" s="1"/>
      <c r="AV229" s="1"/>
      <c r="AW229" s="1"/>
      <c r="AX229" s="1"/>
      <c r="AY229" s="1"/>
    </row>
    <row r="230" spans="1:51" x14ac:dyDescent="0.3">
      <c r="G230" s="2"/>
      <c r="O230" s="4"/>
      <c r="P230" s="9"/>
      <c r="Q230" s="9"/>
      <c r="R230" s="9"/>
      <c r="S230" s="9"/>
      <c r="T230" s="9"/>
      <c r="U230" s="9"/>
      <c r="V230" s="9"/>
      <c r="W230" s="9"/>
      <c r="X230" s="9"/>
      <c r="Y230" s="9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P230" s="1"/>
      <c r="AQ230" s="1"/>
      <c r="AR230" s="1"/>
      <c r="AS230" s="1"/>
      <c r="AT230" s="1"/>
      <c r="AU230" s="1"/>
      <c r="AV230" s="1"/>
      <c r="AW230" s="1"/>
      <c r="AX230" s="1"/>
      <c r="AY230" s="1"/>
    </row>
    <row r="231" spans="1:51" x14ac:dyDescent="0.3">
      <c r="F231"/>
      <c r="G231" s="2"/>
      <c r="O231" s="4"/>
      <c r="P231" s="9"/>
      <c r="Q231" s="9"/>
      <c r="R231" s="9"/>
      <c r="S231" s="9"/>
      <c r="T231" s="9"/>
      <c r="U231" s="9"/>
      <c r="V231" s="9"/>
      <c r="W231" s="9"/>
      <c r="X231" s="9"/>
      <c r="Y231" s="9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P231" s="1"/>
      <c r="AQ231" s="1"/>
      <c r="AR231" s="1"/>
      <c r="AS231" s="1"/>
      <c r="AT231" s="1"/>
      <c r="AU231" s="1"/>
      <c r="AV231" s="1"/>
      <c r="AW231" s="1"/>
      <c r="AX231" s="1"/>
      <c r="AY231" s="1"/>
    </row>
    <row r="232" spans="1:51" x14ac:dyDescent="0.3">
      <c r="A232" s="11"/>
      <c r="F232"/>
      <c r="G232" s="2"/>
      <c r="O232" s="4"/>
      <c r="P232" s="9"/>
      <c r="Q232" s="9"/>
      <c r="R232" s="9"/>
      <c r="S232" s="9"/>
      <c r="T232" s="9"/>
      <c r="U232" s="9"/>
      <c r="V232" s="9"/>
      <c r="W232" s="9"/>
      <c r="X232" s="9"/>
      <c r="Y232" s="9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P232" s="1"/>
      <c r="AQ232" s="1"/>
      <c r="AR232" s="1"/>
      <c r="AS232" s="1"/>
      <c r="AT232" s="1"/>
      <c r="AU232" s="1"/>
      <c r="AV232" s="1"/>
      <c r="AW232" s="1"/>
      <c r="AX232" s="1"/>
      <c r="AY232" s="1"/>
    </row>
    <row r="233" spans="1:51" x14ac:dyDescent="0.3">
      <c r="F233"/>
      <c r="G233" s="2"/>
      <c r="O233" s="4"/>
      <c r="P233" s="9"/>
      <c r="Q233" s="9"/>
      <c r="R233" s="9"/>
      <c r="S233" s="9"/>
      <c r="T233" s="9"/>
      <c r="U233" s="9"/>
      <c r="V233" s="9"/>
      <c r="W233" s="9"/>
      <c r="X233" s="9"/>
      <c r="Y233" s="9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P233" s="1"/>
      <c r="AQ233" s="1"/>
      <c r="AR233" s="1"/>
      <c r="AS233" s="1"/>
      <c r="AT233" s="1"/>
      <c r="AU233" s="1"/>
      <c r="AV233" s="1"/>
      <c r="AW233" s="1"/>
      <c r="AX233" s="1"/>
      <c r="AY233" s="1"/>
    </row>
    <row r="234" spans="1:51" x14ac:dyDescent="0.3">
      <c r="G234" s="2"/>
      <c r="O234" s="4"/>
      <c r="P234" s="9"/>
      <c r="Q234" s="9"/>
      <c r="R234" s="9"/>
      <c r="S234" s="9"/>
      <c r="T234" s="9"/>
      <c r="U234" s="9"/>
      <c r="V234" s="9"/>
      <c r="W234" s="9"/>
      <c r="X234" s="9"/>
      <c r="Y234" s="9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P234" s="1"/>
      <c r="AQ234" s="1"/>
      <c r="AR234" s="1"/>
      <c r="AS234" s="1"/>
      <c r="AT234" s="1"/>
      <c r="AU234" s="1"/>
      <c r="AV234" s="1"/>
      <c r="AW234" s="1"/>
      <c r="AX234" s="1"/>
      <c r="AY234" s="1"/>
    </row>
    <row r="235" spans="1:51" x14ac:dyDescent="0.3">
      <c r="F235"/>
      <c r="G235" s="2"/>
      <c r="O235" s="4"/>
      <c r="P235" s="9"/>
      <c r="Q235" s="9"/>
      <c r="R235" s="9"/>
      <c r="S235" s="9"/>
      <c r="T235" s="9"/>
      <c r="U235" s="9"/>
      <c r="V235" s="9"/>
      <c r="W235" s="9"/>
      <c r="X235" s="9"/>
      <c r="Y235" s="9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P235" s="1"/>
      <c r="AQ235" s="1"/>
      <c r="AR235" s="1"/>
      <c r="AS235" s="1"/>
      <c r="AT235" s="1"/>
      <c r="AU235" s="1"/>
      <c r="AV235" s="1"/>
      <c r="AW235" s="1"/>
      <c r="AX235" s="1"/>
      <c r="AY235" s="1"/>
    </row>
    <row r="236" spans="1:51" x14ac:dyDescent="0.3">
      <c r="A236" s="11"/>
      <c r="F236"/>
      <c r="G236" s="2"/>
      <c r="O236" s="4"/>
      <c r="P236" s="9"/>
      <c r="Q236" s="9"/>
      <c r="R236" s="9"/>
      <c r="S236" s="9"/>
      <c r="T236" s="9"/>
      <c r="U236" s="9"/>
      <c r="V236" s="9"/>
      <c r="W236" s="9"/>
      <c r="X236" s="9"/>
      <c r="Y236" s="9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P236" s="1"/>
      <c r="AQ236" s="1"/>
      <c r="AR236" s="1"/>
      <c r="AS236" s="1"/>
      <c r="AT236" s="1"/>
      <c r="AU236" s="1"/>
      <c r="AV236" s="1"/>
      <c r="AW236" s="1"/>
      <c r="AX236" s="1"/>
      <c r="AY236" s="1"/>
    </row>
    <row r="237" spans="1:51" x14ac:dyDescent="0.3">
      <c r="F237"/>
      <c r="G237" s="2"/>
      <c r="O237" s="4"/>
      <c r="P237" s="9"/>
      <c r="Q237" s="9"/>
      <c r="R237" s="9"/>
      <c r="S237" s="9"/>
      <c r="T237" s="9"/>
      <c r="U237" s="9"/>
      <c r="V237" s="9"/>
      <c r="W237" s="9"/>
      <c r="X237" s="9"/>
      <c r="Y237" s="9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P237" s="1"/>
      <c r="AQ237" s="1"/>
      <c r="AR237" s="1"/>
      <c r="AS237" s="1"/>
      <c r="AT237" s="1"/>
      <c r="AU237" s="1"/>
      <c r="AV237" s="1"/>
      <c r="AW237" s="1"/>
      <c r="AX237" s="1"/>
      <c r="AY237" s="1"/>
    </row>
    <row r="238" spans="1:51" x14ac:dyDescent="0.3">
      <c r="G238" s="2"/>
      <c r="O238" s="4"/>
      <c r="P238" s="9"/>
      <c r="Q238" s="9"/>
      <c r="R238" s="9"/>
      <c r="S238" s="9"/>
      <c r="T238" s="9"/>
      <c r="U238" s="9"/>
      <c r="V238" s="9"/>
      <c r="W238" s="9"/>
      <c r="X238" s="9"/>
      <c r="Y238" s="9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P238" s="1"/>
      <c r="AQ238" s="1"/>
      <c r="AR238" s="1"/>
      <c r="AS238" s="1"/>
      <c r="AT238" s="1"/>
      <c r="AU238" s="1"/>
      <c r="AV238" s="1"/>
      <c r="AW238" s="1"/>
      <c r="AX238" s="1"/>
      <c r="AY238" s="1"/>
    </row>
    <row r="239" spans="1:51" x14ac:dyDescent="0.3">
      <c r="F239"/>
      <c r="G239" s="2"/>
      <c r="O239" s="4"/>
      <c r="P239" s="9"/>
      <c r="Q239" s="9"/>
      <c r="R239" s="9"/>
      <c r="S239" s="9"/>
      <c r="T239" s="9"/>
      <c r="U239" s="9"/>
      <c r="V239" s="9"/>
      <c r="W239" s="9"/>
      <c r="X239" s="9"/>
      <c r="Y239" s="9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P239" s="1"/>
      <c r="AQ239" s="1"/>
      <c r="AR239" s="1"/>
      <c r="AS239" s="1"/>
      <c r="AT239" s="1"/>
      <c r="AU239" s="1"/>
      <c r="AV239" s="1"/>
      <c r="AW239" s="1"/>
      <c r="AX239" s="1"/>
      <c r="AY239" s="1"/>
    </row>
    <row r="240" spans="1:51" x14ac:dyDescent="0.3">
      <c r="A240" s="11"/>
      <c r="F240"/>
      <c r="G240" s="2"/>
      <c r="O240" s="4"/>
      <c r="P240" s="9"/>
      <c r="Q240" s="9"/>
      <c r="R240" s="9"/>
      <c r="S240" s="9"/>
      <c r="T240" s="9"/>
      <c r="U240" s="9"/>
      <c r="V240" s="9"/>
      <c r="W240" s="9"/>
      <c r="X240" s="9"/>
      <c r="Y240" s="9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P240" s="1"/>
      <c r="AQ240" s="1"/>
      <c r="AR240" s="1"/>
      <c r="AS240" s="1"/>
      <c r="AT240" s="1"/>
      <c r="AU240" s="1"/>
      <c r="AV240" s="1"/>
      <c r="AW240" s="1"/>
      <c r="AX240" s="1"/>
      <c r="AY240" s="1"/>
    </row>
    <row r="241" spans="1:51" x14ac:dyDescent="0.3">
      <c r="F241"/>
      <c r="G241" s="2"/>
      <c r="O241" s="4"/>
      <c r="P241" s="9"/>
      <c r="Q241" s="9"/>
      <c r="R241" s="9"/>
      <c r="S241" s="9"/>
      <c r="T241" s="9"/>
      <c r="U241" s="9"/>
      <c r="V241" s="9"/>
      <c r="W241" s="9"/>
      <c r="X241" s="9"/>
      <c r="Y241" s="9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P241" s="1"/>
      <c r="AQ241" s="1"/>
      <c r="AR241" s="1"/>
      <c r="AS241" s="1"/>
      <c r="AT241" s="1"/>
      <c r="AU241" s="1"/>
      <c r="AV241" s="1"/>
      <c r="AW241" s="1"/>
      <c r="AX241" s="1"/>
      <c r="AY241" s="1"/>
    </row>
    <row r="242" spans="1:51" x14ac:dyDescent="0.3">
      <c r="G242" s="2"/>
      <c r="O242" s="4"/>
      <c r="P242" s="9"/>
      <c r="Q242" s="9"/>
      <c r="R242" s="9"/>
      <c r="S242" s="9"/>
      <c r="T242" s="9"/>
      <c r="U242" s="9"/>
      <c r="V242" s="9"/>
      <c r="W242" s="9"/>
      <c r="X242" s="9"/>
      <c r="Y242" s="9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P242" s="1"/>
      <c r="AQ242" s="1"/>
      <c r="AR242" s="1"/>
      <c r="AS242" s="1"/>
      <c r="AT242" s="1"/>
      <c r="AU242" s="1"/>
      <c r="AV242" s="1"/>
      <c r="AW242" s="1"/>
      <c r="AX242" s="1"/>
      <c r="AY242" s="1"/>
    </row>
    <row r="243" spans="1:51" x14ac:dyDescent="0.3">
      <c r="F243"/>
      <c r="G243" s="2"/>
      <c r="O243" s="4"/>
      <c r="P243" s="9"/>
      <c r="Q243" s="9"/>
      <c r="R243" s="9"/>
      <c r="S243" s="9"/>
      <c r="T243" s="9"/>
      <c r="U243" s="9"/>
      <c r="V243" s="9"/>
      <c r="W243" s="9"/>
      <c r="X243" s="9"/>
      <c r="Y243" s="9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P243" s="1"/>
      <c r="AQ243" s="1"/>
      <c r="AR243" s="1"/>
      <c r="AS243" s="1"/>
      <c r="AT243" s="1"/>
      <c r="AU243" s="1"/>
      <c r="AV243" s="1"/>
      <c r="AW243" s="1"/>
      <c r="AX243" s="1"/>
      <c r="AY243" s="1"/>
    </row>
    <row r="244" spans="1:51" x14ac:dyDescent="0.3">
      <c r="A244" s="11"/>
      <c r="F244"/>
      <c r="G244" s="2"/>
      <c r="O244" s="4"/>
      <c r="P244" s="9"/>
      <c r="Q244" s="9"/>
      <c r="R244" s="9"/>
      <c r="S244" s="9"/>
      <c r="T244" s="9"/>
      <c r="U244" s="9"/>
      <c r="V244" s="9"/>
      <c r="W244" s="9"/>
      <c r="X244" s="9"/>
      <c r="Y244" s="9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P244" s="1"/>
      <c r="AQ244" s="1"/>
      <c r="AR244" s="1"/>
      <c r="AS244" s="1"/>
      <c r="AT244" s="1"/>
      <c r="AU244" s="1"/>
      <c r="AV244" s="1"/>
      <c r="AW244" s="1"/>
      <c r="AX244" s="1"/>
      <c r="AY244" s="1"/>
    </row>
    <row r="245" spans="1:51" x14ac:dyDescent="0.3">
      <c r="F245"/>
      <c r="G245" s="2"/>
      <c r="O245" s="4"/>
      <c r="P245" s="9"/>
      <c r="Q245" s="9"/>
      <c r="R245" s="9"/>
      <c r="S245" s="9"/>
      <c r="T245" s="9"/>
      <c r="U245" s="9"/>
      <c r="V245" s="9"/>
      <c r="W245" s="9"/>
      <c r="X245" s="9"/>
      <c r="Y245" s="9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P245" s="1"/>
      <c r="AQ245" s="1"/>
      <c r="AR245" s="1"/>
      <c r="AS245" s="1"/>
      <c r="AT245" s="1"/>
      <c r="AU245" s="1"/>
      <c r="AV245" s="1"/>
      <c r="AW245" s="1"/>
      <c r="AX245" s="1"/>
      <c r="AY245" s="1"/>
    </row>
    <row r="246" spans="1:51" x14ac:dyDescent="0.3">
      <c r="G246" s="2"/>
      <c r="O246" s="4"/>
      <c r="P246" s="9"/>
      <c r="Q246" s="9"/>
      <c r="R246" s="9"/>
      <c r="S246" s="9"/>
      <c r="T246" s="9"/>
      <c r="U246" s="9"/>
      <c r="V246" s="9"/>
      <c r="W246" s="9"/>
      <c r="X246" s="9"/>
      <c r="Y246" s="9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P246" s="1"/>
      <c r="AQ246" s="1"/>
      <c r="AR246" s="1"/>
      <c r="AS246" s="1"/>
      <c r="AT246" s="1"/>
      <c r="AU246" s="1"/>
      <c r="AV246" s="1"/>
      <c r="AW246" s="1"/>
      <c r="AX246" s="1"/>
      <c r="AY246" s="1"/>
    </row>
    <row r="247" spans="1:51" x14ac:dyDescent="0.3">
      <c r="F247" s="2"/>
      <c r="G247" s="2"/>
      <c r="O247" s="4"/>
      <c r="P247" s="9"/>
      <c r="Q247" s="9"/>
      <c r="R247" s="9"/>
      <c r="S247" s="9"/>
      <c r="T247" s="9"/>
      <c r="U247" s="9"/>
      <c r="V247" s="9"/>
      <c r="W247" s="9"/>
      <c r="X247" s="9"/>
      <c r="Y247" s="9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P247" s="1"/>
      <c r="AQ247" s="1"/>
      <c r="AR247" s="1"/>
      <c r="AS247" s="1"/>
      <c r="AT247" s="1"/>
      <c r="AU247" s="1"/>
      <c r="AV247" s="1"/>
      <c r="AW247" s="1"/>
      <c r="AX247" s="1"/>
      <c r="AY247" s="1"/>
    </row>
    <row r="248" spans="1:51" x14ac:dyDescent="0.3">
      <c r="F248"/>
      <c r="G248" s="2"/>
      <c r="O248" s="4"/>
      <c r="P248" s="9"/>
      <c r="Q248" s="9"/>
      <c r="R248" s="9"/>
      <c r="S248" s="9"/>
      <c r="T248" s="9"/>
      <c r="U248" s="9"/>
      <c r="V248" s="9"/>
      <c r="W248" s="9"/>
      <c r="X248" s="9"/>
      <c r="Y248" s="9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P248" s="1"/>
      <c r="AQ248" s="1"/>
      <c r="AR248" s="1"/>
      <c r="AS248" s="1"/>
      <c r="AT248" s="1"/>
      <c r="AU248" s="1"/>
      <c r="AV248" s="1"/>
      <c r="AW248" s="1"/>
      <c r="AX248" s="1"/>
      <c r="AY248" s="1"/>
    </row>
    <row r="249" spans="1:51" x14ac:dyDescent="0.3">
      <c r="F249"/>
      <c r="G249" s="2"/>
      <c r="O249" s="4"/>
      <c r="P249" s="9"/>
      <c r="Q249" s="9"/>
      <c r="R249" s="9"/>
      <c r="S249" s="9"/>
      <c r="T249" s="9"/>
      <c r="U249" s="9"/>
      <c r="V249" s="9"/>
      <c r="W249" s="9"/>
      <c r="X249" s="9"/>
      <c r="Y249" s="9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P249" s="1"/>
      <c r="AQ249" s="1"/>
      <c r="AR249" s="1"/>
      <c r="AS249" s="1"/>
      <c r="AT249" s="1"/>
      <c r="AU249" s="1"/>
      <c r="AV249" s="1"/>
      <c r="AW249" s="1"/>
      <c r="AX249" s="1"/>
      <c r="AY249" s="1"/>
    </row>
    <row r="250" spans="1:51" x14ac:dyDescent="0.3">
      <c r="F250" s="2"/>
      <c r="G250" s="2"/>
      <c r="O250" s="4"/>
      <c r="P250" s="9"/>
      <c r="Q250" s="9"/>
      <c r="R250" s="9"/>
      <c r="S250" s="9"/>
      <c r="T250" s="9"/>
      <c r="U250" s="9"/>
      <c r="V250" s="9"/>
      <c r="W250" s="9"/>
      <c r="X250" s="9"/>
      <c r="Y250" s="9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P250" s="1"/>
      <c r="AQ250" s="1"/>
      <c r="AR250" s="1"/>
      <c r="AS250" s="1"/>
      <c r="AT250" s="1"/>
      <c r="AU250" s="1"/>
      <c r="AV250" s="1"/>
      <c r="AW250" s="1"/>
      <c r="AX250" s="1"/>
      <c r="AY250" s="1"/>
    </row>
    <row r="251" spans="1:51" x14ac:dyDescent="0.3">
      <c r="F251"/>
      <c r="G251" s="2"/>
      <c r="O251" s="4"/>
      <c r="P251" s="9"/>
      <c r="Q251" s="9"/>
      <c r="R251" s="9"/>
      <c r="S251" s="9"/>
      <c r="T251" s="9"/>
      <c r="U251" s="9"/>
      <c r="V251" s="9"/>
      <c r="W251" s="9"/>
      <c r="X251" s="9"/>
      <c r="Y251" s="9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P251" s="1"/>
      <c r="AQ251" s="1"/>
      <c r="AR251" s="1"/>
      <c r="AS251" s="1"/>
      <c r="AT251" s="1"/>
      <c r="AU251" s="1"/>
      <c r="AV251" s="1"/>
      <c r="AW251" s="1"/>
      <c r="AX251" s="1"/>
      <c r="AY251" s="1"/>
    </row>
    <row r="252" spans="1:51" x14ac:dyDescent="0.3">
      <c r="F252"/>
      <c r="G252" s="2"/>
      <c r="O252" s="4"/>
      <c r="P252" s="9"/>
      <c r="Q252" s="9"/>
      <c r="R252" s="9"/>
      <c r="S252" s="9"/>
      <c r="T252" s="9"/>
      <c r="U252" s="9"/>
      <c r="V252" s="9"/>
      <c r="W252" s="9"/>
      <c r="X252" s="9"/>
      <c r="Y252" s="9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P252" s="1"/>
      <c r="AQ252" s="1"/>
      <c r="AR252" s="1"/>
      <c r="AS252" s="1"/>
      <c r="AT252" s="1"/>
      <c r="AU252" s="1"/>
      <c r="AV252" s="1"/>
      <c r="AW252" s="1"/>
      <c r="AX252" s="1"/>
      <c r="AY252" s="1"/>
    </row>
    <row r="253" spans="1:51" x14ac:dyDescent="0.3">
      <c r="F253"/>
      <c r="G253" s="2"/>
      <c r="O253" s="4"/>
      <c r="P253" s="9"/>
      <c r="Q253" s="9"/>
      <c r="R253" s="9"/>
      <c r="S253" s="9"/>
      <c r="T253" s="9"/>
      <c r="U253" s="9"/>
      <c r="V253" s="9"/>
      <c r="W253" s="9"/>
      <c r="X253" s="9"/>
      <c r="Y253" s="9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P253" s="1"/>
      <c r="AQ253" s="1"/>
      <c r="AR253" s="1"/>
      <c r="AS253" s="1"/>
      <c r="AT253" s="1"/>
      <c r="AU253" s="1"/>
      <c r="AV253" s="1"/>
      <c r="AW253" s="1"/>
      <c r="AX253" s="1"/>
      <c r="AY253" s="1"/>
    </row>
    <row r="254" spans="1:51" x14ac:dyDescent="0.3">
      <c r="F254" s="2"/>
      <c r="G254" s="2"/>
      <c r="O254" s="4"/>
      <c r="P254" s="9"/>
      <c r="Q254" s="9"/>
      <c r="R254" s="9"/>
      <c r="S254" s="9"/>
      <c r="T254" s="9"/>
      <c r="U254" s="9"/>
      <c r="V254" s="9"/>
      <c r="W254" s="9"/>
      <c r="X254" s="9"/>
      <c r="Y254" s="9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P254" s="1"/>
      <c r="AQ254" s="1"/>
      <c r="AR254" s="1"/>
      <c r="AS254" s="1"/>
      <c r="AT254" s="1"/>
      <c r="AU254" s="1"/>
      <c r="AV254" s="1"/>
      <c r="AW254" s="1"/>
      <c r="AX254" s="1"/>
      <c r="AY254" s="1"/>
    </row>
    <row r="255" spans="1:51" x14ac:dyDescent="0.3">
      <c r="F255"/>
      <c r="G255" s="2"/>
      <c r="O255" s="4"/>
      <c r="P255" s="9"/>
      <c r="Q255" s="9"/>
      <c r="R255" s="9"/>
      <c r="S255" s="9"/>
      <c r="T255" s="9"/>
      <c r="U255" s="9"/>
      <c r="V255" s="9"/>
      <c r="W255" s="9"/>
      <c r="X255" s="9"/>
      <c r="Y255" s="9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P255" s="1"/>
      <c r="AQ255" s="1"/>
      <c r="AR255" s="1"/>
      <c r="AS255" s="1"/>
      <c r="AT255" s="1"/>
      <c r="AU255" s="1"/>
      <c r="AV255" s="1"/>
      <c r="AW255" s="1"/>
      <c r="AX255" s="1"/>
      <c r="AY255" s="1"/>
    </row>
    <row r="256" spans="1:51" x14ac:dyDescent="0.3">
      <c r="F256"/>
      <c r="G256" s="2"/>
      <c r="O256" s="4"/>
      <c r="P256" s="9"/>
      <c r="Q256" s="9"/>
      <c r="R256" s="9"/>
      <c r="S256" s="9"/>
      <c r="T256" s="9"/>
      <c r="U256" s="9"/>
      <c r="V256" s="9"/>
      <c r="W256" s="9"/>
      <c r="X256" s="9"/>
      <c r="Y256" s="9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P256" s="1"/>
      <c r="AQ256" s="1"/>
      <c r="AR256" s="1"/>
      <c r="AS256" s="1"/>
      <c r="AT256" s="1"/>
      <c r="AU256" s="1"/>
      <c r="AV256" s="1"/>
      <c r="AW256" s="1"/>
      <c r="AX256" s="1"/>
      <c r="AY256" s="1"/>
    </row>
    <row r="257" spans="6:51" x14ac:dyDescent="0.3">
      <c r="F257"/>
      <c r="G257" s="2"/>
      <c r="O257" s="4"/>
      <c r="P257" s="9"/>
      <c r="Q257" s="9"/>
      <c r="R257" s="9"/>
      <c r="S257" s="9"/>
      <c r="T257" s="9"/>
      <c r="U257" s="9"/>
      <c r="V257" s="9"/>
      <c r="W257" s="9"/>
      <c r="X257" s="9"/>
      <c r="Y257" s="9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P257" s="1"/>
      <c r="AQ257" s="1"/>
      <c r="AR257" s="1"/>
      <c r="AS257" s="1"/>
      <c r="AT257" s="1"/>
      <c r="AU257" s="1"/>
      <c r="AV257" s="1"/>
      <c r="AW257" s="1"/>
      <c r="AX257" s="1"/>
      <c r="AY257" s="1"/>
    </row>
    <row r="258" spans="6:51" x14ac:dyDescent="0.3">
      <c r="F258"/>
      <c r="G258" s="2"/>
      <c r="O258" s="4"/>
      <c r="P258" s="9"/>
      <c r="Q258" s="9"/>
      <c r="R258" s="9"/>
      <c r="S258" s="9"/>
      <c r="T258" s="9"/>
      <c r="U258" s="9"/>
      <c r="V258" s="9"/>
      <c r="W258" s="9"/>
      <c r="X258" s="9"/>
      <c r="Y258" s="9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P258" s="1"/>
      <c r="AQ258" s="1"/>
      <c r="AR258" s="1"/>
      <c r="AS258" s="1"/>
      <c r="AT258" s="1"/>
      <c r="AU258" s="1"/>
      <c r="AV258" s="1"/>
      <c r="AW258" s="1"/>
      <c r="AX258" s="1"/>
      <c r="AY258" s="1"/>
    </row>
    <row r="259" spans="6:51" x14ac:dyDescent="0.3">
      <c r="F259"/>
      <c r="G259" s="2"/>
      <c r="O259" s="4"/>
      <c r="P259" s="9"/>
      <c r="Q259" s="9"/>
      <c r="R259" s="9"/>
      <c r="S259" s="9"/>
      <c r="T259" s="9"/>
      <c r="U259" s="9"/>
      <c r="V259" s="9"/>
      <c r="W259" s="9"/>
      <c r="X259" s="9"/>
      <c r="Y259" s="9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P259" s="1"/>
      <c r="AQ259" s="1"/>
      <c r="AR259" s="1"/>
      <c r="AS259" s="1"/>
      <c r="AT259" s="1"/>
      <c r="AU259" s="1"/>
      <c r="AV259" s="1"/>
      <c r="AW259" s="1"/>
      <c r="AX259" s="1"/>
      <c r="AY259" s="1"/>
    </row>
    <row r="260" spans="6:51" x14ac:dyDescent="0.3">
      <c r="F260"/>
      <c r="G260" s="2"/>
      <c r="O260" s="4"/>
      <c r="P260" s="9"/>
      <c r="Q260" s="9"/>
      <c r="R260" s="9"/>
      <c r="S260" s="9"/>
      <c r="T260" s="9"/>
      <c r="U260" s="9"/>
      <c r="V260" s="9"/>
      <c r="W260" s="9"/>
      <c r="X260" s="9"/>
      <c r="Y260" s="9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P260" s="1"/>
      <c r="AQ260" s="1"/>
      <c r="AR260" s="1"/>
      <c r="AS260" s="1"/>
      <c r="AT260" s="1"/>
      <c r="AU260" s="1"/>
      <c r="AV260" s="1"/>
      <c r="AW260" s="1"/>
      <c r="AX260" s="1"/>
      <c r="AY260" s="1"/>
    </row>
    <row r="261" spans="6:51" x14ac:dyDescent="0.3">
      <c r="F261"/>
      <c r="G261" s="2"/>
      <c r="O261" s="4"/>
      <c r="P261" s="9"/>
      <c r="Q261" s="9"/>
      <c r="R261" s="9"/>
      <c r="S261" s="9"/>
      <c r="T261" s="9"/>
      <c r="U261" s="9"/>
      <c r="V261" s="9"/>
      <c r="W261" s="9"/>
      <c r="X261" s="9"/>
      <c r="Y261" s="9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P261" s="1"/>
      <c r="AQ261" s="1"/>
      <c r="AR261" s="1"/>
      <c r="AS261" s="1"/>
      <c r="AT261" s="1"/>
      <c r="AU261" s="1"/>
      <c r="AV261" s="1"/>
      <c r="AW261" s="1"/>
      <c r="AX261" s="1"/>
      <c r="AY261" s="1"/>
    </row>
    <row r="262" spans="6:51" x14ac:dyDescent="0.3">
      <c r="F262" s="2"/>
      <c r="G262" s="2"/>
      <c r="O262" s="4"/>
      <c r="P262" s="9"/>
      <c r="Q262" s="9"/>
      <c r="R262" s="9"/>
      <c r="S262" s="9"/>
      <c r="T262" s="9"/>
      <c r="U262" s="9"/>
      <c r="V262" s="9"/>
      <c r="W262" s="9"/>
      <c r="X262" s="9"/>
      <c r="Y262" s="9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P262" s="1"/>
      <c r="AQ262" s="1"/>
      <c r="AR262" s="1"/>
      <c r="AS262" s="1"/>
      <c r="AT262" s="1"/>
      <c r="AU262" s="1"/>
      <c r="AV262" s="1"/>
      <c r="AW262" s="1"/>
      <c r="AX262" s="1"/>
      <c r="AY262" s="1"/>
    </row>
    <row r="263" spans="6:51" x14ac:dyDescent="0.3">
      <c r="F263"/>
      <c r="G263" s="2"/>
      <c r="O263" s="4"/>
      <c r="P263" s="9"/>
      <c r="Q263" s="9"/>
      <c r="R263" s="9"/>
      <c r="S263" s="9"/>
      <c r="T263" s="9"/>
      <c r="U263" s="9"/>
      <c r="V263" s="9"/>
      <c r="W263" s="9"/>
      <c r="X263" s="9"/>
      <c r="Y263" s="9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P263" s="1"/>
      <c r="AQ263" s="1"/>
      <c r="AR263" s="1"/>
      <c r="AS263" s="1"/>
      <c r="AT263" s="1"/>
      <c r="AU263" s="1"/>
      <c r="AV263" s="1"/>
      <c r="AW263" s="1"/>
      <c r="AX263" s="1"/>
      <c r="AY263" s="1"/>
    </row>
    <row r="264" spans="6:51" x14ac:dyDescent="0.3">
      <c r="F264" s="2"/>
      <c r="G264" s="2"/>
      <c r="O264" s="4"/>
      <c r="P264" s="9"/>
      <c r="Q264" s="9"/>
      <c r="R264" s="9"/>
      <c r="S264" s="9"/>
      <c r="T264" s="9"/>
      <c r="U264" s="9"/>
      <c r="V264" s="9"/>
      <c r="W264" s="9"/>
      <c r="X264" s="9"/>
      <c r="Y264" s="9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P264" s="1"/>
      <c r="AQ264" s="1"/>
      <c r="AR264" s="1"/>
      <c r="AS264" s="1"/>
      <c r="AT264" s="1"/>
      <c r="AU264" s="1"/>
      <c r="AV264" s="1"/>
      <c r="AW264" s="1"/>
      <c r="AX264" s="1"/>
      <c r="AY264" s="1"/>
    </row>
    <row r="265" spans="6:51" x14ac:dyDescent="0.3">
      <c r="F265" s="2"/>
      <c r="G265" s="2"/>
      <c r="O265" s="4"/>
      <c r="P265" s="9"/>
      <c r="Q265" s="9"/>
      <c r="R265" s="9"/>
      <c r="S265" s="9"/>
      <c r="T265" s="9"/>
      <c r="U265" s="9"/>
      <c r="V265" s="9"/>
      <c r="W265" s="9"/>
      <c r="X265" s="9"/>
      <c r="Y265" s="9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P265" s="1"/>
      <c r="AQ265" s="1"/>
      <c r="AR265" s="1"/>
      <c r="AS265" s="1"/>
      <c r="AT265" s="1"/>
      <c r="AU265" s="1"/>
      <c r="AV265" s="1"/>
      <c r="AW265" s="1"/>
      <c r="AX265" s="1"/>
      <c r="AY265" s="1"/>
    </row>
    <row r="266" spans="6:51" x14ac:dyDescent="0.3">
      <c r="F266"/>
      <c r="G266" s="2"/>
      <c r="O266" s="4"/>
      <c r="P266" s="9"/>
      <c r="Q266" s="9"/>
      <c r="R266" s="9"/>
      <c r="S266" s="9"/>
      <c r="T266" s="9"/>
      <c r="U266" s="9"/>
      <c r="V266" s="9"/>
      <c r="W266" s="9"/>
      <c r="X266" s="9"/>
      <c r="Y266" s="9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P266" s="1"/>
      <c r="AQ266" s="1"/>
      <c r="AR266" s="1"/>
      <c r="AS266" s="1"/>
      <c r="AT266" s="1"/>
      <c r="AU266" s="1"/>
      <c r="AV266" s="1"/>
      <c r="AW266" s="1"/>
      <c r="AX266" s="1"/>
      <c r="AY266" s="1"/>
    </row>
    <row r="267" spans="6:51" x14ac:dyDescent="0.3">
      <c r="F267" s="2"/>
      <c r="G267" s="2"/>
      <c r="O267" s="4"/>
      <c r="P267" s="9"/>
      <c r="Q267" s="9"/>
      <c r="R267" s="9"/>
      <c r="S267" s="9"/>
      <c r="T267" s="9"/>
      <c r="U267" s="9"/>
      <c r="V267" s="9"/>
      <c r="W267" s="9"/>
      <c r="X267" s="9"/>
      <c r="Y267" s="9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P267" s="1"/>
      <c r="AQ267" s="1"/>
      <c r="AR267" s="1"/>
      <c r="AS267" s="1"/>
      <c r="AT267" s="1"/>
      <c r="AU267" s="1"/>
      <c r="AV267" s="1"/>
      <c r="AW267" s="1"/>
      <c r="AX267" s="1"/>
      <c r="AY267" s="1"/>
    </row>
    <row r="268" spans="6:51" x14ac:dyDescent="0.3">
      <c r="F268"/>
      <c r="G268" s="2"/>
      <c r="O268" s="4"/>
      <c r="P268" s="9"/>
      <c r="Q268" s="9"/>
      <c r="R268" s="9"/>
      <c r="S268" s="9"/>
      <c r="T268" s="9"/>
      <c r="U268" s="9"/>
      <c r="V268" s="9"/>
      <c r="W268" s="9"/>
      <c r="X268" s="9"/>
      <c r="Y268" s="9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P268" s="1"/>
      <c r="AQ268" s="1"/>
      <c r="AR268" s="1"/>
      <c r="AS268" s="1"/>
      <c r="AT268" s="1"/>
      <c r="AU268" s="1"/>
      <c r="AV268" s="1"/>
      <c r="AW268" s="1"/>
      <c r="AX268" s="1"/>
      <c r="AY268" s="1"/>
    </row>
    <row r="269" spans="6:51" x14ac:dyDescent="0.3">
      <c r="F269" s="2"/>
      <c r="G269" s="2"/>
      <c r="O269" s="4"/>
      <c r="P269" s="9"/>
      <c r="Q269" s="9"/>
      <c r="R269" s="9"/>
      <c r="S269" s="9"/>
      <c r="T269" s="9"/>
      <c r="U269" s="9"/>
      <c r="V269" s="9"/>
      <c r="W269" s="9"/>
      <c r="X269" s="9"/>
      <c r="Y269" s="9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P269" s="1"/>
      <c r="AQ269" s="1"/>
      <c r="AR269" s="1"/>
      <c r="AS269" s="1"/>
      <c r="AT269" s="1"/>
      <c r="AU269" s="1"/>
      <c r="AV269" s="1"/>
      <c r="AW269" s="1"/>
      <c r="AX269" s="1"/>
      <c r="AY269" s="1"/>
    </row>
    <row r="270" spans="6:51" x14ac:dyDescent="0.3">
      <c r="F270"/>
      <c r="G270" s="2"/>
      <c r="O270" s="4"/>
      <c r="P270" s="9"/>
      <c r="Q270" s="9"/>
      <c r="R270" s="9"/>
      <c r="S270" s="9"/>
      <c r="T270" s="9"/>
      <c r="U270" s="9"/>
      <c r="V270" s="9"/>
      <c r="W270" s="9"/>
      <c r="X270" s="9"/>
      <c r="Y270" s="9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P270" s="1"/>
      <c r="AQ270" s="1"/>
      <c r="AR270" s="1"/>
      <c r="AS270" s="1"/>
      <c r="AT270" s="1"/>
      <c r="AU270" s="1"/>
      <c r="AV270" s="1"/>
      <c r="AW270" s="1"/>
      <c r="AX270" s="1"/>
      <c r="AY270" s="1"/>
    </row>
    <row r="271" spans="6:51" x14ac:dyDescent="0.3">
      <c r="F271" s="2"/>
      <c r="G271" s="2"/>
      <c r="O271" s="4"/>
      <c r="P271" s="9"/>
      <c r="Q271" s="9"/>
      <c r="R271" s="9"/>
      <c r="S271" s="9"/>
      <c r="T271" s="9"/>
      <c r="U271" s="9"/>
      <c r="V271" s="9"/>
      <c r="W271" s="9"/>
      <c r="X271" s="9"/>
      <c r="Y271" s="9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P271" s="1"/>
      <c r="AQ271" s="1"/>
      <c r="AR271" s="1"/>
      <c r="AS271" s="1"/>
      <c r="AT271" s="1"/>
      <c r="AU271" s="1"/>
      <c r="AV271" s="1"/>
      <c r="AW271" s="1"/>
      <c r="AX271" s="1"/>
      <c r="AY271" s="1"/>
    </row>
    <row r="272" spans="6:51" x14ac:dyDescent="0.3">
      <c r="F272"/>
      <c r="G272" s="2"/>
      <c r="O272" s="4"/>
      <c r="P272" s="9"/>
      <c r="Q272" s="9"/>
      <c r="R272" s="9"/>
      <c r="S272" s="9"/>
      <c r="T272" s="9"/>
      <c r="U272" s="9"/>
      <c r="V272" s="9"/>
      <c r="W272" s="9"/>
      <c r="X272" s="9"/>
      <c r="Y272" s="9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P272" s="1"/>
      <c r="AQ272" s="1"/>
      <c r="AR272" s="1"/>
      <c r="AS272" s="1"/>
      <c r="AT272" s="1"/>
      <c r="AU272" s="1"/>
      <c r="AV272" s="1"/>
      <c r="AW272" s="1"/>
      <c r="AX272" s="1"/>
      <c r="AY272" s="1"/>
    </row>
    <row r="273" spans="6:51" x14ac:dyDescent="0.3">
      <c r="F273"/>
      <c r="G273" s="2"/>
      <c r="O273" s="4"/>
      <c r="P273" s="9"/>
      <c r="Q273" s="9"/>
      <c r="R273" s="9"/>
      <c r="S273" s="9"/>
      <c r="T273" s="9"/>
      <c r="U273" s="9"/>
      <c r="V273" s="9"/>
      <c r="W273" s="9"/>
      <c r="X273" s="9"/>
      <c r="Y273" s="9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P273" s="1"/>
      <c r="AQ273" s="1"/>
      <c r="AR273" s="1"/>
      <c r="AS273" s="1"/>
      <c r="AT273" s="1"/>
      <c r="AU273" s="1"/>
      <c r="AV273" s="1"/>
      <c r="AW273" s="1"/>
      <c r="AX273" s="1"/>
      <c r="AY273" s="1"/>
    </row>
    <row r="274" spans="6:51" x14ac:dyDescent="0.3">
      <c r="F274"/>
      <c r="G274" s="2"/>
      <c r="O274" s="4"/>
      <c r="P274" s="9"/>
      <c r="Q274" s="9"/>
      <c r="R274" s="9"/>
      <c r="S274" s="9"/>
      <c r="T274" s="9"/>
      <c r="U274" s="9"/>
      <c r="V274" s="9"/>
      <c r="W274" s="9"/>
      <c r="X274" s="9"/>
      <c r="Y274" s="9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P274" s="1"/>
      <c r="AQ274" s="1"/>
      <c r="AR274" s="1"/>
      <c r="AS274" s="1"/>
      <c r="AT274" s="1"/>
      <c r="AU274" s="1"/>
      <c r="AV274" s="1"/>
      <c r="AW274" s="1"/>
      <c r="AX274" s="1"/>
      <c r="AY274" s="1"/>
    </row>
    <row r="275" spans="6:51" x14ac:dyDescent="0.3">
      <c r="F275" s="2"/>
      <c r="G275" s="2"/>
      <c r="O275" s="4"/>
      <c r="P275" s="9"/>
      <c r="Q275" s="9"/>
      <c r="R275" s="9"/>
      <c r="S275" s="9"/>
      <c r="T275" s="9"/>
      <c r="U275" s="9"/>
      <c r="V275" s="9"/>
      <c r="W275" s="9"/>
      <c r="X275" s="9"/>
      <c r="Y275" s="9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P275" s="1"/>
      <c r="AQ275" s="1"/>
      <c r="AR275" s="1"/>
      <c r="AS275" s="1"/>
      <c r="AT275" s="1"/>
      <c r="AU275" s="1"/>
      <c r="AV275" s="1"/>
      <c r="AW275" s="1"/>
      <c r="AX275" s="1"/>
      <c r="AY275" s="1"/>
    </row>
    <row r="276" spans="6:51" x14ac:dyDescent="0.3">
      <c r="F276"/>
      <c r="G276" s="2"/>
      <c r="O276" s="4"/>
      <c r="P276" s="9"/>
      <c r="Q276" s="9"/>
      <c r="R276" s="9"/>
      <c r="S276" s="9"/>
      <c r="T276" s="9"/>
      <c r="U276" s="9"/>
      <c r="V276" s="9"/>
      <c r="W276" s="9"/>
      <c r="X276" s="9"/>
      <c r="Y276" s="9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P276" s="1"/>
      <c r="AQ276" s="1"/>
      <c r="AR276" s="1"/>
      <c r="AS276" s="1"/>
      <c r="AT276" s="1"/>
      <c r="AU276" s="1"/>
      <c r="AV276" s="1"/>
      <c r="AW276" s="1"/>
      <c r="AX276" s="1"/>
      <c r="AY276" s="1"/>
    </row>
    <row r="277" spans="6:51" x14ac:dyDescent="0.3">
      <c r="F277"/>
      <c r="G277" s="2"/>
      <c r="O277" s="4"/>
      <c r="P277" s="9"/>
      <c r="Q277" s="9"/>
      <c r="R277" s="9"/>
      <c r="S277" s="9"/>
      <c r="T277" s="9"/>
      <c r="U277" s="9"/>
      <c r="V277" s="9"/>
      <c r="W277" s="9"/>
      <c r="X277" s="9"/>
      <c r="Y277" s="9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P277" s="1"/>
      <c r="AQ277" s="1"/>
      <c r="AR277" s="1"/>
      <c r="AS277" s="1"/>
      <c r="AT277" s="1"/>
      <c r="AU277" s="1"/>
      <c r="AV277" s="1"/>
      <c r="AW277" s="1"/>
      <c r="AX277" s="1"/>
      <c r="AY277" s="1"/>
    </row>
    <row r="278" spans="6:51" x14ac:dyDescent="0.3">
      <c r="F278" s="2"/>
      <c r="G278" s="2"/>
      <c r="O278" s="4"/>
      <c r="P278" s="9"/>
      <c r="Q278" s="9"/>
      <c r="R278" s="9"/>
      <c r="S278" s="9"/>
      <c r="T278" s="9"/>
      <c r="U278" s="9"/>
      <c r="V278" s="9"/>
      <c r="W278" s="9"/>
      <c r="X278" s="9"/>
      <c r="Y278" s="9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P278" s="1"/>
      <c r="AQ278" s="1"/>
      <c r="AR278" s="1"/>
      <c r="AS278" s="1"/>
      <c r="AT278" s="1"/>
      <c r="AU278" s="1"/>
      <c r="AV278" s="1"/>
      <c r="AW278" s="1"/>
      <c r="AX278" s="1"/>
      <c r="AY278" s="1"/>
    </row>
    <row r="279" spans="6:51" x14ac:dyDescent="0.3">
      <c r="F279" s="2"/>
      <c r="G279" s="2"/>
      <c r="O279" s="4"/>
      <c r="P279" s="9"/>
      <c r="Q279" s="9"/>
      <c r="R279" s="9"/>
      <c r="S279" s="9"/>
      <c r="T279" s="9"/>
      <c r="U279" s="9"/>
      <c r="V279" s="9"/>
      <c r="W279" s="9"/>
      <c r="X279" s="9"/>
      <c r="Y279" s="9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P279" s="1"/>
      <c r="AQ279" s="1"/>
      <c r="AR279" s="1"/>
      <c r="AS279" s="1"/>
      <c r="AT279" s="1"/>
      <c r="AU279" s="1"/>
      <c r="AV279" s="1"/>
      <c r="AW279" s="1"/>
      <c r="AX279" s="1"/>
      <c r="AY279" s="1"/>
    </row>
    <row r="280" spans="6:51" x14ac:dyDescent="0.3">
      <c r="F280" s="2"/>
      <c r="G280" s="2"/>
      <c r="O280" s="4"/>
      <c r="P280" s="9"/>
      <c r="Q280" s="9"/>
      <c r="R280" s="9"/>
      <c r="S280" s="9"/>
      <c r="T280" s="9"/>
      <c r="U280" s="9"/>
      <c r="V280" s="9"/>
      <c r="W280" s="9"/>
      <c r="X280" s="9"/>
      <c r="Y280" s="9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P280" s="1"/>
      <c r="AQ280" s="1"/>
      <c r="AR280" s="1"/>
      <c r="AS280" s="1"/>
      <c r="AT280" s="1"/>
      <c r="AU280" s="1"/>
      <c r="AV280" s="1"/>
      <c r="AW280" s="1"/>
      <c r="AX280" s="1"/>
      <c r="AY280" s="1"/>
    </row>
    <row r="281" spans="6:51" x14ac:dyDescent="0.3">
      <c r="F281"/>
      <c r="G281" s="2"/>
      <c r="O281" s="4"/>
      <c r="P281" s="9"/>
      <c r="Q281" s="9"/>
      <c r="R281" s="9"/>
      <c r="S281" s="9"/>
      <c r="T281" s="9"/>
      <c r="U281" s="9"/>
      <c r="V281" s="9"/>
      <c r="W281" s="9"/>
      <c r="X281" s="9"/>
      <c r="Y281" s="9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P281" s="1"/>
      <c r="AQ281" s="1"/>
      <c r="AR281" s="1"/>
      <c r="AS281" s="1"/>
      <c r="AT281" s="1"/>
      <c r="AU281" s="1"/>
      <c r="AV281" s="1"/>
      <c r="AW281" s="1"/>
      <c r="AX281" s="1"/>
      <c r="AY281" s="1"/>
    </row>
    <row r="282" spans="6:51" x14ac:dyDescent="0.3">
      <c r="F282" s="2"/>
      <c r="G282" s="2"/>
      <c r="O282" s="4"/>
      <c r="P282" s="9"/>
      <c r="Q282" s="9"/>
      <c r="R282" s="9"/>
      <c r="S282" s="9"/>
      <c r="T282" s="9"/>
      <c r="U282" s="9"/>
      <c r="V282" s="9"/>
      <c r="W282" s="9"/>
      <c r="X282" s="9"/>
      <c r="Y282" s="9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P282" s="1"/>
      <c r="AQ282" s="1"/>
      <c r="AR282" s="1"/>
      <c r="AS282" s="1"/>
      <c r="AT282" s="1"/>
      <c r="AU282" s="1"/>
      <c r="AV282" s="1"/>
      <c r="AW282" s="1"/>
      <c r="AX282" s="1"/>
      <c r="AY282" s="1"/>
    </row>
    <row r="283" spans="6:51" x14ac:dyDescent="0.3">
      <c r="F283" s="2"/>
      <c r="G283" s="2"/>
      <c r="O283" s="4"/>
      <c r="P283" s="9"/>
      <c r="Q283" s="9"/>
      <c r="R283" s="9"/>
      <c r="S283" s="9"/>
      <c r="T283" s="9"/>
      <c r="U283" s="9"/>
      <c r="V283" s="9"/>
      <c r="W283" s="9"/>
      <c r="X283" s="9"/>
      <c r="Y283" s="9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P283" s="1"/>
      <c r="AQ283" s="1"/>
      <c r="AR283" s="1"/>
      <c r="AS283" s="1"/>
      <c r="AT283" s="1"/>
      <c r="AU283" s="1"/>
      <c r="AV283" s="1"/>
      <c r="AW283" s="1"/>
      <c r="AX283" s="1"/>
      <c r="AY283" s="1"/>
    </row>
    <row r="284" spans="6:51" x14ac:dyDescent="0.3">
      <c r="F284"/>
      <c r="G284" s="2"/>
      <c r="O284" s="4"/>
      <c r="P284" s="9"/>
      <c r="Q284" s="9"/>
      <c r="R284" s="9"/>
      <c r="S284" s="9"/>
      <c r="T284" s="9"/>
      <c r="U284" s="9"/>
      <c r="V284" s="9"/>
      <c r="W284" s="9"/>
      <c r="X284" s="9"/>
      <c r="Y284" s="9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P284" s="1"/>
      <c r="AQ284" s="1"/>
      <c r="AR284" s="1"/>
      <c r="AS284" s="1"/>
      <c r="AT284" s="1"/>
      <c r="AU284" s="1"/>
      <c r="AV284" s="1"/>
      <c r="AW284" s="1"/>
      <c r="AX284" s="1"/>
      <c r="AY284" s="1"/>
    </row>
    <row r="285" spans="6:51" x14ac:dyDescent="0.3">
      <c r="F285"/>
      <c r="G285" s="2"/>
      <c r="O285" s="4"/>
      <c r="P285" s="9"/>
      <c r="Q285" s="9"/>
      <c r="R285" s="9"/>
      <c r="S285" s="9"/>
      <c r="T285" s="9"/>
      <c r="U285" s="9"/>
      <c r="V285" s="9"/>
      <c r="W285" s="9"/>
      <c r="X285" s="9"/>
      <c r="Y285" s="9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P285" s="1"/>
      <c r="AQ285" s="1"/>
      <c r="AR285" s="1"/>
      <c r="AS285" s="1"/>
      <c r="AT285" s="1"/>
      <c r="AU285" s="1"/>
      <c r="AV285" s="1"/>
      <c r="AW285" s="1"/>
      <c r="AX285" s="1"/>
      <c r="AY285" s="1"/>
    </row>
    <row r="286" spans="6:51" x14ac:dyDescent="0.3">
      <c r="F286"/>
      <c r="G286" s="2"/>
      <c r="O286" s="4"/>
      <c r="P286" s="9"/>
      <c r="Q286" s="9"/>
      <c r="R286" s="9"/>
      <c r="S286" s="9"/>
      <c r="T286" s="9"/>
      <c r="U286" s="9"/>
      <c r="V286" s="9"/>
      <c r="W286" s="9"/>
      <c r="X286" s="9"/>
      <c r="Y286" s="9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P286" s="1"/>
      <c r="AQ286" s="1"/>
      <c r="AR286" s="1"/>
      <c r="AS286" s="1"/>
      <c r="AT286" s="1"/>
      <c r="AU286" s="1"/>
      <c r="AV286" s="1"/>
      <c r="AW286" s="1"/>
      <c r="AX286" s="1"/>
      <c r="AY286" s="1"/>
    </row>
    <row r="287" spans="6:51" x14ac:dyDescent="0.3">
      <c r="F287"/>
      <c r="G287" s="2"/>
      <c r="O287" s="4"/>
      <c r="P287" s="9"/>
      <c r="Q287" s="9"/>
      <c r="R287" s="9"/>
      <c r="S287" s="9"/>
      <c r="T287" s="9"/>
      <c r="U287" s="9"/>
      <c r="V287" s="9"/>
      <c r="W287" s="9"/>
      <c r="X287" s="9"/>
      <c r="Y287" s="9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P287" s="1"/>
      <c r="AQ287" s="1"/>
      <c r="AR287" s="1"/>
      <c r="AS287" s="1"/>
      <c r="AT287" s="1"/>
      <c r="AU287" s="1"/>
      <c r="AV287" s="1"/>
      <c r="AW287" s="1"/>
      <c r="AX287" s="1"/>
      <c r="AY287" s="1"/>
    </row>
    <row r="288" spans="6:51" x14ac:dyDescent="0.3">
      <c r="F288"/>
      <c r="G288" s="2"/>
      <c r="O288" s="4"/>
      <c r="P288" s="9"/>
      <c r="Q288" s="9"/>
      <c r="R288" s="9"/>
      <c r="S288" s="9"/>
      <c r="T288" s="9"/>
      <c r="U288" s="9"/>
      <c r="V288" s="9"/>
      <c r="W288" s="9"/>
      <c r="X288" s="9"/>
      <c r="Y288" s="9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P288" s="1"/>
      <c r="AQ288" s="1"/>
      <c r="AR288" s="1"/>
      <c r="AS288" s="1"/>
      <c r="AT288" s="1"/>
      <c r="AU288" s="1"/>
      <c r="AV288" s="1"/>
      <c r="AW288" s="1"/>
      <c r="AX288" s="1"/>
      <c r="AY288" s="1"/>
    </row>
    <row r="289" spans="6:51" x14ac:dyDescent="0.3">
      <c r="F289" s="2"/>
      <c r="G289" s="2"/>
      <c r="O289" s="4"/>
      <c r="P289" s="9"/>
      <c r="Q289" s="9"/>
      <c r="R289" s="9"/>
      <c r="S289" s="9"/>
      <c r="T289" s="9"/>
      <c r="U289" s="9"/>
      <c r="V289" s="9"/>
      <c r="W289" s="9"/>
      <c r="X289" s="9"/>
      <c r="Y289" s="9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P289" s="1"/>
      <c r="AQ289" s="1"/>
      <c r="AR289" s="1"/>
      <c r="AS289" s="1"/>
      <c r="AT289" s="1"/>
      <c r="AU289" s="1"/>
      <c r="AV289" s="1"/>
      <c r="AW289" s="1"/>
      <c r="AX289" s="1"/>
      <c r="AY289" s="1"/>
    </row>
    <row r="290" spans="6:51" x14ac:dyDescent="0.3">
      <c r="F290"/>
      <c r="G290" s="2"/>
      <c r="O290" s="4"/>
      <c r="P290" s="9"/>
      <c r="Q290" s="9"/>
      <c r="R290" s="9"/>
      <c r="S290" s="9"/>
      <c r="T290" s="9"/>
      <c r="U290" s="9"/>
      <c r="V290" s="9"/>
      <c r="W290" s="9"/>
      <c r="X290" s="9"/>
      <c r="Y290" s="9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P290" s="1"/>
      <c r="AQ290" s="1"/>
      <c r="AR290" s="1"/>
      <c r="AS290" s="1"/>
      <c r="AT290" s="1"/>
      <c r="AU290" s="1"/>
      <c r="AV290" s="1"/>
      <c r="AW290" s="1"/>
      <c r="AX290" s="1"/>
      <c r="AY290" s="1"/>
    </row>
    <row r="291" spans="6:51" x14ac:dyDescent="0.3">
      <c r="F291"/>
      <c r="G291" s="2"/>
      <c r="O291" s="4"/>
      <c r="P291" s="9"/>
      <c r="Q291" s="9"/>
      <c r="R291" s="9"/>
      <c r="S291" s="9"/>
      <c r="T291" s="9"/>
      <c r="U291" s="9"/>
      <c r="V291" s="9"/>
      <c r="W291" s="9"/>
      <c r="X291" s="9"/>
      <c r="Y291" s="9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P291" s="1"/>
      <c r="AQ291" s="1"/>
      <c r="AR291" s="1"/>
      <c r="AS291" s="1"/>
      <c r="AT291" s="1"/>
      <c r="AU291" s="1"/>
      <c r="AV291" s="1"/>
      <c r="AW291" s="1"/>
      <c r="AX291" s="1"/>
      <c r="AY291" s="1"/>
    </row>
    <row r="292" spans="6:51" x14ac:dyDescent="0.3">
      <c r="F292"/>
      <c r="G292" s="2"/>
      <c r="O292" s="4"/>
      <c r="P292" s="9"/>
      <c r="Q292" s="9"/>
      <c r="R292" s="9"/>
      <c r="S292" s="9"/>
      <c r="T292" s="9"/>
      <c r="U292" s="9"/>
      <c r="V292" s="9"/>
      <c r="W292" s="9"/>
      <c r="X292" s="9"/>
      <c r="Y292" s="9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P292" s="1"/>
      <c r="AQ292" s="1"/>
      <c r="AR292" s="1"/>
      <c r="AS292" s="1"/>
      <c r="AT292" s="1"/>
      <c r="AU292" s="1"/>
      <c r="AV292" s="1"/>
      <c r="AW292" s="1"/>
      <c r="AX292" s="1"/>
      <c r="AY292" s="1"/>
    </row>
    <row r="293" spans="6:51" x14ac:dyDescent="0.3">
      <c r="F293"/>
      <c r="G293" s="2"/>
      <c r="O293" s="4"/>
      <c r="P293" s="9"/>
      <c r="Q293" s="9"/>
      <c r="R293" s="9"/>
      <c r="S293" s="9"/>
      <c r="T293" s="9"/>
      <c r="U293" s="9"/>
      <c r="V293" s="9"/>
      <c r="W293" s="9"/>
      <c r="X293" s="9"/>
      <c r="Y293" s="9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P293" s="1"/>
      <c r="AQ293" s="1"/>
      <c r="AR293" s="1"/>
      <c r="AS293" s="1"/>
      <c r="AT293" s="1"/>
      <c r="AU293" s="1"/>
      <c r="AV293" s="1"/>
      <c r="AW293" s="1"/>
      <c r="AX293" s="1"/>
      <c r="AY293" s="1"/>
    </row>
    <row r="294" spans="6:51" x14ac:dyDescent="0.3">
      <c r="F294"/>
      <c r="G294" s="2"/>
      <c r="O294" s="4"/>
      <c r="P294" s="9"/>
      <c r="Q294" s="9"/>
      <c r="R294" s="9"/>
      <c r="S294" s="9"/>
      <c r="T294" s="9"/>
      <c r="U294" s="9"/>
      <c r="V294" s="9"/>
      <c r="W294" s="9"/>
      <c r="X294" s="9"/>
      <c r="Y294" s="9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P294" s="1"/>
      <c r="AQ294" s="1"/>
      <c r="AR294" s="1"/>
      <c r="AS294" s="1"/>
      <c r="AT294" s="1"/>
      <c r="AU294" s="1"/>
      <c r="AV294" s="1"/>
      <c r="AW294" s="1"/>
      <c r="AX294" s="1"/>
      <c r="AY294" s="1"/>
    </row>
    <row r="295" spans="6:51" x14ac:dyDescent="0.3">
      <c r="F295" s="2"/>
      <c r="G295" s="2"/>
      <c r="O295" s="4"/>
      <c r="P295" s="9"/>
      <c r="Q295" s="9"/>
      <c r="R295" s="9"/>
      <c r="S295" s="9"/>
      <c r="T295" s="9"/>
      <c r="U295" s="9"/>
      <c r="V295" s="9"/>
      <c r="W295" s="9"/>
      <c r="X295" s="9"/>
      <c r="Y295" s="9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P295" s="1"/>
      <c r="AQ295" s="1"/>
      <c r="AR295" s="1"/>
      <c r="AS295" s="1"/>
      <c r="AT295" s="1"/>
      <c r="AU295" s="1"/>
      <c r="AV295" s="1"/>
      <c r="AW295" s="1"/>
      <c r="AX295" s="1"/>
      <c r="AY295" s="1"/>
    </row>
    <row r="296" spans="6:51" x14ac:dyDescent="0.3">
      <c r="F296" s="2"/>
      <c r="G296" s="2"/>
      <c r="O296" s="4"/>
      <c r="P296" s="9"/>
      <c r="Q296" s="9"/>
      <c r="R296" s="9"/>
      <c r="S296" s="9"/>
      <c r="T296" s="9"/>
      <c r="U296" s="9"/>
      <c r="V296" s="9"/>
      <c r="W296" s="9"/>
      <c r="X296" s="9"/>
      <c r="Y296" s="9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P296" s="1"/>
      <c r="AQ296" s="1"/>
      <c r="AR296" s="1"/>
      <c r="AS296" s="1"/>
      <c r="AT296" s="1"/>
      <c r="AU296" s="1"/>
      <c r="AV296" s="1"/>
      <c r="AW296" s="1"/>
      <c r="AX296" s="1"/>
      <c r="AY296" s="1"/>
    </row>
    <row r="297" spans="6:51" x14ac:dyDescent="0.3">
      <c r="F297" s="2"/>
      <c r="G297" s="2"/>
      <c r="O297" s="4"/>
      <c r="P297" s="9"/>
      <c r="Q297" s="9"/>
      <c r="R297" s="9"/>
      <c r="S297" s="9"/>
      <c r="T297" s="9"/>
      <c r="U297" s="9"/>
      <c r="V297" s="9"/>
      <c r="W297" s="9"/>
      <c r="X297" s="9"/>
      <c r="Y297" s="9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P297" s="1"/>
      <c r="AQ297" s="1"/>
      <c r="AR297" s="1"/>
      <c r="AS297" s="1"/>
      <c r="AT297" s="1"/>
      <c r="AU297" s="1"/>
      <c r="AV297" s="1"/>
      <c r="AW297" s="1"/>
      <c r="AX297" s="1"/>
      <c r="AY297" s="1"/>
    </row>
    <row r="298" spans="6:51" x14ac:dyDescent="0.3">
      <c r="F298" s="2"/>
      <c r="G298" s="2"/>
      <c r="O298" s="4"/>
      <c r="P298" s="9"/>
      <c r="Q298" s="9"/>
      <c r="R298" s="9"/>
      <c r="S298" s="9"/>
      <c r="T298" s="9"/>
      <c r="U298" s="9"/>
      <c r="V298" s="9"/>
      <c r="W298" s="9"/>
      <c r="X298" s="9"/>
      <c r="Y298" s="9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P298" s="1"/>
      <c r="AQ298" s="1"/>
      <c r="AR298" s="1"/>
      <c r="AS298" s="1"/>
      <c r="AT298" s="1"/>
      <c r="AU298" s="1"/>
      <c r="AV298" s="1"/>
      <c r="AW298" s="1"/>
      <c r="AX298" s="1"/>
      <c r="AY298" s="1"/>
    </row>
    <row r="299" spans="6:51" x14ac:dyDescent="0.3">
      <c r="F299" s="2"/>
      <c r="G299" s="2"/>
      <c r="O299" s="4"/>
      <c r="P299" s="9"/>
      <c r="Q299" s="9"/>
      <c r="R299" s="9"/>
      <c r="S299" s="9"/>
      <c r="T299" s="9"/>
      <c r="U299" s="9"/>
      <c r="V299" s="9"/>
      <c r="W299" s="9"/>
      <c r="X299" s="9"/>
      <c r="Y299" s="9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P299" s="1"/>
      <c r="AQ299" s="1"/>
      <c r="AR299" s="1"/>
      <c r="AS299" s="1"/>
      <c r="AT299" s="1"/>
      <c r="AU299" s="1"/>
      <c r="AV299" s="1"/>
      <c r="AW299" s="1"/>
      <c r="AX299" s="1"/>
      <c r="AY299" s="1"/>
    </row>
    <row r="300" spans="6:51" x14ac:dyDescent="0.3">
      <c r="F300"/>
      <c r="G300" s="2"/>
      <c r="O300" s="4"/>
      <c r="P300" s="9"/>
      <c r="Q300" s="9"/>
      <c r="R300" s="9"/>
      <c r="S300" s="9"/>
      <c r="T300" s="9"/>
      <c r="U300" s="9"/>
      <c r="V300" s="9"/>
      <c r="W300" s="9"/>
      <c r="X300" s="9"/>
      <c r="Y300" s="9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P300" s="1"/>
      <c r="AQ300" s="1"/>
      <c r="AR300" s="1"/>
      <c r="AS300" s="1"/>
      <c r="AT300" s="1"/>
      <c r="AU300" s="1"/>
      <c r="AV300" s="1"/>
      <c r="AW300" s="1"/>
      <c r="AX300" s="1"/>
      <c r="AY300" s="1"/>
    </row>
    <row r="301" spans="6:51" x14ac:dyDescent="0.3">
      <c r="F301"/>
      <c r="G301" s="2"/>
      <c r="O301" s="4"/>
      <c r="P301" s="9"/>
      <c r="Q301" s="9"/>
      <c r="R301" s="9"/>
      <c r="S301" s="9"/>
      <c r="T301" s="9"/>
      <c r="U301" s="9"/>
      <c r="V301" s="9"/>
      <c r="W301" s="9"/>
      <c r="X301" s="9"/>
      <c r="Y301" s="9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P301" s="1"/>
      <c r="AQ301" s="1"/>
      <c r="AR301" s="1"/>
      <c r="AS301" s="1"/>
      <c r="AT301" s="1"/>
      <c r="AU301" s="1"/>
      <c r="AV301" s="1"/>
      <c r="AW301" s="1"/>
      <c r="AX301" s="1"/>
      <c r="AY301" s="1"/>
    </row>
    <row r="302" spans="6:51" x14ac:dyDescent="0.3">
      <c r="F302"/>
      <c r="G302" s="2"/>
      <c r="O302" s="4"/>
      <c r="P302" s="9"/>
      <c r="Q302" s="9"/>
      <c r="R302" s="9"/>
      <c r="S302" s="9"/>
      <c r="T302" s="9"/>
      <c r="U302" s="9"/>
      <c r="V302" s="9"/>
      <c r="W302" s="9"/>
      <c r="X302" s="9"/>
      <c r="Y302" s="9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P302" s="1"/>
      <c r="AQ302" s="1"/>
      <c r="AR302" s="1"/>
      <c r="AS302" s="1"/>
      <c r="AT302" s="1"/>
      <c r="AU302" s="1"/>
      <c r="AV302" s="1"/>
      <c r="AW302" s="1"/>
      <c r="AX302" s="1"/>
      <c r="AY302" s="1"/>
    </row>
    <row r="303" spans="6:51" x14ac:dyDescent="0.3">
      <c r="F303"/>
      <c r="G303" s="2"/>
      <c r="O303" s="4"/>
      <c r="P303" s="9"/>
      <c r="Q303" s="9"/>
      <c r="R303" s="9"/>
      <c r="S303" s="9"/>
      <c r="T303" s="9"/>
      <c r="U303" s="9"/>
      <c r="V303" s="9"/>
      <c r="W303" s="9"/>
      <c r="X303" s="9"/>
      <c r="Y303" s="9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P303" s="1"/>
      <c r="AQ303" s="1"/>
      <c r="AR303" s="1"/>
      <c r="AS303" s="1"/>
      <c r="AT303" s="1"/>
      <c r="AU303" s="1"/>
      <c r="AV303" s="1"/>
      <c r="AW303" s="1"/>
      <c r="AX303" s="1"/>
      <c r="AY303" s="1"/>
    </row>
    <row r="304" spans="6:51" x14ac:dyDescent="0.3">
      <c r="F304"/>
      <c r="G304" s="2"/>
      <c r="O304" s="4"/>
      <c r="P304" s="9"/>
      <c r="Q304" s="9"/>
      <c r="R304" s="9"/>
      <c r="S304" s="9"/>
      <c r="T304" s="9"/>
      <c r="U304" s="9"/>
      <c r="V304" s="9"/>
      <c r="W304" s="9"/>
      <c r="X304" s="9"/>
      <c r="Y304" s="9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P304" s="1"/>
      <c r="AQ304" s="1"/>
      <c r="AR304" s="1"/>
      <c r="AS304" s="1"/>
      <c r="AT304" s="1"/>
      <c r="AU304" s="1"/>
      <c r="AV304" s="1"/>
      <c r="AW304" s="1"/>
      <c r="AX304" s="1"/>
      <c r="AY304" s="1"/>
    </row>
    <row r="305" spans="6:51" x14ac:dyDescent="0.3">
      <c r="F305"/>
      <c r="G305" s="2"/>
      <c r="O305" s="4"/>
      <c r="P305" s="9"/>
      <c r="Q305" s="9"/>
      <c r="R305" s="9"/>
      <c r="S305" s="9"/>
      <c r="T305" s="9"/>
      <c r="U305" s="9"/>
      <c r="V305" s="9"/>
      <c r="W305" s="9"/>
      <c r="X305" s="9"/>
      <c r="Y305" s="9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P305" s="1"/>
      <c r="AQ305" s="1"/>
      <c r="AR305" s="1"/>
      <c r="AS305" s="1"/>
      <c r="AT305" s="1"/>
      <c r="AU305" s="1"/>
      <c r="AV305" s="1"/>
      <c r="AW305" s="1"/>
      <c r="AX305" s="1"/>
      <c r="AY305" s="1"/>
    </row>
    <row r="306" spans="6:51" x14ac:dyDescent="0.3">
      <c r="F306"/>
      <c r="G306" s="2"/>
      <c r="O306" s="4"/>
      <c r="P306" s="9"/>
      <c r="Q306" s="9"/>
      <c r="R306" s="9"/>
      <c r="S306" s="9"/>
      <c r="T306" s="9"/>
      <c r="U306" s="9"/>
      <c r="V306" s="9"/>
      <c r="W306" s="9"/>
      <c r="X306" s="9"/>
      <c r="Y306" s="9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P306" s="1"/>
      <c r="AQ306" s="1"/>
      <c r="AR306" s="1"/>
      <c r="AS306" s="1"/>
      <c r="AT306" s="1"/>
      <c r="AU306" s="1"/>
      <c r="AV306" s="1"/>
      <c r="AW306" s="1"/>
      <c r="AX306" s="1"/>
      <c r="AY306" s="1"/>
    </row>
    <row r="307" spans="6:51" x14ac:dyDescent="0.3">
      <c r="F307"/>
      <c r="G307" s="2"/>
      <c r="O307" s="4"/>
      <c r="P307" s="9"/>
      <c r="Q307" s="9"/>
      <c r="R307" s="9"/>
      <c r="S307" s="9"/>
      <c r="T307" s="9"/>
      <c r="U307" s="9"/>
      <c r="V307" s="9"/>
      <c r="W307" s="9"/>
      <c r="X307" s="9"/>
      <c r="Y307" s="9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P307" s="1"/>
      <c r="AQ307" s="1"/>
      <c r="AR307" s="1"/>
      <c r="AS307" s="1"/>
      <c r="AT307" s="1"/>
      <c r="AU307" s="1"/>
      <c r="AV307" s="1"/>
      <c r="AW307" s="1"/>
      <c r="AX307" s="1"/>
      <c r="AY307" s="1"/>
    </row>
    <row r="308" spans="6:51" x14ac:dyDescent="0.3">
      <c r="F308"/>
      <c r="G308" s="2"/>
      <c r="O308" s="4"/>
      <c r="P308" s="9"/>
      <c r="Q308" s="9"/>
      <c r="R308" s="9"/>
      <c r="S308" s="9"/>
      <c r="T308" s="9"/>
      <c r="U308" s="9"/>
      <c r="V308" s="9"/>
      <c r="W308" s="9"/>
      <c r="X308" s="9"/>
      <c r="Y308" s="9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P308" s="1"/>
      <c r="AQ308" s="1"/>
      <c r="AR308" s="1"/>
      <c r="AS308" s="1"/>
      <c r="AT308" s="1"/>
      <c r="AU308" s="1"/>
      <c r="AV308" s="1"/>
      <c r="AW308" s="1"/>
      <c r="AX308" s="1"/>
      <c r="AY308" s="1"/>
    </row>
    <row r="309" spans="6:51" x14ac:dyDescent="0.3">
      <c r="F309" s="2"/>
      <c r="G309" s="2"/>
      <c r="O309" s="4"/>
      <c r="P309" s="9"/>
      <c r="Q309" s="9"/>
      <c r="R309" s="9"/>
      <c r="S309" s="9"/>
      <c r="T309" s="9"/>
      <c r="U309" s="9"/>
      <c r="V309" s="9"/>
      <c r="W309" s="9"/>
      <c r="X309" s="9"/>
      <c r="Y309" s="9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P309" s="1"/>
      <c r="AQ309" s="1"/>
      <c r="AR309" s="1"/>
      <c r="AS309" s="1"/>
      <c r="AT309" s="1"/>
      <c r="AU309" s="1"/>
      <c r="AV309" s="1"/>
      <c r="AW309" s="1"/>
      <c r="AX309" s="1"/>
      <c r="AY309" s="1"/>
    </row>
    <row r="310" spans="6:51" x14ac:dyDescent="0.3">
      <c r="F310"/>
      <c r="G310" s="2"/>
      <c r="O310" s="4"/>
      <c r="P310" s="9"/>
      <c r="Q310" s="9"/>
      <c r="R310" s="9"/>
      <c r="S310" s="9"/>
      <c r="T310" s="9"/>
      <c r="U310" s="9"/>
      <c r="V310" s="9"/>
      <c r="W310" s="9"/>
      <c r="X310" s="9"/>
      <c r="Y310" s="9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P310" s="1"/>
      <c r="AQ310" s="1"/>
      <c r="AR310" s="1"/>
      <c r="AS310" s="1"/>
      <c r="AT310" s="1"/>
      <c r="AU310" s="1"/>
      <c r="AV310" s="1"/>
      <c r="AW310" s="1"/>
      <c r="AX310" s="1"/>
      <c r="AY310" s="1"/>
    </row>
    <row r="311" spans="6:51" x14ac:dyDescent="0.3">
      <c r="F311" s="2"/>
      <c r="G311" s="2"/>
      <c r="O311" s="4"/>
      <c r="P311" s="9"/>
      <c r="Q311" s="9"/>
      <c r="R311" s="9"/>
      <c r="S311" s="9"/>
      <c r="T311" s="9"/>
      <c r="U311" s="9"/>
      <c r="V311" s="9"/>
      <c r="W311" s="9"/>
      <c r="X311" s="9"/>
      <c r="Y311" s="9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P311" s="1"/>
      <c r="AQ311" s="1"/>
      <c r="AR311" s="1"/>
      <c r="AS311" s="1"/>
      <c r="AT311" s="1"/>
      <c r="AU311" s="1"/>
      <c r="AV311" s="1"/>
      <c r="AW311" s="1"/>
      <c r="AX311" s="1"/>
      <c r="AY311" s="1"/>
    </row>
    <row r="312" spans="6:51" x14ac:dyDescent="0.3">
      <c r="F312"/>
      <c r="G312" s="2"/>
      <c r="O312" s="4"/>
      <c r="P312" s="9"/>
      <c r="Q312" s="9"/>
      <c r="R312" s="9"/>
      <c r="S312" s="9"/>
      <c r="T312" s="9"/>
      <c r="U312" s="9"/>
      <c r="V312" s="9"/>
      <c r="W312" s="9"/>
      <c r="X312" s="9"/>
      <c r="Y312" s="9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P312" s="1"/>
      <c r="AQ312" s="1"/>
      <c r="AR312" s="1"/>
      <c r="AS312" s="1"/>
      <c r="AT312" s="1"/>
      <c r="AU312" s="1"/>
      <c r="AV312" s="1"/>
      <c r="AW312" s="1"/>
      <c r="AX312" s="1"/>
      <c r="AY312" s="1"/>
    </row>
    <row r="313" spans="6:51" x14ac:dyDescent="0.3">
      <c r="F313"/>
      <c r="G313" s="2"/>
      <c r="O313" s="4"/>
      <c r="P313" s="9"/>
      <c r="Q313" s="9"/>
      <c r="R313" s="9"/>
      <c r="S313" s="9"/>
      <c r="T313" s="9"/>
      <c r="U313" s="9"/>
      <c r="V313" s="9"/>
      <c r="W313" s="9"/>
      <c r="X313" s="9"/>
      <c r="Y313" s="9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P313" s="1"/>
      <c r="AQ313" s="1"/>
      <c r="AR313" s="1"/>
      <c r="AS313" s="1"/>
      <c r="AT313" s="1"/>
      <c r="AU313" s="1"/>
      <c r="AV313" s="1"/>
      <c r="AW313" s="1"/>
      <c r="AX313" s="1"/>
      <c r="AY313" s="1"/>
    </row>
    <row r="314" spans="6:51" x14ac:dyDescent="0.3">
      <c r="F314"/>
      <c r="G314" s="2"/>
      <c r="O314" s="4"/>
      <c r="P314" s="9"/>
      <c r="Q314" s="9"/>
      <c r="R314" s="9"/>
      <c r="S314" s="9"/>
      <c r="T314" s="9"/>
      <c r="U314" s="9"/>
      <c r="V314" s="9"/>
      <c r="W314" s="9"/>
      <c r="X314" s="9"/>
      <c r="Y314" s="9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P314" s="1"/>
      <c r="AQ314" s="1"/>
      <c r="AR314" s="1"/>
      <c r="AS314" s="1"/>
      <c r="AT314" s="1"/>
      <c r="AU314" s="1"/>
      <c r="AV314" s="1"/>
      <c r="AW314" s="1"/>
      <c r="AX314" s="1"/>
      <c r="AY314" s="1"/>
    </row>
    <row r="315" spans="6:51" x14ac:dyDescent="0.3">
      <c r="F315" s="2"/>
      <c r="G315" s="2"/>
      <c r="O315" s="4"/>
      <c r="P315" s="9"/>
      <c r="Q315" s="9"/>
      <c r="R315" s="9"/>
      <c r="S315" s="9"/>
      <c r="T315" s="9"/>
      <c r="U315" s="9"/>
      <c r="V315" s="9"/>
      <c r="W315" s="9"/>
      <c r="X315" s="9"/>
      <c r="Y315" s="9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P315" s="1"/>
      <c r="AQ315" s="1"/>
      <c r="AR315" s="1"/>
      <c r="AS315" s="1"/>
      <c r="AT315" s="1"/>
      <c r="AU315" s="1"/>
      <c r="AV315" s="1"/>
      <c r="AW315" s="1"/>
      <c r="AX315" s="1"/>
      <c r="AY315" s="1"/>
    </row>
    <row r="316" spans="6:51" x14ac:dyDescent="0.3">
      <c r="F316"/>
      <c r="G316" s="2"/>
      <c r="O316" s="4"/>
      <c r="P316" s="9"/>
      <c r="Q316" s="9"/>
      <c r="R316" s="9"/>
      <c r="S316" s="9"/>
      <c r="T316" s="9"/>
      <c r="U316" s="9"/>
      <c r="V316" s="9"/>
      <c r="W316" s="9"/>
      <c r="X316" s="9"/>
      <c r="Y316" s="9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P316" s="1"/>
      <c r="AQ316" s="1"/>
      <c r="AR316" s="1"/>
      <c r="AS316" s="1"/>
      <c r="AT316" s="1"/>
      <c r="AU316" s="1"/>
      <c r="AV316" s="1"/>
      <c r="AW316" s="1"/>
      <c r="AX316" s="1"/>
      <c r="AY316" s="1"/>
    </row>
    <row r="317" spans="6:51" x14ac:dyDescent="0.3">
      <c r="F317"/>
      <c r="G317" s="2"/>
      <c r="O317" s="4"/>
      <c r="P317" s="9"/>
      <c r="Q317" s="9"/>
      <c r="R317" s="9"/>
      <c r="S317" s="9"/>
      <c r="T317" s="9"/>
      <c r="U317" s="9"/>
      <c r="V317" s="9"/>
      <c r="W317" s="9"/>
      <c r="X317" s="9"/>
      <c r="Y317" s="9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P317" s="1"/>
      <c r="AQ317" s="1"/>
      <c r="AR317" s="1"/>
      <c r="AS317" s="1"/>
      <c r="AT317" s="1"/>
      <c r="AU317" s="1"/>
      <c r="AV317" s="1"/>
      <c r="AW317" s="1"/>
      <c r="AX317" s="1"/>
      <c r="AY317" s="1"/>
    </row>
    <row r="318" spans="6:51" s="14" customFormat="1" x14ac:dyDescent="0.3">
      <c r="G318" s="15"/>
      <c r="O318" s="16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</row>
    <row r="319" spans="6:51" x14ac:dyDescent="0.3">
      <c r="F319" s="2"/>
      <c r="G319" s="2"/>
      <c r="O319" s="4"/>
      <c r="P319" s="9"/>
      <c r="Q319" s="9"/>
      <c r="R319" s="9"/>
      <c r="S319" s="9"/>
      <c r="T319" s="9"/>
      <c r="U319" s="9"/>
      <c r="V319" s="9"/>
      <c r="W319" s="9"/>
      <c r="X319" s="9"/>
      <c r="Y319" s="9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P319" s="1"/>
      <c r="AQ319" s="1"/>
      <c r="AR319" s="1"/>
      <c r="AS319" s="1"/>
      <c r="AT319" s="1"/>
      <c r="AU319" s="1"/>
      <c r="AV319" s="1"/>
      <c r="AW319" s="1"/>
      <c r="AX319" s="1"/>
      <c r="AY319" s="1"/>
    </row>
    <row r="320" spans="6:51" x14ac:dyDescent="0.3">
      <c r="F320"/>
      <c r="G320" s="2"/>
      <c r="O320" s="4"/>
      <c r="P320" s="9"/>
      <c r="Q320" s="9"/>
      <c r="R320" s="9"/>
      <c r="S320" s="9"/>
      <c r="T320" s="9"/>
      <c r="U320" s="9"/>
      <c r="V320" s="9"/>
      <c r="W320" s="9"/>
      <c r="X320" s="9"/>
      <c r="Y320" s="9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P320" s="1"/>
      <c r="AQ320" s="1"/>
      <c r="AR320" s="1"/>
      <c r="AS320" s="1"/>
      <c r="AT320" s="1"/>
      <c r="AU320" s="1"/>
      <c r="AV320" s="1"/>
      <c r="AW320" s="1"/>
      <c r="AX320" s="1"/>
      <c r="AY320" s="1"/>
    </row>
    <row r="321" spans="1:51" x14ac:dyDescent="0.3">
      <c r="F321"/>
      <c r="G321" s="2"/>
      <c r="O321" s="4"/>
      <c r="P321" s="9"/>
      <c r="Q321" s="9"/>
      <c r="R321" s="9"/>
      <c r="S321" s="9"/>
      <c r="T321" s="9"/>
      <c r="U321" s="9"/>
      <c r="V321" s="9"/>
      <c r="W321" s="9"/>
      <c r="X321" s="9"/>
      <c r="Y321" s="9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P321" s="1"/>
      <c r="AQ321" s="1"/>
      <c r="AR321" s="1"/>
      <c r="AS321" s="1"/>
      <c r="AT321" s="1"/>
      <c r="AU321" s="1"/>
      <c r="AV321" s="1"/>
      <c r="AW321" s="1"/>
      <c r="AX321" s="1"/>
      <c r="AY321" s="1"/>
    </row>
    <row r="322" spans="1:51" x14ac:dyDescent="0.3">
      <c r="F322"/>
      <c r="G322" s="2"/>
      <c r="O322" s="4"/>
      <c r="P322" s="9"/>
      <c r="Q322" s="9"/>
      <c r="R322" s="9"/>
      <c r="S322" s="9"/>
      <c r="T322" s="9"/>
      <c r="U322" s="9"/>
      <c r="V322" s="9"/>
      <c r="W322" s="9"/>
      <c r="X322" s="9"/>
      <c r="Y322" s="9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P322" s="1"/>
      <c r="AQ322" s="1"/>
      <c r="AR322" s="1"/>
      <c r="AS322" s="1"/>
      <c r="AT322" s="1"/>
      <c r="AU322" s="1"/>
      <c r="AV322" s="1"/>
      <c r="AW322" s="1"/>
      <c r="AX322" s="1"/>
      <c r="AY322" s="1"/>
    </row>
    <row r="323" spans="1:51" x14ac:dyDescent="0.3">
      <c r="F323"/>
      <c r="G323" s="2"/>
      <c r="O323" s="4"/>
      <c r="P323" s="9"/>
      <c r="Q323" s="9"/>
      <c r="R323" s="9"/>
      <c r="S323" s="9"/>
      <c r="T323" s="9"/>
      <c r="U323" s="9"/>
      <c r="V323" s="9"/>
      <c r="W323" s="9"/>
      <c r="X323" s="9"/>
      <c r="Y323" s="9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P323" s="1"/>
      <c r="AQ323" s="1"/>
      <c r="AR323" s="1"/>
      <c r="AS323" s="1"/>
      <c r="AT323" s="1"/>
      <c r="AU323" s="1"/>
      <c r="AV323" s="1"/>
      <c r="AW323" s="1"/>
      <c r="AX323" s="1"/>
      <c r="AY323" s="1"/>
    </row>
    <row r="324" spans="1:51" x14ac:dyDescent="0.3">
      <c r="F324"/>
      <c r="G324" s="2"/>
      <c r="O324" s="4"/>
      <c r="P324" s="9"/>
      <c r="Q324" s="9"/>
      <c r="R324" s="9"/>
      <c r="S324" s="9"/>
      <c r="T324" s="9"/>
      <c r="U324" s="9"/>
      <c r="V324" s="9"/>
      <c r="W324" s="9"/>
      <c r="X324" s="9"/>
      <c r="Y324" s="9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P324" s="1"/>
      <c r="AQ324" s="1"/>
      <c r="AR324" s="1"/>
      <c r="AS324" s="1"/>
      <c r="AT324" s="1"/>
      <c r="AU324" s="1"/>
      <c r="AV324" s="1"/>
      <c r="AW324" s="1"/>
      <c r="AX324" s="1"/>
      <c r="AY324" s="1"/>
    </row>
    <row r="325" spans="1:51" x14ac:dyDescent="0.3">
      <c r="F325"/>
      <c r="G325" s="2"/>
      <c r="O325" s="4"/>
      <c r="P325" s="9"/>
      <c r="Q325" s="9"/>
      <c r="R325" s="9"/>
      <c r="S325" s="9"/>
      <c r="T325" s="9"/>
      <c r="U325" s="9"/>
      <c r="V325" s="9"/>
      <c r="W325" s="9"/>
      <c r="X325" s="9"/>
      <c r="Y325" s="9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P325" s="1"/>
      <c r="AQ325" s="1"/>
      <c r="AR325" s="1"/>
      <c r="AS325" s="1"/>
      <c r="AT325" s="1"/>
      <c r="AU325" s="1"/>
      <c r="AV325" s="1"/>
      <c r="AW325" s="1"/>
      <c r="AX325" s="1"/>
      <c r="AY325" s="1"/>
    </row>
    <row r="326" spans="1:51" x14ac:dyDescent="0.3">
      <c r="F326"/>
      <c r="G326" s="2"/>
      <c r="O326" s="4"/>
      <c r="P326" s="9"/>
      <c r="Q326" s="9"/>
      <c r="R326" s="9"/>
      <c r="S326" s="9"/>
      <c r="T326" s="9"/>
      <c r="U326" s="9"/>
      <c r="V326" s="9"/>
      <c r="W326" s="9"/>
      <c r="X326" s="9"/>
      <c r="Y326" s="9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P326" s="1"/>
      <c r="AQ326" s="1"/>
      <c r="AR326" s="1"/>
      <c r="AS326" s="1"/>
      <c r="AT326" s="1"/>
      <c r="AU326" s="1"/>
      <c r="AV326" s="1"/>
      <c r="AW326" s="1"/>
      <c r="AX326" s="1"/>
      <c r="AY326" s="1"/>
    </row>
    <row r="327" spans="1:51" x14ac:dyDescent="0.3">
      <c r="F327" s="2"/>
      <c r="G327" s="2"/>
      <c r="O327" s="4"/>
      <c r="P327" s="9"/>
      <c r="Q327" s="9"/>
      <c r="R327" s="9"/>
      <c r="S327" s="9"/>
      <c r="T327" s="9"/>
      <c r="U327" s="9"/>
      <c r="V327" s="9"/>
      <c r="W327" s="9"/>
      <c r="X327" s="9"/>
      <c r="Y327" s="9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P327" s="1"/>
      <c r="AQ327" s="1"/>
      <c r="AR327" s="1"/>
      <c r="AS327" s="1"/>
      <c r="AT327" s="1"/>
      <c r="AU327" s="1"/>
      <c r="AV327" s="1"/>
      <c r="AW327" s="1"/>
      <c r="AX327" s="1"/>
      <c r="AY327" s="1"/>
    </row>
    <row r="328" spans="1:51" x14ac:dyDescent="0.3">
      <c r="F328" s="2"/>
      <c r="G328" s="2"/>
      <c r="O328" s="4"/>
      <c r="P328" s="9"/>
      <c r="Q328" s="9"/>
      <c r="R328" s="9"/>
      <c r="S328" s="9"/>
      <c r="T328" s="9"/>
      <c r="U328" s="9"/>
      <c r="V328" s="9"/>
      <c r="W328" s="9"/>
      <c r="X328" s="9"/>
      <c r="Y328" s="9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P328" s="1"/>
      <c r="AQ328" s="1"/>
      <c r="AR328" s="1"/>
      <c r="AS328" s="1"/>
      <c r="AT328" s="1"/>
      <c r="AU328" s="1"/>
      <c r="AV328" s="1"/>
      <c r="AW328" s="1"/>
      <c r="AX328" s="1"/>
      <c r="AY328" s="1"/>
    </row>
    <row r="329" spans="1:51" x14ac:dyDescent="0.3">
      <c r="F329" s="2"/>
      <c r="G329" s="2"/>
      <c r="O329" s="4"/>
      <c r="P329" s="9"/>
      <c r="Q329" s="9"/>
      <c r="R329" s="9"/>
      <c r="S329" s="9"/>
      <c r="T329" s="9"/>
      <c r="U329" s="9"/>
      <c r="V329" s="9"/>
      <c r="W329" s="9"/>
      <c r="X329" s="9"/>
      <c r="Y329" s="9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P329" s="1"/>
      <c r="AQ329" s="1"/>
      <c r="AR329" s="1"/>
      <c r="AS329" s="1"/>
      <c r="AT329" s="1"/>
      <c r="AU329" s="1"/>
      <c r="AV329" s="1"/>
      <c r="AW329" s="1"/>
      <c r="AX329" s="1"/>
      <c r="AY329" s="1"/>
    </row>
    <row r="330" spans="1:51" x14ac:dyDescent="0.3">
      <c r="A330" s="11"/>
      <c r="F330" s="2"/>
      <c r="G330" s="2"/>
      <c r="O330" s="4"/>
      <c r="P330" s="9"/>
      <c r="Q330" s="9"/>
      <c r="R330" s="9"/>
      <c r="S330" s="9"/>
      <c r="T330" s="9"/>
      <c r="U330" s="9"/>
      <c r="V330" s="9"/>
      <c r="W330" s="9"/>
      <c r="X330" s="9"/>
      <c r="Y330" s="9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P330" s="1"/>
      <c r="AQ330" s="1"/>
      <c r="AR330" s="1"/>
      <c r="AS330" s="1"/>
      <c r="AT330" s="1"/>
      <c r="AU330" s="1"/>
      <c r="AV330" s="1"/>
      <c r="AW330" s="1"/>
      <c r="AX330" s="1"/>
      <c r="AY330" s="1"/>
    </row>
    <row r="331" spans="1:51" s="14" customFormat="1" x14ac:dyDescent="0.3">
      <c r="G331" s="15"/>
      <c r="O331" s="16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</row>
    <row r="332" spans="1:51" x14ac:dyDescent="0.3">
      <c r="F332" s="2"/>
      <c r="G332" s="2"/>
      <c r="O332" s="4"/>
      <c r="P332" s="9"/>
      <c r="Q332" s="9"/>
      <c r="R332" s="9"/>
      <c r="S332" s="9"/>
      <c r="T332" s="9"/>
      <c r="U332" s="9"/>
      <c r="V332" s="9"/>
      <c r="W332" s="9"/>
      <c r="X332" s="9"/>
      <c r="Y332" s="9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P332" s="1"/>
      <c r="AQ332" s="1"/>
      <c r="AR332" s="1"/>
      <c r="AS332" s="1"/>
      <c r="AT332" s="1"/>
      <c r="AU332" s="1"/>
      <c r="AV332" s="1"/>
      <c r="AW332" s="1"/>
      <c r="AX332" s="1"/>
      <c r="AY332" s="1"/>
    </row>
    <row r="333" spans="1:51" x14ac:dyDescent="0.3">
      <c r="F333"/>
      <c r="G333" s="2"/>
      <c r="O333" s="4"/>
      <c r="P333" s="9"/>
      <c r="Q333" s="9"/>
      <c r="R333" s="9"/>
      <c r="S333" s="9"/>
      <c r="T333" s="9"/>
      <c r="U333" s="9"/>
      <c r="V333" s="9"/>
      <c r="W333" s="9"/>
      <c r="X333" s="9"/>
      <c r="Y333" s="9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P333" s="1"/>
      <c r="AQ333" s="1"/>
      <c r="AR333" s="1"/>
      <c r="AS333" s="1"/>
      <c r="AT333" s="1"/>
      <c r="AU333" s="1"/>
      <c r="AV333" s="1"/>
      <c r="AW333" s="1"/>
      <c r="AX333" s="1"/>
      <c r="AY333" s="1"/>
    </row>
    <row r="334" spans="1:51" x14ac:dyDescent="0.3">
      <c r="F334"/>
      <c r="G334" s="2"/>
      <c r="O334" s="4"/>
      <c r="P334" s="9"/>
      <c r="Q334" s="9"/>
      <c r="R334" s="9"/>
      <c r="S334" s="9"/>
      <c r="T334" s="9"/>
      <c r="U334" s="9"/>
      <c r="V334" s="9"/>
      <c r="W334" s="9"/>
      <c r="X334" s="9"/>
      <c r="Y334" s="9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P334" s="1"/>
      <c r="AQ334" s="1"/>
      <c r="AR334" s="1"/>
      <c r="AS334" s="1"/>
      <c r="AT334" s="1"/>
      <c r="AU334" s="1"/>
      <c r="AV334" s="1"/>
      <c r="AW334" s="1"/>
      <c r="AX334" s="1"/>
      <c r="AY334" s="1"/>
    </row>
    <row r="335" spans="1:51" x14ac:dyDescent="0.3">
      <c r="F335"/>
      <c r="G335" s="2"/>
      <c r="O335" s="4"/>
      <c r="P335" s="9"/>
      <c r="Q335" s="9"/>
      <c r="R335" s="9"/>
      <c r="S335" s="9"/>
      <c r="T335" s="9"/>
      <c r="U335" s="9"/>
      <c r="V335" s="9"/>
      <c r="W335" s="9"/>
      <c r="X335" s="9"/>
      <c r="Y335" s="9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P335" s="1"/>
      <c r="AQ335" s="1"/>
      <c r="AR335" s="1"/>
      <c r="AS335" s="1"/>
      <c r="AT335" s="1"/>
      <c r="AU335" s="1"/>
      <c r="AV335" s="1"/>
      <c r="AW335" s="1"/>
      <c r="AX335" s="1"/>
      <c r="AY335" s="1"/>
    </row>
    <row r="336" spans="1:51" x14ac:dyDescent="0.3">
      <c r="F336"/>
      <c r="G336" s="2"/>
      <c r="O336" s="4"/>
      <c r="P336" s="9"/>
      <c r="Q336" s="9"/>
      <c r="R336" s="9"/>
      <c r="S336" s="9"/>
      <c r="T336" s="9"/>
      <c r="U336" s="9"/>
      <c r="V336" s="9"/>
      <c r="W336" s="9"/>
      <c r="X336" s="9"/>
      <c r="Y336" s="9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P336" s="1"/>
      <c r="AQ336" s="1"/>
      <c r="AR336" s="1"/>
      <c r="AS336" s="1"/>
      <c r="AT336" s="1"/>
      <c r="AU336" s="1"/>
      <c r="AV336" s="1"/>
      <c r="AW336" s="1"/>
      <c r="AX336" s="1"/>
      <c r="AY336" s="1"/>
    </row>
    <row r="337" spans="1:51" x14ac:dyDescent="0.3">
      <c r="F337" s="2"/>
      <c r="G337" s="2"/>
      <c r="O337" s="4"/>
      <c r="P337" s="9"/>
      <c r="Q337" s="9"/>
      <c r="R337" s="9"/>
      <c r="S337" s="9"/>
      <c r="T337" s="9"/>
      <c r="U337" s="9"/>
      <c r="V337" s="9"/>
      <c r="W337" s="9"/>
      <c r="X337" s="9"/>
      <c r="Y337" s="9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P337" s="1"/>
      <c r="AQ337" s="1"/>
      <c r="AR337" s="1"/>
      <c r="AS337" s="1"/>
      <c r="AT337" s="1"/>
      <c r="AU337" s="1"/>
      <c r="AV337" s="1"/>
      <c r="AW337" s="1"/>
      <c r="AX337" s="1"/>
      <c r="AY337" s="1"/>
    </row>
    <row r="338" spans="1:51" x14ac:dyDescent="0.3">
      <c r="F338"/>
      <c r="G338" s="2"/>
      <c r="O338" s="4"/>
      <c r="P338" s="9"/>
      <c r="Q338" s="9"/>
      <c r="R338" s="9"/>
      <c r="S338" s="9"/>
      <c r="T338" s="9"/>
      <c r="U338" s="9"/>
      <c r="V338" s="9"/>
      <c r="W338" s="9"/>
      <c r="X338" s="9"/>
      <c r="Y338" s="9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P338" s="1"/>
      <c r="AQ338" s="1"/>
      <c r="AR338" s="1"/>
      <c r="AS338" s="1"/>
      <c r="AT338" s="1"/>
      <c r="AU338" s="1"/>
      <c r="AV338" s="1"/>
      <c r="AW338" s="1"/>
      <c r="AX338" s="1"/>
      <c r="AY338" s="1"/>
    </row>
    <row r="339" spans="1:51" x14ac:dyDescent="0.3">
      <c r="F339" s="2"/>
      <c r="G339" s="2"/>
      <c r="O339" s="4"/>
      <c r="P339" s="9"/>
      <c r="Q339" s="9"/>
      <c r="R339" s="9"/>
      <c r="S339" s="9"/>
      <c r="T339" s="9"/>
      <c r="U339" s="9"/>
      <c r="V339" s="9"/>
      <c r="W339" s="9"/>
      <c r="X339" s="9"/>
      <c r="Y339" s="9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P339" s="1"/>
      <c r="AQ339" s="1"/>
      <c r="AR339" s="1"/>
      <c r="AS339" s="1"/>
      <c r="AT339" s="1"/>
      <c r="AU339" s="1"/>
      <c r="AV339" s="1"/>
      <c r="AW339" s="1"/>
      <c r="AX339" s="1"/>
      <c r="AY339" s="1"/>
    </row>
    <row r="340" spans="1:51" x14ac:dyDescent="0.3">
      <c r="F340"/>
      <c r="G340" s="2"/>
      <c r="O340" s="4"/>
      <c r="P340" s="9"/>
      <c r="Q340" s="9"/>
      <c r="R340" s="9"/>
      <c r="S340" s="9"/>
      <c r="T340" s="9"/>
      <c r="U340" s="9"/>
      <c r="V340" s="9"/>
      <c r="W340" s="9"/>
      <c r="X340" s="9"/>
      <c r="Y340" s="9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P340" s="1"/>
      <c r="AQ340" s="1"/>
      <c r="AR340" s="1"/>
      <c r="AS340" s="1"/>
      <c r="AT340" s="1"/>
      <c r="AU340" s="1"/>
      <c r="AV340" s="1"/>
      <c r="AW340" s="1"/>
      <c r="AX340" s="1"/>
      <c r="AY340" s="1"/>
    </row>
    <row r="341" spans="1:51" x14ac:dyDescent="0.3">
      <c r="F341"/>
      <c r="G341" s="2"/>
      <c r="O341" s="4"/>
      <c r="P341" s="9"/>
      <c r="Q341" s="9"/>
      <c r="R341" s="9"/>
      <c r="S341" s="9"/>
      <c r="T341" s="9"/>
      <c r="U341" s="9"/>
      <c r="V341" s="9"/>
      <c r="W341" s="9"/>
      <c r="X341" s="9"/>
      <c r="Y341" s="9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P341" s="1"/>
      <c r="AQ341" s="1"/>
      <c r="AR341" s="1"/>
      <c r="AS341" s="1"/>
      <c r="AT341" s="1"/>
      <c r="AU341" s="1"/>
      <c r="AV341" s="1"/>
      <c r="AW341" s="1"/>
      <c r="AX341" s="1"/>
      <c r="AY341" s="1"/>
    </row>
    <row r="342" spans="1:51" x14ac:dyDescent="0.3">
      <c r="F342"/>
      <c r="G342" s="2"/>
      <c r="O342" s="4"/>
      <c r="P342" s="9"/>
      <c r="Q342" s="9"/>
      <c r="R342" s="9"/>
      <c r="S342" s="9"/>
      <c r="T342" s="9"/>
      <c r="U342" s="9"/>
      <c r="V342" s="9"/>
      <c r="W342" s="9"/>
      <c r="X342" s="9"/>
      <c r="Y342" s="9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P342" s="1"/>
      <c r="AQ342" s="1"/>
      <c r="AR342" s="1"/>
      <c r="AS342" s="1"/>
      <c r="AT342" s="1"/>
      <c r="AU342" s="1"/>
      <c r="AV342" s="1"/>
      <c r="AW342" s="1"/>
      <c r="AX342" s="1"/>
      <c r="AY342" s="1"/>
    </row>
    <row r="343" spans="1:51" x14ac:dyDescent="0.3">
      <c r="F343"/>
      <c r="G343" s="2"/>
      <c r="O343" s="4"/>
      <c r="P343" s="9"/>
      <c r="Q343" s="9"/>
      <c r="R343" s="9"/>
      <c r="S343" s="9"/>
      <c r="T343" s="9"/>
      <c r="U343" s="9"/>
      <c r="V343" s="9"/>
      <c r="W343" s="9"/>
      <c r="X343" s="9"/>
      <c r="Y343" s="9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P343" s="1"/>
      <c r="AQ343" s="1"/>
      <c r="AR343" s="1"/>
      <c r="AS343" s="1"/>
      <c r="AT343" s="1"/>
      <c r="AU343" s="1"/>
      <c r="AV343" s="1"/>
      <c r="AW343" s="1"/>
      <c r="AX343" s="1"/>
      <c r="AY343" s="1"/>
    </row>
    <row r="344" spans="1:51" x14ac:dyDescent="0.3">
      <c r="F344" s="2"/>
      <c r="G344" s="2"/>
      <c r="O344" s="4"/>
      <c r="P344" s="9"/>
      <c r="Q344" s="9"/>
      <c r="R344" s="9"/>
      <c r="S344" s="9"/>
      <c r="T344" s="9"/>
      <c r="U344" s="9"/>
      <c r="V344" s="9"/>
      <c r="W344" s="9"/>
      <c r="X344" s="9"/>
      <c r="Y344" s="9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P344" s="1"/>
      <c r="AQ344" s="1"/>
      <c r="AR344" s="1"/>
      <c r="AS344" s="1"/>
      <c r="AT344" s="1"/>
      <c r="AU344" s="1"/>
      <c r="AV344" s="1"/>
      <c r="AW344" s="1"/>
      <c r="AX344" s="1"/>
      <c r="AY344" s="1"/>
    </row>
    <row r="345" spans="1:51" x14ac:dyDescent="0.3">
      <c r="F345"/>
      <c r="G345" s="2"/>
      <c r="O345" s="4"/>
      <c r="P345" s="9"/>
      <c r="Q345" s="9"/>
      <c r="R345" s="9"/>
      <c r="S345" s="9"/>
      <c r="T345" s="9"/>
      <c r="U345" s="9"/>
      <c r="V345" s="9"/>
      <c r="W345" s="9"/>
      <c r="X345" s="9"/>
      <c r="Y345" s="9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P345" s="1"/>
      <c r="AQ345" s="1"/>
      <c r="AR345" s="1"/>
      <c r="AS345" s="1"/>
      <c r="AT345" s="1"/>
      <c r="AU345" s="1"/>
      <c r="AV345" s="1"/>
      <c r="AW345" s="1"/>
      <c r="AX345" s="1"/>
      <c r="AY345" s="1"/>
    </row>
    <row r="346" spans="1:51" x14ac:dyDescent="0.3">
      <c r="F346" s="2"/>
      <c r="G346" s="2"/>
      <c r="O346" s="4"/>
      <c r="P346" s="9"/>
      <c r="Q346" s="9"/>
      <c r="R346" s="9"/>
      <c r="S346" s="9"/>
      <c r="T346" s="9"/>
      <c r="U346" s="9"/>
      <c r="V346" s="9"/>
      <c r="W346" s="9"/>
      <c r="X346" s="9"/>
      <c r="Y346" s="9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P346" s="1"/>
      <c r="AQ346" s="1"/>
      <c r="AR346" s="1"/>
      <c r="AS346" s="1"/>
      <c r="AT346" s="1"/>
      <c r="AU346" s="1"/>
      <c r="AV346" s="1"/>
      <c r="AW346" s="1"/>
      <c r="AX346" s="1"/>
      <c r="AY346" s="1"/>
    </row>
    <row r="347" spans="1:51" x14ac:dyDescent="0.3">
      <c r="F347" s="2"/>
      <c r="G347" s="2"/>
      <c r="O347" s="4"/>
      <c r="P347" s="9"/>
      <c r="Q347" s="9"/>
      <c r="R347" s="9"/>
      <c r="S347" s="9"/>
      <c r="T347" s="9"/>
      <c r="U347" s="9"/>
      <c r="V347" s="9"/>
      <c r="W347" s="9"/>
      <c r="X347" s="9"/>
      <c r="Y347" s="9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P347" s="1"/>
      <c r="AQ347" s="1"/>
      <c r="AR347" s="1"/>
      <c r="AS347" s="1"/>
      <c r="AT347" s="1"/>
      <c r="AU347" s="1"/>
      <c r="AV347" s="1"/>
      <c r="AW347" s="1"/>
      <c r="AX347" s="1"/>
      <c r="AY347" s="1"/>
    </row>
    <row r="348" spans="1:51" x14ac:dyDescent="0.3">
      <c r="F348" s="2"/>
      <c r="G348" s="2"/>
      <c r="O348" s="4"/>
      <c r="P348" s="9"/>
      <c r="Q348" s="9"/>
      <c r="R348" s="9"/>
      <c r="S348" s="9"/>
      <c r="T348" s="9"/>
      <c r="U348" s="9"/>
      <c r="V348" s="9"/>
      <c r="W348" s="9"/>
      <c r="X348" s="9"/>
      <c r="Y348" s="9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P348" s="1"/>
      <c r="AQ348" s="1"/>
      <c r="AR348" s="1"/>
      <c r="AS348" s="1"/>
      <c r="AT348" s="1"/>
      <c r="AU348" s="1"/>
      <c r="AV348" s="1"/>
      <c r="AW348" s="1"/>
      <c r="AX348" s="1"/>
      <c r="AY348" s="1"/>
    </row>
    <row r="349" spans="1:51" x14ac:dyDescent="0.3">
      <c r="A349" s="11"/>
      <c r="F349" s="2"/>
      <c r="G349" s="2"/>
      <c r="O349" s="4"/>
      <c r="P349" s="9"/>
      <c r="Q349" s="9"/>
      <c r="R349" s="9"/>
      <c r="S349" s="9"/>
      <c r="T349" s="9"/>
      <c r="U349" s="9"/>
      <c r="V349" s="9"/>
      <c r="W349" s="9"/>
      <c r="X349" s="9"/>
      <c r="Y349" s="9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P349" s="1"/>
      <c r="AQ349" s="1"/>
      <c r="AR349" s="1"/>
      <c r="AS349" s="1"/>
      <c r="AT349" s="1"/>
      <c r="AU349" s="1"/>
      <c r="AV349" s="1"/>
      <c r="AW349" s="1"/>
      <c r="AX349" s="1"/>
      <c r="AY349" s="1"/>
    </row>
    <row r="350" spans="1:51" x14ac:dyDescent="0.3">
      <c r="F350"/>
      <c r="G350" s="2"/>
      <c r="O350" s="4"/>
      <c r="P350" s="9"/>
      <c r="Q350" s="9"/>
      <c r="R350" s="9"/>
      <c r="S350" s="9"/>
      <c r="T350" s="9"/>
      <c r="U350" s="9"/>
      <c r="V350" s="9"/>
      <c r="W350" s="9"/>
      <c r="X350" s="9"/>
      <c r="Y350" s="9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P350" s="1"/>
      <c r="AQ350" s="1"/>
      <c r="AR350" s="1"/>
      <c r="AS350" s="1"/>
      <c r="AT350" s="1"/>
      <c r="AU350" s="1"/>
      <c r="AV350" s="1"/>
      <c r="AW350" s="1"/>
      <c r="AX350" s="1"/>
      <c r="AY350" s="1"/>
    </row>
    <row r="351" spans="1:51" x14ac:dyDescent="0.3">
      <c r="F351"/>
      <c r="G351" s="2"/>
      <c r="O351" s="4"/>
      <c r="P351" s="9"/>
      <c r="Q351" s="9"/>
      <c r="R351" s="9"/>
      <c r="S351" s="9"/>
      <c r="T351" s="9"/>
      <c r="U351" s="9"/>
      <c r="V351" s="9"/>
      <c r="W351" s="9"/>
      <c r="X351" s="9"/>
      <c r="Y351" s="9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P351" s="1"/>
      <c r="AQ351" s="1"/>
      <c r="AR351" s="1"/>
      <c r="AS351" s="1"/>
      <c r="AT351" s="1"/>
      <c r="AU351" s="1"/>
      <c r="AV351" s="1"/>
      <c r="AW351" s="1"/>
      <c r="AX351" s="1"/>
      <c r="AY351" s="1"/>
    </row>
    <row r="352" spans="1:51" x14ac:dyDescent="0.3">
      <c r="A352" s="11"/>
      <c r="F352"/>
      <c r="G352" s="2"/>
      <c r="O352" s="4"/>
      <c r="P352" s="9"/>
      <c r="Q352" s="9"/>
      <c r="R352" s="9"/>
      <c r="S352" s="9"/>
      <c r="T352" s="9"/>
      <c r="U352" s="9"/>
      <c r="V352" s="9"/>
      <c r="W352" s="9"/>
      <c r="X352" s="9"/>
      <c r="Y352" s="9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P352" s="1"/>
      <c r="AQ352" s="1"/>
      <c r="AR352" s="1"/>
      <c r="AS352" s="1"/>
      <c r="AT352" s="1"/>
      <c r="AU352" s="1"/>
      <c r="AV352" s="1"/>
      <c r="AW352" s="1"/>
      <c r="AX352" s="1"/>
      <c r="AY352" s="1"/>
    </row>
    <row r="353" spans="1:51" x14ac:dyDescent="0.3">
      <c r="F353"/>
      <c r="G353" s="2"/>
      <c r="O353" s="4"/>
      <c r="P353" s="9"/>
      <c r="Q353" s="9"/>
      <c r="R353" s="9"/>
      <c r="S353" s="9"/>
      <c r="T353" s="9"/>
      <c r="U353" s="9"/>
      <c r="V353" s="9"/>
      <c r="W353" s="9"/>
      <c r="X353" s="9"/>
      <c r="Y353" s="9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P353" s="1"/>
      <c r="AQ353" s="1"/>
      <c r="AR353" s="1"/>
      <c r="AS353" s="1"/>
      <c r="AT353" s="1"/>
      <c r="AU353" s="1"/>
      <c r="AV353" s="1"/>
      <c r="AW353" s="1"/>
      <c r="AX353" s="1"/>
      <c r="AY353" s="1"/>
    </row>
    <row r="354" spans="1:51" x14ac:dyDescent="0.3">
      <c r="F354" s="2"/>
      <c r="G354" s="2"/>
      <c r="O354" s="4"/>
      <c r="P354" s="9"/>
      <c r="Q354" s="9"/>
      <c r="R354" s="9"/>
      <c r="S354" s="9"/>
      <c r="T354" s="9"/>
      <c r="U354" s="9"/>
      <c r="V354" s="9"/>
      <c r="W354" s="9"/>
      <c r="X354" s="9"/>
      <c r="Y354" s="9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P354" s="1"/>
      <c r="AQ354" s="1"/>
      <c r="AR354" s="1"/>
      <c r="AS354" s="1"/>
      <c r="AT354" s="1"/>
      <c r="AU354" s="1"/>
      <c r="AV354" s="1"/>
      <c r="AW354" s="1"/>
      <c r="AX354" s="1"/>
      <c r="AY354" s="1"/>
    </row>
    <row r="355" spans="1:51" x14ac:dyDescent="0.3">
      <c r="F355"/>
      <c r="G355" s="2"/>
      <c r="O355" s="4"/>
      <c r="P355" s="9"/>
      <c r="Q355" s="9"/>
      <c r="R355" s="9"/>
      <c r="S355" s="9"/>
      <c r="T355" s="9"/>
      <c r="U355" s="9"/>
      <c r="V355" s="9"/>
      <c r="W355" s="9"/>
      <c r="X355" s="9"/>
      <c r="Y355" s="9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P355" s="1"/>
      <c r="AQ355" s="1"/>
      <c r="AR355" s="1"/>
      <c r="AS355" s="1"/>
      <c r="AT355" s="1"/>
      <c r="AU355" s="1"/>
      <c r="AV355" s="1"/>
      <c r="AW355" s="1"/>
      <c r="AX355" s="1"/>
      <c r="AY355" s="1"/>
    </row>
    <row r="356" spans="1:51" x14ac:dyDescent="0.3">
      <c r="F356" s="2"/>
      <c r="G356" s="2"/>
      <c r="O356" s="4"/>
      <c r="P356" s="9"/>
      <c r="Q356" s="9"/>
      <c r="R356" s="9"/>
      <c r="S356" s="9"/>
      <c r="T356" s="9"/>
      <c r="U356" s="9"/>
      <c r="V356" s="9"/>
      <c r="W356" s="9"/>
      <c r="X356" s="9"/>
      <c r="Y356" s="9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P356" s="1"/>
      <c r="AQ356" s="1"/>
      <c r="AR356" s="1"/>
      <c r="AS356" s="1"/>
      <c r="AT356" s="1"/>
      <c r="AU356" s="1"/>
      <c r="AV356" s="1"/>
      <c r="AW356" s="1"/>
      <c r="AX356" s="1"/>
      <c r="AY356" s="1"/>
    </row>
    <row r="357" spans="1:51" x14ac:dyDescent="0.3">
      <c r="A357" s="11"/>
      <c r="F357" s="2"/>
      <c r="G357" s="2"/>
      <c r="O357" s="4"/>
      <c r="P357" s="9"/>
      <c r="Q357" s="9"/>
      <c r="R357" s="9"/>
      <c r="S357" s="9"/>
      <c r="T357" s="9"/>
      <c r="U357" s="9"/>
      <c r="V357" s="9"/>
      <c r="W357" s="9"/>
      <c r="X357" s="9"/>
      <c r="Y357" s="9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P357" s="1"/>
      <c r="AQ357" s="1"/>
      <c r="AR357" s="1"/>
      <c r="AS357" s="1"/>
      <c r="AT357" s="1"/>
      <c r="AU357" s="1"/>
      <c r="AV357" s="1"/>
      <c r="AW357" s="1"/>
      <c r="AX357" s="1"/>
      <c r="AY357" s="1"/>
    </row>
    <row r="358" spans="1:51" x14ac:dyDescent="0.3">
      <c r="F358"/>
      <c r="G358" s="2"/>
      <c r="O358" s="4"/>
      <c r="P358" s="9"/>
      <c r="Q358" s="9"/>
      <c r="R358" s="9"/>
      <c r="S358" s="9"/>
      <c r="T358" s="9"/>
      <c r="U358" s="9"/>
      <c r="V358" s="9"/>
      <c r="W358" s="9"/>
      <c r="X358" s="9"/>
      <c r="Y358" s="9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P358" s="1"/>
      <c r="AQ358" s="1"/>
      <c r="AR358" s="1"/>
      <c r="AS358" s="1"/>
      <c r="AT358" s="1"/>
      <c r="AU358" s="1"/>
      <c r="AV358" s="1"/>
      <c r="AW358" s="1"/>
      <c r="AX358" s="1"/>
      <c r="AY358" s="1"/>
    </row>
    <row r="359" spans="1:51" x14ac:dyDescent="0.3">
      <c r="F359"/>
      <c r="G359" s="2"/>
      <c r="O359" s="4"/>
      <c r="P359" s="9"/>
      <c r="Q359" s="9"/>
      <c r="R359" s="9"/>
      <c r="S359" s="9"/>
      <c r="T359" s="9"/>
      <c r="U359" s="9"/>
      <c r="V359" s="9"/>
      <c r="W359" s="9"/>
      <c r="X359" s="9"/>
      <c r="Y359" s="9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P359" s="1"/>
      <c r="AQ359" s="1"/>
      <c r="AR359" s="1"/>
      <c r="AS359" s="1"/>
      <c r="AT359" s="1"/>
      <c r="AU359" s="1"/>
      <c r="AV359" s="1"/>
      <c r="AW359" s="1"/>
      <c r="AX359" s="1"/>
      <c r="AY359" s="1"/>
    </row>
    <row r="360" spans="1:51" x14ac:dyDescent="0.3">
      <c r="A360" s="11"/>
      <c r="F360"/>
      <c r="G360" s="2"/>
      <c r="O360" s="4"/>
      <c r="P360" s="9"/>
      <c r="Q360" s="9"/>
      <c r="R360" s="9"/>
      <c r="S360" s="9"/>
      <c r="T360" s="9"/>
      <c r="U360" s="9"/>
      <c r="V360" s="9"/>
      <c r="W360" s="9"/>
      <c r="X360" s="9"/>
      <c r="Y360" s="9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P360" s="1"/>
      <c r="AQ360" s="1"/>
      <c r="AR360" s="1"/>
      <c r="AS360" s="1"/>
      <c r="AT360" s="1"/>
      <c r="AU360" s="1"/>
      <c r="AV360" s="1"/>
      <c r="AW360" s="1"/>
      <c r="AX360" s="1"/>
      <c r="AY360" s="1"/>
    </row>
    <row r="361" spans="1:51" x14ac:dyDescent="0.3">
      <c r="F361"/>
      <c r="G361" s="2"/>
      <c r="O361" s="4"/>
      <c r="P361" s="9"/>
      <c r="Q361" s="9"/>
      <c r="R361" s="9"/>
      <c r="S361" s="9"/>
      <c r="T361" s="9"/>
      <c r="U361" s="9"/>
      <c r="V361" s="9"/>
      <c r="W361" s="9"/>
      <c r="X361" s="9"/>
      <c r="Y361" s="9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P361" s="1"/>
      <c r="AQ361" s="1"/>
      <c r="AR361" s="1"/>
      <c r="AS361" s="1"/>
      <c r="AT361" s="1"/>
      <c r="AU361" s="1"/>
      <c r="AV361" s="1"/>
      <c r="AW361" s="1"/>
      <c r="AX361" s="1"/>
      <c r="AY361" s="1"/>
    </row>
    <row r="362" spans="1:51" x14ac:dyDescent="0.3">
      <c r="F362" s="2"/>
      <c r="G362" s="2"/>
      <c r="O362" s="4"/>
      <c r="P362" s="9"/>
      <c r="Q362" s="9"/>
      <c r="R362" s="9"/>
      <c r="S362" s="9"/>
      <c r="T362" s="9"/>
      <c r="U362" s="9"/>
      <c r="V362" s="9"/>
      <c r="W362" s="9"/>
      <c r="X362" s="9"/>
      <c r="Y362" s="9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P362" s="1"/>
      <c r="AQ362" s="1"/>
      <c r="AR362" s="1"/>
      <c r="AS362" s="1"/>
      <c r="AT362" s="1"/>
      <c r="AU362" s="1"/>
      <c r="AV362" s="1"/>
      <c r="AW362" s="1"/>
      <c r="AX362" s="1"/>
      <c r="AY362" s="1"/>
    </row>
    <row r="363" spans="1:51" x14ac:dyDescent="0.3">
      <c r="F363" s="2"/>
      <c r="G363" s="2"/>
      <c r="O363" s="4"/>
      <c r="P363" s="9"/>
      <c r="Q363" s="9"/>
      <c r="R363" s="9"/>
      <c r="S363" s="9"/>
      <c r="T363" s="9"/>
      <c r="U363" s="9"/>
      <c r="V363" s="9"/>
      <c r="W363" s="9"/>
      <c r="X363" s="9"/>
      <c r="Y363" s="9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P363" s="1"/>
      <c r="AQ363" s="1"/>
      <c r="AR363" s="1"/>
      <c r="AS363" s="1"/>
      <c r="AT363" s="1"/>
      <c r="AU363" s="1"/>
      <c r="AV363" s="1"/>
      <c r="AW363" s="1"/>
      <c r="AX363" s="1"/>
      <c r="AY363" s="1"/>
    </row>
    <row r="364" spans="1:51" x14ac:dyDescent="0.3">
      <c r="A364" s="11"/>
      <c r="F364" s="2"/>
      <c r="G364" s="2"/>
      <c r="O364" s="4"/>
      <c r="P364" s="9"/>
      <c r="Q364" s="9"/>
      <c r="R364" s="9"/>
      <c r="S364" s="9"/>
      <c r="T364" s="9"/>
      <c r="U364" s="9"/>
      <c r="V364" s="9"/>
      <c r="W364" s="9"/>
      <c r="X364" s="9"/>
      <c r="Y364" s="9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P364" s="1"/>
      <c r="AQ364" s="1"/>
      <c r="AR364" s="1"/>
      <c r="AS364" s="1"/>
      <c r="AT364" s="1"/>
      <c r="AU364" s="1"/>
      <c r="AV364" s="1"/>
      <c r="AW364" s="1"/>
      <c r="AX364" s="1"/>
      <c r="AY364" s="1"/>
    </row>
    <row r="365" spans="1:51" x14ac:dyDescent="0.3">
      <c r="F365"/>
      <c r="G365" s="2"/>
      <c r="O365" s="4"/>
      <c r="P365" s="9"/>
      <c r="Q365" s="9"/>
      <c r="R365" s="9"/>
      <c r="S365" s="9"/>
      <c r="T365" s="9"/>
      <c r="U365" s="9"/>
      <c r="V365" s="9"/>
      <c r="W365" s="9"/>
      <c r="X365" s="9"/>
      <c r="Y365" s="9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P365" s="1"/>
      <c r="AQ365" s="1"/>
      <c r="AR365" s="1"/>
      <c r="AS365" s="1"/>
      <c r="AT365" s="1"/>
      <c r="AU365" s="1"/>
      <c r="AV365" s="1"/>
      <c r="AW365" s="1"/>
      <c r="AX365" s="1"/>
      <c r="AY365" s="1"/>
    </row>
    <row r="366" spans="1:51" x14ac:dyDescent="0.3">
      <c r="F366" s="2"/>
      <c r="G366" s="2"/>
      <c r="O366" s="4"/>
      <c r="P366" s="9"/>
      <c r="Q366" s="9"/>
      <c r="R366" s="9"/>
      <c r="S366" s="9"/>
      <c r="T366" s="9"/>
      <c r="U366" s="9"/>
      <c r="V366" s="9"/>
      <c r="W366" s="9"/>
      <c r="X366" s="9"/>
      <c r="Y366" s="9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P366" s="1"/>
      <c r="AQ366" s="1"/>
      <c r="AR366" s="1"/>
      <c r="AS366" s="1"/>
      <c r="AT366" s="1"/>
      <c r="AU366" s="1"/>
      <c r="AV366" s="1"/>
      <c r="AW366" s="1"/>
      <c r="AX366" s="1"/>
      <c r="AY366" s="1"/>
    </row>
    <row r="367" spans="1:51" x14ac:dyDescent="0.3">
      <c r="F367"/>
      <c r="G367" s="2"/>
      <c r="O367" s="4"/>
      <c r="P367" s="9"/>
      <c r="Q367" s="9"/>
      <c r="R367" s="9"/>
      <c r="S367" s="9"/>
      <c r="T367" s="9"/>
      <c r="U367" s="9"/>
      <c r="V367" s="9"/>
      <c r="W367" s="9"/>
      <c r="X367" s="9"/>
      <c r="Y367" s="9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P367" s="1"/>
      <c r="AQ367" s="1"/>
      <c r="AR367" s="1"/>
      <c r="AS367" s="1"/>
      <c r="AT367" s="1"/>
      <c r="AU367" s="1"/>
      <c r="AV367" s="1"/>
      <c r="AW367" s="1"/>
      <c r="AX367" s="1"/>
      <c r="AY367" s="1"/>
    </row>
    <row r="368" spans="1:51" x14ac:dyDescent="0.3">
      <c r="F368" s="2"/>
      <c r="G368" s="2"/>
      <c r="O368" s="4"/>
      <c r="P368" s="9"/>
      <c r="Q368" s="9"/>
      <c r="R368" s="9"/>
      <c r="S368" s="9"/>
      <c r="T368" s="9"/>
      <c r="U368" s="9"/>
      <c r="V368" s="9"/>
      <c r="W368" s="9"/>
      <c r="X368" s="9"/>
      <c r="Y368" s="9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P368" s="1"/>
      <c r="AQ368" s="1"/>
      <c r="AR368" s="1"/>
      <c r="AS368" s="1"/>
      <c r="AT368" s="1"/>
      <c r="AU368" s="1"/>
      <c r="AV368" s="1"/>
      <c r="AW368" s="1"/>
      <c r="AX368" s="1"/>
      <c r="AY368" s="1"/>
    </row>
    <row r="369" spans="1:51" x14ac:dyDescent="0.3">
      <c r="F369" s="2"/>
      <c r="G369" s="2"/>
      <c r="O369" s="4"/>
      <c r="P369" s="9"/>
      <c r="Q369" s="9"/>
      <c r="R369" s="9"/>
      <c r="S369" s="9"/>
      <c r="T369" s="9"/>
      <c r="U369" s="9"/>
      <c r="V369" s="9"/>
      <c r="W369" s="9"/>
      <c r="X369" s="9"/>
      <c r="Y369" s="9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P369" s="1"/>
      <c r="AQ369" s="1"/>
      <c r="AR369" s="1"/>
      <c r="AS369" s="1"/>
      <c r="AT369" s="1"/>
      <c r="AU369" s="1"/>
      <c r="AV369" s="1"/>
      <c r="AW369" s="1"/>
      <c r="AX369" s="1"/>
      <c r="AY369" s="1"/>
    </row>
    <row r="370" spans="1:51" x14ac:dyDescent="0.3">
      <c r="F370"/>
      <c r="G370" s="2"/>
      <c r="O370" s="4"/>
      <c r="P370" s="9"/>
      <c r="Q370" s="9"/>
      <c r="R370" s="9"/>
      <c r="S370" s="9"/>
      <c r="T370" s="9"/>
      <c r="U370" s="9"/>
      <c r="V370" s="9"/>
      <c r="W370" s="9"/>
      <c r="X370" s="9"/>
      <c r="Y370" s="9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P370" s="1"/>
      <c r="AQ370" s="1"/>
      <c r="AR370" s="1"/>
      <c r="AS370" s="1"/>
      <c r="AT370" s="1"/>
      <c r="AU370" s="1"/>
      <c r="AV370" s="1"/>
      <c r="AW370" s="1"/>
      <c r="AX370" s="1"/>
      <c r="AY370" s="1"/>
    </row>
    <row r="371" spans="1:51" x14ac:dyDescent="0.3">
      <c r="F371" s="2"/>
      <c r="G371" s="2"/>
      <c r="O371" s="4"/>
      <c r="P371" s="9"/>
      <c r="Q371" s="9"/>
      <c r="R371" s="9"/>
      <c r="S371" s="9"/>
      <c r="T371" s="9"/>
      <c r="U371" s="9"/>
      <c r="V371" s="9"/>
      <c r="W371" s="9"/>
      <c r="X371" s="9"/>
      <c r="Y371" s="9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P371" s="1"/>
      <c r="AQ371" s="1"/>
      <c r="AR371" s="1"/>
      <c r="AS371" s="1"/>
      <c r="AT371" s="1"/>
      <c r="AU371" s="1"/>
      <c r="AV371" s="1"/>
      <c r="AW371" s="1"/>
      <c r="AX371" s="1"/>
      <c r="AY371" s="1"/>
    </row>
    <row r="372" spans="1:51" x14ac:dyDescent="0.3">
      <c r="F372"/>
      <c r="G372" s="2"/>
      <c r="O372" s="4"/>
      <c r="P372" s="9"/>
      <c r="Q372" s="9"/>
      <c r="R372" s="9"/>
      <c r="S372" s="9"/>
      <c r="T372" s="9"/>
      <c r="U372" s="9"/>
      <c r="V372" s="9"/>
      <c r="W372" s="9"/>
      <c r="X372" s="9"/>
      <c r="Y372" s="9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P372" s="1"/>
      <c r="AQ372" s="1"/>
      <c r="AR372" s="1"/>
      <c r="AS372" s="1"/>
      <c r="AT372" s="1"/>
      <c r="AU372" s="1"/>
      <c r="AV372" s="1"/>
      <c r="AW372" s="1"/>
      <c r="AX372" s="1"/>
      <c r="AY372" s="1"/>
    </row>
    <row r="373" spans="1:51" x14ac:dyDescent="0.3">
      <c r="F373"/>
      <c r="G373" s="2"/>
      <c r="O373" s="4"/>
      <c r="P373" s="9"/>
      <c r="Q373" s="9"/>
      <c r="R373" s="9"/>
      <c r="S373" s="9"/>
      <c r="T373" s="9"/>
      <c r="U373" s="9"/>
      <c r="V373" s="9"/>
      <c r="W373" s="9"/>
      <c r="X373" s="9"/>
      <c r="Y373" s="9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P373" s="1"/>
      <c r="AQ373" s="1"/>
      <c r="AR373" s="1"/>
      <c r="AS373" s="1"/>
      <c r="AT373" s="1"/>
      <c r="AU373" s="1"/>
      <c r="AV373" s="1"/>
      <c r="AW373" s="1"/>
      <c r="AX373" s="1"/>
      <c r="AY373" s="1"/>
    </row>
    <row r="374" spans="1:51" x14ac:dyDescent="0.3">
      <c r="F374" s="2"/>
      <c r="G374" s="2"/>
      <c r="O374" s="4"/>
      <c r="P374" s="9"/>
      <c r="Q374" s="9"/>
      <c r="R374" s="9"/>
      <c r="S374" s="9"/>
      <c r="T374" s="9"/>
      <c r="U374" s="9"/>
      <c r="V374" s="9"/>
      <c r="W374" s="9"/>
      <c r="X374" s="9"/>
      <c r="Y374" s="9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P374" s="1"/>
      <c r="AQ374" s="1"/>
      <c r="AR374" s="1"/>
      <c r="AS374" s="1"/>
      <c r="AT374" s="1"/>
      <c r="AU374" s="1"/>
      <c r="AV374" s="1"/>
      <c r="AW374" s="1"/>
      <c r="AX374" s="1"/>
      <c r="AY374" s="1"/>
    </row>
    <row r="375" spans="1:51" x14ac:dyDescent="0.3">
      <c r="F375"/>
      <c r="G375" s="2"/>
      <c r="O375" s="4"/>
      <c r="P375" s="9"/>
      <c r="Q375" s="9"/>
      <c r="R375" s="9"/>
      <c r="S375" s="9"/>
      <c r="T375" s="9"/>
      <c r="U375" s="9"/>
      <c r="V375" s="9"/>
      <c r="W375" s="9"/>
      <c r="X375" s="9"/>
      <c r="Y375" s="9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P375" s="1"/>
      <c r="AQ375" s="1"/>
      <c r="AR375" s="1"/>
      <c r="AS375" s="1"/>
      <c r="AT375" s="1"/>
      <c r="AU375" s="1"/>
      <c r="AV375" s="1"/>
      <c r="AW375" s="1"/>
      <c r="AX375" s="1"/>
      <c r="AY375" s="1"/>
    </row>
    <row r="376" spans="1:51" x14ac:dyDescent="0.3">
      <c r="F376" s="2"/>
      <c r="G376" s="2"/>
      <c r="O376" s="4"/>
      <c r="P376" s="9"/>
      <c r="Q376" s="9"/>
      <c r="R376" s="9"/>
      <c r="S376" s="9"/>
      <c r="T376" s="9"/>
      <c r="U376" s="9"/>
      <c r="V376" s="9"/>
      <c r="W376" s="9"/>
      <c r="X376" s="9"/>
      <c r="Y376" s="9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P376" s="1"/>
      <c r="AQ376" s="1"/>
      <c r="AR376" s="1"/>
      <c r="AS376" s="1"/>
      <c r="AT376" s="1"/>
      <c r="AU376" s="1"/>
      <c r="AV376" s="1"/>
      <c r="AW376" s="1"/>
      <c r="AX376" s="1"/>
      <c r="AY376" s="1"/>
    </row>
    <row r="377" spans="1:51" x14ac:dyDescent="0.3">
      <c r="F377"/>
      <c r="G377" s="2"/>
      <c r="O377" s="4"/>
      <c r="P377" s="9"/>
      <c r="Q377" s="9"/>
      <c r="R377" s="9"/>
      <c r="S377" s="9"/>
      <c r="T377" s="9"/>
      <c r="U377" s="9"/>
      <c r="V377" s="9"/>
      <c r="W377" s="9"/>
      <c r="X377" s="9"/>
      <c r="Y377" s="9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P377" s="1"/>
      <c r="AQ377" s="1"/>
      <c r="AR377" s="1"/>
      <c r="AS377" s="1"/>
      <c r="AT377" s="1"/>
      <c r="AU377" s="1"/>
      <c r="AV377" s="1"/>
      <c r="AW377" s="1"/>
      <c r="AX377" s="1"/>
      <c r="AY377" s="1"/>
    </row>
    <row r="378" spans="1:51" x14ac:dyDescent="0.3">
      <c r="A378" s="11"/>
      <c r="F378"/>
      <c r="G378" s="2"/>
      <c r="O378" s="4"/>
      <c r="P378" s="9"/>
      <c r="Q378" s="9"/>
      <c r="R378" s="9"/>
      <c r="S378" s="9"/>
      <c r="T378" s="9"/>
      <c r="U378" s="9"/>
      <c r="V378" s="9"/>
      <c r="W378" s="9"/>
      <c r="X378" s="9"/>
      <c r="Y378" s="9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P378" s="1"/>
      <c r="AQ378" s="1"/>
      <c r="AR378" s="1"/>
      <c r="AS378" s="1"/>
      <c r="AT378" s="1"/>
      <c r="AU378" s="1"/>
      <c r="AV378" s="1"/>
      <c r="AW378" s="1"/>
      <c r="AX378" s="1"/>
      <c r="AY378" s="1"/>
    </row>
    <row r="379" spans="1:51" x14ac:dyDescent="0.3">
      <c r="F379"/>
      <c r="G379" s="2"/>
      <c r="O379" s="4"/>
      <c r="P379" s="9"/>
      <c r="Q379" s="9"/>
      <c r="R379" s="9"/>
      <c r="S379" s="9"/>
      <c r="T379" s="9"/>
      <c r="U379" s="9"/>
      <c r="V379" s="9"/>
      <c r="W379" s="9"/>
      <c r="X379" s="9"/>
      <c r="Y379" s="9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P379" s="1"/>
      <c r="AQ379" s="1"/>
      <c r="AR379" s="1"/>
      <c r="AS379" s="1"/>
      <c r="AT379" s="1"/>
      <c r="AU379" s="1"/>
      <c r="AV379" s="1"/>
      <c r="AW379" s="1"/>
      <c r="AX379" s="1"/>
      <c r="AY379" s="1"/>
    </row>
    <row r="380" spans="1:51" x14ac:dyDescent="0.3">
      <c r="G380" s="2"/>
      <c r="O380" s="4"/>
      <c r="P380" s="9"/>
      <c r="Q380" s="9"/>
      <c r="R380" s="9"/>
      <c r="S380" s="9"/>
      <c r="T380" s="9"/>
      <c r="U380" s="9"/>
      <c r="V380" s="9"/>
      <c r="W380" s="9"/>
      <c r="X380" s="9"/>
      <c r="Y380" s="9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P380" s="1"/>
      <c r="AQ380" s="1"/>
      <c r="AR380" s="1"/>
      <c r="AS380" s="1"/>
      <c r="AT380" s="1"/>
      <c r="AU380" s="1"/>
      <c r="AV380" s="1"/>
      <c r="AW380" s="1"/>
      <c r="AX380" s="1"/>
      <c r="AY380" s="1"/>
    </row>
    <row r="381" spans="1:51" x14ac:dyDescent="0.3">
      <c r="F381" s="2"/>
      <c r="G381" s="2"/>
      <c r="O381" s="4"/>
      <c r="P381" s="9"/>
      <c r="Q381" s="9"/>
      <c r="R381" s="9"/>
      <c r="S381" s="9"/>
      <c r="T381" s="9"/>
      <c r="U381" s="9"/>
      <c r="V381" s="9"/>
      <c r="W381" s="9"/>
      <c r="X381" s="9"/>
      <c r="Y381" s="9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P381" s="1"/>
      <c r="AQ381" s="1"/>
      <c r="AR381" s="1"/>
      <c r="AS381" s="1"/>
      <c r="AT381" s="1"/>
      <c r="AU381" s="1"/>
      <c r="AV381" s="1"/>
      <c r="AW381" s="1"/>
      <c r="AX381" s="1"/>
      <c r="AY381" s="1"/>
    </row>
    <row r="382" spans="1:51" x14ac:dyDescent="0.3">
      <c r="F382" s="2"/>
      <c r="G382" s="2"/>
      <c r="O382" s="4"/>
      <c r="P382" s="9"/>
      <c r="Q382" s="9"/>
      <c r="R382" s="9"/>
      <c r="S382" s="9"/>
      <c r="T382" s="9"/>
      <c r="U382" s="9"/>
      <c r="V382" s="9"/>
      <c r="W382" s="9"/>
      <c r="X382" s="9"/>
      <c r="Y382" s="9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P382" s="1"/>
      <c r="AQ382" s="1"/>
      <c r="AR382" s="1"/>
      <c r="AS382" s="1"/>
      <c r="AT382" s="1"/>
      <c r="AU382" s="1"/>
      <c r="AV382" s="1"/>
      <c r="AW382" s="1"/>
      <c r="AX382" s="1"/>
      <c r="AY382" s="1"/>
    </row>
    <row r="383" spans="1:51" x14ac:dyDescent="0.3">
      <c r="A383" s="11"/>
      <c r="F383" s="2"/>
      <c r="G383" s="2"/>
      <c r="O383" s="4"/>
      <c r="P383" s="9"/>
      <c r="Q383" s="9"/>
      <c r="R383" s="9"/>
      <c r="S383" s="9"/>
      <c r="T383" s="9"/>
      <c r="U383" s="9"/>
      <c r="V383" s="9"/>
      <c r="W383" s="9"/>
      <c r="X383" s="9"/>
      <c r="Y383" s="9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P383" s="1"/>
      <c r="AQ383" s="1"/>
      <c r="AR383" s="1"/>
      <c r="AS383" s="1"/>
      <c r="AT383" s="1"/>
      <c r="AU383" s="1"/>
      <c r="AV383" s="1"/>
      <c r="AW383" s="1"/>
      <c r="AX383" s="1"/>
      <c r="AY383" s="1"/>
    </row>
    <row r="384" spans="1:51" x14ac:dyDescent="0.3">
      <c r="F384"/>
      <c r="G384" s="2"/>
      <c r="O384" s="4"/>
      <c r="P384" s="9"/>
      <c r="Q384" s="9"/>
      <c r="R384" s="9"/>
      <c r="S384" s="9"/>
      <c r="T384" s="9"/>
      <c r="U384" s="9"/>
      <c r="V384" s="9"/>
      <c r="W384" s="9"/>
      <c r="X384" s="9"/>
      <c r="Y384" s="9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P384" s="1"/>
      <c r="AQ384" s="1"/>
      <c r="AR384" s="1"/>
      <c r="AS384" s="1"/>
      <c r="AT384" s="1"/>
      <c r="AU384" s="1"/>
      <c r="AV384" s="1"/>
      <c r="AW384" s="1"/>
      <c r="AX384" s="1"/>
      <c r="AY384" s="1"/>
    </row>
    <row r="385" spans="1:51" x14ac:dyDescent="0.3">
      <c r="F385" s="2"/>
      <c r="G385" s="2"/>
      <c r="O385" s="4"/>
      <c r="P385" s="9"/>
      <c r="Q385" s="9"/>
      <c r="R385" s="9"/>
      <c r="S385" s="9"/>
      <c r="T385" s="9"/>
      <c r="U385" s="9"/>
      <c r="V385" s="9"/>
      <c r="W385" s="9"/>
      <c r="X385" s="9"/>
      <c r="Y385" s="9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P385" s="1"/>
      <c r="AQ385" s="1"/>
      <c r="AR385" s="1"/>
      <c r="AS385" s="1"/>
      <c r="AT385" s="1"/>
      <c r="AU385" s="1"/>
      <c r="AV385" s="1"/>
      <c r="AW385" s="1"/>
      <c r="AX385" s="1"/>
      <c r="AY385" s="1"/>
    </row>
    <row r="386" spans="1:51" x14ac:dyDescent="0.3">
      <c r="F386" s="2"/>
      <c r="G386" s="2"/>
      <c r="O386" s="4"/>
      <c r="P386" s="9"/>
      <c r="Q386" s="9"/>
      <c r="R386" s="9"/>
      <c r="S386" s="9"/>
      <c r="T386" s="9"/>
      <c r="U386" s="9"/>
      <c r="V386" s="9"/>
      <c r="W386" s="9"/>
      <c r="X386" s="9"/>
      <c r="Y386" s="9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P386" s="1"/>
      <c r="AQ386" s="1"/>
      <c r="AR386" s="1"/>
      <c r="AS386" s="1"/>
      <c r="AT386" s="1"/>
      <c r="AU386" s="1"/>
      <c r="AV386" s="1"/>
      <c r="AW386" s="1"/>
      <c r="AX386" s="1"/>
      <c r="AY386" s="1"/>
    </row>
    <row r="387" spans="1:51" x14ac:dyDescent="0.3">
      <c r="A387" s="11"/>
      <c r="F387" s="2"/>
      <c r="G387" s="2"/>
      <c r="O387" s="4"/>
      <c r="P387" s="9"/>
      <c r="Q387" s="9"/>
      <c r="R387" s="9"/>
      <c r="S387" s="9"/>
      <c r="T387" s="9"/>
      <c r="U387" s="9"/>
      <c r="V387" s="9"/>
      <c r="W387" s="9"/>
      <c r="X387" s="9"/>
      <c r="Y387" s="9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P387" s="1"/>
      <c r="AQ387" s="1"/>
      <c r="AR387" s="1"/>
      <c r="AS387" s="1"/>
      <c r="AT387" s="1"/>
      <c r="AU387" s="1"/>
      <c r="AV387" s="1"/>
      <c r="AW387" s="1"/>
      <c r="AX387" s="1"/>
      <c r="AY387" s="1"/>
    </row>
    <row r="388" spans="1:51" x14ac:dyDescent="0.3">
      <c r="F388" s="2"/>
      <c r="G388" s="2"/>
      <c r="O388" s="4"/>
      <c r="P388" s="9"/>
      <c r="Q388" s="9"/>
      <c r="R388" s="9"/>
      <c r="S388" s="9"/>
      <c r="T388" s="9"/>
      <c r="U388" s="9"/>
      <c r="V388" s="9"/>
      <c r="W388" s="9"/>
      <c r="X388" s="9"/>
      <c r="Y388" s="9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P388" s="1"/>
      <c r="AQ388" s="1"/>
      <c r="AR388" s="1"/>
      <c r="AS388" s="1"/>
      <c r="AT388" s="1"/>
      <c r="AU388" s="1"/>
      <c r="AV388" s="1"/>
      <c r="AW388" s="1"/>
      <c r="AX388" s="1"/>
      <c r="AY388" s="1"/>
    </row>
    <row r="389" spans="1:51" x14ac:dyDescent="0.3">
      <c r="F389"/>
      <c r="G389" s="2"/>
      <c r="O389" s="4"/>
      <c r="P389" s="9"/>
      <c r="Q389" s="9"/>
      <c r="R389" s="9"/>
      <c r="S389" s="9"/>
      <c r="T389" s="9"/>
      <c r="U389" s="9"/>
      <c r="V389" s="9"/>
      <c r="W389" s="9"/>
      <c r="X389" s="9"/>
      <c r="Y389" s="9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P389" s="1"/>
      <c r="AQ389" s="1"/>
      <c r="AR389" s="1"/>
      <c r="AS389" s="1"/>
      <c r="AT389" s="1"/>
      <c r="AU389" s="1"/>
      <c r="AV389" s="1"/>
      <c r="AW389" s="1"/>
      <c r="AX389" s="1"/>
      <c r="AY389" s="1"/>
    </row>
    <row r="390" spans="1:51" x14ac:dyDescent="0.3">
      <c r="F390"/>
      <c r="G390" s="2"/>
      <c r="O390" s="4"/>
      <c r="P390" s="9"/>
      <c r="Q390" s="9"/>
      <c r="R390" s="9"/>
      <c r="S390" s="9"/>
      <c r="T390" s="9"/>
      <c r="U390" s="9"/>
      <c r="V390" s="9"/>
      <c r="W390" s="9"/>
      <c r="X390" s="9"/>
      <c r="Y390" s="9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P390" s="1"/>
      <c r="AQ390" s="1"/>
      <c r="AR390" s="1"/>
      <c r="AS390" s="1"/>
      <c r="AT390" s="1"/>
      <c r="AU390" s="1"/>
      <c r="AV390" s="1"/>
      <c r="AW390" s="1"/>
      <c r="AX390" s="1"/>
      <c r="AY390" s="1"/>
    </row>
    <row r="391" spans="1:51" x14ac:dyDescent="0.3">
      <c r="F391"/>
      <c r="G391" s="2"/>
      <c r="O391" s="4"/>
      <c r="P391" s="9"/>
      <c r="Q391" s="9"/>
      <c r="R391" s="9"/>
      <c r="S391" s="9"/>
      <c r="T391" s="9"/>
      <c r="U391" s="9"/>
      <c r="V391" s="9"/>
      <c r="W391" s="9"/>
      <c r="X391" s="9"/>
      <c r="Y391" s="9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P391" s="1"/>
      <c r="AQ391" s="1"/>
      <c r="AR391" s="1"/>
      <c r="AS391" s="1"/>
      <c r="AT391" s="1"/>
      <c r="AU391" s="1"/>
      <c r="AV391" s="1"/>
      <c r="AW391" s="1"/>
      <c r="AX391" s="1"/>
      <c r="AY391" s="1"/>
    </row>
    <row r="392" spans="1:51" x14ac:dyDescent="0.3">
      <c r="F392"/>
      <c r="G392" s="2"/>
      <c r="O392" s="4"/>
      <c r="P392" s="9"/>
      <c r="Q392" s="9"/>
      <c r="R392" s="9"/>
      <c r="S392" s="9"/>
      <c r="T392" s="9"/>
      <c r="U392" s="9"/>
      <c r="V392" s="9"/>
      <c r="W392" s="9"/>
      <c r="X392" s="9"/>
      <c r="Y392" s="9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P392" s="1"/>
      <c r="AQ392" s="1"/>
      <c r="AR392" s="1"/>
      <c r="AS392" s="1"/>
      <c r="AT392" s="1"/>
      <c r="AU392" s="1"/>
      <c r="AV392" s="1"/>
      <c r="AW392" s="1"/>
      <c r="AX392" s="1"/>
      <c r="AY392" s="1"/>
    </row>
    <row r="393" spans="1:51" x14ac:dyDescent="0.3">
      <c r="F393"/>
      <c r="G393" s="2"/>
      <c r="O393" s="4"/>
      <c r="P393" s="9"/>
      <c r="Q393" s="9"/>
      <c r="R393" s="9"/>
      <c r="S393" s="9"/>
      <c r="T393" s="9"/>
      <c r="U393" s="9"/>
      <c r="V393" s="9"/>
      <c r="W393" s="9"/>
      <c r="X393" s="9"/>
      <c r="Y393" s="9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P393" s="1"/>
      <c r="AQ393" s="1"/>
      <c r="AR393" s="1"/>
      <c r="AS393" s="1"/>
      <c r="AT393" s="1"/>
      <c r="AU393" s="1"/>
      <c r="AV393" s="1"/>
      <c r="AW393" s="1"/>
      <c r="AX393" s="1"/>
      <c r="AY393" s="1"/>
    </row>
    <row r="394" spans="1:51" x14ac:dyDescent="0.3">
      <c r="F394" s="2"/>
      <c r="G394" s="2"/>
      <c r="O394" s="4"/>
      <c r="P394" s="9"/>
      <c r="Q394" s="9"/>
      <c r="R394" s="9"/>
      <c r="S394" s="9"/>
      <c r="T394" s="9"/>
      <c r="U394" s="9"/>
      <c r="V394" s="9"/>
      <c r="W394" s="9"/>
      <c r="X394" s="9"/>
      <c r="Y394" s="9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P394" s="1"/>
      <c r="AQ394" s="1"/>
      <c r="AR394" s="1"/>
      <c r="AS394" s="1"/>
      <c r="AT394" s="1"/>
      <c r="AU394" s="1"/>
      <c r="AV394" s="1"/>
      <c r="AW394" s="1"/>
      <c r="AX394" s="1"/>
      <c r="AY394" s="1"/>
    </row>
    <row r="395" spans="1:51" x14ac:dyDescent="0.3">
      <c r="F395" s="2"/>
      <c r="G395" s="2"/>
      <c r="O395" s="4"/>
      <c r="P395" s="9"/>
      <c r="Q395" s="9"/>
      <c r="R395" s="9"/>
      <c r="S395" s="9"/>
      <c r="T395" s="9"/>
      <c r="U395" s="9"/>
      <c r="V395" s="9"/>
      <c r="W395" s="9"/>
      <c r="X395" s="9"/>
      <c r="Y395" s="9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P395" s="1"/>
      <c r="AQ395" s="1"/>
      <c r="AR395" s="1"/>
      <c r="AS395" s="1"/>
      <c r="AT395" s="1"/>
      <c r="AU395" s="1"/>
      <c r="AV395" s="1"/>
      <c r="AW395" s="1"/>
      <c r="AX395" s="1"/>
      <c r="AY395" s="1"/>
    </row>
    <row r="396" spans="1:51" x14ac:dyDescent="0.3">
      <c r="F396"/>
      <c r="G396" s="2"/>
      <c r="O396" s="4"/>
      <c r="P396" s="9"/>
      <c r="Q396" s="9"/>
      <c r="R396" s="9"/>
      <c r="S396" s="9"/>
      <c r="T396" s="9"/>
      <c r="U396" s="9"/>
      <c r="V396" s="9"/>
      <c r="W396" s="9"/>
      <c r="X396" s="9"/>
      <c r="Y396" s="9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P396" s="1"/>
      <c r="AQ396" s="1"/>
      <c r="AR396" s="1"/>
      <c r="AS396" s="1"/>
      <c r="AT396" s="1"/>
      <c r="AU396" s="1"/>
      <c r="AV396" s="1"/>
      <c r="AW396" s="1"/>
      <c r="AX396" s="1"/>
      <c r="AY396" s="1"/>
    </row>
    <row r="397" spans="1:51" x14ac:dyDescent="0.3">
      <c r="F397"/>
      <c r="G397" s="2"/>
      <c r="O397" s="4"/>
      <c r="P397" s="9"/>
      <c r="Q397" s="9"/>
      <c r="R397" s="9"/>
      <c r="S397" s="9"/>
      <c r="T397" s="9"/>
      <c r="U397" s="9"/>
      <c r="V397" s="9"/>
      <c r="W397" s="9"/>
      <c r="X397" s="9"/>
      <c r="Y397" s="9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P397" s="1"/>
      <c r="AQ397" s="1"/>
      <c r="AR397" s="1"/>
      <c r="AS397" s="1"/>
      <c r="AT397" s="1"/>
      <c r="AU397" s="1"/>
      <c r="AV397" s="1"/>
      <c r="AW397" s="1"/>
      <c r="AX397" s="1"/>
      <c r="AY397" s="1"/>
    </row>
    <row r="398" spans="1:51" x14ac:dyDescent="0.3">
      <c r="F398"/>
      <c r="G398" s="2"/>
      <c r="O398" s="4"/>
      <c r="P398" s="9"/>
      <c r="Q398" s="9"/>
      <c r="R398" s="9"/>
      <c r="S398" s="9"/>
      <c r="T398" s="9"/>
      <c r="U398" s="9"/>
      <c r="V398" s="9"/>
      <c r="W398" s="9"/>
      <c r="X398" s="9"/>
      <c r="Y398" s="9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P398" s="1"/>
      <c r="AQ398" s="1"/>
      <c r="AR398" s="1"/>
      <c r="AS398" s="1"/>
      <c r="AT398" s="1"/>
      <c r="AU398" s="1"/>
      <c r="AV398" s="1"/>
      <c r="AW398" s="1"/>
      <c r="AX398" s="1"/>
      <c r="AY398" s="1"/>
    </row>
    <row r="399" spans="1:51" x14ac:dyDescent="0.3">
      <c r="F399"/>
      <c r="G399" s="2"/>
      <c r="O399" s="4"/>
      <c r="P399" s="9"/>
      <c r="Q399" s="9"/>
      <c r="R399" s="9"/>
      <c r="S399" s="9"/>
      <c r="T399" s="9"/>
      <c r="U399" s="9"/>
      <c r="V399" s="9"/>
      <c r="W399" s="9"/>
      <c r="X399" s="9"/>
      <c r="Y399" s="9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P399" s="1"/>
      <c r="AQ399" s="1"/>
      <c r="AR399" s="1"/>
      <c r="AS399" s="1"/>
      <c r="AT399" s="1"/>
      <c r="AU399" s="1"/>
      <c r="AV399" s="1"/>
      <c r="AW399" s="1"/>
      <c r="AX399" s="1"/>
      <c r="AY399" s="1"/>
    </row>
    <row r="400" spans="1:51" x14ac:dyDescent="0.3">
      <c r="F400" s="2"/>
      <c r="G400" s="2"/>
      <c r="O400" s="4"/>
      <c r="P400" s="9"/>
      <c r="Q400" s="9"/>
      <c r="R400" s="9"/>
      <c r="S400" s="9"/>
      <c r="T400" s="9"/>
      <c r="U400" s="9"/>
      <c r="V400" s="9"/>
      <c r="W400" s="9"/>
      <c r="X400" s="9"/>
      <c r="Y400" s="9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P400" s="1"/>
      <c r="AQ400" s="1"/>
      <c r="AR400" s="1"/>
      <c r="AS400" s="1"/>
      <c r="AT400" s="1"/>
      <c r="AU400" s="1"/>
      <c r="AV400" s="1"/>
      <c r="AW400" s="1"/>
      <c r="AX400" s="1"/>
      <c r="AY400" s="1"/>
    </row>
    <row r="401" spans="1:51" x14ac:dyDescent="0.3">
      <c r="F401"/>
      <c r="G401" s="2"/>
      <c r="O401" s="4"/>
      <c r="P401" s="9"/>
      <c r="Q401" s="9"/>
      <c r="R401" s="9"/>
      <c r="S401" s="9"/>
      <c r="T401" s="9"/>
      <c r="U401" s="9"/>
      <c r="V401" s="9"/>
      <c r="W401" s="9"/>
      <c r="X401" s="9"/>
      <c r="Y401" s="9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P401" s="1"/>
      <c r="AQ401" s="1"/>
      <c r="AR401" s="1"/>
      <c r="AS401" s="1"/>
      <c r="AT401" s="1"/>
      <c r="AU401" s="1"/>
      <c r="AV401" s="1"/>
      <c r="AW401" s="1"/>
      <c r="AX401" s="1"/>
      <c r="AY401" s="1"/>
    </row>
    <row r="402" spans="1:51" x14ac:dyDescent="0.3">
      <c r="F402" s="2"/>
      <c r="G402" s="2"/>
      <c r="O402" s="4"/>
      <c r="P402" s="9"/>
      <c r="Q402" s="9"/>
      <c r="R402" s="9"/>
      <c r="S402" s="9"/>
      <c r="T402" s="9"/>
      <c r="U402" s="9"/>
      <c r="V402" s="9"/>
      <c r="W402" s="9"/>
      <c r="X402" s="9"/>
      <c r="Y402" s="9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P402" s="1"/>
      <c r="AQ402" s="1"/>
      <c r="AR402" s="1"/>
      <c r="AS402" s="1"/>
      <c r="AT402" s="1"/>
      <c r="AU402" s="1"/>
      <c r="AV402" s="1"/>
      <c r="AW402" s="1"/>
      <c r="AX402" s="1"/>
      <c r="AY402" s="1"/>
    </row>
    <row r="403" spans="1:51" x14ac:dyDescent="0.3">
      <c r="F403"/>
      <c r="G403" s="2"/>
      <c r="O403" s="4"/>
      <c r="P403" s="9"/>
      <c r="Q403" s="9"/>
      <c r="R403" s="9"/>
      <c r="S403" s="9"/>
      <c r="T403" s="9"/>
      <c r="U403" s="9"/>
      <c r="V403" s="9"/>
      <c r="W403" s="9"/>
      <c r="X403" s="9"/>
      <c r="Y403" s="9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P403" s="1"/>
      <c r="AQ403" s="1"/>
      <c r="AR403" s="1"/>
      <c r="AS403" s="1"/>
      <c r="AT403" s="1"/>
      <c r="AU403" s="1"/>
      <c r="AV403" s="1"/>
      <c r="AW403" s="1"/>
      <c r="AX403" s="1"/>
      <c r="AY403" s="1"/>
    </row>
    <row r="404" spans="1:51" x14ac:dyDescent="0.3">
      <c r="F404"/>
      <c r="G404" s="2"/>
      <c r="O404" s="4"/>
      <c r="P404" s="9"/>
      <c r="Q404" s="9"/>
      <c r="R404" s="9"/>
      <c r="S404" s="9"/>
      <c r="T404" s="9"/>
      <c r="U404" s="9"/>
      <c r="V404" s="9"/>
      <c r="W404" s="9"/>
      <c r="X404" s="9"/>
      <c r="Y404" s="9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P404" s="1"/>
      <c r="AQ404" s="1"/>
      <c r="AR404" s="1"/>
      <c r="AS404" s="1"/>
      <c r="AT404" s="1"/>
      <c r="AU404" s="1"/>
      <c r="AV404" s="1"/>
      <c r="AW404" s="1"/>
      <c r="AX404" s="1"/>
      <c r="AY404" s="1"/>
    </row>
    <row r="405" spans="1:51" x14ac:dyDescent="0.3">
      <c r="F405"/>
      <c r="G405" s="2"/>
      <c r="O405" s="4"/>
      <c r="P405" s="9"/>
      <c r="Q405" s="9"/>
      <c r="R405" s="9"/>
      <c r="S405" s="9"/>
      <c r="T405" s="9"/>
      <c r="U405" s="9"/>
      <c r="V405" s="9"/>
      <c r="W405" s="9"/>
      <c r="X405" s="9"/>
      <c r="Y405" s="9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P405" s="1"/>
      <c r="AQ405" s="1"/>
      <c r="AR405" s="1"/>
      <c r="AS405" s="1"/>
      <c r="AT405" s="1"/>
      <c r="AU405" s="1"/>
      <c r="AV405" s="1"/>
      <c r="AW405" s="1"/>
      <c r="AX405" s="1"/>
      <c r="AY405" s="1"/>
    </row>
    <row r="406" spans="1:51" x14ac:dyDescent="0.3">
      <c r="G406" s="2"/>
      <c r="O406" s="4"/>
      <c r="P406" s="9"/>
      <c r="Q406" s="9"/>
      <c r="R406" s="9"/>
      <c r="S406" s="9"/>
      <c r="T406" s="9"/>
      <c r="U406" s="9"/>
      <c r="V406" s="9"/>
      <c r="W406" s="9"/>
      <c r="X406" s="9"/>
      <c r="Y406" s="9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P406" s="1"/>
      <c r="AQ406" s="1"/>
      <c r="AR406" s="1"/>
      <c r="AS406" s="1"/>
      <c r="AT406" s="1"/>
      <c r="AU406" s="1"/>
      <c r="AV406" s="1"/>
      <c r="AW406" s="1"/>
      <c r="AX406" s="1"/>
      <c r="AY406" s="1"/>
    </row>
    <row r="407" spans="1:51" x14ac:dyDescent="0.3">
      <c r="F407" s="2"/>
      <c r="G407" s="2"/>
      <c r="O407" s="4"/>
      <c r="P407" s="9"/>
      <c r="Q407" s="9"/>
      <c r="R407" s="9"/>
      <c r="S407" s="9"/>
      <c r="T407" s="9"/>
      <c r="U407" s="9"/>
      <c r="V407" s="9"/>
      <c r="W407" s="9"/>
      <c r="X407" s="9"/>
      <c r="Y407" s="9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P407" s="1"/>
      <c r="AQ407" s="1"/>
      <c r="AR407" s="1"/>
      <c r="AS407" s="1"/>
      <c r="AT407" s="1"/>
      <c r="AU407" s="1"/>
      <c r="AV407" s="1"/>
      <c r="AW407" s="1"/>
      <c r="AX407" s="1"/>
      <c r="AY407" s="1"/>
    </row>
    <row r="408" spans="1:51" x14ac:dyDescent="0.3">
      <c r="F408"/>
      <c r="G408" s="2"/>
      <c r="O408" s="4"/>
      <c r="P408" s="9"/>
      <c r="Q408" s="9"/>
      <c r="R408" s="9"/>
      <c r="S408" s="9"/>
      <c r="T408" s="9"/>
      <c r="U408" s="9"/>
      <c r="V408" s="9"/>
      <c r="W408" s="9"/>
      <c r="X408" s="9"/>
      <c r="Y408" s="9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P408" s="1"/>
      <c r="AQ408" s="1"/>
      <c r="AR408" s="1"/>
      <c r="AS408" s="1"/>
      <c r="AT408" s="1"/>
      <c r="AU408" s="1"/>
      <c r="AV408" s="1"/>
      <c r="AW408" s="1"/>
      <c r="AX408" s="1"/>
      <c r="AY408" s="1"/>
    </row>
    <row r="409" spans="1:51" x14ac:dyDescent="0.3">
      <c r="F409" s="2"/>
      <c r="G409" s="2"/>
      <c r="O409" s="4"/>
      <c r="P409" s="9"/>
      <c r="Q409" s="9"/>
      <c r="R409" s="9"/>
      <c r="S409" s="9"/>
      <c r="T409" s="9"/>
      <c r="U409" s="9"/>
      <c r="V409" s="9"/>
      <c r="W409" s="9"/>
      <c r="X409" s="9"/>
      <c r="Y409" s="9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P409" s="1"/>
      <c r="AQ409" s="1"/>
      <c r="AR409" s="1"/>
      <c r="AS409" s="1"/>
      <c r="AT409" s="1"/>
      <c r="AU409" s="1"/>
      <c r="AV409" s="1"/>
      <c r="AW409" s="1"/>
      <c r="AX409" s="1"/>
      <c r="AY409" s="1"/>
    </row>
    <row r="410" spans="1:51" x14ac:dyDescent="0.3">
      <c r="F410"/>
      <c r="G410" s="2"/>
      <c r="O410" s="4"/>
      <c r="P410" s="9"/>
      <c r="Q410" s="9"/>
      <c r="R410" s="9"/>
      <c r="S410" s="9"/>
      <c r="T410" s="9"/>
      <c r="U410" s="9"/>
      <c r="V410" s="9"/>
      <c r="W410" s="9"/>
      <c r="X410" s="9"/>
      <c r="Y410" s="9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P410" s="1"/>
      <c r="AQ410" s="1"/>
      <c r="AR410" s="1"/>
      <c r="AS410" s="1"/>
      <c r="AT410" s="1"/>
      <c r="AU410" s="1"/>
      <c r="AV410" s="1"/>
      <c r="AW410" s="1"/>
      <c r="AX410" s="1"/>
      <c r="AY410" s="1"/>
    </row>
    <row r="411" spans="1:51" x14ac:dyDescent="0.3">
      <c r="F411" s="2"/>
      <c r="G411" s="2"/>
      <c r="O411" s="4"/>
      <c r="P411" s="9"/>
      <c r="Q411" s="9"/>
      <c r="R411" s="9"/>
      <c r="S411" s="9"/>
      <c r="T411" s="9"/>
      <c r="U411" s="9"/>
      <c r="V411" s="9"/>
      <c r="W411" s="9"/>
      <c r="X411" s="9"/>
      <c r="Y411" s="9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P411" s="1"/>
      <c r="AQ411" s="1"/>
      <c r="AR411" s="1"/>
      <c r="AS411" s="1"/>
      <c r="AT411" s="1"/>
      <c r="AU411" s="1"/>
      <c r="AV411" s="1"/>
      <c r="AW411" s="1"/>
      <c r="AX411" s="1"/>
      <c r="AY411" s="1"/>
    </row>
    <row r="412" spans="1:51" x14ac:dyDescent="0.3">
      <c r="F412"/>
      <c r="G412" s="2"/>
      <c r="O412" s="4"/>
      <c r="P412" s="9"/>
      <c r="Q412" s="9"/>
      <c r="R412" s="9"/>
      <c r="S412" s="9"/>
      <c r="T412" s="9"/>
      <c r="U412" s="9"/>
      <c r="V412" s="9"/>
      <c r="W412" s="9"/>
      <c r="X412" s="9"/>
      <c r="Y412" s="9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P412" s="1"/>
      <c r="AQ412" s="1"/>
      <c r="AR412" s="1"/>
      <c r="AS412" s="1"/>
      <c r="AT412" s="1"/>
      <c r="AU412" s="1"/>
      <c r="AV412" s="1"/>
      <c r="AW412" s="1"/>
      <c r="AX412" s="1"/>
      <c r="AY412" s="1"/>
    </row>
    <row r="413" spans="1:51" x14ac:dyDescent="0.3">
      <c r="F413"/>
      <c r="G413" s="2"/>
      <c r="O413" s="4"/>
      <c r="P413" s="9"/>
      <c r="Q413" s="9"/>
      <c r="R413" s="9"/>
      <c r="S413" s="9"/>
      <c r="T413" s="9"/>
      <c r="U413" s="9"/>
      <c r="V413" s="9"/>
      <c r="W413" s="9"/>
      <c r="X413" s="9"/>
      <c r="Y413" s="9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P413" s="1"/>
      <c r="AQ413" s="1"/>
      <c r="AR413" s="1"/>
      <c r="AS413" s="1"/>
      <c r="AT413" s="1"/>
      <c r="AU413" s="1"/>
      <c r="AV413" s="1"/>
      <c r="AW413" s="1"/>
      <c r="AX413" s="1"/>
      <c r="AY413" s="1"/>
    </row>
    <row r="414" spans="1:51" x14ac:dyDescent="0.3">
      <c r="F414"/>
      <c r="G414" s="2"/>
      <c r="O414" s="4"/>
      <c r="P414" s="9"/>
      <c r="Q414" s="9"/>
      <c r="R414" s="9"/>
      <c r="S414" s="9"/>
      <c r="T414" s="9"/>
      <c r="U414" s="9"/>
      <c r="V414" s="9"/>
      <c r="W414" s="9"/>
      <c r="X414" s="9"/>
      <c r="Y414" s="9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P414" s="1"/>
      <c r="AQ414" s="1"/>
      <c r="AR414" s="1"/>
      <c r="AS414" s="1"/>
      <c r="AT414" s="1"/>
      <c r="AU414" s="1"/>
      <c r="AV414" s="1"/>
      <c r="AW414" s="1"/>
      <c r="AX414" s="1"/>
      <c r="AY414" s="1"/>
    </row>
    <row r="415" spans="1:51" x14ac:dyDescent="0.3">
      <c r="F415" s="2"/>
      <c r="G415" s="2"/>
      <c r="O415" s="4"/>
      <c r="P415" s="9"/>
      <c r="Q415" s="9"/>
      <c r="R415" s="9"/>
      <c r="S415" s="9"/>
      <c r="T415" s="9"/>
      <c r="U415" s="9"/>
      <c r="V415" s="9"/>
      <c r="W415" s="9"/>
      <c r="X415" s="9"/>
      <c r="Y415" s="9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P415" s="1"/>
      <c r="AQ415" s="1"/>
      <c r="AR415" s="1"/>
      <c r="AS415" s="1"/>
      <c r="AT415" s="1"/>
      <c r="AU415" s="1"/>
      <c r="AV415" s="1"/>
      <c r="AW415" s="1"/>
      <c r="AX415" s="1"/>
      <c r="AY415" s="1"/>
    </row>
    <row r="416" spans="1:51" x14ac:dyDescent="0.3">
      <c r="A416" s="11"/>
      <c r="F416" s="2"/>
      <c r="G416" s="2"/>
      <c r="O416" s="4"/>
      <c r="P416" s="9"/>
      <c r="Q416" s="9"/>
      <c r="R416" s="9"/>
      <c r="S416" s="9"/>
      <c r="T416" s="9"/>
      <c r="U416" s="9"/>
      <c r="V416" s="9"/>
      <c r="W416" s="9"/>
      <c r="X416" s="9"/>
      <c r="Y416" s="9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P416" s="1"/>
      <c r="AQ416" s="1"/>
      <c r="AR416" s="1"/>
      <c r="AS416" s="1"/>
      <c r="AT416" s="1"/>
      <c r="AU416" s="1"/>
      <c r="AV416" s="1"/>
      <c r="AW416" s="1"/>
      <c r="AX416" s="1"/>
      <c r="AY416" s="1"/>
    </row>
    <row r="417" spans="6:51" s="14" customFormat="1" x14ac:dyDescent="0.3">
      <c r="G417" s="15"/>
      <c r="O417" s="16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P417" s="17"/>
      <c r="AQ417" s="17"/>
      <c r="AR417" s="17"/>
      <c r="AS417" s="17"/>
      <c r="AT417" s="17"/>
      <c r="AU417" s="17"/>
      <c r="AV417" s="17"/>
      <c r="AW417" s="17"/>
      <c r="AX417" s="17"/>
      <c r="AY417" s="17"/>
    </row>
    <row r="418" spans="6:51" x14ac:dyDescent="0.3">
      <c r="F418" s="2"/>
      <c r="G418" s="2"/>
      <c r="O418" s="4"/>
      <c r="P418" s="9"/>
      <c r="Q418" s="9"/>
      <c r="R418" s="9"/>
      <c r="S418" s="9"/>
      <c r="T418" s="9"/>
      <c r="U418" s="9"/>
      <c r="V418" s="9"/>
      <c r="W418" s="9"/>
      <c r="X418" s="9"/>
      <c r="Y418" s="9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P418" s="1"/>
      <c r="AQ418" s="1"/>
      <c r="AR418" s="1"/>
      <c r="AS418" s="1"/>
      <c r="AT418" s="1"/>
      <c r="AU418" s="1"/>
      <c r="AV418" s="1"/>
      <c r="AW418" s="1"/>
      <c r="AX418" s="1"/>
      <c r="AY418" s="1"/>
    </row>
    <row r="419" spans="6:51" x14ac:dyDescent="0.3">
      <c r="F419"/>
      <c r="G419" s="2"/>
      <c r="O419" s="4"/>
      <c r="P419" s="9"/>
      <c r="Q419" s="9"/>
      <c r="R419" s="9"/>
      <c r="S419" s="9"/>
      <c r="T419" s="9"/>
      <c r="U419" s="9"/>
      <c r="V419" s="9"/>
      <c r="W419" s="9"/>
      <c r="X419" s="9"/>
      <c r="Y419" s="9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P419" s="1"/>
      <c r="AQ419" s="1"/>
      <c r="AR419" s="1"/>
      <c r="AS419" s="1"/>
      <c r="AT419" s="1"/>
      <c r="AU419" s="1"/>
      <c r="AV419" s="1"/>
      <c r="AW419" s="1"/>
      <c r="AX419" s="1"/>
      <c r="AY419" s="1"/>
    </row>
    <row r="420" spans="6:51" x14ac:dyDescent="0.3">
      <c r="F420"/>
      <c r="G420" s="2"/>
      <c r="O420" s="4"/>
      <c r="P420" s="9"/>
      <c r="Q420" s="9"/>
      <c r="R420" s="9"/>
      <c r="S420" s="9"/>
      <c r="T420" s="9"/>
      <c r="U420" s="9"/>
      <c r="V420" s="9"/>
      <c r="W420" s="9"/>
      <c r="X420" s="9"/>
      <c r="Y420" s="9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P420" s="1"/>
      <c r="AQ420" s="1"/>
      <c r="AR420" s="1"/>
      <c r="AS420" s="1"/>
      <c r="AT420" s="1"/>
      <c r="AU420" s="1"/>
      <c r="AV420" s="1"/>
      <c r="AW420" s="1"/>
      <c r="AX420" s="1"/>
      <c r="AY420" s="1"/>
    </row>
    <row r="421" spans="6:51" x14ac:dyDescent="0.3">
      <c r="F421"/>
      <c r="G421" s="2"/>
      <c r="O421" s="4"/>
      <c r="P421" s="9"/>
      <c r="Q421" s="9"/>
      <c r="R421" s="9"/>
      <c r="S421" s="9"/>
      <c r="T421" s="9"/>
      <c r="U421" s="9"/>
      <c r="V421" s="9"/>
      <c r="W421" s="9"/>
      <c r="X421" s="9"/>
      <c r="Y421" s="9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P421" s="1"/>
      <c r="AQ421" s="1"/>
      <c r="AR421" s="1"/>
      <c r="AS421" s="1"/>
      <c r="AT421" s="1"/>
      <c r="AU421" s="1"/>
      <c r="AV421" s="1"/>
      <c r="AW421" s="1"/>
      <c r="AX421" s="1"/>
      <c r="AY421" s="1"/>
    </row>
    <row r="422" spans="6:51" x14ac:dyDescent="0.3">
      <c r="F422"/>
      <c r="G422" s="2"/>
      <c r="O422" s="4"/>
      <c r="P422" s="9"/>
      <c r="Q422" s="9"/>
      <c r="R422" s="9"/>
      <c r="S422" s="9"/>
      <c r="T422" s="9"/>
      <c r="U422" s="9"/>
      <c r="V422" s="9"/>
      <c r="W422" s="9"/>
      <c r="X422" s="9"/>
      <c r="Y422" s="9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P422" s="1"/>
      <c r="AQ422" s="1"/>
      <c r="AR422" s="1"/>
      <c r="AS422" s="1"/>
      <c r="AT422" s="1"/>
      <c r="AU422" s="1"/>
      <c r="AV422" s="1"/>
      <c r="AW422" s="1"/>
      <c r="AX422" s="1"/>
      <c r="AY422" s="1"/>
    </row>
    <row r="423" spans="6:51" x14ac:dyDescent="0.3">
      <c r="F423"/>
      <c r="G423" s="2"/>
      <c r="O423" s="4"/>
      <c r="P423" s="9"/>
      <c r="Q423" s="9"/>
      <c r="R423" s="9"/>
      <c r="S423" s="9"/>
      <c r="T423" s="9"/>
      <c r="U423" s="9"/>
      <c r="V423" s="9"/>
      <c r="W423" s="9"/>
      <c r="X423" s="9"/>
      <c r="Y423" s="9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P423" s="1"/>
      <c r="AQ423" s="1"/>
      <c r="AR423" s="1"/>
      <c r="AS423" s="1"/>
      <c r="AT423" s="1"/>
      <c r="AU423" s="1"/>
      <c r="AV423" s="1"/>
      <c r="AW423" s="1"/>
      <c r="AX423" s="1"/>
      <c r="AY423" s="1"/>
    </row>
    <row r="424" spans="6:51" x14ac:dyDescent="0.3">
      <c r="F424"/>
      <c r="G424" s="2"/>
      <c r="O424" s="4"/>
      <c r="P424" s="9"/>
      <c r="Q424" s="9"/>
      <c r="R424" s="9"/>
      <c r="S424" s="9"/>
      <c r="T424" s="9"/>
      <c r="U424" s="9"/>
      <c r="V424" s="9"/>
      <c r="W424" s="9"/>
      <c r="X424" s="9"/>
      <c r="Y424" s="9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P424" s="1"/>
      <c r="AQ424" s="1"/>
      <c r="AR424" s="1"/>
      <c r="AS424" s="1"/>
      <c r="AT424" s="1"/>
      <c r="AU424" s="1"/>
      <c r="AV424" s="1"/>
      <c r="AW424" s="1"/>
      <c r="AX424" s="1"/>
      <c r="AY424" s="1"/>
    </row>
    <row r="425" spans="6:51" x14ac:dyDescent="0.3">
      <c r="F425" s="2"/>
      <c r="G425" s="2"/>
      <c r="O425" s="4"/>
      <c r="P425" s="9"/>
      <c r="Q425" s="9"/>
      <c r="R425" s="9"/>
      <c r="S425" s="9"/>
      <c r="T425" s="9"/>
      <c r="U425" s="9"/>
      <c r="V425" s="9"/>
      <c r="W425" s="9"/>
      <c r="X425" s="9"/>
      <c r="Y425" s="9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P425" s="1"/>
      <c r="AQ425" s="1"/>
      <c r="AR425" s="1"/>
      <c r="AS425" s="1"/>
      <c r="AT425" s="1"/>
      <c r="AU425" s="1"/>
      <c r="AV425" s="1"/>
      <c r="AW425" s="1"/>
      <c r="AX425" s="1"/>
      <c r="AY425" s="1"/>
    </row>
    <row r="426" spans="6:51" x14ac:dyDescent="0.3">
      <c r="F426" s="2"/>
      <c r="G426" s="2"/>
      <c r="O426" s="4"/>
      <c r="P426" s="9"/>
      <c r="Q426" s="9"/>
      <c r="R426" s="9"/>
      <c r="S426" s="9"/>
      <c r="T426" s="9"/>
      <c r="U426" s="9"/>
      <c r="V426" s="9"/>
      <c r="W426" s="9"/>
      <c r="X426" s="9"/>
      <c r="Y426" s="9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P426" s="1"/>
      <c r="AQ426" s="1"/>
      <c r="AR426" s="1"/>
      <c r="AS426" s="1"/>
      <c r="AT426" s="1"/>
      <c r="AU426" s="1"/>
      <c r="AV426" s="1"/>
      <c r="AW426" s="1"/>
      <c r="AX426" s="1"/>
      <c r="AY426" s="1"/>
    </row>
    <row r="427" spans="6:51" x14ac:dyDescent="0.3">
      <c r="F427"/>
      <c r="G427" s="2"/>
      <c r="O427" s="4"/>
      <c r="P427" s="9"/>
      <c r="Q427" s="9"/>
      <c r="R427" s="9"/>
      <c r="S427" s="9"/>
      <c r="T427" s="9"/>
      <c r="U427" s="9"/>
      <c r="V427" s="9"/>
      <c r="W427" s="9"/>
      <c r="X427" s="9"/>
      <c r="Y427" s="9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P427" s="1"/>
      <c r="AQ427" s="1"/>
      <c r="AR427" s="1"/>
      <c r="AS427" s="1"/>
      <c r="AT427" s="1"/>
      <c r="AU427" s="1"/>
      <c r="AV427" s="1"/>
      <c r="AW427" s="1"/>
      <c r="AX427" s="1"/>
      <c r="AY427" s="1"/>
    </row>
    <row r="428" spans="6:51" x14ac:dyDescent="0.3">
      <c r="F428" s="2"/>
      <c r="G428" s="2"/>
      <c r="O428" s="4"/>
      <c r="P428" s="9"/>
      <c r="Q428" s="9"/>
      <c r="R428" s="9"/>
      <c r="S428" s="9"/>
      <c r="T428" s="9"/>
      <c r="U428" s="9"/>
      <c r="V428" s="9"/>
      <c r="W428" s="9"/>
      <c r="X428" s="9"/>
      <c r="Y428" s="9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P428" s="1"/>
      <c r="AQ428" s="1"/>
      <c r="AR428" s="1"/>
      <c r="AS428" s="1"/>
      <c r="AT428" s="1"/>
      <c r="AU428" s="1"/>
      <c r="AV428" s="1"/>
      <c r="AW428" s="1"/>
      <c r="AX428" s="1"/>
      <c r="AY428" s="1"/>
    </row>
    <row r="429" spans="6:51" x14ac:dyDescent="0.3">
      <c r="F429"/>
      <c r="G429" s="2"/>
      <c r="O429" s="4"/>
      <c r="P429" s="9"/>
      <c r="Q429" s="9"/>
      <c r="R429" s="9"/>
      <c r="S429" s="9"/>
      <c r="T429" s="9"/>
      <c r="U429" s="9"/>
      <c r="V429" s="9"/>
      <c r="W429" s="9"/>
      <c r="X429" s="9"/>
      <c r="Y429" s="9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P429" s="1"/>
      <c r="AQ429" s="1"/>
      <c r="AR429" s="1"/>
      <c r="AS429" s="1"/>
      <c r="AT429" s="1"/>
      <c r="AU429" s="1"/>
      <c r="AV429" s="1"/>
      <c r="AW429" s="1"/>
      <c r="AX429" s="1"/>
      <c r="AY429" s="1"/>
    </row>
    <row r="430" spans="6:51" x14ac:dyDescent="0.3">
      <c r="F430"/>
      <c r="G430" s="2"/>
      <c r="O430" s="4"/>
      <c r="P430" s="9"/>
      <c r="Q430" s="9"/>
      <c r="R430" s="9"/>
      <c r="S430" s="9"/>
      <c r="T430" s="9"/>
      <c r="U430" s="9"/>
      <c r="V430" s="9"/>
      <c r="W430" s="9"/>
      <c r="X430" s="9"/>
      <c r="Y430" s="9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P430" s="1"/>
      <c r="AQ430" s="1"/>
      <c r="AR430" s="1"/>
      <c r="AS430" s="1"/>
      <c r="AT430" s="1"/>
      <c r="AU430" s="1"/>
      <c r="AV430" s="1"/>
      <c r="AW430" s="1"/>
      <c r="AX430" s="1"/>
      <c r="AY430" s="1"/>
    </row>
    <row r="431" spans="6:51" x14ac:dyDescent="0.3">
      <c r="F431"/>
      <c r="G431" s="2"/>
      <c r="O431" s="4"/>
      <c r="P431" s="9"/>
      <c r="Q431" s="9"/>
      <c r="R431" s="9"/>
      <c r="S431" s="9"/>
      <c r="T431" s="9"/>
      <c r="U431" s="9"/>
      <c r="V431" s="9"/>
      <c r="W431" s="9"/>
      <c r="X431" s="9"/>
      <c r="Y431" s="9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P431" s="1"/>
      <c r="AQ431" s="1"/>
      <c r="AR431" s="1"/>
      <c r="AS431" s="1"/>
      <c r="AT431" s="1"/>
      <c r="AU431" s="1"/>
      <c r="AV431" s="1"/>
      <c r="AW431" s="1"/>
      <c r="AX431" s="1"/>
      <c r="AY431" s="1"/>
    </row>
    <row r="432" spans="6:51" x14ac:dyDescent="0.3">
      <c r="F432"/>
      <c r="G432" s="2"/>
      <c r="O432" s="4"/>
      <c r="P432" s="9"/>
      <c r="Q432" s="9"/>
      <c r="R432" s="9"/>
      <c r="S432" s="9"/>
      <c r="T432" s="9"/>
      <c r="U432" s="9"/>
      <c r="V432" s="9"/>
      <c r="W432" s="9"/>
      <c r="X432" s="9"/>
      <c r="Y432" s="9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P432" s="1"/>
      <c r="AQ432" s="1"/>
      <c r="AR432" s="1"/>
      <c r="AS432" s="1"/>
      <c r="AT432" s="1"/>
      <c r="AU432" s="1"/>
      <c r="AV432" s="1"/>
      <c r="AW432" s="1"/>
      <c r="AX432" s="1"/>
      <c r="AY432" s="1"/>
    </row>
    <row r="433" spans="6:51" x14ac:dyDescent="0.3">
      <c r="F433"/>
      <c r="G433" s="2"/>
      <c r="O433" s="4"/>
      <c r="P433" s="9"/>
      <c r="Q433" s="9"/>
      <c r="R433" s="9"/>
      <c r="S433" s="9"/>
      <c r="T433" s="9"/>
      <c r="U433" s="9"/>
      <c r="V433" s="9"/>
      <c r="W433" s="9"/>
      <c r="X433" s="9"/>
      <c r="Y433" s="9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P433" s="1"/>
      <c r="AQ433" s="1"/>
      <c r="AR433" s="1"/>
      <c r="AS433" s="1"/>
      <c r="AT433" s="1"/>
      <c r="AU433" s="1"/>
      <c r="AV433" s="1"/>
      <c r="AW433" s="1"/>
      <c r="AX433" s="1"/>
      <c r="AY433" s="1"/>
    </row>
    <row r="434" spans="6:51" x14ac:dyDescent="0.3">
      <c r="F434"/>
      <c r="G434" s="2"/>
      <c r="O434" s="4"/>
      <c r="P434" s="9"/>
      <c r="Q434" s="9"/>
      <c r="R434" s="9"/>
      <c r="S434" s="9"/>
      <c r="T434" s="9"/>
      <c r="U434" s="9"/>
      <c r="V434" s="9"/>
      <c r="W434" s="9"/>
      <c r="X434" s="9"/>
      <c r="Y434" s="9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P434" s="1"/>
      <c r="AQ434" s="1"/>
      <c r="AR434" s="1"/>
      <c r="AS434" s="1"/>
      <c r="AT434" s="1"/>
      <c r="AU434" s="1"/>
      <c r="AV434" s="1"/>
      <c r="AW434" s="1"/>
      <c r="AX434" s="1"/>
      <c r="AY434" s="1"/>
    </row>
    <row r="435" spans="6:51" x14ac:dyDescent="0.3">
      <c r="F435"/>
      <c r="G435" s="2"/>
      <c r="O435" s="4"/>
      <c r="P435" s="9"/>
      <c r="Q435" s="9"/>
      <c r="R435" s="9"/>
      <c r="S435" s="9"/>
      <c r="T435" s="9"/>
      <c r="U435" s="9"/>
      <c r="V435" s="9"/>
      <c r="W435" s="9"/>
      <c r="X435" s="9"/>
      <c r="Y435" s="9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P435" s="1"/>
      <c r="AQ435" s="1"/>
      <c r="AR435" s="1"/>
      <c r="AS435" s="1"/>
      <c r="AT435" s="1"/>
      <c r="AU435" s="1"/>
      <c r="AV435" s="1"/>
      <c r="AW435" s="1"/>
      <c r="AX435" s="1"/>
      <c r="AY435" s="1"/>
    </row>
    <row r="436" spans="6:51" x14ac:dyDescent="0.3">
      <c r="F436"/>
      <c r="G436" s="2"/>
      <c r="O436" s="4"/>
      <c r="P436" s="9"/>
      <c r="Q436" s="9"/>
      <c r="R436" s="9"/>
      <c r="S436" s="9"/>
      <c r="T436" s="9"/>
      <c r="U436" s="9"/>
      <c r="V436" s="9"/>
      <c r="W436" s="9"/>
      <c r="X436" s="9"/>
      <c r="Y436" s="9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P436" s="1"/>
      <c r="AQ436" s="1"/>
      <c r="AR436" s="1"/>
      <c r="AS436" s="1"/>
      <c r="AT436" s="1"/>
      <c r="AU436" s="1"/>
      <c r="AV436" s="1"/>
      <c r="AW436" s="1"/>
      <c r="AX436" s="1"/>
      <c r="AY436" s="1"/>
    </row>
    <row r="437" spans="6:51" x14ac:dyDescent="0.3">
      <c r="F437"/>
      <c r="G437" s="2"/>
      <c r="O437" s="4"/>
      <c r="P437" s="9"/>
      <c r="Q437" s="9"/>
      <c r="R437" s="9"/>
      <c r="S437" s="9"/>
      <c r="T437" s="9"/>
      <c r="U437" s="9"/>
      <c r="V437" s="9"/>
      <c r="W437" s="9"/>
      <c r="X437" s="9"/>
      <c r="Y437" s="9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P437" s="1"/>
      <c r="AQ437" s="1"/>
      <c r="AR437" s="1"/>
      <c r="AS437" s="1"/>
      <c r="AT437" s="1"/>
      <c r="AU437" s="1"/>
      <c r="AV437" s="1"/>
      <c r="AW437" s="1"/>
      <c r="AX437" s="1"/>
      <c r="AY437" s="1"/>
    </row>
    <row r="438" spans="6:51" x14ac:dyDescent="0.3">
      <c r="F438"/>
      <c r="G438" s="2"/>
      <c r="O438" s="4"/>
      <c r="P438" s="9"/>
      <c r="Q438" s="9"/>
      <c r="R438" s="9"/>
      <c r="S438" s="9"/>
      <c r="T438" s="9"/>
      <c r="U438" s="9"/>
      <c r="V438" s="9"/>
      <c r="W438" s="9"/>
      <c r="X438" s="9"/>
      <c r="Y438" s="9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P438" s="1"/>
      <c r="AQ438" s="1"/>
      <c r="AR438" s="1"/>
      <c r="AS438" s="1"/>
      <c r="AT438" s="1"/>
      <c r="AU438" s="1"/>
      <c r="AV438" s="1"/>
      <c r="AW438" s="1"/>
      <c r="AX438" s="1"/>
      <c r="AY438" s="1"/>
    </row>
    <row r="439" spans="6:51" x14ac:dyDescent="0.3">
      <c r="F439"/>
      <c r="G439" s="2"/>
      <c r="O439" s="4"/>
      <c r="P439" s="9"/>
      <c r="Q439" s="9"/>
      <c r="R439" s="9"/>
      <c r="S439" s="9"/>
      <c r="T439" s="9"/>
      <c r="U439" s="9"/>
      <c r="V439" s="9"/>
      <c r="W439" s="9"/>
      <c r="X439" s="9"/>
      <c r="Y439" s="9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P439" s="1"/>
      <c r="AQ439" s="1"/>
      <c r="AR439" s="1"/>
      <c r="AS439" s="1"/>
      <c r="AT439" s="1"/>
      <c r="AU439" s="1"/>
      <c r="AV439" s="1"/>
      <c r="AW439" s="1"/>
      <c r="AX439" s="1"/>
      <c r="AY439" s="1"/>
    </row>
    <row r="440" spans="6:51" x14ac:dyDescent="0.3">
      <c r="F440" s="2"/>
      <c r="G440" s="2"/>
      <c r="O440" s="4"/>
      <c r="P440" s="9"/>
      <c r="Q440" s="9"/>
      <c r="R440" s="9"/>
      <c r="S440" s="9"/>
      <c r="T440" s="9"/>
      <c r="U440" s="9"/>
      <c r="V440" s="9"/>
      <c r="W440" s="9"/>
      <c r="X440" s="9"/>
      <c r="Y440" s="9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P440" s="1"/>
      <c r="AQ440" s="1"/>
      <c r="AR440" s="1"/>
      <c r="AS440" s="1"/>
      <c r="AT440" s="1"/>
      <c r="AU440" s="1"/>
      <c r="AV440" s="1"/>
      <c r="AW440" s="1"/>
      <c r="AX440" s="1"/>
      <c r="AY440" s="1"/>
    </row>
    <row r="441" spans="6:51" x14ac:dyDescent="0.3">
      <c r="F441"/>
      <c r="G441" s="2"/>
      <c r="O441" s="4"/>
      <c r="P441" s="9"/>
      <c r="Q441" s="9"/>
      <c r="R441" s="9"/>
      <c r="S441" s="9"/>
      <c r="T441" s="9"/>
      <c r="U441" s="9"/>
      <c r="V441" s="9"/>
      <c r="W441" s="9"/>
      <c r="X441" s="9"/>
      <c r="Y441" s="9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P441" s="1"/>
      <c r="AQ441" s="1"/>
      <c r="AR441" s="1"/>
      <c r="AS441" s="1"/>
      <c r="AT441" s="1"/>
      <c r="AU441" s="1"/>
      <c r="AV441" s="1"/>
      <c r="AW441" s="1"/>
      <c r="AX441" s="1"/>
      <c r="AY441" s="1"/>
    </row>
    <row r="442" spans="6:51" x14ac:dyDescent="0.3">
      <c r="F442" s="2"/>
      <c r="G442" s="2"/>
      <c r="O442" s="4"/>
      <c r="P442" s="9"/>
      <c r="Q442" s="9"/>
      <c r="R442" s="9"/>
      <c r="S442" s="9"/>
      <c r="T442" s="9"/>
      <c r="U442" s="9"/>
      <c r="V442" s="9"/>
      <c r="W442" s="9"/>
      <c r="X442" s="9"/>
      <c r="Y442" s="9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P442" s="1"/>
      <c r="AQ442" s="1"/>
      <c r="AR442" s="1"/>
      <c r="AS442" s="1"/>
      <c r="AT442" s="1"/>
      <c r="AU442" s="1"/>
      <c r="AV442" s="1"/>
      <c r="AW442" s="1"/>
      <c r="AX442" s="1"/>
      <c r="AY442" s="1"/>
    </row>
    <row r="443" spans="6:51" x14ac:dyDescent="0.3">
      <c r="F443"/>
      <c r="G443" s="2"/>
      <c r="O443" s="4"/>
      <c r="P443" s="9"/>
      <c r="Q443" s="9"/>
      <c r="R443" s="9"/>
      <c r="S443" s="9"/>
      <c r="T443" s="9"/>
      <c r="U443" s="9"/>
      <c r="V443" s="9"/>
      <c r="W443" s="9"/>
      <c r="X443" s="9"/>
      <c r="Y443" s="9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P443" s="1"/>
      <c r="AQ443" s="1"/>
      <c r="AR443" s="1"/>
      <c r="AS443" s="1"/>
      <c r="AT443" s="1"/>
      <c r="AU443" s="1"/>
      <c r="AV443" s="1"/>
      <c r="AW443" s="1"/>
      <c r="AX443" s="1"/>
      <c r="AY443" s="1"/>
    </row>
    <row r="444" spans="6:51" x14ac:dyDescent="0.3">
      <c r="F444"/>
      <c r="G444" s="2"/>
      <c r="O444" s="4"/>
      <c r="P444" s="9"/>
      <c r="Q444" s="9"/>
      <c r="R444" s="9"/>
      <c r="S444" s="9"/>
      <c r="T444" s="9"/>
      <c r="U444" s="9"/>
      <c r="V444" s="9"/>
      <c r="W444" s="9"/>
      <c r="X444" s="9"/>
      <c r="Y444" s="9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P444" s="1"/>
      <c r="AQ444" s="1"/>
      <c r="AR444" s="1"/>
      <c r="AS444" s="1"/>
      <c r="AT444" s="1"/>
      <c r="AU444" s="1"/>
      <c r="AV444" s="1"/>
      <c r="AW444" s="1"/>
      <c r="AX444" s="1"/>
      <c r="AY444" s="1"/>
    </row>
    <row r="445" spans="6:51" x14ac:dyDescent="0.3">
      <c r="F445"/>
      <c r="G445" s="2"/>
      <c r="O445" s="4"/>
      <c r="P445" s="9"/>
      <c r="Q445" s="9"/>
      <c r="R445" s="9"/>
      <c r="S445" s="9"/>
      <c r="T445" s="9"/>
      <c r="U445" s="9"/>
      <c r="V445" s="9"/>
      <c r="W445" s="9"/>
      <c r="X445" s="9"/>
      <c r="Y445" s="9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P445" s="1"/>
      <c r="AQ445" s="1"/>
      <c r="AR445" s="1"/>
      <c r="AS445" s="1"/>
      <c r="AT445" s="1"/>
      <c r="AU445" s="1"/>
      <c r="AV445" s="1"/>
      <c r="AW445" s="1"/>
      <c r="AX445" s="1"/>
      <c r="AY445" s="1"/>
    </row>
    <row r="446" spans="6:51" x14ac:dyDescent="0.3">
      <c r="F446"/>
      <c r="G446" s="2"/>
      <c r="O446" s="4"/>
      <c r="P446" s="9"/>
      <c r="Q446" s="9"/>
      <c r="R446" s="9"/>
      <c r="S446" s="9"/>
      <c r="T446" s="9"/>
      <c r="U446" s="9"/>
      <c r="V446" s="9"/>
      <c r="W446" s="9"/>
      <c r="X446" s="9"/>
      <c r="Y446" s="9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P446" s="1"/>
      <c r="AQ446" s="1"/>
      <c r="AR446" s="1"/>
      <c r="AS446" s="1"/>
      <c r="AT446" s="1"/>
      <c r="AU446" s="1"/>
      <c r="AV446" s="1"/>
      <c r="AW446" s="1"/>
      <c r="AX446" s="1"/>
      <c r="AY446" s="1"/>
    </row>
    <row r="447" spans="6:51" x14ac:dyDescent="0.3">
      <c r="F447" s="2"/>
      <c r="G447" s="2"/>
      <c r="O447" s="4"/>
      <c r="P447" s="9"/>
      <c r="Q447" s="9"/>
      <c r="R447" s="9"/>
      <c r="S447" s="9"/>
      <c r="T447" s="9"/>
      <c r="U447" s="9"/>
      <c r="V447" s="9"/>
      <c r="W447" s="9"/>
      <c r="X447" s="9"/>
      <c r="Y447" s="9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P447" s="1"/>
      <c r="AQ447" s="1"/>
      <c r="AR447" s="1"/>
      <c r="AS447" s="1"/>
      <c r="AT447" s="1"/>
      <c r="AU447" s="1"/>
      <c r="AV447" s="1"/>
      <c r="AW447" s="1"/>
      <c r="AX447" s="1"/>
      <c r="AY447" s="1"/>
    </row>
    <row r="448" spans="6:51" x14ac:dyDescent="0.3">
      <c r="F448"/>
      <c r="G448" s="2"/>
      <c r="O448" s="4"/>
      <c r="P448" s="9"/>
      <c r="Q448" s="9"/>
      <c r="R448" s="9"/>
      <c r="S448" s="9"/>
      <c r="T448" s="9"/>
      <c r="U448" s="9"/>
      <c r="V448" s="9"/>
      <c r="W448" s="9"/>
      <c r="X448" s="9"/>
      <c r="Y448" s="9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P448" s="1"/>
      <c r="AQ448" s="1"/>
      <c r="AR448" s="1"/>
      <c r="AS448" s="1"/>
      <c r="AT448" s="1"/>
      <c r="AU448" s="1"/>
      <c r="AV448" s="1"/>
      <c r="AW448" s="1"/>
      <c r="AX448" s="1"/>
      <c r="AY448" s="1"/>
    </row>
    <row r="449" spans="1:51" x14ac:dyDescent="0.3">
      <c r="F449"/>
      <c r="G449" s="2"/>
      <c r="O449" s="4"/>
      <c r="P449" s="9"/>
      <c r="Q449" s="9"/>
      <c r="R449" s="9"/>
      <c r="S449" s="9"/>
      <c r="T449" s="9"/>
      <c r="U449" s="9"/>
      <c r="V449" s="9"/>
      <c r="W449" s="9"/>
      <c r="X449" s="9"/>
      <c r="Y449" s="9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P449" s="1"/>
      <c r="AQ449" s="1"/>
      <c r="AR449" s="1"/>
      <c r="AS449" s="1"/>
      <c r="AT449" s="1"/>
      <c r="AU449" s="1"/>
      <c r="AV449" s="1"/>
      <c r="AW449" s="1"/>
      <c r="AX449" s="1"/>
      <c r="AY449" s="1"/>
    </row>
    <row r="450" spans="1:51" x14ac:dyDescent="0.3">
      <c r="F450"/>
      <c r="G450" s="2"/>
      <c r="O450" s="4"/>
      <c r="P450" s="9"/>
      <c r="Q450" s="9"/>
      <c r="R450" s="9"/>
      <c r="S450" s="9"/>
      <c r="T450" s="9"/>
      <c r="U450" s="9"/>
      <c r="V450" s="9"/>
      <c r="W450" s="9"/>
      <c r="X450" s="9"/>
      <c r="Y450" s="9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P450" s="1"/>
      <c r="AQ450" s="1"/>
      <c r="AR450" s="1"/>
      <c r="AS450" s="1"/>
      <c r="AT450" s="1"/>
      <c r="AU450" s="1"/>
      <c r="AV450" s="1"/>
      <c r="AW450" s="1"/>
      <c r="AX450" s="1"/>
      <c r="AY450" s="1"/>
    </row>
    <row r="451" spans="1:51" x14ac:dyDescent="0.3">
      <c r="F451"/>
      <c r="G451" s="2"/>
      <c r="O451" s="4"/>
      <c r="P451" s="9"/>
      <c r="Q451" s="9"/>
      <c r="R451" s="9"/>
      <c r="S451" s="9"/>
      <c r="T451" s="9"/>
      <c r="U451" s="9"/>
      <c r="V451" s="9"/>
      <c r="W451" s="9"/>
      <c r="X451" s="9"/>
      <c r="Y451" s="9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P451" s="1"/>
      <c r="AQ451" s="1"/>
      <c r="AR451" s="1"/>
      <c r="AS451" s="1"/>
      <c r="AT451" s="1"/>
      <c r="AU451" s="1"/>
      <c r="AV451" s="1"/>
      <c r="AW451" s="1"/>
      <c r="AX451" s="1"/>
      <c r="AY451" s="1"/>
    </row>
    <row r="452" spans="1:51" x14ac:dyDescent="0.3">
      <c r="F452" s="2"/>
      <c r="G452" s="2"/>
      <c r="O452" s="4"/>
      <c r="P452" s="9"/>
      <c r="Q452" s="9"/>
      <c r="R452" s="9"/>
      <c r="S452" s="9"/>
      <c r="T452" s="9"/>
      <c r="U452" s="9"/>
      <c r="V452" s="9"/>
      <c r="W452" s="9"/>
      <c r="X452" s="9"/>
      <c r="Y452" s="9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P452" s="1"/>
      <c r="AQ452" s="1"/>
      <c r="AR452" s="1"/>
      <c r="AS452" s="1"/>
      <c r="AT452" s="1"/>
      <c r="AU452" s="1"/>
      <c r="AV452" s="1"/>
      <c r="AW452" s="1"/>
      <c r="AX452" s="1"/>
      <c r="AY452" s="1"/>
    </row>
    <row r="453" spans="1:51" x14ac:dyDescent="0.3">
      <c r="F453" s="2"/>
      <c r="G453" s="2"/>
      <c r="O453" s="4"/>
      <c r="P453" s="9"/>
      <c r="Q453" s="9"/>
      <c r="R453" s="9"/>
      <c r="S453" s="9"/>
      <c r="T453" s="9"/>
      <c r="U453" s="9"/>
      <c r="V453" s="9"/>
      <c r="W453" s="9"/>
      <c r="X453" s="9"/>
      <c r="Y453" s="9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P453" s="1"/>
      <c r="AQ453" s="1"/>
      <c r="AR453" s="1"/>
      <c r="AS453" s="1"/>
      <c r="AT453" s="1"/>
      <c r="AU453" s="1"/>
      <c r="AV453" s="1"/>
      <c r="AW453" s="1"/>
      <c r="AX453" s="1"/>
      <c r="AY453" s="1"/>
    </row>
    <row r="454" spans="1:51" x14ac:dyDescent="0.3">
      <c r="F454" s="2"/>
      <c r="G454" s="2"/>
      <c r="O454" s="4"/>
      <c r="P454" s="9"/>
      <c r="Q454" s="9"/>
      <c r="R454" s="9"/>
      <c r="S454" s="9"/>
      <c r="T454" s="9"/>
      <c r="U454" s="9"/>
      <c r="V454" s="9"/>
      <c r="W454" s="9"/>
      <c r="X454" s="9"/>
      <c r="Y454" s="9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P454" s="1"/>
      <c r="AQ454" s="1"/>
      <c r="AR454" s="1"/>
      <c r="AS454" s="1"/>
      <c r="AT454" s="1"/>
      <c r="AU454" s="1"/>
      <c r="AV454" s="1"/>
      <c r="AW454" s="1"/>
      <c r="AX454" s="1"/>
      <c r="AY454" s="1"/>
    </row>
    <row r="455" spans="1:51" x14ac:dyDescent="0.3">
      <c r="F455" s="2"/>
      <c r="G455" s="2"/>
      <c r="O455" s="4"/>
      <c r="P455" s="9"/>
      <c r="Q455" s="9"/>
      <c r="R455" s="9"/>
      <c r="S455" s="9"/>
      <c r="T455" s="9"/>
      <c r="U455" s="9"/>
      <c r="V455" s="9"/>
      <c r="W455" s="9"/>
      <c r="X455" s="9"/>
      <c r="Y455" s="9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P455" s="1"/>
      <c r="AQ455" s="1"/>
      <c r="AR455" s="1"/>
      <c r="AS455" s="1"/>
      <c r="AT455" s="1"/>
      <c r="AU455" s="1"/>
      <c r="AV455" s="1"/>
      <c r="AW455" s="1"/>
      <c r="AX455" s="1"/>
      <c r="AY455" s="1"/>
    </row>
    <row r="456" spans="1:51" x14ac:dyDescent="0.3">
      <c r="F456" s="2"/>
      <c r="G456" s="2"/>
      <c r="O456" s="4"/>
      <c r="P456" s="9"/>
      <c r="Q456" s="9"/>
      <c r="R456" s="9"/>
      <c r="S456" s="9"/>
      <c r="T456" s="9"/>
      <c r="U456" s="9"/>
      <c r="V456" s="9"/>
      <c r="W456" s="9"/>
      <c r="X456" s="9"/>
      <c r="Y456" s="9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P456" s="1"/>
      <c r="AQ456" s="1"/>
      <c r="AR456" s="1"/>
      <c r="AS456" s="1"/>
      <c r="AT456" s="1"/>
      <c r="AU456" s="1"/>
      <c r="AV456" s="1"/>
      <c r="AW456" s="1"/>
      <c r="AX456" s="1"/>
      <c r="AY456" s="1"/>
    </row>
    <row r="457" spans="1:51" x14ac:dyDescent="0.3">
      <c r="A457" s="11"/>
      <c r="F457" s="2"/>
      <c r="G457" s="2"/>
      <c r="O457" s="4"/>
      <c r="P457" s="9"/>
      <c r="Q457" s="9"/>
      <c r="R457" s="9"/>
      <c r="S457" s="9"/>
      <c r="T457" s="9"/>
      <c r="U457" s="9"/>
      <c r="V457" s="9"/>
      <c r="W457" s="9"/>
      <c r="X457" s="9"/>
      <c r="Y457" s="9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P457" s="1"/>
      <c r="AQ457" s="1"/>
      <c r="AR457" s="1"/>
      <c r="AS457" s="1"/>
      <c r="AT457" s="1"/>
      <c r="AU457" s="1"/>
      <c r="AV457" s="1"/>
      <c r="AW457" s="1"/>
      <c r="AX457" s="1"/>
      <c r="AY457" s="1"/>
    </row>
    <row r="458" spans="1:51" x14ac:dyDescent="0.3">
      <c r="F458"/>
      <c r="G458" s="2"/>
      <c r="O458" s="4"/>
      <c r="P458" s="9"/>
      <c r="Q458" s="9"/>
      <c r="R458" s="9"/>
      <c r="S458" s="9"/>
      <c r="T458" s="9"/>
      <c r="U458" s="9"/>
      <c r="V458" s="9"/>
      <c r="W458" s="9"/>
      <c r="X458" s="9"/>
      <c r="Y458" s="9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P458" s="1"/>
      <c r="AQ458" s="1"/>
      <c r="AR458" s="1"/>
      <c r="AS458" s="1"/>
      <c r="AT458" s="1"/>
      <c r="AU458" s="1"/>
      <c r="AV458" s="1"/>
      <c r="AW458" s="1"/>
      <c r="AX458" s="1"/>
      <c r="AY458" s="1"/>
    </row>
    <row r="459" spans="1:51" x14ac:dyDescent="0.3">
      <c r="F459" s="2"/>
      <c r="G459" s="2"/>
      <c r="O459" s="4"/>
      <c r="P459" s="9"/>
      <c r="Q459" s="9"/>
      <c r="R459" s="9"/>
      <c r="S459" s="9"/>
      <c r="T459" s="9"/>
      <c r="U459" s="9"/>
      <c r="V459" s="9"/>
      <c r="W459" s="9"/>
      <c r="X459" s="9"/>
      <c r="Y459" s="9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P459" s="1"/>
      <c r="AQ459" s="1"/>
      <c r="AR459" s="1"/>
      <c r="AS459" s="1"/>
      <c r="AT459" s="1"/>
      <c r="AU459" s="1"/>
      <c r="AV459" s="1"/>
      <c r="AW459" s="1"/>
      <c r="AX459" s="1"/>
      <c r="AY459" s="1"/>
    </row>
    <row r="460" spans="1:51" x14ac:dyDescent="0.3">
      <c r="F460" s="2"/>
      <c r="G460" s="2"/>
      <c r="O460" s="4"/>
      <c r="P460" s="9"/>
      <c r="Q460" s="9"/>
      <c r="R460" s="9"/>
      <c r="S460" s="9"/>
      <c r="T460" s="9"/>
      <c r="U460" s="9"/>
      <c r="V460" s="9"/>
      <c r="W460" s="9"/>
      <c r="X460" s="9"/>
      <c r="Y460" s="9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P460" s="1"/>
      <c r="AQ460" s="1"/>
      <c r="AR460" s="1"/>
      <c r="AS460" s="1"/>
      <c r="AT460" s="1"/>
      <c r="AU460" s="1"/>
      <c r="AV460" s="1"/>
      <c r="AW460" s="1"/>
      <c r="AX460" s="1"/>
      <c r="AY460" s="1"/>
    </row>
    <row r="461" spans="1:51" x14ac:dyDescent="0.3">
      <c r="F461" s="2"/>
      <c r="G461" s="2"/>
      <c r="O461" s="4"/>
      <c r="P461" s="9"/>
      <c r="Q461" s="9"/>
      <c r="R461" s="9"/>
      <c r="S461" s="9"/>
      <c r="T461" s="9"/>
      <c r="U461" s="9"/>
      <c r="V461" s="9"/>
      <c r="W461" s="9"/>
      <c r="X461" s="9"/>
      <c r="Y461" s="9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P461" s="1"/>
      <c r="AQ461" s="1"/>
      <c r="AR461" s="1"/>
      <c r="AS461" s="1"/>
      <c r="AT461" s="1"/>
      <c r="AU461" s="1"/>
      <c r="AV461" s="1"/>
      <c r="AW461" s="1"/>
      <c r="AX461" s="1"/>
      <c r="AY461" s="1"/>
    </row>
    <row r="462" spans="1:51" x14ac:dyDescent="0.3">
      <c r="F462"/>
      <c r="G462" s="2"/>
      <c r="O462" s="4"/>
      <c r="P462" s="9"/>
      <c r="Q462" s="9"/>
      <c r="R462" s="9"/>
      <c r="S462" s="9"/>
      <c r="T462" s="9"/>
      <c r="U462" s="9"/>
      <c r="V462" s="9"/>
      <c r="W462" s="9"/>
      <c r="X462" s="9"/>
      <c r="Y462" s="9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P462" s="1"/>
      <c r="AQ462" s="1"/>
      <c r="AR462" s="1"/>
      <c r="AS462" s="1"/>
      <c r="AT462" s="1"/>
      <c r="AU462" s="1"/>
      <c r="AV462" s="1"/>
      <c r="AW462" s="1"/>
      <c r="AX462" s="1"/>
      <c r="AY462" s="1"/>
    </row>
    <row r="463" spans="1:51" x14ac:dyDescent="0.3">
      <c r="F463"/>
      <c r="G463" s="2"/>
      <c r="O463" s="4"/>
      <c r="P463" s="9"/>
      <c r="Q463" s="9"/>
      <c r="R463" s="9"/>
      <c r="S463" s="9"/>
      <c r="T463" s="9"/>
      <c r="U463" s="9"/>
      <c r="V463" s="9"/>
      <c r="W463" s="9"/>
      <c r="X463" s="9"/>
      <c r="Y463" s="9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P463" s="1"/>
      <c r="AQ463" s="1"/>
      <c r="AR463" s="1"/>
      <c r="AS463" s="1"/>
      <c r="AT463" s="1"/>
      <c r="AU463" s="1"/>
      <c r="AV463" s="1"/>
      <c r="AW463" s="1"/>
      <c r="AX463" s="1"/>
      <c r="AY463" s="1"/>
    </row>
    <row r="464" spans="1:51" x14ac:dyDescent="0.3">
      <c r="F464"/>
      <c r="G464" s="2"/>
      <c r="O464" s="4"/>
      <c r="P464" s="9"/>
      <c r="Q464" s="9"/>
      <c r="R464" s="9"/>
      <c r="S464" s="9"/>
      <c r="T464" s="9"/>
      <c r="U464" s="9"/>
      <c r="V464" s="9"/>
      <c r="W464" s="9"/>
      <c r="X464" s="9"/>
      <c r="Y464" s="9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P464" s="1"/>
      <c r="AQ464" s="1"/>
      <c r="AR464" s="1"/>
      <c r="AS464" s="1"/>
      <c r="AT464" s="1"/>
      <c r="AU464" s="1"/>
      <c r="AV464" s="1"/>
      <c r="AW464" s="1"/>
      <c r="AX464" s="1"/>
      <c r="AY464" s="1"/>
    </row>
    <row r="465" spans="6:51" x14ac:dyDescent="0.3">
      <c r="F465" s="2"/>
      <c r="G465" s="2"/>
      <c r="O465" s="4"/>
      <c r="P465" s="9"/>
      <c r="Q465" s="9"/>
      <c r="R465" s="9"/>
      <c r="S465" s="9"/>
      <c r="T465" s="9"/>
      <c r="U465" s="9"/>
      <c r="V465" s="9"/>
      <c r="W465" s="9"/>
      <c r="X465" s="9"/>
      <c r="Y465" s="9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P465" s="1"/>
      <c r="AQ465" s="1"/>
      <c r="AR465" s="1"/>
      <c r="AS465" s="1"/>
      <c r="AT465" s="1"/>
      <c r="AU465" s="1"/>
      <c r="AV465" s="1"/>
      <c r="AW465" s="1"/>
      <c r="AX465" s="1"/>
      <c r="AY465" s="1"/>
    </row>
    <row r="466" spans="6:51" x14ac:dyDescent="0.3">
      <c r="F466"/>
      <c r="G466" s="2"/>
      <c r="O466" s="4"/>
      <c r="P466" s="9"/>
      <c r="Q466" s="9"/>
      <c r="R466" s="9"/>
      <c r="S466" s="9"/>
      <c r="T466" s="9"/>
      <c r="U466" s="9"/>
      <c r="V466" s="9"/>
      <c r="W466" s="9"/>
      <c r="X466" s="9"/>
      <c r="Y466" s="9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P466" s="1"/>
      <c r="AQ466" s="1"/>
      <c r="AR466" s="1"/>
      <c r="AS466" s="1"/>
      <c r="AT466" s="1"/>
      <c r="AU466" s="1"/>
      <c r="AV466" s="1"/>
      <c r="AW466" s="1"/>
      <c r="AX466" s="1"/>
      <c r="AY466" s="1"/>
    </row>
    <row r="467" spans="6:51" x14ac:dyDescent="0.3">
      <c r="F467" s="2"/>
      <c r="G467" s="2"/>
      <c r="O467" s="4"/>
      <c r="P467" s="9"/>
      <c r="Q467" s="9"/>
      <c r="R467" s="9"/>
      <c r="S467" s="9"/>
      <c r="T467" s="9"/>
      <c r="U467" s="9"/>
      <c r="V467" s="9"/>
      <c r="W467" s="9"/>
      <c r="X467" s="9"/>
      <c r="Y467" s="9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P467" s="1"/>
      <c r="AQ467" s="1"/>
      <c r="AR467" s="1"/>
      <c r="AS467" s="1"/>
      <c r="AT467" s="1"/>
      <c r="AU467" s="1"/>
      <c r="AV467" s="1"/>
      <c r="AW467" s="1"/>
      <c r="AX467" s="1"/>
      <c r="AY467" s="1"/>
    </row>
    <row r="468" spans="6:51" x14ac:dyDescent="0.3">
      <c r="F468"/>
      <c r="G468" s="2"/>
      <c r="O468" s="4"/>
      <c r="P468" s="9"/>
      <c r="Q468" s="9"/>
      <c r="R468" s="9"/>
      <c r="S468" s="9"/>
      <c r="T468" s="9"/>
      <c r="U468" s="9"/>
      <c r="V468" s="9"/>
      <c r="W468" s="9"/>
      <c r="X468" s="9"/>
      <c r="Y468" s="9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P468" s="1"/>
      <c r="AQ468" s="1"/>
      <c r="AR468" s="1"/>
      <c r="AS468" s="1"/>
      <c r="AT468" s="1"/>
      <c r="AU468" s="1"/>
      <c r="AV468" s="1"/>
      <c r="AW468" s="1"/>
      <c r="AX468" s="1"/>
      <c r="AY468" s="1"/>
    </row>
    <row r="469" spans="6:51" x14ac:dyDescent="0.3">
      <c r="F469"/>
      <c r="G469" s="2"/>
      <c r="O469" s="4"/>
      <c r="P469" s="9"/>
      <c r="Q469" s="9"/>
      <c r="R469" s="9"/>
      <c r="S469" s="9"/>
      <c r="T469" s="9"/>
      <c r="U469" s="9"/>
      <c r="V469" s="9"/>
      <c r="W469" s="9"/>
      <c r="X469" s="9"/>
      <c r="Y469" s="9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P469" s="1"/>
      <c r="AQ469" s="1"/>
      <c r="AR469" s="1"/>
      <c r="AS469" s="1"/>
      <c r="AT469" s="1"/>
      <c r="AU469" s="1"/>
      <c r="AV469" s="1"/>
      <c r="AW469" s="1"/>
      <c r="AX469" s="1"/>
      <c r="AY469" s="1"/>
    </row>
    <row r="470" spans="6:51" s="14" customFormat="1" x14ac:dyDescent="0.3">
      <c r="F470" s="15"/>
      <c r="G470" s="15"/>
      <c r="O470" s="16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P470" s="17"/>
      <c r="AQ470" s="17"/>
      <c r="AR470" s="17"/>
      <c r="AS470" s="17"/>
      <c r="AT470" s="17"/>
      <c r="AU470" s="17"/>
      <c r="AV470" s="17"/>
      <c r="AW470" s="17"/>
      <c r="AX470" s="17"/>
      <c r="AY470" s="17"/>
    </row>
    <row r="471" spans="6:51" s="14" customFormat="1" x14ac:dyDescent="0.3">
      <c r="G471" s="15"/>
      <c r="O471" s="16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P471" s="17"/>
      <c r="AQ471" s="17"/>
      <c r="AR471" s="17"/>
      <c r="AS471" s="17"/>
      <c r="AT471" s="17"/>
      <c r="AU471" s="17"/>
      <c r="AV471" s="17"/>
      <c r="AW471" s="17"/>
      <c r="AX471" s="17"/>
      <c r="AY471" s="17"/>
    </row>
    <row r="472" spans="6:51" s="14" customFormat="1" x14ac:dyDescent="0.3">
      <c r="G472" s="15"/>
      <c r="O472" s="16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P472" s="17"/>
      <c r="AQ472" s="17"/>
      <c r="AR472" s="17"/>
      <c r="AS472" s="17"/>
      <c r="AT472" s="17"/>
      <c r="AU472" s="17"/>
      <c r="AV472" s="17"/>
      <c r="AW472" s="17"/>
      <c r="AX472" s="17"/>
      <c r="AY472" s="17"/>
    </row>
    <row r="473" spans="6:51" s="14" customFormat="1" x14ac:dyDescent="0.3">
      <c r="F473" s="15"/>
      <c r="G473" s="15"/>
      <c r="O473" s="16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P473" s="17"/>
      <c r="AQ473" s="17"/>
      <c r="AR473" s="17"/>
      <c r="AS473" s="17"/>
      <c r="AT473" s="17"/>
      <c r="AU473" s="17"/>
      <c r="AV473" s="17"/>
      <c r="AW473" s="17"/>
      <c r="AX473" s="17"/>
      <c r="AY473" s="17"/>
    </row>
    <row r="474" spans="6:51" s="14" customFormat="1" x14ac:dyDescent="0.3">
      <c r="G474" s="15"/>
      <c r="O474" s="16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P474" s="17"/>
      <c r="AQ474" s="17"/>
      <c r="AR474" s="17"/>
      <c r="AS474" s="17"/>
      <c r="AT474" s="17"/>
      <c r="AU474" s="17"/>
      <c r="AV474" s="17"/>
      <c r="AW474" s="17"/>
      <c r="AX474" s="17"/>
      <c r="AY474" s="17"/>
    </row>
    <row r="475" spans="6:51" s="14" customFormat="1" x14ac:dyDescent="0.3">
      <c r="G475" s="15"/>
      <c r="O475" s="16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P475" s="17"/>
      <c r="AQ475" s="17"/>
      <c r="AR475" s="17"/>
      <c r="AS475" s="17"/>
      <c r="AT475" s="17"/>
      <c r="AU475" s="17"/>
      <c r="AV475" s="17"/>
      <c r="AW475" s="17"/>
      <c r="AX475" s="17"/>
      <c r="AY475" s="17"/>
    </row>
    <row r="476" spans="6:51" s="14" customFormat="1" x14ac:dyDescent="0.3">
      <c r="F476" s="15"/>
      <c r="G476" s="15"/>
      <c r="O476" s="16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P476" s="17"/>
      <c r="AQ476" s="17"/>
      <c r="AR476" s="17"/>
      <c r="AS476" s="17"/>
      <c r="AT476" s="17"/>
      <c r="AU476" s="17"/>
      <c r="AV476" s="17"/>
      <c r="AW476" s="17"/>
      <c r="AX476" s="17"/>
      <c r="AY476" s="17"/>
    </row>
    <row r="477" spans="6:51" x14ac:dyDescent="0.3">
      <c r="F477"/>
      <c r="G477" s="2"/>
      <c r="O477" s="4"/>
      <c r="P477" s="9"/>
      <c r="Q477" s="9"/>
      <c r="R477" s="9"/>
      <c r="S477" s="9"/>
      <c r="T477" s="9"/>
      <c r="U477" s="9"/>
      <c r="V477" s="9"/>
      <c r="W477" s="9"/>
      <c r="X477" s="9"/>
      <c r="Y477" s="9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P477" s="1"/>
      <c r="AQ477" s="1"/>
      <c r="AR477" s="1"/>
      <c r="AS477" s="1"/>
      <c r="AT477" s="1"/>
      <c r="AU477" s="1"/>
      <c r="AV477" s="1"/>
      <c r="AW477" s="1"/>
      <c r="AX477" s="1"/>
      <c r="AY477" s="1"/>
    </row>
    <row r="478" spans="6:51" s="14" customFormat="1" x14ac:dyDescent="0.3">
      <c r="F478" s="15"/>
      <c r="G478" s="15"/>
      <c r="O478" s="16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P478" s="17"/>
      <c r="AQ478" s="17"/>
      <c r="AR478" s="17"/>
      <c r="AS478" s="17"/>
      <c r="AT478" s="17"/>
      <c r="AU478" s="17"/>
      <c r="AV478" s="17"/>
      <c r="AW478" s="17"/>
      <c r="AX478" s="17"/>
      <c r="AY478" s="17"/>
    </row>
    <row r="479" spans="6:51" s="14" customFormat="1" x14ac:dyDescent="0.3">
      <c r="G479" s="15"/>
      <c r="O479" s="16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P479" s="17"/>
      <c r="AQ479" s="17"/>
      <c r="AR479" s="17"/>
      <c r="AS479" s="17"/>
      <c r="AT479" s="17"/>
      <c r="AU479" s="17"/>
      <c r="AV479" s="17"/>
      <c r="AW479" s="17"/>
      <c r="AX479" s="17"/>
      <c r="AY479" s="17"/>
    </row>
    <row r="480" spans="6:51" s="14" customFormat="1" x14ac:dyDescent="0.3">
      <c r="F480" s="15"/>
      <c r="G480" s="15"/>
      <c r="O480" s="16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P480" s="17"/>
      <c r="AQ480" s="17"/>
      <c r="AR480" s="17"/>
      <c r="AS480" s="17"/>
      <c r="AT480" s="17"/>
      <c r="AU480" s="17"/>
      <c r="AV480" s="17"/>
      <c r="AW480" s="17"/>
      <c r="AX480" s="17"/>
      <c r="AY480" s="17"/>
    </row>
    <row r="481" spans="6:51" s="14" customFormat="1" x14ac:dyDescent="0.3">
      <c r="G481" s="15"/>
      <c r="O481" s="16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P481" s="17"/>
      <c r="AQ481" s="17"/>
      <c r="AR481" s="17"/>
      <c r="AS481" s="17"/>
      <c r="AT481" s="17"/>
      <c r="AU481" s="17"/>
      <c r="AV481" s="17"/>
      <c r="AW481" s="17"/>
      <c r="AX481" s="17"/>
      <c r="AY481" s="17"/>
    </row>
    <row r="482" spans="6:51" s="14" customFormat="1" x14ac:dyDescent="0.3">
      <c r="G482" s="15"/>
      <c r="O482" s="16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P482" s="17"/>
      <c r="AQ482" s="17"/>
      <c r="AR482" s="17"/>
      <c r="AS482" s="17"/>
      <c r="AT482" s="17"/>
      <c r="AU482" s="17"/>
      <c r="AV482" s="17"/>
      <c r="AW482" s="17"/>
      <c r="AX482" s="17"/>
      <c r="AY482" s="17"/>
    </row>
    <row r="483" spans="6:51" x14ac:dyDescent="0.3">
      <c r="F483"/>
      <c r="G483" s="2"/>
      <c r="O483" s="4"/>
      <c r="P483" s="9"/>
      <c r="Q483" s="9"/>
      <c r="R483" s="9"/>
      <c r="S483" s="9"/>
      <c r="T483" s="9"/>
      <c r="U483" s="9"/>
      <c r="V483" s="9"/>
      <c r="W483" s="9"/>
      <c r="X483" s="9"/>
      <c r="Y483" s="9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P483" s="1"/>
      <c r="AQ483" s="1"/>
      <c r="AR483" s="1"/>
      <c r="AS483" s="1"/>
      <c r="AT483" s="1"/>
      <c r="AU483" s="1"/>
      <c r="AV483" s="1"/>
      <c r="AW483" s="1"/>
      <c r="AX483" s="1"/>
      <c r="AY483" s="1"/>
    </row>
    <row r="484" spans="6:51" x14ac:dyDescent="0.3">
      <c r="F484" s="2"/>
      <c r="G484" s="2"/>
      <c r="O484" s="4"/>
      <c r="P484" s="9"/>
      <c r="Q484" s="9"/>
      <c r="R484" s="9"/>
      <c r="S484" s="9"/>
      <c r="T484" s="9"/>
      <c r="U484" s="9"/>
      <c r="V484" s="9"/>
      <c r="W484" s="9"/>
      <c r="X484" s="9"/>
      <c r="Y484" s="9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P484" s="1"/>
      <c r="AQ484" s="1"/>
      <c r="AR484" s="1"/>
      <c r="AS484" s="1"/>
      <c r="AT484" s="1"/>
      <c r="AU484" s="1"/>
      <c r="AV484" s="1"/>
      <c r="AW484" s="1"/>
      <c r="AX484" s="1"/>
      <c r="AY484" s="1"/>
    </row>
    <row r="485" spans="6:51" x14ac:dyDescent="0.3">
      <c r="F485" s="2"/>
      <c r="G485" s="2"/>
      <c r="O485" s="4"/>
      <c r="P485" s="9"/>
      <c r="Q485" s="9"/>
      <c r="R485" s="9"/>
      <c r="S485" s="9"/>
      <c r="T485" s="9"/>
      <c r="U485" s="9"/>
      <c r="V485" s="9"/>
      <c r="W485" s="9"/>
      <c r="X485" s="9"/>
      <c r="Y485" s="9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P485" s="1"/>
      <c r="AQ485" s="1"/>
      <c r="AR485" s="1"/>
      <c r="AS485" s="1"/>
      <c r="AT485" s="1"/>
      <c r="AU485" s="1"/>
      <c r="AV485" s="1"/>
      <c r="AW485" s="1"/>
      <c r="AX485" s="1"/>
      <c r="AY485" s="1"/>
    </row>
    <row r="486" spans="6:51" x14ac:dyDescent="0.3">
      <c r="F486"/>
      <c r="G486" s="2"/>
      <c r="O486" s="4"/>
      <c r="P486" s="9"/>
      <c r="Q486" s="9"/>
      <c r="R486" s="9"/>
      <c r="S486" s="9"/>
      <c r="T486" s="9"/>
      <c r="U486" s="9"/>
      <c r="V486" s="9"/>
      <c r="W486" s="9"/>
      <c r="X486" s="9"/>
      <c r="Y486" s="9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P486" s="1"/>
      <c r="AQ486" s="1"/>
      <c r="AR486" s="1"/>
      <c r="AS486" s="1"/>
      <c r="AT486" s="1"/>
      <c r="AU486" s="1"/>
      <c r="AV486" s="1"/>
      <c r="AW486" s="1"/>
      <c r="AX486" s="1"/>
      <c r="AY486" s="1"/>
    </row>
    <row r="487" spans="6:51" x14ac:dyDescent="0.3">
      <c r="F487" s="2"/>
      <c r="G487" s="2"/>
      <c r="O487" s="4"/>
      <c r="P487" s="9"/>
      <c r="Q487" s="9"/>
      <c r="R487" s="9"/>
      <c r="S487" s="9"/>
      <c r="T487" s="9"/>
      <c r="U487" s="9"/>
      <c r="V487" s="9"/>
      <c r="W487" s="9"/>
      <c r="X487" s="9"/>
      <c r="Y487" s="9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P487" s="1"/>
      <c r="AQ487" s="1"/>
      <c r="AR487" s="1"/>
      <c r="AS487" s="1"/>
      <c r="AT487" s="1"/>
      <c r="AU487" s="1"/>
      <c r="AV487" s="1"/>
      <c r="AW487" s="1"/>
      <c r="AX487" s="1"/>
      <c r="AY487" s="1"/>
    </row>
    <row r="488" spans="6:51" x14ac:dyDescent="0.3">
      <c r="F488" s="2"/>
      <c r="G488" s="2"/>
      <c r="O488" s="4"/>
      <c r="P488" s="9"/>
      <c r="Q488" s="9"/>
      <c r="R488" s="9"/>
      <c r="S488" s="9"/>
      <c r="T488" s="9"/>
      <c r="U488" s="9"/>
      <c r="V488" s="9"/>
      <c r="W488" s="9"/>
      <c r="X488" s="9"/>
      <c r="Y488" s="9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P488" s="1"/>
      <c r="AQ488" s="1"/>
      <c r="AR488" s="1"/>
      <c r="AS488" s="1"/>
      <c r="AT488" s="1"/>
      <c r="AU488" s="1"/>
      <c r="AV488" s="1"/>
      <c r="AW488" s="1"/>
      <c r="AX488" s="1"/>
      <c r="AY488" s="1"/>
    </row>
    <row r="489" spans="6:51" x14ac:dyDescent="0.3">
      <c r="F489" s="2"/>
      <c r="G489" s="2"/>
      <c r="O489" s="4"/>
      <c r="P489" s="9"/>
      <c r="Q489" s="9"/>
      <c r="R489" s="9"/>
      <c r="S489" s="9"/>
      <c r="T489" s="9"/>
      <c r="U489" s="9"/>
      <c r="V489" s="9"/>
      <c r="W489" s="9"/>
      <c r="X489" s="9"/>
      <c r="Y489" s="9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P489" s="1"/>
      <c r="AQ489" s="1"/>
      <c r="AR489" s="1"/>
      <c r="AS489" s="1"/>
      <c r="AT489" s="1"/>
      <c r="AU489" s="1"/>
      <c r="AV489" s="1"/>
      <c r="AW489" s="1"/>
      <c r="AX489" s="1"/>
      <c r="AY489" s="1"/>
    </row>
    <row r="490" spans="6:51" x14ac:dyDescent="0.3">
      <c r="F490"/>
      <c r="G490" s="2"/>
      <c r="O490" s="4"/>
      <c r="P490" s="9"/>
      <c r="Q490" s="9"/>
      <c r="R490" s="9"/>
      <c r="S490" s="9"/>
      <c r="T490" s="9"/>
      <c r="U490" s="9"/>
      <c r="V490" s="9"/>
      <c r="W490" s="9"/>
      <c r="X490" s="9"/>
      <c r="Y490" s="9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P490" s="1"/>
      <c r="AQ490" s="1"/>
      <c r="AR490" s="1"/>
      <c r="AS490" s="1"/>
      <c r="AT490" s="1"/>
      <c r="AU490" s="1"/>
      <c r="AV490" s="1"/>
      <c r="AW490" s="1"/>
      <c r="AX490" s="1"/>
      <c r="AY490" s="1"/>
    </row>
    <row r="491" spans="6:51" x14ac:dyDescent="0.3">
      <c r="F491"/>
      <c r="G491" s="2"/>
      <c r="O491" s="4"/>
      <c r="P491" s="9"/>
      <c r="Q491" s="9"/>
      <c r="R491" s="9"/>
      <c r="S491" s="9"/>
      <c r="T491" s="9"/>
      <c r="U491" s="9"/>
      <c r="V491" s="9"/>
      <c r="W491" s="9"/>
      <c r="X491" s="9"/>
      <c r="Y491" s="9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P491" s="1"/>
      <c r="AQ491" s="1"/>
      <c r="AR491" s="1"/>
      <c r="AS491" s="1"/>
      <c r="AT491" s="1"/>
      <c r="AU491" s="1"/>
      <c r="AV491" s="1"/>
      <c r="AW491" s="1"/>
      <c r="AX491" s="1"/>
      <c r="AY491" s="1"/>
    </row>
    <row r="492" spans="6:51" x14ac:dyDescent="0.3">
      <c r="F492"/>
      <c r="G492" s="2"/>
      <c r="O492" s="4"/>
      <c r="P492" s="9"/>
      <c r="Q492" s="9"/>
      <c r="R492" s="9"/>
      <c r="S492" s="9"/>
      <c r="T492" s="9"/>
      <c r="U492" s="9"/>
      <c r="V492" s="9"/>
      <c r="W492" s="9"/>
      <c r="X492" s="9"/>
      <c r="Y492" s="9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P492" s="1"/>
      <c r="AQ492" s="1"/>
      <c r="AR492" s="1"/>
      <c r="AS492" s="1"/>
      <c r="AT492" s="1"/>
      <c r="AU492" s="1"/>
      <c r="AV492" s="1"/>
      <c r="AW492" s="1"/>
      <c r="AX492" s="1"/>
      <c r="AY492" s="1"/>
    </row>
    <row r="493" spans="6:51" x14ac:dyDescent="0.3">
      <c r="F493"/>
      <c r="G493" s="2"/>
      <c r="O493" s="4"/>
      <c r="P493" s="9"/>
      <c r="Q493" s="9"/>
      <c r="R493" s="9"/>
      <c r="S493" s="9"/>
      <c r="T493" s="9"/>
      <c r="U493" s="9"/>
      <c r="V493" s="9"/>
      <c r="W493" s="9"/>
      <c r="X493" s="9"/>
      <c r="Y493" s="9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P493" s="1"/>
      <c r="AQ493" s="1"/>
      <c r="AR493" s="1"/>
      <c r="AS493" s="1"/>
      <c r="AT493" s="1"/>
      <c r="AU493" s="1"/>
      <c r="AV493" s="1"/>
      <c r="AW493" s="1"/>
      <c r="AX493" s="1"/>
      <c r="AY493" s="1"/>
    </row>
    <row r="494" spans="6:51" x14ac:dyDescent="0.3">
      <c r="F494"/>
      <c r="G494" s="2"/>
      <c r="O494" s="4"/>
      <c r="P494" s="9"/>
      <c r="Q494" s="9"/>
      <c r="R494" s="9"/>
      <c r="S494" s="9"/>
      <c r="T494" s="9"/>
      <c r="U494" s="9"/>
      <c r="V494" s="9"/>
      <c r="W494" s="9"/>
      <c r="X494" s="9"/>
      <c r="Y494" s="9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P494" s="1"/>
      <c r="AQ494" s="1"/>
      <c r="AR494" s="1"/>
      <c r="AS494" s="1"/>
      <c r="AT494" s="1"/>
      <c r="AU494" s="1"/>
      <c r="AV494" s="1"/>
      <c r="AW494" s="1"/>
      <c r="AX494" s="1"/>
      <c r="AY494" s="1"/>
    </row>
    <row r="495" spans="6:51" x14ac:dyDescent="0.3">
      <c r="F495" s="2"/>
      <c r="G495" s="2"/>
      <c r="O495" s="4"/>
      <c r="P495" s="9"/>
      <c r="Q495" s="9"/>
      <c r="R495" s="9"/>
      <c r="S495" s="9"/>
      <c r="T495" s="9"/>
      <c r="U495" s="9"/>
      <c r="V495" s="9"/>
      <c r="W495" s="9"/>
      <c r="X495" s="9"/>
      <c r="Y495" s="9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P495" s="1"/>
      <c r="AQ495" s="1"/>
      <c r="AR495" s="1"/>
      <c r="AS495" s="1"/>
      <c r="AT495" s="1"/>
      <c r="AU495" s="1"/>
      <c r="AV495" s="1"/>
      <c r="AW495" s="1"/>
      <c r="AX495" s="1"/>
      <c r="AY495" s="1"/>
    </row>
    <row r="496" spans="6:51" x14ac:dyDescent="0.3">
      <c r="F496"/>
      <c r="G496" s="2"/>
      <c r="O496" s="4"/>
      <c r="P496" s="9"/>
      <c r="Q496" s="9"/>
      <c r="R496" s="9"/>
      <c r="S496" s="9"/>
      <c r="T496" s="9"/>
      <c r="U496" s="9"/>
      <c r="V496" s="9"/>
      <c r="W496" s="9"/>
      <c r="X496" s="9"/>
      <c r="Y496" s="9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P496" s="1"/>
      <c r="AQ496" s="1"/>
      <c r="AR496" s="1"/>
      <c r="AS496" s="1"/>
      <c r="AT496" s="1"/>
      <c r="AU496" s="1"/>
      <c r="AV496" s="1"/>
      <c r="AW496" s="1"/>
      <c r="AX496" s="1"/>
      <c r="AY496" s="1"/>
    </row>
    <row r="497" spans="1:51" x14ac:dyDescent="0.3">
      <c r="F497"/>
      <c r="G497" s="2"/>
      <c r="O497" s="4"/>
      <c r="P497" s="9"/>
      <c r="Q497" s="9"/>
      <c r="R497" s="9"/>
      <c r="S497" s="9"/>
      <c r="T497" s="9"/>
      <c r="U497" s="9"/>
      <c r="V497" s="9"/>
      <c r="W497" s="9"/>
      <c r="X497" s="9"/>
      <c r="Y497" s="9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P497" s="1"/>
      <c r="AQ497" s="1"/>
      <c r="AR497" s="1"/>
      <c r="AS497" s="1"/>
      <c r="AT497" s="1"/>
      <c r="AU497" s="1"/>
      <c r="AV497" s="1"/>
      <c r="AW497" s="1"/>
      <c r="AX497" s="1"/>
      <c r="AY497" s="1"/>
    </row>
    <row r="498" spans="1:51" x14ac:dyDescent="0.3">
      <c r="F498"/>
      <c r="G498" s="2"/>
      <c r="O498" s="4"/>
      <c r="P498" s="9"/>
      <c r="Q498" s="9"/>
      <c r="R498" s="9"/>
      <c r="S498" s="9"/>
      <c r="T498" s="9"/>
      <c r="U498" s="9"/>
      <c r="V498" s="9"/>
      <c r="W498" s="9"/>
      <c r="X498" s="9"/>
      <c r="Y498" s="9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P498" s="1"/>
      <c r="AQ498" s="1"/>
      <c r="AR498" s="1"/>
      <c r="AS498" s="1"/>
      <c r="AT498" s="1"/>
      <c r="AU498" s="1"/>
      <c r="AV498" s="1"/>
      <c r="AW498" s="1"/>
      <c r="AX498" s="1"/>
      <c r="AY498" s="1"/>
    </row>
    <row r="499" spans="1:51" x14ac:dyDescent="0.3">
      <c r="F499"/>
      <c r="G499" s="2"/>
      <c r="O499" s="4"/>
      <c r="P499" s="9"/>
      <c r="Q499" s="9"/>
      <c r="R499" s="9"/>
      <c r="S499" s="9"/>
      <c r="T499" s="9"/>
      <c r="U499" s="9"/>
      <c r="V499" s="9"/>
      <c r="W499" s="9"/>
      <c r="X499" s="9"/>
      <c r="Y499" s="9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P499" s="1"/>
      <c r="AQ499" s="1"/>
      <c r="AR499" s="1"/>
      <c r="AS499" s="1"/>
      <c r="AT499" s="1"/>
      <c r="AU499" s="1"/>
      <c r="AV499" s="1"/>
      <c r="AW499" s="1"/>
      <c r="AX499" s="1"/>
      <c r="AY499" s="1"/>
    </row>
    <row r="500" spans="1:51" x14ac:dyDescent="0.3">
      <c r="F500"/>
      <c r="G500" s="2"/>
      <c r="O500" s="4"/>
      <c r="P500" s="9"/>
      <c r="Q500" s="9"/>
      <c r="R500" s="9"/>
      <c r="S500" s="9"/>
      <c r="T500" s="9"/>
      <c r="U500" s="9"/>
      <c r="V500" s="9"/>
      <c r="W500" s="9"/>
      <c r="X500" s="9"/>
      <c r="Y500" s="9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P500" s="1"/>
      <c r="AQ500" s="1"/>
      <c r="AR500" s="1"/>
      <c r="AS500" s="1"/>
      <c r="AT500" s="1"/>
      <c r="AU500" s="1"/>
      <c r="AV500" s="1"/>
      <c r="AW500" s="1"/>
      <c r="AX500" s="1"/>
      <c r="AY500" s="1"/>
    </row>
    <row r="501" spans="1:51" x14ac:dyDescent="0.3">
      <c r="F501" s="2"/>
      <c r="G501" s="2"/>
      <c r="O501" s="4"/>
      <c r="P501" s="9"/>
      <c r="Q501" s="9"/>
      <c r="R501" s="9"/>
      <c r="S501" s="9"/>
      <c r="T501" s="9"/>
      <c r="U501" s="9"/>
      <c r="V501" s="9"/>
      <c r="W501" s="9"/>
      <c r="X501" s="9"/>
      <c r="Y501" s="9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P501" s="1"/>
      <c r="AQ501" s="1"/>
      <c r="AR501" s="1"/>
      <c r="AS501" s="1"/>
      <c r="AT501" s="1"/>
      <c r="AU501" s="1"/>
      <c r="AV501" s="1"/>
      <c r="AW501" s="1"/>
      <c r="AX501" s="1"/>
      <c r="AY501" s="1"/>
    </row>
    <row r="502" spans="1:51" x14ac:dyDescent="0.3">
      <c r="F502" s="2"/>
      <c r="G502" s="2"/>
      <c r="O502" s="4"/>
      <c r="P502" s="9"/>
      <c r="Q502" s="9"/>
      <c r="R502" s="9"/>
      <c r="S502" s="9"/>
      <c r="T502" s="9"/>
      <c r="U502" s="9"/>
      <c r="V502" s="9"/>
      <c r="W502" s="9"/>
      <c r="X502" s="9"/>
      <c r="Y502" s="9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P502" s="1"/>
      <c r="AQ502" s="1"/>
      <c r="AR502" s="1"/>
      <c r="AS502" s="1"/>
      <c r="AT502" s="1"/>
      <c r="AU502" s="1"/>
      <c r="AV502" s="1"/>
      <c r="AW502" s="1"/>
      <c r="AX502" s="1"/>
      <c r="AY502" s="1"/>
    </row>
    <row r="503" spans="1:51" x14ac:dyDescent="0.3">
      <c r="A503" s="11"/>
      <c r="F503" s="2"/>
      <c r="G503" s="2"/>
      <c r="O503" s="4"/>
      <c r="P503" s="9"/>
      <c r="Q503" s="9"/>
      <c r="R503" s="9"/>
      <c r="S503" s="9"/>
      <c r="T503" s="9"/>
      <c r="U503" s="9"/>
      <c r="V503" s="9"/>
      <c r="W503" s="9"/>
      <c r="X503" s="9"/>
      <c r="Y503" s="9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P503" s="1"/>
      <c r="AQ503" s="1"/>
      <c r="AR503" s="1"/>
      <c r="AS503" s="1"/>
      <c r="AT503" s="1"/>
      <c r="AU503" s="1"/>
      <c r="AV503" s="1"/>
      <c r="AW503" s="1"/>
      <c r="AX503" s="1"/>
      <c r="AY503" s="1"/>
    </row>
    <row r="504" spans="1:51" x14ac:dyDescent="0.3">
      <c r="F504" s="2"/>
      <c r="G504" s="2"/>
      <c r="O504" s="4"/>
      <c r="P504" s="9"/>
      <c r="Q504" s="9"/>
      <c r="R504" s="9"/>
      <c r="S504" s="9"/>
      <c r="T504" s="9"/>
      <c r="U504" s="9"/>
      <c r="V504" s="9"/>
      <c r="W504" s="9"/>
      <c r="X504" s="9"/>
      <c r="Y504" s="9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P504" s="1"/>
      <c r="AQ504" s="1"/>
      <c r="AR504" s="1"/>
      <c r="AS504" s="1"/>
      <c r="AT504" s="1"/>
      <c r="AU504" s="1"/>
      <c r="AV504" s="1"/>
      <c r="AW504" s="1"/>
      <c r="AX504" s="1"/>
      <c r="AY504" s="1"/>
    </row>
    <row r="505" spans="1:51" s="14" customFormat="1" x14ac:dyDescent="0.3">
      <c r="F505" s="15"/>
      <c r="G505" s="15"/>
      <c r="O505" s="16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P505" s="17"/>
      <c r="AQ505" s="17"/>
      <c r="AR505" s="17"/>
      <c r="AS505" s="17"/>
      <c r="AT505" s="17"/>
      <c r="AU505" s="17"/>
      <c r="AV505" s="17"/>
      <c r="AW505" s="17"/>
      <c r="AX505" s="17"/>
      <c r="AY505" s="17"/>
    </row>
    <row r="506" spans="1:51" s="14" customFormat="1" x14ac:dyDescent="0.3">
      <c r="F506" s="16"/>
      <c r="G506" s="15"/>
      <c r="O506" s="16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P506" s="17"/>
      <c r="AQ506" s="17"/>
      <c r="AR506" s="17"/>
      <c r="AS506" s="17"/>
      <c r="AT506" s="17"/>
      <c r="AU506" s="17"/>
      <c r="AV506" s="17"/>
      <c r="AW506" s="17"/>
      <c r="AX506" s="17"/>
      <c r="AY506" s="17"/>
    </row>
    <row r="507" spans="1:51" x14ac:dyDescent="0.3">
      <c r="F507"/>
      <c r="G507" s="2"/>
      <c r="O507" s="4"/>
      <c r="P507" s="9"/>
      <c r="Q507" s="9"/>
      <c r="R507" s="9"/>
      <c r="S507" s="9"/>
      <c r="T507" s="9"/>
      <c r="U507" s="9"/>
      <c r="V507" s="9"/>
      <c r="W507" s="9"/>
      <c r="X507" s="9"/>
      <c r="Y507" s="9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P507" s="1"/>
      <c r="AQ507" s="1"/>
      <c r="AR507" s="1"/>
      <c r="AS507" s="1"/>
      <c r="AT507" s="1"/>
      <c r="AU507" s="1"/>
      <c r="AV507" s="1"/>
      <c r="AW507" s="1"/>
      <c r="AX507" s="1"/>
      <c r="AY507" s="1"/>
    </row>
    <row r="508" spans="1:51" x14ac:dyDescent="0.3">
      <c r="F508"/>
      <c r="G508" s="2"/>
      <c r="O508" s="4"/>
      <c r="P508" s="9"/>
      <c r="Q508" s="9"/>
      <c r="R508" s="9"/>
      <c r="S508" s="9"/>
      <c r="T508" s="9"/>
      <c r="U508" s="9"/>
      <c r="V508" s="9"/>
      <c r="W508" s="9"/>
      <c r="X508" s="9"/>
      <c r="Y508" s="9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P508" s="1"/>
      <c r="AQ508" s="1"/>
      <c r="AR508" s="1"/>
      <c r="AS508" s="1"/>
      <c r="AT508" s="1"/>
      <c r="AU508" s="1"/>
      <c r="AV508" s="1"/>
      <c r="AW508" s="1"/>
      <c r="AX508" s="1"/>
      <c r="AY508" s="1"/>
    </row>
    <row r="509" spans="1:51" x14ac:dyDescent="0.3">
      <c r="F509" s="2"/>
      <c r="G509" s="2"/>
      <c r="O509" s="4"/>
      <c r="P509" s="9"/>
      <c r="Q509" s="9"/>
      <c r="R509" s="9"/>
      <c r="S509" s="9"/>
      <c r="T509" s="9"/>
      <c r="U509" s="9"/>
      <c r="V509" s="9"/>
      <c r="W509" s="9"/>
      <c r="X509" s="9"/>
      <c r="Y509" s="9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P509" s="1"/>
      <c r="AQ509" s="1"/>
      <c r="AR509" s="1"/>
      <c r="AS509" s="1"/>
      <c r="AT509" s="1"/>
      <c r="AU509" s="1"/>
      <c r="AV509" s="1"/>
      <c r="AW509" s="1"/>
      <c r="AX509" s="1"/>
      <c r="AY509" s="1"/>
    </row>
    <row r="510" spans="1:51" x14ac:dyDescent="0.3">
      <c r="F510"/>
      <c r="G510" s="2"/>
      <c r="O510" s="4"/>
      <c r="P510" s="9"/>
      <c r="Q510" s="9"/>
      <c r="R510" s="9"/>
      <c r="S510" s="9"/>
      <c r="T510" s="9"/>
      <c r="U510" s="9"/>
      <c r="V510" s="9"/>
      <c r="W510" s="9"/>
      <c r="X510" s="9"/>
      <c r="Y510" s="9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P510" s="1"/>
      <c r="AQ510" s="1"/>
      <c r="AR510" s="1"/>
      <c r="AS510" s="1"/>
      <c r="AT510" s="1"/>
      <c r="AU510" s="1"/>
      <c r="AV510" s="1"/>
      <c r="AW510" s="1"/>
      <c r="AX510" s="1"/>
      <c r="AY510" s="1"/>
    </row>
    <row r="511" spans="1:51" x14ac:dyDescent="0.3">
      <c r="F511" s="2"/>
      <c r="G511" s="2"/>
      <c r="O511" s="4"/>
      <c r="P511" s="9"/>
      <c r="Q511" s="9"/>
      <c r="R511" s="9"/>
      <c r="S511" s="9"/>
      <c r="T511" s="9"/>
      <c r="U511" s="9"/>
      <c r="V511" s="9"/>
      <c r="W511" s="9"/>
      <c r="X511" s="9"/>
      <c r="Y511" s="9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P511" s="1"/>
      <c r="AQ511" s="1"/>
      <c r="AR511" s="1"/>
      <c r="AS511" s="1"/>
      <c r="AT511" s="1"/>
      <c r="AU511" s="1"/>
      <c r="AV511" s="1"/>
      <c r="AW511" s="1"/>
      <c r="AX511" s="1"/>
      <c r="AY511" s="1"/>
    </row>
    <row r="512" spans="1:51" x14ac:dyDescent="0.3">
      <c r="F512"/>
      <c r="G512" s="2"/>
      <c r="O512" s="4"/>
      <c r="P512" s="9"/>
      <c r="Q512" s="9"/>
      <c r="R512" s="9"/>
      <c r="S512" s="9"/>
      <c r="T512" s="9"/>
      <c r="U512" s="9"/>
      <c r="V512" s="9"/>
      <c r="W512" s="9"/>
      <c r="X512" s="9"/>
      <c r="Y512" s="9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P512" s="1"/>
      <c r="AQ512" s="1"/>
      <c r="AR512" s="1"/>
      <c r="AS512" s="1"/>
      <c r="AT512" s="1"/>
      <c r="AU512" s="1"/>
      <c r="AV512" s="1"/>
      <c r="AW512" s="1"/>
      <c r="AX512" s="1"/>
      <c r="AY512" s="1"/>
    </row>
    <row r="513" spans="6:51" x14ac:dyDescent="0.3">
      <c r="G513" s="2"/>
      <c r="O513" s="4"/>
      <c r="P513" s="9"/>
      <c r="Q513" s="9"/>
      <c r="R513" s="9"/>
      <c r="S513" s="9"/>
      <c r="T513" s="9"/>
      <c r="U513" s="9"/>
      <c r="V513" s="9"/>
      <c r="W513" s="9"/>
      <c r="X513" s="9"/>
      <c r="Y513" s="9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P513" s="1"/>
      <c r="AQ513" s="1"/>
      <c r="AR513" s="1"/>
      <c r="AS513" s="1"/>
      <c r="AT513" s="1"/>
      <c r="AU513" s="1"/>
      <c r="AV513" s="1"/>
      <c r="AW513" s="1"/>
      <c r="AX513" s="1"/>
      <c r="AY513" s="1"/>
    </row>
    <row r="514" spans="6:51" x14ac:dyDescent="0.3">
      <c r="F514"/>
      <c r="G514" s="2"/>
      <c r="O514" s="4"/>
      <c r="P514" s="9"/>
      <c r="Q514" s="9"/>
      <c r="R514" s="9"/>
      <c r="S514" s="9"/>
      <c r="T514" s="9"/>
      <c r="U514" s="9"/>
      <c r="V514" s="9"/>
      <c r="W514" s="9"/>
      <c r="X514" s="9"/>
      <c r="Y514" s="9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P514" s="1"/>
      <c r="AQ514" s="1"/>
      <c r="AR514" s="1"/>
      <c r="AS514" s="1"/>
      <c r="AT514" s="1"/>
      <c r="AU514" s="1"/>
      <c r="AV514" s="1"/>
      <c r="AW514" s="1"/>
      <c r="AX514" s="1"/>
      <c r="AY514" s="1"/>
    </row>
    <row r="515" spans="6:51" x14ac:dyDescent="0.3">
      <c r="F515" s="2"/>
      <c r="G515" s="2"/>
      <c r="O515" s="4"/>
      <c r="P515" s="9"/>
      <c r="Q515" s="9"/>
      <c r="R515" s="9"/>
      <c r="S515" s="9"/>
      <c r="T515" s="9"/>
      <c r="U515" s="9"/>
      <c r="V515" s="9"/>
      <c r="W515" s="9"/>
      <c r="X515" s="9"/>
      <c r="Y515" s="9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P515" s="1"/>
      <c r="AQ515" s="1"/>
      <c r="AR515" s="1"/>
      <c r="AS515" s="1"/>
      <c r="AT515" s="1"/>
      <c r="AU515" s="1"/>
      <c r="AV515" s="1"/>
      <c r="AW515" s="1"/>
      <c r="AX515" s="1"/>
      <c r="AY515" s="1"/>
    </row>
    <row r="516" spans="6:51" x14ac:dyDescent="0.3">
      <c r="F516" s="2"/>
      <c r="G516" s="2"/>
      <c r="O516" s="4"/>
      <c r="P516" s="9"/>
      <c r="Q516" s="9"/>
      <c r="R516" s="9"/>
      <c r="S516" s="9"/>
      <c r="T516" s="9"/>
      <c r="U516" s="9"/>
      <c r="V516" s="9"/>
      <c r="W516" s="9"/>
      <c r="X516" s="9"/>
      <c r="Y516" s="9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P516" s="1"/>
      <c r="AQ516" s="1"/>
      <c r="AR516" s="1"/>
      <c r="AS516" s="1"/>
      <c r="AT516" s="1"/>
      <c r="AU516" s="1"/>
      <c r="AV516" s="1"/>
      <c r="AW516" s="1"/>
      <c r="AX516" s="1"/>
      <c r="AY516" s="1"/>
    </row>
    <row r="517" spans="6:51" x14ac:dyDescent="0.3">
      <c r="F517" s="2"/>
      <c r="G517" s="2"/>
      <c r="O517" s="4"/>
      <c r="P517" s="9"/>
      <c r="Q517" s="9"/>
      <c r="R517" s="9"/>
      <c r="S517" s="9"/>
      <c r="T517" s="9"/>
      <c r="U517" s="9"/>
      <c r="V517" s="9"/>
      <c r="W517" s="9"/>
      <c r="X517" s="9"/>
      <c r="Y517" s="9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P517" s="1"/>
      <c r="AQ517" s="1"/>
      <c r="AR517" s="1"/>
      <c r="AS517" s="1"/>
      <c r="AT517" s="1"/>
      <c r="AU517" s="1"/>
      <c r="AV517" s="1"/>
      <c r="AW517" s="1"/>
      <c r="AX517" s="1"/>
      <c r="AY517" s="1"/>
    </row>
    <row r="518" spans="6:51" x14ac:dyDescent="0.3">
      <c r="F518"/>
      <c r="G518" s="2"/>
      <c r="O518" s="4"/>
      <c r="P518" s="9"/>
      <c r="Q518" s="9"/>
      <c r="R518" s="9"/>
      <c r="S518" s="9"/>
      <c r="T518" s="9"/>
      <c r="U518" s="9"/>
      <c r="V518" s="9"/>
      <c r="W518" s="9"/>
      <c r="X518" s="9"/>
      <c r="Y518" s="9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P518" s="1"/>
      <c r="AQ518" s="1"/>
      <c r="AR518" s="1"/>
      <c r="AS518" s="1"/>
      <c r="AT518" s="1"/>
      <c r="AU518" s="1"/>
      <c r="AV518" s="1"/>
      <c r="AW518" s="1"/>
      <c r="AX518" s="1"/>
      <c r="AY518" s="1"/>
    </row>
    <row r="519" spans="6:51" x14ac:dyDescent="0.3">
      <c r="F519" s="2"/>
      <c r="G519" s="2"/>
      <c r="O519" s="4"/>
      <c r="P519" s="9"/>
      <c r="Q519" s="9"/>
      <c r="R519" s="9"/>
      <c r="S519" s="9"/>
      <c r="T519" s="9"/>
      <c r="U519" s="9"/>
      <c r="V519" s="9"/>
      <c r="W519" s="9"/>
      <c r="X519" s="9"/>
      <c r="Y519" s="9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P519" s="1"/>
      <c r="AQ519" s="1"/>
      <c r="AR519" s="1"/>
      <c r="AS519" s="1"/>
      <c r="AT519" s="1"/>
      <c r="AU519" s="1"/>
      <c r="AV519" s="1"/>
      <c r="AW519" s="1"/>
      <c r="AX519" s="1"/>
      <c r="AY519" s="1"/>
    </row>
    <row r="520" spans="6:51" x14ac:dyDescent="0.3">
      <c r="F520" s="2"/>
      <c r="G520" s="2"/>
      <c r="O520" s="4"/>
      <c r="P520" s="9"/>
      <c r="Q520" s="9"/>
      <c r="R520" s="9"/>
      <c r="S520" s="9"/>
      <c r="T520" s="9"/>
      <c r="U520" s="9"/>
      <c r="V520" s="9"/>
      <c r="W520" s="9"/>
      <c r="X520" s="9"/>
      <c r="Y520" s="9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P520" s="1"/>
      <c r="AQ520" s="1"/>
      <c r="AR520" s="1"/>
      <c r="AS520" s="1"/>
      <c r="AT520" s="1"/>
      <c r="AU520" s="1"/>
      <c r="AV520" s="1"/>
      <c r="AW520" s="1"/>
      <c r="AX520" s="1"/>
      <c r="AY520" s="1"/>
    </row>
    <row r="521" spans="6:51" x14ac:dyDescent="0.3">
      <c r="F521"/>
      <c r="G521" s="2"/>
      <c r="O521" s="4"/>
      <c r="P521" s="9"/>
      <c r="Q521" s="9"/>
      <c r="R521" s="9"/>
      <c r="S521" s="9"/>
      <c r="T521" s="9"/>
      <c r="U521" s="9"/>
      <c r="V521" s="9"/>
      <c r="W521" s="9"/>
      <c r="X521" s="9"/>
      <c r="Y521" s="9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P521" s="1"/>
      <c r="AQ521" s="1"/>
      <c r="AR521" s="1"/>
      <c r="AS521" s="1"/>
      <c r="AT521" s="1"/>
      <c r="AU521" s="1"/>
      <c r="AV521" s="1"/>
      <c r="AW521" s="1"/>
      <c r="AX521" s="1"/>
      <c r="AY521" s="1"/>
    </row>
    <row r="522" spans="6:51" x14ac:dyDescent="0.3">
      <c r="F522"/>
      <c r="G522" s="2"/>
      <c r="O522" s="4"/>
      <c r="P522" s="9"/>
      <c r="Q522" s="9"/>
      <c r="R522" s="9"/>
      <c r="S522" s="9"/>
      <c r="T522" s="9"/>
      <c r="U522" s="9"/>
      <c r="V522" s="9"/>
      <c r="W522" s="9"/>
      <c r="X522" s="9"/>
      <c r="Y522" s="9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P522" s="1"/>
      <c r="AQ522" s="1"/>
      <c r="AR522" s="1"/>
      <c r="AS522" s="1"/>
      <c r="AT522" s="1"/>
      <c r="AU522" s="1"/>
      <c r="AV522" s="1"/>
      <c r="AW522" s="1"/>
      <c r="AX522" s="1"/>
      <c r="AY522" s="1"/>
    </row>
    <row r="523" spans="6:51" x14ac:dyDescent="0.3">
      <c r="F523"/>
      <c r="G523" s="2"/>
      <c r="O523" s="4"/>
      <c r="P523" s="9"/>
      <c r="Q523" s="9"/>
      <c r="R523" s="9"/>
      <c r="S523" s="9"/>
      <c r="T523" s="9"/>
      <c r="U523" s="9"/>
      <c r="V523" s="9"/>
      <c r="W523" s="9"/>
      <c r="X523" s="9"/>
      <c r="Y523" s="9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P523" s="1"/>
      <c r="AQ523" s="1"/>
      <c r="AR523" s="1"/>
      <c r="AS523" s="1"/>
      <c r="AT523" s="1"/>
      <c r="AU523" s="1"/>
      <c r="AV523" s="1"/>
      <c r="AW523" s="1"/>
      <c r="AX523" s="1"/>
      <c r="AY523" s="1"/>
    </row>
    <row r="524" spans="6:51" x14ac:dyDescent="0.3">
      <c r="F524"/>
      <c r="G524" s="2"/>
      <c r="O524" s="4"/>
      <c r="P524" s="9"/>
      <c r="Q524" s="9"/>
      <c r="R524" s="9"/>
      <c r="S524" s="9"/>
      <c r="T524" s="9"/>
      <c r="U524" s="9"/>
      <c r="V524" s="9"/>
      <c r="W524" s="9"/>
      <c r="X524" s="9"/>
      <c r="Y524" s="9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P524" s="1"/>
      <c r="AQ524" s="1"/>
      <c r="AR524" s="1"/>
      <c r="AS524" s="1"/>
      <c r="AT524" s="1"/>
      <c r="AU524" s="1"/>
      <c r="AV524" s="1"/>
      <c r="AW524" s="1"/>
      <c r="AX524" s="1"/>
      <c r="AY524" s="1"/>
    </row>
    <row r="525" spans="6:51" x14ac:dyDescent="0.3">
      <c r="F525"/>
      <c r="G525" s="2"/>
      <c r="O525" s="4"/>
      <c r="P525" s="9"/>
      <c r="Q525" s="9"/>
      <c r="R525" s="9"/>
      <c r="S525" s="9"/>
      <c r="T525" s="9"/>
      <c r="U525" s="9"/>
      <c r="V525" s="9"/>
      <c r="W525" s="9"/>
      <c r="X525" s="9"/>
      <c r="Y525" s="9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P525" s="1"/>
      <c r="AQ525" s="1"/>
      <c r="AR525" s="1"/>
      <c r="AS525" s="1"/>
      <c r="AT525" s="1"/>
      <c r="AU525" s="1"/>
      <c r="AV525" s="1"/>
      <c r="AW525" s="1"/>
      <c r="AX525" s="1"/>
      <c r="AY525" s="1"/>
    </row>
    <row r="526" spans="6:51" x14ac:dyDescent="0.3">
      <c r="F526"/>
      <c r="G526" s="2"/>
      <c r="O526" s="4"/>
      <c r="P526" s="9"/>
      <c r="Q526" s="9"/>
      <c r="R526" s="9"/>
      <c r="S526" s="9"/>
      <c r="T526" s="9"/>
      <c r="U526" s="9"/>
      <c r="V526" s="9"/>
      <c r="W526" s="9"/>
      <c r="X526" s="9"/>
      <c r="Y526" s="9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P526" s="1"/>
      <c r="AQ526" s="1"/>
      <c r="AR526" s="1"/>
      <c r="AS526" s="1"/>
      <c r="AT526" s="1"/>
      <c r="AU526" s="1"/>
      <c r="AV526" s="1"/>
      <c r="AW526" s="1"/>
      <c r="AX526" s="1"/>
      <c r="AY526" s="1"/>
    </row>
    <row r="527" spans="6:51" x14ac:dyDescent="0.3">
      <c r="F527" s="2"/>
      <c r="G527" s="2"/>
      <c r="O527" s="4"/>
      <c r="P527" s="9"/>
      <c r="Q527" s="9"/>
      <c r="R527" s="9"/>
      <c r="S527" s="9"/>
      <c r="T527" s="9"/>
      <c r="U527" s="9"/>
      <c r="V527" s="9"/>
      <c r="W527" s="9"/>
      <c r="X527" s="9"/>
      <c r="Y527" s="9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P527" s="1"/>
      <c r="AQ527" s="1"/>
      <c r="AR527" s="1"/>
      <c r="AS527" s="1"/>
      <c r="AT527" s="1"/>
      <c r="AU527" s="1"/>
      <c r="AV527" s="1"/>
      <c r="AW527" s="1"/>
      <c r="AX527" s="1"/>
      <c r="AY527" s="1"/>
    </row>
    <row r="528" spans="6:51" x14ac:dyDescent="0.3">
      <c r="F528"/>
      <c r="G528" s="2"/>
      <c r="O528" s="4"/>
      <c r="P528" s="9"/>
      <c r="Q528" s="9"/>
      <c r="R528" s="9"/>
      <c r="S528" s="9"/>
      <c r="T528" s="9"/>
      <c r="U528" s="9"/>
      <c r="V528" s="9"/>
      <c r="W528" s="9"/>
      <c r="X528" s="9"/>
      <c r="Y528" s="9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P528" s="1"/>
      <c r="AQ528" s="1"/>
      <c r="AR528" s="1"/>
      <c r="AS528" s="1"/>
      <c r="AT528" s="1"/>
      <c r="AU528" s="1"/>
      <c r="AV528" s="1"/>
      <c r="AW528" s="1"/>
      <c r="AX528" s="1"/>
      <c r="AY528" s="1"/>
    </row>
    <row r="529" spans="6:51" x14ac:dyDescent="0.3">
      <c r="F529"/>
      <c r="G529" s="2"/>
      <c r="O529" s="4"/>
      <c r="P529" s="9"/>
      <c r="Q529" s="9"/>
      <c r="R529" s="9"/>
      <c r="S529" s="9"/>
      <c r="T529" s="9"/>
      <c r="U529" s="9"/>
      <c r="V529" s="9"/>
      <c r="W529" s="9"/>
      <c r="X529" s="9"/>
      <c r="Y529" s="9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P529" s="1"/>
      <c r="AQ529" s="1"/>
      <c r="AR529" s="1"/>
      <c r="AS529" s="1"/>
      <c r="AT529" s="1"/>
      <c r="AU529" s="1"/>
      <c r="AV529" s="1"/>
      <c r="AW529" s="1"/>
      <c r="AX529" s="1"/>
      <c r="AY529" s="1"/>
    </row>
    <row r="530" spans="6:51" x14ac:dyDescent="0.3">
      <c r="F530"/>
      <c r="G530" s="2"/>
      <c r="O530" s="4"/>
      <c r="P530" s="9"/>
      <c r="Q530" s="9"/>
      <c r="R530" s="9"/>
      <c r="S530" s="9"/>
      <c r="T530" s="9"/>
      <c r="U530" s="9"/>
      <c r="V530" s="9"/>
      <c r="W530" s="9"/>
      <c r="X530" s="9"/>
      <c r="Y530" s="9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P530" s="1"/>
      <c r="AQ530" s="1"/>
      <c r="AR530" s="1"/>
      <c r="AS530" s="1"/>
      <c r="AT530" s="1"/>
      <c r="AU530" s="1"/>
      <c r="AV530" s="1"/>
      <c r="AW530" s="1"/>
      <c r="AX530" s="1"/>
      <c r="AY530" s="1"/>
    </row>
    <row r="531" spans="6:51" x14ac:dyDescent="0.3">
      <c r="F531" s="2"/>
      <c r="G531" s="2"/>
      <c r="O531" s="4"/>
      <c r="P531" s="9"/>
      <c r="Q531" s="9"/>
      <c r="R531" s="9"/>
      <c r="S531" s="9"/>
      <c r="T531" s="9"/>
      <c r="U531" s="9"/>
      <c r="V531" s="9"/>
      <c r="W531" s="9"/>
      <c r="X531" s="9"/>
      <c r="Y531" s="9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P531" s="1"/>
      <c r="AQ531" s="1"/>
      <c r="AR531" s="1"/>
      <c r="AS531" s="1"/>
      <c r="AT531" s="1"/>
      <c r="AU531" s="1"/>
      <c r="AV531" s="1"/>
      <c r="AW531" s="1"/>
      <c r="AX531" s="1"/>
      <c r="AY531" s="1"/>
    </row>
    <row r="532" spans="6:51" x14ac:dyDescent="0.3">
      <c r="F532"/>
      <c r="G532" s="2"/>
      <c r="O532" s="4"/>
      <c r="P532" s="9"/>
      <c r="Q532" s="9"/>
      <c r="R532" s="9"/>
      <c r="S532" s="9"/>
      <c r="T532" s="9"/>
      <c r="U532" s="9"/>
      <c r="V532" s="9"/>
      <c r="W532" s="9"/>
      <c r="X532" s="9"/>
      <c r="Y532" s="9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P532" s="1"/>
      <c r="AQ532" s="1"/>
      <c r="AR532" s="1"/>
      <c r="AS532" s="1"/>
      <c r="AT532" s="1"/>
      <c r="AU532" s="1"/>
      <c r="AV532" s="1"/>
      <c r="AW532" s="1"/>
      <c r="AX532" s="1"/>
      <c r="AY532" s="1"/>
    </row>
    <row r="533" spans="6:51" x14ac:dyDescent="0.3">
      <c r="F533"/>
      <c r="G533" s="2"/>
      <c r="O533" s="4"/>
      <c r="P533" s="9"/>
      <c r="Q533" s="9"/>
      <c r="R533" s="9"/>
      <c r="S533" s="9"/>
      <c r="T533" s="9"/>
      <c r="U533" s="9"/>
      <c r="V533" s="9"/>
      <c r="W533" s="9"/>
      <c r="X533" s="9"/>
      <c r="Y533" s="9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P533" s="1"/>
      <c r="AQ533" s="1"/>
      <c r="AR533" s="1"/>
      <c r="AS533" s="1"/>
      <c r="AT533" s="1"/>
      <c r="AU533" s="1"/>
      <c r="AV533" s="1"/>
      <c r="AW533" s="1"/>
      <c r="AX533" s="1"/>
      <c r="AY533" s="1"/>
    </row>
    <row r="534" spans="6:51" x14ac:dyDescent="0.3">
      <c r="F534"/>
      <c r="G534" s="2"/>
      <c r="O534" s="4"/>
      <c r="P534" s="9"/>
      <c r="Q534" s="9"/>
      <c r="R534" s="9"/>
      <c r="S534" s="9"/>
      <c r="T534" s="9"/>
      <c r="U534" s="9"/>
      <c r="V534" s="9"/>
      <c r="W534" s="9"/>
      <c r="X534" s="9"/>
      <c r="Y534" s="9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P534" s="1"/>
      <c r="AQ534" s="1"/>
      <c r="AR534" s="1"/>
      <c r="AS534" s="1"/>
      <c r="AT534" s="1"/>
      <c r="AU534" s="1"/>
      <c r="AV534" s="1"/>
      <c r="AW534" s="1"/>
      <c r="AX534" s="1"/>
      <c r="AY534" s="1"/>
    </row>
    <row r="535" spans="6:51" x14ac:dyDescent="0.3">
      <c r="F535" s="2"/>
      <c r="G535" s="2"/>
      <c r="O535" s="4"/>
      <c r="P535" s="9"/>
      <c r="Q535" s="9"/>
      <c r="R535" s="9"/>
      <c r="S535" s="9"/>
      <c r="T535" s="9"/>
      <c r="U535" s="9"/>
      <c r="V535" s="9"/>
      <c r="W535" s="9"/>
      <c r="X535" s="9"/>
      <c r="Y535" s="9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P535" s="1"/>
      <c r="AQ535" s="1"/>
      <c r="AR535" s="1"/>
      <c r="AS535" s="1"/>
      <c r="AT535" s="1"/>
      <c r="AU535" s="1"/>
      <c r="AV535" s="1"/>
      <c r="AW535" s="1"/>
      <c r="AX535" s="1"/>
      <c r="AY535" s="1"/>
    </row>
    <row r="536" spans="6:51" x14ac:dyDescent="0.3">
      <c r="F536"/>
      <c r="G536" s="2"/>
      <c r="O536" s="4"/>
      <c r="P536" s="9"/>
      <c r="Q536" s="9"/>
      <c r="R536" s="9"/>
      <c r="S536" s="9"/>
      <c r="T536" s="9"/>
      <c r="U536" s="9"/>
      <c r="V536" s="9"/>
      <c r="W536" s="9"/>
      <c r="X536" s="9"/>
      <c r="Y536" s="9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P536" s="1"/>
      <c r="AQ536" s="1"/>
      <c r="AR536" s="1"/>
      <c r="AS536" s="1"/>
      <c r="AT536" s="1"/>
      <c r="AU536" s="1"/>
      <c r="AV536" s="1"/>
      <c r="AW536" s="1"/>
      <c r="AX536" s="1"/>
      <c r="AY536" s="1"/>
    </row>
    <row r="537" spans="6:51" x14ac:dyDescent="0.3">
      <c r="F537"/>
      <c r="G537" s="2"/>
      <c r="O537" s="4"/>
      <c r="P537" s="9"/>
      <c r="Q537" s="9"/>
      <c r="R537" s="9"/>
      <c r="S537" s="9"/>
      <c r="T537" s="9"/>
      <c r="U537" s="9"/>
      <c r="V537" s="9"/>
      <c r="W537" s="9"/>
      <c r="X537" s="9"/>
      <c r="Y537" s="9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P537" s="1"/>
      <c r="AQ537" s="1"/>
      <c r="AR537" s="1"/>
      <c r="AS537" s="1"/>
      <c r="AT537" s="1"/>
      <c r="AU537" s="1"/>
      <c r="AV537" s="1"/>
      <c r="AW537" s="1"/>
      <c r="AX537" s="1"/>
      <c r="AY537" s="1"/>
    </row>
    <row r="538" spans="6:51" x14ac:dyDescent="0.3">
      <c r="F538" s="2"/>
      <c r="G538" s="2"/>
      <c r="O538" s="4"/>
      <c r="P538" s="9"/>
      <c r="Q538" s="9"/>
      <c r="R538" s="9"/>
      <c r="S538" s="9"/>
      <c r="T538" s="9"/>
      <c r="U538" s="9"/>
      <c r="V538" s="9"/>
      <c r="W538" s="9"/>
      <c r="X538" s="9"/>
      <c r="Y538" s="9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P538" s="1"/>
      <c r="AQ538" s="1"/>
      <c r="AR538" s="1"/>
      <c r="AS538" s="1"/>
      <c r="AT538" s="1"/>
      <c r="AU538" s="1"/>
      <c r="AV538" s="1"/>
      <c r="AW538" s="1"/>
      <c r="AX538" s="1"/>
      <c r="AY538" s="1"/>
    </row>
    <row r="539" spans="6:51" x14ac:dyDescent="0.3">
      <c r="F539" s="2"/>
      <c r="G539" s="2"/>
      <c r="O539" s="4"/>
      <c r="P539" s="9"/>
      <c r="Q539" s="9"/>
      <c r="R539" s="9"/>
      <c r="S539" s="9"/>
      <c r="T539" s="9"/>
      <c r="U539" s="9"/>
      <c r="V539" s="9"/>
      <c r="W539" s="9"/>
      <c r="X539" s="9"/>
      <c r="Y539" s="9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P539" s="1"/>
      <c r="AQ539" s="1"/>
      <c r="AR539" s="1"/>
      <c r="AS539" s="1"/>
      <c r="AT539" s="1"/>
      <c r="AU539" s="1"/>
      <c r="AV539" s="1"/>
      <c r="AW539" s="1"/>
      <c r="AX539" s="1"/>
      <c r="AY539" s="1"/>
    </row>
    <row r="540" spans="6:51" x14ac:dyDescent="0.3">
      <c r="F540"/>
      <c r="G540" s="2"/>
      <c r="O540" s="4"/>
      <c r="P540" s="9"/>
      <c r="Q540" s="9"/>
      <c r="R540" s="9"/>
      <c r="S540" s="9"/>
      <c r="T540" s="9"/>
      <c r="U540" s="9"/>
      <c r="V540" s="9"/>
      <c r="W540" s="9"/>
      <c r="X540" s="9"/>
      <c r="Y540" s="9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P540" s="1"/>
      <c r="AQ540" s="1"/>
      <c r="AR540" s="1"/>
      <c r="AS540" s="1"/>
      <c r="AT540" s="1"/>
      <c r="AU540" s="1"/>
      <c r="AV540" s="1"/>
      <c r="AW540" s="1"/>
      <c r="AX540" s="1"/>
      <c r="AY540" s="1"/>
    </row>
    <row r="541" spans="6:51" x14ac:dyDescent="0.3">
      <c r="F541"/>
      <c r="G541" s="2"/>
      <c r="O541" s="4"/>
      <c r="P541" s="9"/>
      <c r="Q541" s="9"/>
      <c r="R541" s="9"/>
      <c r="S541" s="9"/>
      <c r="T541" s="9"/>
      <c r="U541" s="9"/>
      <c r="V541" s="9"/>
      <c r="W541" s="9"/>
      <c r="X541" s="9"/>
      <c r="Y541" s="9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P541" s="1"/>
      <c r="AQ541" s="1"/>
      <c r="AR541" s="1"/>
      <c r="AS541" s="1"/>
      <c r="AT541" s="1"/>
      <c r="AU541" s="1"/>
      <c r="AV541" s="1"/>
      <c r="AW541" s="1"/>
      <c r="AX541" s="1"/>
      <c r="AY541" s="1"/>
    </row>
    <row r="542" spans="6:51" x14ac:dyDescent="0.3">
      <c r="F542"/>
      <c r="G542" s="2"/>
      <c r="O542" s="4"/>
      <c r="P542" s="9"/>
      <c r="Q542" s="9"/>
      <c r="R542" s="9"/>
      <c r="S542" s="9"/>
      <c r="T542" s="9"/>
      <c r="U542" s="9"/>
      <c r="V542" s="9"/>
      <c r="W542" s="9"/>
      <c r="X542" s="9"/>
      <c r="Y542" s="9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P542" s="1"/>
      <c r="AQ542" s="1"/>
      <c r="AR542" s="1"/>
      <c r="AS542" s="1"/>
      <c r="AT542" s="1"/>
      <c r="AU542" s="1"/>
      <c r="AV542" s="1"/>
      <c r="AW542" s="1"/>
      <c r="AX542" s="1"/>
      <c r="AY542" s="1"/>
    </row>
    <row r="543" spans="6:51" x14ac:dyDescent="0.3">
      <c r="F543" s="2"/>
      <c r="G543" s="2"/>
      <c r="O543" s="4"/>
      <c r="P543" s="9"/>
      <c r="Q543" s="9"/>
      <c r="R543" s="9"/>
      <c r="S543" s="9"/>
      <c r="T543" s="9"/>
      <c r="U543" s="9"/>
      <c r="V543" s="9"/>
      <c r="W543" s="9"/>
      <c r="X543" s="9"/>
      <c r="Y543" s="9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P543" s="1"/>
      <c r="AQ543" s="1"/>
      <c r="AR543" s="1"/>
      <c r="AS543" s="1"/>
      <c r="AT543" s="1"/>
      <c r="AU543" s="1"/>
      <c r="AV543" s="1"/>
      <c r="AW543" s="1"/>
      <c r="AX543" s="1"/>
      <c r="AY543" s="1"/>
    </row>
    <row r="544" spans="6:51" x14ac:dyDescent="0.3">
      <c r="F544" s="2"/>
      <c r="G544" s="2"/>
      <c r="O544" s="4"/>
      <c r="P544" s="9"/>
      <c r="Q544" s="9"/>
      <c r="R544" s="9"/>
      <c r="S544" s="9"/>
      <c r="T544" s="9"/>
      <c r="U544" s="9"/>
      <c r="V544" s="9"/>
      <c r="W544" s="9"/>
      <c r="X544" s="9"/>
      <c r="Y544" s="9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P544" s="1"/>
      <c r="AQ544" s="1"/>
      <c r="AR544" s="1"/>
      <c r="AS544" s="1"/>
      <c r="AT544" s="1"/>
      <c r="AU544" s="1"/>
      <c r="AV544" s="1"/>
      <c r="AW544" s="1"/>
      <c r="AX544" s="1"/>
      <c r="AY544" s="1"/>
    </row>
    <row r="545" spans="6:51" x14ac:dyDescent="0.3">
      <c r="F545"/>
      <c r="G545" s="2"/>
      <c r="O545" s="4"/>
      <c r="P545" s="9"/>
      <c r="Q545" s="9"/>
      <c r="R545" s="9"/>
      <c r="S545" s="9"/>
      <c r="T545" s="9"/>
      <c r="U545" s="9"/>
      <c r="V545" s="9"/>
      <c r="W545" s="9"/>
      <c r="X545" s="9"/>
      <c r="Y545" s="9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P545" s="1"/>
      <c r="AQ545" s="1"/>
      <c r="AR545" s="1"/>
      <c r="AS545" s="1"/>
      <c r="AT545" s="1"/>
      <c r="AU545" s="1"/>
      <c r="AV545" s="1"/>
      <c r="AW545" s="1"/>
      <c r="AX545" s="1"/>
      <c r="AY545" s="1"/>
    </row>
    <row r="546" spans="6:51" x14ac:dyDescent="0.3">
      <c r="F546"/>
      <c r="G546" s="2"/>
      <c r="O546" s="4"/>
      <c r="P546" s="9"/>
      <c r="Q546" s="9"/>
      <c r="R546" s="9"/>
      <c r="S546" s="9"/>
      <c r="T546" s="9"/>
      <c r="U546" s="9"/>
      <c r="V546" s="9"/>
      <c r="W546" s="9"/>
      <c r="X546" s="9"/>
      <c r="Y546" s="9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P546" s="1"/>
      <c r="AQ546" s="1"/>
      <c r="AR546" s="1"/>
      <c r="AS546" s="1"/>
      <c r="AT546" s="1"/>
      <c r="AU546" s="1"/>
      <c r="AV546" s="1"/>
      <c r="AW546" s="1"/>
      <c r="AX546" s="1"/>
      <c r="AY546" s="1"/>
    </row>
    <row r="547" spans="6:51" x14ac:dyDescent="0.3">
      <c r="F547"/>
      <c r="G547" s="2"/>
      <c r="O547" s="4"/>
      <c r="P547" s="9"/>
      <c r="Q547" s="9"/>
      <c r="R547" s="9"/>
      <c r="S547" s="9"/>
      <c r="T547" s="9"/>
      <c r="U547" s="9"/>
      <c r="V547" s="9"/>
      <c r="W547" s="9"/>
      <c r="X547" s="9"/>
      <c r="Y547" s="9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P547" s="1"/>
      <c r="AQ547" s="1"/>
      <c r="AR547" s="1"/>
      <c r="AS547" s="1"/>
      <c r="AT547" s="1"/>
      <c r="AU547" s="1"/>
      <c r="AV547" s="1"/>
      <c r="AW547" s="1"/>
      <c r="AX547" s="1"/>
      <c r="AY547" s="1"/>
    </row>
    <row r="548" spans="6:51" x14ac:dyDescent="0.3">
      <c r="F548"/>
      <c r="G548" s="2"/>
      <c r="O548" s="4"/>
      <c r="P548" s="9"/>
      <c r="Q548" s="9"/>
      <c r="R548" s="9"/>
      <c r="S548" s="9"/>
      <c r="T548" s="9"/>
      <c r="U548" s="9"/>
      <c r="V548" s="9"/>
      <c r="W548" s="9"/>
      <c r="X548" s="9"/>
      <c r="Y548" s="9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P548" s="1"/>
      <c r="AQ548" s="1"/>
      <c r="AR548" s="1"/>
      <c r="AS548" s="1"/>
      <c r="AT548" s="1"/>
      <c r="AU548" s="1"/>
      <c r="AV548" s="1"/>
      <c r="AW548" s="1"/>
      <c r="AX548" s="1"/>
      <c r="AY548" s="1"/>
    </row>
    <row r="549" spans="6:51" x14ac:dyDescent="0.3">
      <c r="F549"/>
      <c r="G549" s="2"/>
      <c r="O549" s="4"/>
      <c r="P549" s="9"/>
      <c r="Q549" s="9"/>
      <c r="R549" s="9"/>
      <c r="S549" s="9"/>
      <c r="T549" s="9"/>
      <c r="U549" s="9"/>
      <c r="V549" s="9"/>
      <c r="W549" s="9"/>
      <c r="X549" s="9"/>
      <c r="Y549" s="9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P549" s="1"/>
      <c r="AQ549" s="1"/>
      <c r="AR549" s="1"/>
      <c r="AS549" s="1"/>
      <c r="AT549" s="1"/>
      <c r="AU549" s="1"/>
      <c r="AV549" s="1"/>
      <c r="AW549" s="1"/>
      <c r="AX549" s="1"/>
      <c r="AY549" s="1"/>
    </row>
    <row r="550" spans="6:51" x14ac:dyDescent="0.3">
      <c r="F550"/>
      <c r="G550" s="2"/>
      <c r="O550" s="4"/>
      <c r="P550" s="9"/>
      <c r="Q550" s="9"/>
      <c r="R550" s="9"/>
      <c r="S550" s="9"/>
      <c r="T550" s="9"/>
      <c r="U550" s="9"/>
      <c r="V550" s="9"/>
      <c r="W550" s="9"/>
      <c r="X550" s="9"/>
      <c r="Y550" s="9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P550" s="1"/>
      <c r="AQ550" s="1"/>
      <c r="AR550" s="1"/>
      <c r="AS550" s="1"/>
      <c r="AT550" s="1"/>
      <c r="AU550" s="1"/>
      <c r="AV550" s="1"/>
      <c r="AW550" s="1"/>
      <c r="AX550" s="1"/>
      <c r="AY550" s="1"/>
    </row>
    <row r="551" spans="6:51" x14ac:dyDescent="0.3">
      <c r="F551"/>
      <c r="G551" s="2"/>
      <c r="O551" s="4"/>
      <c r="P551" s="9"/>
      <c r="Q551" s="9"/>
      <c r="R551" s="9"/>
      <c r="S551" s="9"/>
      <c r="T551" s="9"/>
      <c r="U551" s="9"/>
      <c r="V551" s="9"/>
      <c r="W551" s="9"/>
      <c r="X551" s="9"/>
      <c r="Y551" s="9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P551" s="1"/>
      <c r="AQ551" s="1"/>
      <c r="AR551" s="1"/>
      <c r="AS551" s="1"/>
      <c r="AT551" s="1"/>
      <c r="AU551" s="1"/>
      <c r="AV551" s="1"/>
      <c r="AW551" s="1"/>
      <c r="AX551" s="1"/>
      <c r="AY551" s="1"/>
    </row>
    <row r="552" spans="6:51" x14ac:dyDescent="0.3">
      <c r="F552"/>
      <c r="G552" s="2"/>
      <c r="O552" s="4"/>
      <c r="P552" s="9"/>
      <c r="Q552" s="9"/>
      <c r="R552" s="9"/>
      <c r="S552" s="9"/>
      <c r="T552" s="9"/>
      <c r="U552" s="9"/>
      <c r="V552" s="9"/>
      <c r="W552" s="9"/>
      <c r="X552" s="9"/>
      <c r="Y552" s="9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P552" s="1"/>
      <c r="AQ552" s="1"/>
      <c r="AR552" s="1"/>
      <c r="AS552" s="1"/>
      <c r="AT552" s="1"/>
      <c r="AU552" s="1"/>
      <c r="AV552" s="1"/>
      <c r="AW552" s="1"/>
      <c r="AX552" s="1"/>
      <c r="AY552" s="1"/>
    </row>
    <row r="553" spans="6:51" x14ac:dyDescent="0.3">
      <c r="F553"/>
      <c r="G553" s="2"/>
      <c r="O553" s="4"/>
      <c r="P553" s="9"/>
      <c r="Q553" s="9"/>
      <c r="R553" s="9"/>
      <c r="S553" s="9"/>
      <c r="T553" s="9"/>
      <c r="U553" s="9"/>
      <c r="V553" s="9"/>
      <c r="W553" s="9"/>
      <c r="X553" s="9"/>
      <c r="Y553" s="9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P553" s="1"/>
      <c r="AQ553" s="1"/>
      <c r="AR553" s="1"/>
      <c r="AS553" s="1"/>
      <c r="AT553" s="1"/>
      <c r="AU553" s="1"/>
      <c r="AV553" s="1"/>
      <c r="AW553" s="1"/>
      <c r="AX553" s="1"/>
      <c r="AY553" s="1"/>
    </row>
    <row r="554" spans="6:51" x14ac:dyDescent="0.3">
      <c r="F554"/>
      <c r="G554" s="2"/>
      <c r="O554" s="4"/>
      <c r="P554" s="9"/>
      <c r="Q554" s="9"/>
      <c r="R554" s="9"/>
      <c r="S554" s="9"/>
      <c r="T554" s="9"/>
      <c r="U554" s="9"/>
      <c r="V554" s="9"/>
      <c r="W554" s="9"/>
      <c r="X554" s="9"/>
      <c r="Y554" s="9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P554" s="1"/>
      <c r="AQ554" s="1"/>
      <c r="AR554" s="1"/>
      <c r="AS554" s="1"/>
      <c r="AT554" s="1"/>
      <c r="AU554" s="1"/>
      <c r="AV554" s="1"/>
      <c r="AW554" s="1"/>
      <c r="AX554" s="1"/>
      <c r="AY554" s="1"/>
    </row>
    <row r="555" spans="6:51" x14ac:dyDescent="0.3">
      <c r="F555"/>
      <c r="G555" s="2"/>
      <c r="O555" s="4"/>
      <c r="P555" s="9"/>
      <c r="Q555" s="9"/>
      <c r="R555" s="9"/>
      <c r="S555" s="9"/>
      <c r="T555" s="9"/>
      <c r="U555" s="9"/>
      <c r="V555" s="9"/>
      <c r="W555" s="9"/>
      <c r="X555" s="9"/>
      <c r="Y555" s="9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P555" s="1"/>
      <c r="AQ555" s="1"/>
      <c r="AR555" s="1"/>
      <c r="AS555" s="1"/>
      <c r="AT555" s="1"/>
      <c r="AU555" s="1"/>
      <c r="AV555" s="1"/>
      <c r="AW555" s="1"/>
      <c r="AX555" s="1"/>
      <c r="AY555" s="1"/>
    </row>
    <row r="556" spans="6:51" x14ac:dyDescent="0.3">
      <c r="F556"/>
      <c r="G556" s="2"/>
      <c r="O556" s="4"/>
      <c r="P556" s="9"/>
      <c r="Q556" s="9"/>
      <c r="R556" s="9"/>
      <c r="S556" s="9"/>
      <c r="T556" s="9"/>
      <c r="U556" s="9"/>
      <c r="V556" s="9"/>
      <c r="W556" s="9"/>
      <c r="X556" s="9"/>
      <c r="Y556" s="9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P556" s="1"/>
      <c r="AQ556" s="1"/>
      <c r="AR556" s="1"/>
      <c r="AS556" s="1"/>
      <c r="AT556" s="1"/>
      <c r="AU556" s="1"/>
      <c r="AV556" s="1"/>
      <c r="AW556" s="1"/>
      <c r="AX556" s="1"/>
      <c r="AY556" s="1"/>
    </row>
    <row r="557" spans="6:51" x14ac:dyDescent="0.3">
      <c r="F557"/>
      <c r="G557" s="2"/>
      <c r="O557" s="4"/>
      <c r="P557" s="9"/>
      <c r="Q557" s="9"/>
      <c r="R557" s="9"/>
      <c r="S557" s="9"/>
      <c r="T557" s="9"/>
      <c r="U557" s="9"/>
      <c r="V557" s="9"/>
      <c r="W557" s="9"/>
      <c r="X557" s="9"/>
      <c r="Y557" s="9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P557" s="1"/>
      <c r="AQ557" s="1"/>
      <c r="AR557" s="1"/>
      <c r="AS557" s="1"/>
      <c r="AT557" s="1"/>
      <c r="AU557" s="1"/>
      <c r="AV557" s="1"/>
      <c r="AW557" s="1"/>
      <c r="AX557" s="1"/>
      <c r="AY557" s="1"/>
    </row>
    <row r="558" spans="6:51" x14ac:dyDescent="0.3">
      <c r="F558"/>
      <c r="G558" s="2"/>
      <c r="O558" s="4"/>
      <c r="P558" s="9"/>
      <c r="Q558" s="9"/>
      <c r="R558" s="9"/>
      <c r="S558" s="9"/>
      <c r="T558" s="9"/>
      <c r="U558" s="9"/>
      <c r="V558" s="9"/>
      <c r="W558" s="9"/>
      <c r="X558" s="9"/>
      <c r="Y558" s="9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P558" s="1"/>
      <c r="AQ558" s="1"/>
      <c r="AR558" s="1"/>
      <c r="AS558" s="1"/>
      <c r="AT558" s="1"/>
      <c r="AU558" s="1"/>
      <c r="AV558" s="1"/>
      <c r="AW558" s="1"/>
      <c r="AX558" s="1"/>
      <c r="AY558" s="1"/>
    </row>
    <row r="559" spans="6:51" x14ac:dyDescent="0.3">
      <c r="F559"/>
      <c r="G559" s="2"/>
      <c r="O559" s="4"/>
      <c r="P559" s="9"/>
      <c r="Q559" s="9"/>
      <c r="R559" s="9"/>
      <c r="S559" s="9"/>
      <c r="T559" s="9"/>
      <c r="U559" s="9"/>
      <c r="V559" s="9"/>
      <c r="W559" s="9"/>
      <c r="X559" s="9"/>
      <c r="Y559" s="9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P559" s="1"/>
      <c r="AQ559" s="1"/>
      <c r="AR559" s="1"/>
      <c r="AS559" s="1"/>
      <c r="AT559" s="1"/>
      <c r="AU559" s="1"/>
      <c r="AV559" s="1"/>
      <c r="AW559" s="1"/>
      <c r="AX559" s="1"/>
      <c r="AY559" s="1"/>
    </row>
    <row r="560" spans="6:51" x14ac:dyDescent="0.3">
      <c r="F560"/>
      <c r="G560" s="2"/>
      <c r="O560" s="4"/>
      <c r="P560" s="9"/>
      <c r="Q560" s="9"/>
      <c r="R560" s="9"/>
      <c r="S560" s="9"/>
      <c r="T560" s="9"/>
      <c r="U560" s="9"/>
      <c r="V560" s="9"/>
      <c r="W560" s="9"/>
      <c r="X560" s="9"/>
      <c r="Y560" s="9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P560" s="1"/>
      <c r="AQ560" s="1"/>
      <c r="AR560" s="1"/>
      <c r="AS560" s="1"/>
      <c r="AT560" s="1"/>
      <c r="AU560" s="1"/>
      <c r="AV560" s="1"/>
      <c r="AW560" s="1"/>
      <c r="AX560" s="1"/>
      <c r="AY560" s="1"/>
    </row>
    <row r="561" spans="1:51" x14ac:dyDescent="0.3">
      <c r="F561"/>
      <c r="G561" s="2"/>
      <c r="O561" s="4"/>
      <c r="P561" s="9"/>
      <c r="Q561" s="9"/>
      <c r="R561" s="9"/>
      <c r="S561" s="9"/>
      <c r="T561" s="9"/>
      <c r="U561" s="9"/>
      <c r="V561" s="9"/>
      <c r="W561" s="9"/>
      <c r="X561" s="9"/>
      <c r="Y561" s="9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P561" s="1"/>
      <c r="AQ561" s="1"/>
      <c r="AR561" s="1"/>
      <c r="AS561" s="1"/>
      <c r="AT561" s="1"/>
      <c r="AU561" s="1"/>
      <c r="AV561" s="1"/>
      <c r="AW561" s="1"/>
      <c r="AX561" s="1"/>
      <c r="AY561" s="1"/>
    </row>
    <row r="562" spans="1:51" x14ac:dyDescent="0.3">
      <c r="F562"/>
      <c r="G562" s="2"/>
      <c r="O562" s="4"/>
      <c r="P562" s="9"/>
      <c r="Q562" s="9"/>
      <c r="R562" s="9"/>
      <c r="S562" s="9"/>
      <c r="T562" s="9"/>
      <c r="U562" s="9"/>
      <c r="V562" s="9"/>
      <c r="W562" s="9"/>
      <c r="X562" s="9"/>
      <c r="Y562" s="9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P562" s="1"/>
      <c r="AQ562" s="1"/>
      <c r="AR562" s="1"/>
      <c r="AS562" s="1"/>
      <c r="AT562" s="1"/>
      <c r="AU562" s="1"/>
      <c r="AV562" s="1"/>
      <c r="AW562" s="1"/>
      <c r="AX562" s="1"/>
      <c r="AY562" s="1"/>
    </row>
    <row r="563" spans="1:51" x14ac:dyDescent="0.3">
      <c r="F563"/>
      <c r="G563" s="2"/>
      <c r="O563" s="4"/>
      <c r="P563" s="9"/>
      <c r="Q563" s="9"/>
      <c r="R563" s="9"/>
      <c r="S563" s="9"/>
      <c r="T563" s="9"/>
      <c r="U563" s="9"/>
      <c r="V563" s="9"/>
      <c r="W563" s="9"/>
      <c r="X563" s="9"/>
      <c r="Y563" s="9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P563" s="1"/>
      <c r="AQ563" s="1"/>
      <c r="AR563" s="1"/>
      <c r="AS563" s="1"/>
      <c r="AT563" s="1"/>
      <c r="AU563" s="1"/>
      <c r="AV563" s="1"/>
      <c r="AW563" s="1"/>
      <c r="AX563" s="1"/>
      <c r="AY563" s="1"/>
    </row>
    <row r="564" spans="1:51" x14ac:dyDescent="0.3">
      <c r="F564"/>
      <c r="G564" s="2"/>
      <c r="O564" s="4"/>
      <c r="P564" s="9"/>
      <c r="Q564" s="9"/>
      <c r="R564" s="9"/>
      <c r="S564" s="9"/>
      <c r="T564" s="9"/>
      <c r="U564" s="9"/>
      <c r="V564" s="9"/>
      <c r="W564" s="9"/>
      <c r="X564" s="9"/>
      <c r="Y564" s="9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P564" s="1"/>
      <c r="AQ564" s="1"/>
      <c r="AR564" s="1"/>
      <c r="AS564" s="1"/>
      <c r="AT564" s="1"/>
      <c r="AU564" s="1"/>
      <c r="AV564" s="1"/>
      <c r="AW564" s="1"/>
      <c r="AX564" s="1"/>
      <c r="AY564" s="1"/>
    </row>
    <row r="565" spans="1:51" x14ac:dyDescent="0.3">
      <c r="F565"/>
      <c r="G565" s="2"/>
      <c r="O565" s="4"/>
      <c r="P565" s="9"/>
      <c r="Q565" s="9"/>
      <c r="R565" s="9"/>
      <c r="S565" s="9"/>
      <c r="T565" s="9"/>
      <c r="U565" s="9"/>
      <c r="V565" s="9"/>
      <c r="W565" s="9"/>
      <c r="X565" s="9"/>
      <c r="Y565" s="9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P565" s="1"/>
      <c r="AQ565" s="1"/>
      <c r="AR565" s="1"/>
      <c r="AS565" s="1"/>
      <c r="AT565" s="1"/>
      <c r="AU565" s="1"/>
      <c r="AV565" s="1"/>
      <c r="AW565" s="1"/>
      <c r="AX565" s="1"/>
      <c r="AY565" s="1"/>
    </row>
    <row r="566" spans="1:51" x14ac:dyDescent="0.3">
      <c r="F566" s="2"/>
      <c r="G566" s="2"/>
      <c r="O566" s="4"/>
      <c r="P566" s="9"/>
      <c r="Q566" s="9"/>
      <c r="R566" s="9"/>
      <c r="S566" s="9"/>
      <c r="T566" s="9"/>
      <c r="U566" s="9"/>
      <c r="V566" s="9"/>
      <c r="W566" s="9"/>
      <c r="X566" s="9"/>
      <c r="Y566" s="9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P566" s="1"/>
      <c r="AQ566" s="1"/>
      <c r="AR566" s="1"/>
      <c r="AS566" s="1"/>
      <c r="AT566" s="1"/>
      <c r="AU566" s="1"/>
      <c r="AV566" s="1"/>
      <c r="AW566" s="1"/>
      <c r="AX566" s="1"/>
      <c r="AY566" s="1"/>
    </row>
    <row r="567" spans="1:51" x14ac:dyDescent="0.3">
      <c r="F567" s="2"/>
      <c r="G567" s="2"/>
      <c r="O567" s="4"/>
      <c r="P567" s="9"/>
      <c r="Q567" s="9"/>
      <c r="R567" s="9"/>
      <c r="S567" s="9"/>
      <c r="T567" s="9"/>
      <c r="U567" s="9"/>
      <c r="V567" s="9"/>
      <c r="W567" s="9"/>
      <c r="X567" s="9"/>
      <c r="Y567" s="9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P567" s="1"/>
      <c r="AQ567" s="1"/>
      <c r="AR567" s="1"/>
      <c r="AS567" s="1"/>
      <c r="AT567" s="1"/>
      <c r="AU567" s="1"/>
      <c r="AV567" s="1"/>
      <c r="AW567" s="1"/>
      <c r="AX567" s="1"/>
      <c r="AY567" s="1"/>
    </row>
    <row r="568" spans="1:51" x14ac:dyDescent="0.3">
      <c r="F568" s="2"/>
      <c r="G568" s="2"/>
      <c r="O568" s="4"/>
      <c r="P568" s="9"/>
      <c r="Q568" s="9"/>
      <c r="R568" s="9"/>
      <c r="S568" s="9"/>
      <c r="T568" s="9"/>
      <c r="U568" s="9"/>
      <c r="V568" s="9"/>
      <c r="W568" s="9"/>
      <c r="X568" s="9"/>
      <c r="Y568" s="9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P568" s="1"/>
      <c r="AQ568" s="1"/>
      <c r="AR568" s="1"/>
      <c r="AS568" s="1"/>
      <c r="AT568" s="1"/>
      <c r="AU568" s="1"/>
      <c r="AV568" s="1"/>
      <c r="AW568" s="1"/>
      <c r="AX568" s="1"/>
      <c r="AY568" s="1"/>
    </row>
    <row r="569" spans="1:51" x14ac:dyDescent="0.3">
      <c r="F569"/>
      <c r="G569" s="2"/>
      <c r="O569" s="4"/>
      <c r="P569" s="9"/>
      <c r="Q569" s="9"/>
      <c r="R569" s="9"/>
      <c r="S569" s="9"/>
      <c r="T569" s="9"/>
      <c r="U569" s="9"/>
      <c r="V569" s="9"/>
      <c r="W569" s="9"/>
      <c r="X569" s="9"/>
      <c r="Y569" s="9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P569" s="1"/>
      <c r="AQ569" s="1"/>
      <c r="AR569" s="1"/>
      <c r="AS569" s="1"/>
      <c r="AT569" s="1"/>
      <c r="AU569" s="1"/>
      <c r="AV569" s="1"/>
      <c r="AW569" s="1"/>
      <c r="AX569" s="1"/>
      <c r="AY569" s="1"/>
    </row>
    <row r="570" spans="1:51" x14ac:dyDescent="0.3">
      <c r="F570"/>
      <c r="G570" s="2"/>
      <c r="O570" s="4"/>
      <c r="P570" s="9"/>
      <c r="Q570" s="9"/>
      <c r="R570" s="9"/>
      <c r="S570" s="9"/>
      <c r="T570" s="9"/>
      <c r="U570" s="9"/>
      <c r="V570" s="9"/>
      <c r="W570" s="9"/>
      <c r="X570" s="9"/>
      <c r="Y570" s="9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P570" s="1"/>
      <c r="AQ570" s="1"/>
      <c r="AR570" s="1"/>
      <c r="AS570" s="1"/>
      <c r="AT570" s="1"/>
      <c r="AU570" s="1"/>
      <c r="AV570" s="1"/>
      <c r="AW570" s="1"/>
      <c r="AX570" s="1"/>
      <c r="AY570" s="1"/>
    </row>
    <row r="571" spans="1:51" x14ac:dyDescent="0.3">
      <c r="F571"/>
      <c r="G571" s="2"/>
      <c r="O571" s="4"/>
      <c r="P571" s="9"/>
      <c r="Q571" s="9"/>
      <c r="R571" s="9"/>
      <c r="S571" s="9"/>
      <c r="T571" s="9"/>
      <c r="U571" s="9"/>
      <c r="V571" s="9"/>
      <c r="W571" s="9"/>
      <c r="X571" s="9"/>
      <c r="Y571" s="9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P571" s="1"/>
      <c r="AQ571" s="1"/>
      <c r="AR571" s="1"/>
      <c r="AS571" s="1"/>
      <c r="AT571" s="1"/>
      <c r="AU571" s="1"/>
      <c r="AV571" s="1"/>
      <c r="AW571" s="1"/>
      <c r="AX571" s="1"/>
      <c r="AY571" s="1"/>
    </row>
    <row r="572" spans="1:51" x14ac:dyDescent="0.3">
      <c r="F572" s="2"/>
      <c r="G572" s="2"/>
      <c r="O572" s="4"/>
      <c r="P572" s="9"/>
      <c r="Q572" s="9"/>
      <c r="R572" s="9"/>
      <c r="S572" s="9"/>
      <c r="T572" s="9"/>
      <c r="U572" s="9"/>
      <c r="V572" s="9"/>
      <c r="W572" s="9"/>
      <c r="X572" s="9"/>
      <c r="Y572" s="9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P572" s="1"/>
      <c r="AQ572" s="1"/>
      <c r="AR572" s="1"/>
      <c r="AS572" s="1"/>
      <c r="AT572" s="1"/>
      <c r="AU572" s="1"/>
      <c r="AV572" s="1"/>
      <c r="AW572" s="1"/>
      <c r="AX572" s="1"/>
      <c r="AY572" s="1"/>
    </row>
    <row r="573" spans="1:51" x14ac:dyDescent="0.3">
      <c r="F573"/>
      <c r="G573" s="2"/>
      <c r="O573" s="4"/>
      <c r="P573" s="9"/>
      <c r="Q573" s="9"/>
      <c r="R573" s="9"/>
      <c r="S573" s="9"/>
      <c r="T573" s="9"/>
      <c r="U573" s="9"/>
      <c r="V573" s="9"/>
      <c r="W573" s="9"/>
      <c r="X573" s="9"/>
      <c r="Y573" s="9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P573" s="1"/>
      <c r="AQ573" s="1"/>
      <c r="AR573" s="1"/>
      <c r="AS573" s="1"/>
      <c r="AT573" s="1"/>
      <c r="AU573" s="1"/>
      <c r="AV573" s="1"/>
      <c r="AW573" s="1"/>
      <c r="AX573" s="1"/>
      <c r="AY573" s="1"/>
    </row>
    <row r="574" spans="1:51" x14ac:dyDescent="0.3">
      <c r="F574" s="2"/>
      <c r="G574" s="2"/>
      <c r="O574" s="4"/>
      <c r="P574" s="9"/>
      <c r="Q574" s="9"/>
      <c r="R574" s="9"/>
      <c r="S574" s="9"/>
      <c r="T574" s="9"/>
      <c r="U574" s="9"/>
      <c r="V574" s="9"/>
      <c r="W574" s="9"/>
      <c r="X574" s="9"/>
      <c r="Y574" s="9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P574" s="1"/>
      <c r="AQ574" s="1"/>
      <c r="AR574" s="1"/>
      <c r="AS574" s="1"/>
      <c r="AT574" s="1"/>
      <c r="AU574" s="1"/>
      <c r="AV574" s="1"/>
      <c r="AW574" s="1"/>
      <c r="AX574" s="1"/>
      <c r="AY574" s="1"/>
    </row>
    <row r="575" spans="1:51" x14ac:dyDescent="0.3">
      <c r="A575" s="11"/>
      <c r="F575" s="2"/>
      <c r="G575" s="2"/>
      <c r="O575" s="4"/>
      <c r="P575" s="9"/>
      <c r="Q575" s="9"/>
      <c r="R575" s="9"/>
      <c r="S575" s="9"/>
      <c r="T575" s="9"/>
      <c r="U575" s="9"/>
      <c r="V575" s="9"/>
      <c r="W575" s="9"/>
      <c r="X575" s="9"/>
      <c r="Y575" s="9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P575" s="1"/>
      <c r="AQ575" s="1"/>
      <c r="AR575" s="1"/>
      <c r="AS575" s="1"/>
      <c r="AT575" s="1"/>
      <c r="AU575" s="1"/>
      <c r="AV575" s="1"/>
      <c r="AW575" s="1"/>
      <c r="AX575" s="1"/>
      <c r="AY575" s="1"/>
    </row>
    <row r="576" spans="1:51" x14ac:dyDescent="0.3">
      <c r="F576"/>
      <c r="G576" s="2"/>
      <c r="O576" s="4"/>
      <c r="P576" s="9"/>
      <c r="Q576" s="9"/>
      <c r="R576" s="9"/>
      <c r="S576" s="9"/>
      <c r="T576" s="9"/>
      <c r="U576" s="9"/>
      <c r="V576" s="9"/>
      <c r="W576" s="9"/>
      <c r="X576" s="9"/>
      <c r="Y576" s="9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P576" s="1"/>
      <c r="AQ576" s="1"/>
      <c r="AR576" s="1"/>
      <c r="AS576" s="1"/>
      <c r="AT576" s="1"/>
      <c r="AU576" s="1"/>
      <c r="AV576" s="1"/>
      <c r="AW576" s="1"/>
      <c r="AX576" s="1"/>
      <c r="AY576" s="1"/>
    </row>
    <row r="577" spans="1:51" x14ac:dyDescent="0.3">
      <c r="G577" s="2"/>
      <c r="O577" s="4"/>
      <c r="P577" s="9"/>
      <c r="Q577" s="9"/>
      <c r="R577" s="9"/>
      <c r="S577" s="9"/>
      <c r="T577" s="9"/>
      <c r="U577" s="9"/>
      <c r="V577" s="9"/>
      <c r="W577" s="9"/>
      <c r="X577" s="9"/>
      <c r="Y577" s="9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P577" s="1"/>
      <c r="AQ577" s="1"/>
      <c r="AR577" s="1"/>
      <c r="AS577" s="1"/>
      <c r="AT577" s="1"/>
      <c r="AU577" s="1"/>
      <c r="AV577" s="1"/>
      <c r="AW577" s="1"/>
      <c r="AX577" s="1"/>
      <c r="AY577" s="1"/>
    </row>
    <row r="578" spans="1:51" x14ac:dyDescent="0.3">
      <c r="F578"/>
      <c r="G578" s="2"/>
      <c r="O578" s="4"/>
      <c r="P578" s="9"/>
      <c r="Q578" s="9"/>
      <c r="R578" s="9"/>
      <c r="S578" s="9"/>
      <c r="T578" s="9"/>
      <c r="U578" s="9"/>
      <c r="V578" s="9"/>
      <c r="W578" s="9"/>
      <c r="X578" s="9"/>
      <c r="Y578" s="9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P578" s="1"/>
      <c r="AQ578" s="1"/>
      <c r="AR578" s="1"/>
      <c r="AS578" s="1"/>
      <c r="AT578" s="1"/>
      <c r="AU578" s="1"/>
      <c r="AV578" s="1"/>
      <c r="AW578" s="1"/>
      <c r="AX578" s="1"/>
      <c r="AY578" s="1"/>
    </row>
    <row r="579" spans="1:51" x14ac:dyDescent="0.3">
      <c r="A579" s="11"/>
      <c r="F579"/>
      <c r="G579" s="2"/>
      <c r="O579" s="4"/>
      <c r="P579" s="9"/>
      <c r="Q579" s="9"/>
      <c r="R579" s="9"/>
      <c r="S579" s="9"/>
      <c r="T579" s="9"/>
      <c r="U579" s="9"/>
      <c r="V579" s="9"/>
      <c r="W579" s="9"/>
      <c r="X579" s="9"/>
      <c r="Y579" s="9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P579" s="1"/>
      <c r="AQ579" s="1"/>
      <c r="AR579" s="1"/>
      <c r="AS579" s="1"/>
      <c r="AT579" s="1"/>
      <c r="AU579" s="1"/>
      <c r="AV579" s="1"/>
      <c r="AW579" s="1"/>
      <c r="AX579" s="1"/>
      <c r="AY579" s="1"/>
    </row>
    <row r="580" spans="1:51" x14ac:dyDescent="0.3">
      <c r="F580"/>
      <c r="G580" s="2"/>
      <c r="O580" s="4"/>
      <c r="P580" s="9"/>
      <c r="Q580" s="9"/>
      <c r="R580" s="9"/>
      <c r="S580" s="9"/>
      <c r="T580" s="9"/>
      <c r="U580" s="9"/>
      <c r="V580" s="9"/>
      <c r="W580" s="9"/>
      <c r="X580" s="9"/>
      <c r="Y580" s="9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P580" s="1"/>
      <c r="AQ580" s="1"/>
      <c r="AR580" s="1"/>
      <c r="AS580" s="1"/>
      <c r="AT580" s="1"/>
      <c r="AU580" s="1"/>
      <c r="AV580" s="1"/>
      <c r="AW580" s="1"/>
      <c r="AX580" s="1"/>
      <c r="AY580" s="1"/>
    </row>
    <row r="581" spans="1:51" x14ac:dyDescent="0.3">
      <c r="G581" s="2"/>
      <c r="O581" s="4"/>
      <c r="P581" s="9"/>
      <c r="Q581" s="9"/>
      <c r="R581" s="9"/>
      <c r="S581" s="9"/>
      <c r="T581" s="9"/>
      <c r="U581" s="9"/>
      <c r="V581" s="9"/>
      <c r="W581" s="9"/>
      <c r="X581" s="9"/>
      <c r="Y581" s="9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P581" s="1"/>
      <c r="AQ581" s="1"/>
      <c r="AR581" s="1"/>
      <c r="AS581" s="1"/>
      <c r="AT581" s="1"/>
      <c r="AU581" s="1"/>
      <c r="AV581" s="1"/>
      <c r="AW581" s="1"/>
      <c r="AX581" s="1"/>
      <c r="AY581" s="1"/>
    </row>
    <row r="582" spans="1:51" x14ac:dyDescent="0.3">
      <c r="F582"/>
      <c r="G582" s="2"/>
      <c r="O582" s="4"/>
      <c r="P582" s="9"/>
      <c r="Q582" s="9"/>
      <c r="R582" s="9"/>
      <c r="S582" s="9"/>
      <c r="T582" s="9"/>
      <c r="U582" s="9"/>
      <c r="V582" s="9"/>
      <c r="W582" s="9"/>
      <c r="X582" s="9"/>
      <c r="Y582" s="9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P582" s="1"/>
      <c r="AQ582" s="1"/>
      <c r="AR582" s="1"/>
      <c r="AS582" s="1"/>
      <c r="AT582" s="1"/>
      <c r="AU582" s="1"/>
      <c r="AV582" s="1"/>
      <c r="AW582" s="1"/>
      <c r="AX582" s="1"/>
      <c r="AY582" s="1"/>
    </row>
    <row r="583" spans="1:51" x14ac:dyDescent="0.3">
      <c r="A583" s="11"/>
      <c r="F583"/>
      <c r="G583" s="2"/>
      <c r="O583" s="4"/>
      <c r="P583" s="9"/>
      <c r="Q583" s="9"/>
      <c r="R583" s="9"/>
      <c r="S583" s="9"/>
      <c r="T583" s="9"/>
      <c r="U583" s="9"/>
      <c r="V583" s="9"/>
      <c r="W583" s="9"/>
      <c r="X583" s="9"/>
      <c r="Y583" s="9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P583" s="1"/>
      <c r="AQ583" s="1"/>
      <c r="AR583" s="1"/>
      <c r="AS583" s="1"/>
      <c r="AT583" s="1"/>
      <c r="AU583" s="1"/>
      <c r="AV583" s="1"/>
      <c r="AW583" s="1"/>
      <c r="AX583" s="1"/>
      <c r="AY583" s="1"/>
    </row>
    <row r="584" spans="1:51" x14ac:dyDescent="0.3">
      <c r="F584"/>
      <c r="G584" s="2"/>
      <c r="O584" s="4"/>
      <c r="P584" s="9"/>
      <c r="Q584" s="9"/>
      <c r="R584" s="9"/>
      <c r="S584" s="9"/>
      <c r="T584" s="9"/>
      <c r="U584" s="9"/>
      <c r="V584" s="9"/>
      <c r="W584" s="9"/>
      <c r="X584" s="9"/>
      <c r="Y584" s="9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P584" s="1"/>
      <c r="AQ584" s="1"/>
      <c r="AR584" s="1"/>
      <c r="AS584" s="1"/>
      <c r="AT584" s="1"/>
      <c r="AU584" s="1"/>
      <c r="AV584" s="1"/>
      <c r="AW584" s="1"/>
      <c r="AX584" s="1"/>
      <c r="AY584" s="1"/>
    </row>
    <row r="585" spans="1:51" x14ac:dyDescent="0.3">
      <c r="G585" s="2"/>
      <c r="O585" s="4"/>
      <c r="P585" s="9"/>
      <c r="Q585" s="9"/>
      <c r="R585" s="9"/>
      <c r="S585" s="9"/>
      <c r="T585" s="9"/>
      <c r="U585" s="9"/>
      <c r="V585" s="9"/>
      <c r="W585" s="9"/>
      <c r="X585" s="9"/>
      <c r="Y585" s="9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P585" s="1"/>
      <c r="AQ585" s="1"/>
      <c r="AR585" s="1"/>
      <c r="AS585" s="1"/>
      <c r="AT585" s="1"/>
      <c r="AU585" s="1"/>
      <c r="AV585" s="1"/>
      <c r="AW585" s="1"/>
      <c r="AX585" s="1"/>
      <c r="AY585" s="1"/>
    </row>
    <row r="586" spans="1:51" x14ac:dyDescent="0.3">
      <c r="F586" s="2"/>
      <c r="G586" s="2"/>
      <c r="O586" s="4"/>
      <c r="P586" s="9"/>
      <c r="Q586" s="9"/>
      <c r="R586" s="9"/>
      <c r="S586" s="9"/>
      <c r="T586" s="9"/>
      <c r="U586" s="9"/>
      <c r="V586" s="9"/>
      <c r="W586" s="9"/>
      <c r="X586" s="9"/>
      <c r="Y586" s="9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P586" s="1"/>
      <c r="AQ586" s="1"/>
      <c r="AR586" s="1"/>
      <c r="AS586" s="1"/>
      <c r="AT586" s="1"/>
      <c r="AU586" s="1"/>
      <c r="AV586" s="1"/>
      <c r="AW586" s="1"/>
      <c r="AX586" s="1"/>
      <c r="AY586" s="1"/>
    </row>
    <row r="587" spans="1:51" x14ac:dyDescent="0.3">
      <c r="F587" s="2"/>
      <c r="G587" s="2"/>
      <c r="O587" s="4"/>
      <c r="P587" s="9"/>
      <c r="Q587" s="9"/>
      <c r="R587" s="9"/>
      <c r="S587" s="9"/>
      <c r="T587" s="9"/>
      <c r="U587" s="9"/>
      <c r="V587" s="9"/>
      <c r="W587" s="9"/>
      <c r="X587" s="9"/>
      <c r="Y587" s="9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P587" s="1"/>
      <c r="AQ587" s="1"/>
      <c r="AR587" s="1"/>
      <c r="AS587" s="1"/>
      <c r="AT587" s="1"/>
      <c r="AU587" s="1"/>
      <c r="AV587" s="1"/>
      <c r="AW587" s="1"/>
      <c r="AX587" s="1"/>
      <c r="AY587" s="1"/>
    </row>
    <row r="588" spans="1:51" x14ac:dyDescent="0.3">
      <c r="A588" s="11"/>
      <c r="F588" s="2"/>
      <c r="G588" s="2"/>
      <c r="O588" s="4"/>
      <c r="P588" s="9"/>
      <c r="Q588" s="9"/>
      <c r="R588" s="9"/>
      <c r="S588" s="9"/>
      <c r="T588" s="9"/>
      <c r="U588" s="9"/>
      <c r="V588" s="9"/>
      <c r="W588" s="9"/>
      <c r="X588" s="9"/>
      <c r="Y588" s="9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P588" s="1"/>
      <c r="AQ588" s="1"/>
      <c r="AR588" s="1"/>
      <c r="AS588" s="1"/>
      <c r="AT588" s="1"/>
      <c r="AU588" s="1"/>
      <c r="AV588" s="1"/>
      <c r="AW588" s="1"/>
      <c r="AX588" s="1"/>
      <c r="AY588" s="1"/>
    </row>
    <row r="589" spans="1:51" x14ac:dyDescent="0.3">
      <c r="F589" s="2"/>
      <c r="G589" s="2"/>
      <c r="O589" s="4"/>
      <c r="P589" s="9"/>
      <c r="Q589" s="9"/>
      <c r="R589" s="9"/>
      <c r="S589" s="9"/>
      <c r="T589" s="9"/>
      <c r="U589" s="9"/>
      <c r="V589" s="9"/>
      <c r="W589" s="9"/>
      <c r="X589" s="9"/>
      <c r="Y589" s="9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P589" s="1"/>
      <c r="AQ589" s="1"/>
      <c r="AR589" s="1"/>
      <c r="AS589" s="1"/>
      <c r="AT589" s="1"/>
      <c r="AU589" s="1"/>
      <c r="AV589" s="1"/>
      <c r="AW589" s="1"/>
      <c r="AX589" s="1"/>
      <c r="AY589" s="1"/>
    </row>
    <row r="590" spans="1:51" x14ac:dyDescent="0.3">
      <c r="F590" s="2"/>
      <c r="G590" s="2"/>
      <c r="O590" s="4"/>
      <c r="P590" s="9"/>
      <c r="Q590" s="9"/>
      <c r="R590" s="9"/>
      <c r="S590" s="9"/>
      <c r="T590" s="9"/>
      <c r="U590" s="9"/>
      <c r="V590" s="9"/>
      <c r="W590" s="9"/>
      <c r="X590" s="9"/>
      <c r="Y590" s="9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P590" s="1"/>
      <c r="AQ590" s="1"/>
      <c r="AR590" s="1"/>
      <c r="AS590" s="1"/>
      <c r="AT590" s="1"/>
      <c r="AU590" s="1"/>
      <c r="AV590" s="1"/>
      <c r="AW590" s="1"/>
      <c r="AX590" s="1"/>
      <c r="AY590" s="1"/>
    </row>
    <row r="591" spans="1:51" x14ac:dyDescent="0.3">
      <c r="F591"/>
      <c r="G591" s="2"/>
      <c r="O591" s="4"/>
      <c r="P591" s="9"/>
      <c r="Q591" s="9"/>
      <c r="R591" s="9"/>
      <c r="S591" s="9"/>
      <c r="T591" s="9"/>
      <c r="U591" s="9"/>
      <c r="V591" s="9"/>
      <c r="W591" s="9"/>
      <c r="X591" s="9"/>
      <c r="Y591" s="9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P591" s="1"/>
      <c r="AQ591" s="1"/>
      <c r="AR591" s="1"/>
      <c r="AS591" s="1"/>
      <c r="AT591" s="1"/>
      <c r="AU591" s="1"/>
      <c r="AV591" s="1"/>
      <c r="AW591" s="1"/>
      <c r="AX591" s="1"/>
      <c r="AY591" s="1"/>
    </row>
    <row r="592" spans="1:51" x14ac:dyDescent="0.3">
      <c r="F592"/>
      <c r="G592" s="2"/>
      <c r="O592" s="4"/>
      <c r="P592" s="9"/>
      <c r="Q592" s="9"/>
      <c r="R592" s="9"/>
      <c r="S592" s="9"/>
      <c r="T592" s="9"/>
      <c r="U592" s="9"/>
      <c r="V592" s="9"/>
      <c r="W592" s="9"/>
      <c r="X592" s="9"/>
      <c r="Y592" s="9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P592" s="1"/>
      <c r="AQ592" s="1"/>
      <c r="AR592" s="1"/>
      <c r="AS592" s="1"/>
      <c r="AT592" s="1"/>
      <c r="AU592" s="1"/>
      <c r="AV592" s="1"/>
      <c r="AW592" s="1"/>
      <c r="AX592" s="1"/>
      <c r="AY592" s="1"/>
    </row>
    <row r="593" spans="6:51" x14ac:dyDescent="0.3">
      <c r="F593" s="2"/>
      <c r="G593" s="2"/>
      <c r="O593" s="4"/>
      <c r="P593" s="9"/>
      <c r="Q593" s="9"/>
      <c r="R593" s="9"/>
      <c r="S593" s="9"/>
      <c r="T593" s="9"/>
      <c r="U593" s="9"/>
      <c r="V593" s="9"/>
      <c r="W593" s="9"/>
      <c r="X593" s="9"/>
      <c r="Y593" s="9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P593" s="1"/>
      <c r="AQ593" s="1"/>
      <c r="AR593" s="1"/>
      <c r="AS593" s="1"/>
      <c r="AT593" s="1"/>
      <c r="AU593" s="1"/>
      <c r="AV593" s="1"/>
      <c r="AW593" s="1"/>
      <c r="AX593" s="1"/>
      <c r="AY593" s="1"/>
    </row>
    <row r="594" spans="6:51" x14ac:dyDescent="0.3">
      <c r="F594"/>
      <c r="G594" s="2"/>
      <c r="O594" s="4"/>
      <c r="P594" s="9"/>
      <c r="Q594" s="9"/>
      <c r="R594" s="9"/>
      <c r="S594" s="9"/>
      <c r="T594" s="9"/>
      <c r="U594" s="9"/>
      <c r="V594" s="9"/>
      <c r="W594" s="9"/>
      <c r="X594" s="9"/>
      <c r="Y594" s="9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P594" s="1"/>
      <c r="AQ594" s="1"/>
      <c r="AR594" s="1"/>
      <c r="AS594" s="1"/>
      <c r="AT594" s="1"/>
      <c r="AU594" s="1"/>
      <c r="AV594" s="1"/>
      <c r="AW594" s="1"/>
      <c r="AX594" s="1"/>
      <c r="AY594" s="1"/>
    </row>
    <row r="595" spans="6:51" x14ac:dyDescent="0.3">
      <c r="F595" s="2"/>
      <c r="G595" s="2"/>
      <c r="O595" s="4"/>
      <c r="P595" s="9"/>
      <c r="Q595" s="9"/>
      <c r="R595" s="9"/>
      <c r="S595" s="9"/>
      <c r="T595" s="9"/>
      <c r="U595" s="9"/>
      <c r="V595" s="9"/>
      <c r="W595" s="9"/>
      <c r="X595" s="9"/>
      <c r="Y595" s="9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P595" s="1"/>
      <c r="AQ595" s="1"/>
      <c r="AR595" s="1"/>
      <c r="AS595" s="1"/>
      <c r="AT595" s="1"/>
      <c r="AU595" s="1"/>
      <c r="AV595" s="1"/>
      <c r="AW595" s="1"/>
      <c r="AX595" s="1"/>
      <c r="AY595" s="1"/>
    </row>
    <row r="596" spans="6:51" x14ac:dyDescent="0.3">
      <c r="F596" s="2"/>
      <c r="G596" s="2"/>
      <c r="O596" s="4"/>
      <c r="P596" s="9"/>
      <c r="Q596" s="9"/>
      <c r="R596" s="9"/>
      <c r="S596" s="9"/>
      <c r="T596" s="9"/>
      <c r="U596" s="9"/>
      <c r="V596" s="9"/>
      <c r="W596" s="9"/>
      <c r="X596" s="9"/>
      <c r="Y596" s="9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P596" s="1"/>
      <c r="AQ596" s="1"/>
      <c r="AR596" s="1"/>
      <c r="AS596" s="1"/>
      <c r="AT596" s="1"/>
      <c r="AU596" s="1"/>
      <c r="AV596" s="1"/>
      <c r="AW596" s="1"/>
      <c r="AX596" s="1"/>
      <c r="AY596" s="1"/>
    </row>
    <row r="597" spans="6:51" x14ac:dyDescent="0.3">
      <c r="F597" s="2"/>
      <c r="G597" s="2"/>
      <c r="O597" s="4"/>
      <c r="P597" s="9"/>
      <c r="Q597" s="9"/>
      <c r="R597" s="9"/>
      <c r="S597" s="9"/>
      <c r="T597" s="9"/>
      <c r="U597" s="9"/>
      <c r="V597" s="9"/>
      <c r="W597" s="9"/>
      <c r="X597" s="9"/>
      <c r="Y597" s="9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P597" s="1"/>
      <c r="AQ597" s="1"/>
      <c r="AR597" s="1"/>
      <c r="AS597" s="1"/>
      <c r="AT597" s="1"/>
      <c r="AU597" s="1"/>
      <c r="AV597" s="1"/>
      <c r="AW597" s="1"/>
      <c r="AX597" s="1"/>
      <c r="AY597" s="1"/>
    </row>
    <row r="598" spans="6:51" x14ac:dyDescent="0.3">
      <c r="F598" s="2"/>
      <c r="G598" s="2"/>
      <c r="O598" s="4"/>
      <c r="P598" s="9"/>
      <c r="Q598" s="9"/>
      <c r="R598" s="9"/>
      <c r="S598" s="9"/>
      <c r="T598" s="9"/>
      <c r="U598" s="9"/>
      <c r="V598" s="9"/>
      <c r="W598" s="9"/>
      <c r="X598" s="9"/>
      <c r="Y598" s="9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P598" s="1"/>
      <c r="AQ598" s="1"/>
      <c r="AR598" s="1"/>
      <c r="AS598" s="1"/>
      <c r="AT598" s="1"/>
      <c r="AU598" s="1"/>
      <c r="AV598" s="1"/>
      <c r="AW598" s="1"/>
      <c r="AX598" s="1"/>
      <c r="AY598" s="1"/>
    </row>
    <row r="599" spans="6:51" x14ac:dyDescent="0.3">
      <c r="F599"/>
      <c r="G599" s="2"/>
      <c r="O599" s="4"/>
      <c r="P599" s="9"/>
      <c r="Q599" s="9"/>
      <c r="R599" s="9"/>
      <c r="S599" s="9"/>
      <c r="T599" s="9"/>
      <c r="U599" s="9"/>
      <c r="V599" s="9"/>
      <c r="W599" s="9"/>
      <c r="X599" s="9"/>
      <c r="Y599" s="9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P599" s="1"/>
      <c r="AQ599" s="1"/>
      <c r="AR599" s="1"/>
      <c r="AS599" s="1"/>
      <c r="AT599" s="1"/>
      <c r="AU599" s="1"/>
      <c r="AV599" s="1"/>
      <c r="AW599" s="1"/>
      <c r="AX599" s="1"/>
      <c r="AY599" s="1"/>
    </row>
    <row r="600" spans="6:51" x14ac:dyDescent="0.3">
      <c r="F600"/>
      <c r="G600" s="2"/>
      <c r="O600" s="4"/>
      <c r="P600" s="9"/>
      <c r="Q600" s="9"/>
      <c r="R600" s="9"/>
      <c r="S600" s="9"/>
      <c r="T600" s="9"/>
      <c r="U600" s="9"/>
      <c r="V600" s="9"/>
      <c r="W600" s="9"/>
      <c r="X600" s="9"/>
      <c r="Y600" s="9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P600" s="1"/>
      <c r="AQ600" s="1"/>
      <c r="AR600" s="1"/>
      <c r="AS600" s="1"/>
      <c r="AT600" s="1"/>
      <c r="AU600" s="1"/>
      <c r="AV600" s="1"/>
      <c r="AW600" s="1"/>
      <c r="AX600" s="1"/>
      <c r="AY600" s="1"/>
    </row>
    <row r="601" spans="6:51" x14ac:dyDescent="0.3">
      <c r="F601"/>
      <c r="G601" s="2"/>
      <c r="O601" s="4"/>
      <c r="P601" s="9"/>
      <c r="Q601" s="9"/>
      <c r="R601" s="9"/>
      <c r="S601" s="9"/>
      <c r="T601" s="9"/>
      <c r="U601" s="9"/>
      <c r="V601" s="9"/>
      <c r="W601" s="9"/>
      <c r="X601" s="9"/>
      <c r="Y601" s="9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P601" s="1"/>
      <c r="AQ601" s="1"/>
      <c r="AR601" s="1"/>
      <c r="AS601" s="1"/>
      <c r="AT601" s="1"/>
      <c r="AU601" s="1"/>
      <c r="AV601" s="1"/>
      <c r="AW601" s="1"/>
      <c r="AX601" s="1"/>
      <c r="AY601" s="1"/>
    </row>
    <row r="602" spans="6:51" x14ac:dyDescent="0.3">
      <c r="F602"/>
      <c r="G602" s="2"/>
      <c r="O602" s="4"/>
      <c r="P602" s="9"/>
      <c r="Q602" s="9"/>
      <c r="R602" s="9"/>
      <c r="S602" s="9"/>
      <c r="T602" s="9"/>
      <c r="U602" s="9"/>
      <c r="V602" s="9"/>
      <c r="W602" s="9"/>
      <c r="X602" s="9"/>
      <c r="Y602" s="9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P602" s="1"/>
      <c r="AQ602" s="1"/>
      <c r="AR602" s="1"/>
      <c r="AS602" s="1"/>
      <c r="AT602" s="1"/>
      <c r="AU602" s="1"/>
      <c r="AV602" s="1"/>
      <c r="AW602" s="1"/>
      <c r="AX602" s="1"/>
      <c r="AY602" s="1"/>
    </row>
    <row r="603" spans="6:51" x14ac:dyDescent="0.3">
      <c r="F603"/>
      <c r="G603" s="2"/>
      <c r="O603" s="4"/>
      <c r="P603" s="9"/>
      <c r="Q603" s="9"/>
      <c r="R603" s="9"/>
      <c r="S603" s="9"/>
      <c r="T603" s="9"/>
      <c r="U603" s="9"/>
      <c r="V603" s="9"/>
      <c r="W603" s="9"/>
      <c r="X603" s="9"/>
      <c r="Y603" s="9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P603" s="1"/>
      <c r="AQ603" s="1"/>
      <c r="AR603" s="1"/>
      <c r="AS603" s="1"/>
      <c r="AT603" s="1"/>
      <c r="AU603" s="1"/>
      <c r="AV603" s="1"/>
      <c r="AW603" s="1"/>
      <c r="AX603" s="1"/>
      <c r="AY603" s="1"/>
    </row>
    <row r="604" spans="6:51" x14ac:dyDescent="0.3">
      <c r="F604" s="2"/>
      <c r="G604" s="2"/>
      <c r="O604" s="4"/>
      <c r="P604" s="9"/>
      <c r="Q604" s="9"/>
      <c r="R604" s="9"/>
      <c r="S604" s="9"/>
      <c r="T604" s="9"/>
      <c r="U604" s="9"/>
      <c r="V604" s="9"/>
      <c r="W604" s="9"/>
      <c r="X604" s="9"/>
      <c r="Y604" s="9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P604" s="1"/>
      <c r="AQ604" s="1"/>
      <c r="AR604" s="1"/>
      <c r="AS604" s="1"/>
      <c r="AT604" s="1"/>
      <c r="AU604" s="1"/>
      <c r="AV604" s="1"/>
      <c r="AW604" s="1"/>
      <c r="AX604" s="1"/>
      <c r="AY604" s="1"/>
    </row>
    <row r="605" spans="6:51" x14ac:dyDescent="0.3">
      <c r="F605"/>
      <c r="G605" s="2"/>
      <c r="O605" s="4"/>
      <c r="P605" s="9"/>
      <c r="Q605" s="9"/>
      <c r="R605" s="9"/>
      <c r="S605" s="9"/>
      <c r="T605" s="9"/>
      <c r="U605" s="9"/>
      <c r="V605" s="9"/>
      <c r="W605" s="9"/>
      <c r="X605" s="9"/>
      <c r="Y605" s="9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P605" s="1"/>
      <c r="AQ605" s="1"/>
      <c r="AR605" s="1"/>
      <c r="AS605" s="1"/>
      <c r="AT605" s="1"/>
      <c r="AU605" s="1"/>
      <c r="AV605" s="1"/>
      <c r="AW605" s="1"/>
      <c r="AX605" s="1"/>
      <c r="AY605" s="1"/>
    </row>
    <row r="606" spans="6:51" x14ac:dyDescent="0.3">
      <c r="F606" s="2"/>
      <c r="G606" s="2"/>
      <c r="O606" s="4"/>
      <c r="P606" s="9"/>
      <c r="Q606" s="9"/>
      <c r="R606" s="9"/>
      <c r="S606" s="9"/>
      <c r="T606" s="9"/>
      <c r="U606" s="9"/>
      <c r="V606" s="9"/>
      <c r="W606" s="9"/>
      <c r="X606" s="9"/>
      <c r="Y606" s="9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P606" s="1"/>
      <c r="AQ606" s="1"/>
      <c r="AR606" s="1"/>
      <c r="AS606" s="1"/>
      <c r="AT606" s="1"/>
      <c r="AU606" s="1"/>
      <c r="AV606" s="1"/>
      <c r="AW606" s="1"/>
      <c r="AX606" s="1"/>
      <c r="AY606" s="1"/>
    </row>
    <row r="607" spans="6:51" x14ac:dyDescent="0.3">
      <c r="F607"/>
      <c r="G607" s="2"/>
      <c r="O607" s="4"/>
      <c r="P607" s="9"/>
      <c r="Q607" s="9"/>
      <c r="R607" s="9"/>
      <c r="S607" s="9"/>
      <c r="T607" s="9"/>
      <c r="U607" s="9"/>
      <c r="V607" s="9"/>
      <c r="W607" s="9"/>
      <c r="X607" s="9"/>
      <c r="Y607" s="9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P607" s="1"/>
      <c r="AQ607" s="1"/>
      <c r="AR607" s="1"/>
      <c r="AS607" s="1"/>
      <c r="AT607" s="1"/>
      <c r="AU607" s="1"/>
      <c r="AV607" s="1"/>
      <c r="AW607" s="1"/>
      <c r="AX607" s="1"/>
      <c r="AY607" s="1"/>
    </row>
    <row r="608" spans="6:51" x14ac:dyDescent="0.3">
      <c r="F608" s="2"/>
      <c r="G608" s="2"/>
      <c r="O608" s="4"/>
      <c r="P608" s="9"/>
      <c r="Q608" s="9"/>
      <c r="R608" s="9"/>
      <c r="S608" s="9"/>
      <c r="T608" s="9"/>
      <c r="U608" s="9"/>
      <c r="V608" s="9"/>
      <c r="W608" s="9"/>
      <c r="X608" s="9"/>
      <c r="Y608" s="9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P608" s="1"/>
      <c r="AQ608" s="1"/>
      <c r="AR608" s="1"/>
      <c r="AS608" s="1"/>
      <c r="AT608" s="1"/>
      <c r="AU608" s="1"/>
      <c r="AV608" s="1"/>
      <c r="AW608" s="1"/>
      <c r="AX608" s="1"/>
      <c r="AY608" s="1"/>
    </row>
    <row r="609" spans="1:51" x14ac:dyDescent="0.3">
      <c r="F609"/>
      <c r="G609" s="2"/>
      <c r="O609" s="4"/>
      <c r="P609" s="9"/>
      <c r="Q609" s="9"/>
      <c r="R609" s="9"/>
      <c r="S609" s="9"/>
      <c r="T609" s="9"/>
      <c r="U609" s="9"/>
      <c r="V609" s="9"/>
      <c r="W609" s="9"/>
      <c r="X609" s="9"/>
      <c r="Y609" s="9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P609" s="1"/>
      <c r="AQ609" s="1"/>
      <c r="AR609" s="1"/>
      <c r="AS609" s="1"/>
      <c r="AT609" s="1"/>
      <c r="AU609" s="1"/>
      <c r="AV609" s="1"/>
      <c r="AW609" s="1"/>
      <c r="AX609" s="1"/>
      <c r="AY609" s="1"/>
    </row>
    <row r="610" spans="1:51" x14ac:dyDescent="0.3">
      <c r="F610"/>
      <c r="G610" s="2"/>
      <c r="O610" s="4"/>
      <c r="P610" s="9"/>
      <c r="Q610" s="9"/>
      <c r="R610" s="9"/>
      <c r="S610" s="9"/>
      <c r="T610" s="9"/>
      <c r="U610" s="9"/>
      <c r="V610" s="9"/>
      <c r="W610" s="9"/>
      <c r="X610" s="9"/>
      <c r="Y610" s="9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P610" s="1"/>
      <c r="AQ610" s="1"/>
      <c r="AR610" s="1"/>
      <c r="AS610" s="1"/>
      <c r="AT610" s="1"/>
      <c r="AU610" s="1"/>
      <c r="AV610" s="1"/>
      <c r="AW610" s="1"/>
      <c r="AX610" s="1"/>
      <c r="AY610" s="1"/>
    </row>
    <row r="611" spans="1:51" x14ac:dyDescent="0.3">
      <c r="F611"/>
      <c r="G611" s="2"/>
      <c r="O611" s="4"/>
      <c r="P611" s="9"/>
      <c r="Q611" s="9"/>
      <c r="R611" s="9"/>
      <c r="S611" s="9"/>
      <c r="T611" s="9"/>
      <c r="U611" s="9"/>
      <c r="V611" s="9"/>
      <c r="W611" s="9"/>
      <c r="X611" s="9"/>
      <c r="Y611" s="9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P611" s="1"/>
      <c r="AQ611" s="1"/>
      <c r="AR611" s="1"/>
      <c r="AS611" s="1"/>
      <c r="AT611" s="1"/>
      <c r="AU611" s="1"/>
      <c r="AV611" s="1"/>
      <c r="AW611" s="1"/>
      <c r="AX611" s="1"/>
      <c r="AY611" s="1"/>
    </row>
    <row r="612" spans="1:51" x14ac:dyDescent="0.3">
      <c r="F612" s="2"/>
      <c r="G612" s="2"/>
      <c r="O612" s="4"/>
      <c r="P612" s="9"/>
      <c r="Q612" s="9"/>
      <c r="R612" s="9"/>
      <c r="S612" s="9"/>
      <c r="T612" s="9"/>
      <c r="U612" s="9"/>
      <c r="V612" s="9"/>
      <c r="W612" s="9"/>
      <c r="X612" s="9"/>
      <c r="Y612" s="9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P612" s="1"/>
      <c r="AQ612" s="1"/>
      <c r="AR612" s="1"/>
      <c r="AS612" s="1"/>
      <c r="AT612" s="1"/>
      <c r="AU612" s="1"/>
      <c r="AV612" s="1"/>
      <c r="AW612" s="1"/>
      <c r="AX612" s="1"/>
      <c r="AY612" s="1"/>
    </row>
    <row r="613" spans="1:51" x14ac:dyDescent="0.3">
      <c r="A613" s="11"/>
      <c r="F613" s="2"/>
      <c r="G613" s="2"/>
      <c r="O613" s="4"/>
      <c r="P613" s="9"/>
      <c r="Q613" s="9"/>
      <c r="R613" s="9"/>
      <c r="S613" s="9"/>
      <c r="T613" s="9"/>
      <c r="U613" s="9"/>
      <c r="V613" s="9"/>
      <c r="W613" s="9"/>
      <c r="X613" s="9"/>
      <c r="Y613" s="9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P613" s="1"/>
      <c r="AQ613" s="1"/>
      <c r="AR613" s="1"/>
      <c r="AS613" s="1"/>
      <c r="AT613" s="1"/>
      <c r="AU613" s="1"/>
      <c r="AV613" s="1"/>
      <c r="AW613" s="1"/>
      <c r="AX613" s="1"/>
      <c r="AY613" s="1"/>
    </row>
    <row r="614" spans="1:51" x14ac:dyDescent="0.3">
      <c r="F614" s="2"/>
      <c r="G614" s="2"/>
      <c r="O614" s="4"/>
      <c r="P614" s="9"/>
      <c r="Q614" s="9"/>
      <c r="R614" s="9"/>
      <c r="S614" s="9"/>
      <c r="T614" s="9"/>
      <c r="U614" s="9"/>
      <c r="V614" s="9"/>
      <c r="W614" s="9"/>
      <c r="X614" s="9"/>
      <c r="Y614" s="9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P614" s="1"/>
      <c r="AQ614" s="1"/>
      <c r="AR614" s="1"/>
      <c r="AS614" s="1"/>
      <c r="AT614" s="1"/>
      <c r="AU614" s="1"/>
      <c r="AV614" s="1"/>
      <c r="AW614" s="1"/>
      <c r="AX614" s="1"/>
      <c r="AY614" s="1"/>
    </row>
    <row r="615" spans="1:51" x14ac:dyDescent="0.3">
      <c r="F615" s="2"/>
      <c r="G615" s="2"/>
      <c r="O615" s="4"/>
      <c r="P615" s="9"/>
      <c r="Q615" s="9"/>
      <c r="R615" s="9"/>
      <c r="S615" s="9"/>
      <c r="T615" s="9"/>
      <c r="U615" s="9"/>
      <c r="V615" s="9"/>
      <c r="W615" s="9"/>
      <c r="X615" s="9"/>
      <c r="Y615" s="9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P615" s="1"/>
      <c r="AQ615" s="1"/>
      <c r="AR615" s="1"/>
      <c r="AS615" s="1"/>
      <c r="AT615" s="1"/>
      <c r="AU615" s="1"/>
      <c r="AV615" s="1"/>
      <c r="AW615" s="1"/>
      <c r="AX615" s="1"/>
      <c r="AY615" s="1"/>
    </row>
    <row r="616" spans="1:51" x14ac:dyDescent="0.3">
      <c r="F616"/>
      <c r="G616" s="2"/>
      <c r="O616" s="4"/>
      <c r="P616" s="9"/>
      <c r="Q616" s="9"/>
      <c r="R616" s="9"/>
      <c r="S616" s="9"/>
      <c r="T616" s="9"/>
      <c r="U616" s="9"/>
      <c r="V616" s="9"/>
      <c r="W616" s="9"/>
      <c r="X616" s="9"/>
      <c r="Y616" s="9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P616" s="1"/>
      <c r="AQ616" s="1"/>
      <c r="AR616" s="1"/>
      <c r="AS616" s="1"/>
      <c r="AT616" s="1"/>
      <c r="AU616" s="1"/>
      <c r="AV616" s="1"/>
      <c r="AW616" s="1"/>
      <c r="AX616" s="1"/>
      <c r="AY616" s="1"/>
    </row>
    <row r="617" spans="1:51" x14ac:dyDescent="0.3">
      <c r="F617" s="2"/>
      <c r="G617" s="2"/>
      <c r="O617" s="4"/>
      <c r="P617" s="9"/>
      <c r="Q617" s="9"/>
      <c r="R617" s="9"/>
      <c r="S617" s="9"/>
      <c r="T617" s="9"/>
      <c r="U617" s="9"/>
      <c r="V617" s="9"/>
      <c r="W617" s="9"/>
      <c r="X617" s="9"/>
      <c r="Y617" s="9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P617" s="1"/>
      <c r="AQ617" s="1"/>
      <c r="AR617" s="1"/>
      <c r="AS617" s="1"/>
      <c r="AT617" s="1"/>
      <c r="AU617" s="1"/>
      <c r="AV617" s="1"/>
      <c r="AW617" s="1"/>
      <c r="AX617" s="1"/>
      <c r="AY617" s="1"/>
    </row>
    <row r="618" spans="1:51" x14ac:dyDescent="0.3">
      <c r="F618"/>
      <c r="G618" s="2"/>
      <c r="O618" s="4"/>
      <c r="P618" s="9"/>
      <c r="Q618" s="9"/>
      <c r="R618" s="9"/>
      <c r="S618" s="9"/>
      <c r="T618" s="9"/>
      <c r="U618" s="9"/>
      <c r="V618" s="9"/>
      <c r="W618" s="9"/>
      <c r="X618" s="9"/>
      <c r="Y618" s="9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P618" s="1"/>
      <c r="AQ618" s="1"/>
      <c r="AR618" s="1"/>
      <c r="AS618" s="1"/>
      <c r="AT618" s="1"/>
      <c r="AU618" s="1"/>
      <c r="AV618" s="1"/>
      <c r="AW618" s="1"/>
      <c r="AX618" s="1"/>
      <c r="AY618" s="1"/>
    </row>
    <row r="619" spans="1:51" x14ac:dyDescent="0.3">
      <c r="F619"/>
      <c r="G619" s="2"/>
      <c r="O619" s="4"/>
      <c r="P619" s="9"/>
      <c r="Q619" s="9"/>
      <c r="R619" s="9"/>
      <c r="S619" s="9"/>
      <c r="T619" s="9"/>
      <c r="U619" s="9"/>
      <c r="V619" s="9"/>
      <c r="W619" s="9"/>
      <c r="X619" s="9"/>
      <c r="Y619" s="9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P619" s="1"/>
      <c r="AQ619" s="1"/>
      <c r="AR619" s="1"/>
      <c r="AS619" s="1"/>
      <c r="AT619" s="1"/>
      <c r="AU619" s="1"/>
      <c r="AV619" s="1"/>
      <c r="AW619" s="1"/>
      <c r="AX619" s="1"/>
      <c r="AY619" s="1"/>
    </row>
    <row r="620" spans="1:51" x14ac:dyDescent="0.3">
      <c r="F620" s="2"/>
      <c r="G620" s="2"/>
      <c r="O620" s="4"/>
      <c r="P620" s="9"/>
      <c r="Q620" s="9"/>
      <c r="R620" s="9"/>
      <c r="S620" s="9"/>
      <c r="T620" s="9"/>
      <c r="U620" s="9"/>
      <c r="V620" s="9"/>
      <c r="W620" s="9"/>
      <c r="X620" s="9"/>
      <c r="Y620" s="9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P620" s="1"/>
      <c r="AQ620" s="1"/>
      <c r="AR620" s="1"/>
      <c r="AS620" s="1"/>
      <c r="AT620" s="1"/>
      <c r="AU620" s="1"/>
      <c r="AV620" s="1"/>
      <c r="AW620" s="1"/>
      <c r="AX620" s="1"/>
      <c r="AY620" s="1"/>
    </row>
    <row r="621" spans="1:51" x14ac:dyDescent="0.3">
      <c r="A621" s="11"/>
      <c r="F621" s="2"/>
      <c r="G621" s="2"/>
      <c r="O621" s="4"/>
      <c r="P621" s="9"/>
      <c r="Q621" s="9"/>
      <c r="R621" s="9"/>
      <c r="S621" s="9"/>
      <c r="T621" s="9"/>
      <c r="U621" s="9"/>
      <c r="V621" s="9"/>
      <c r="W621" s="9"/>
      <c r="X621" s="9"/>
      <c r="Y621" s="9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P621" s="1"/>
      <c r="AQ621" s="1"/>
      <c r="AR621" s="1"/>
      <c r="AS621" s="1"/>
      <c r="AT621" s="1"/>
      <c r="AU621" s="1"/>
      <c r="AV621" s="1"/>
      <c r="AW621" s="1"/>
      <c r="AX621" s="1"/>
      <c r="AY621" s="1"/>
    </row>
    <row r="622" spans="1:51" x14ac:dyDescent="0.3">
      <c r="F622"/>
      <c r="G622" s="2"/>
      <c r="O622" s="4"/>
      <c r="P622" s="9"/>
      <c r="Q622" s="9"/>
      <c r="R622" s="9"/>
      <c r="S622" s="9"/>
      <c r="T622" s="9"/>
      <c r="U622" s="9"/>
      <c r="V622" s="9"/>
      <c r="W622" s="9"/>
      <c r="X622" s="9"/>
      <c r="Y622" s="9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P622" s="1"/>
      <c r="AQ622" s="1"/>
      <c r="AR622" s="1"/>
      <c r="AS622" s="1"/>
      <c r="AT622" s="1"/>
      <c r="AU622" s="1"/>
      <c r="AV622" s="1"/>
      <c r="AW622" s="1"/>
      <c r="AX622" s="1"/>
      <c r="AY622" s="1"/>
    </row>
    <row r="623" spans="1:51" x14ac:dyDescent="0.3">
      <c r="A623" s="11"/>
      <c r="F623"/>
      <c r="G623" s="2"/>
      <c r="O623" s="4"/>
      <c r="P623" s="9"/>
      <c r="Q623" s="9"/>
      <c r="R623" s="9"/>
      <c r="S623" s="9"/>
      <c r="T623" s="9"/>
      <c r="U623" s="9"/>
      <c r="V623" s="9"/>
      <c r="W623" s="9"/>
      <c r="X623" s="9"/>
      <c r="Y623" s="9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P623" s="1"/>
      <c r="AQ623" s="1"/>
      <c r="AR623" s="1"/>
      <c r="AS623" s="1"/>
      <c r="AT623" s="1"/>
      <c r="AU623" s="1"/>
      <c r="AV623" s="1"/>
      <c r="AW623" s="1"/>
      <c r="AX623" s="1"/>
      <c r="AY623" s="1"/>
    </row>
    <row r="624" spans="1:51" x14ac:dyDescent="0.3">
      <c r="F624" s="2"/>
      <c r="G624" s="2"/>
      <c r="O624" s="4"/>
      <c r="P624" s="9"/>
      <c r="Q624" s="9"/>
      <c r="R624" s="9"/>
      <c r="S624" s="9"/>
      <c r="T624" s="9"/>
      <c r="U624" s="9"/>
      <c r="V624" s="9"/>
      <c r="W624" s="9"/>
      <c r="X624" s="9"/>
      <c r="Y624" s="9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P624" s="1"/>
      <c r="AQ624" s="1"/>
      <c r="AR624" s="1"/>
      <c r="AS624" s="1"/>
      <c r="AT624" s="1"/>
      <c r="AU624" s="1"/>
      <c r="AV624" s="1"/>
      <c r="AW624" s="1"/>
      <c r="AX624" s="1"/>
      <c r="AY624" s="1"/>
    </row>
    <row r="625" spans="1:51" x14ac:dyDescent="0.3">
      <c r="A625" s="11"/>
      <c r="F625" s="2"/>
      <c r="G625" s="2"/>
      <c r="O625" s="4"/>
      <c r="P625" s="9"/>
      <c r="Q625" s="9"/>
      <c r="R625" s="9"/>
      <c r="S625" s="9"/>
      <c r="T625" s="9"/>
      <c r="U625" s="9"/>
      <c r="V625" s="9"/>
      <c r="W625" s="9"/>
      <c r="X625" s="9"/>
      <c r="Y625" s="9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P625" s="1"/>
      <c r="AQ625" s="1"/>
      <c r="AR625" s="1"/>
      <c r="AS625" s="1"/>
      <c r="AT625" s="1"/>
      <c r="AU625" s="1"/>
      <c r="AV625" s="1"/>
      <c r="AW625" s="1"/>
      <c r="AX625" s="1"/>
      <c r="AY625" s="1"/>
    </row>
    <row r="626" spans="1:51" x14ac:dyDescent="0.3">
      <c r="F626"/>
      <c r="G626" s="2"/>
      <c r="O626" s="4"/>
      <c r="P626" s="9"/>
      <c r="Q626" s="9"/>
      <c r="R626" s="9"/>
      <c r="S626" s="9"/>
      <c r="T626" s="9"/>
      <c r="U626" s="9"/>
      <c r="V626" s="9"/>
      <c r="W626" s="9"/>
      <c r="X626" s="9"/>
      <c r="Y626" s="9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P626" s="1"/>
      <c r="AQ626" s="1"/>
      <c r="AR626" s="1"/>
      <c r="AS626" s="1"/>
      <c r="AT626" s="1"/>
      <c r="AU626" s="1"/>
      <c r="AV626" s="1"/>
      <c r="AW626" s="1"/>
      <c r="AX626" s="1"/>
      <c r="AY626" s="1"/>
    </row>
    <row r="627" spans="1:51" x14ac:dyDescent="0.3">
      <c r="F627" s="2"/>
      <c r="G627" s="2"/>
      <c r="O627" s="4"/>
      <c r="P627" s="9"/>
      <c r="Q627" s="9"/>
      <c r="R627" s="9"/>
      <c r="S627" s="9"/>
      <c r="T627" s="9"/>
      <c r="U627" s="9"/>
      <c r="V627" s="9"/>
      <c r="W627" s="9"/>
      <c r="X627" s="9"/>
      <c r="Y627" s="9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P627" s="1"/>
      <c r="AQ627" s="1"/>
      <c r="AR627" s="1"/>
      <c r="AS627" s="1"/>
      <c r="AT627" s="1"/>
      <c r="AU627" s="1"/>
      <c r="AV627" s="1"/>
      <c r="AW627" s="1"/>
      <c r="AX627" s="1"/>
      <c r="AY627" s="1"/>
    </row>
    <row r="628" spans="1:51" x14ac:dyDescent="0.3">
      <c r="F628"/>
      <c r="G628" s="2"/>
      <c r="O628" s="4"/>
      <c r="P628" s="9"/>
      <c r="Q628" s="9"/>
      <c r="R628" s="9"/>
      <c r="S628" s="9"/>
      <c r="T628" s="9"/>
      <c r="U628" s="9"/>
      <c r="V628" s="9"/>
      <c r="W628" s="9"/>
      <c r="X628" s="9"/>
      <c r="Y628" s="9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P628" s="1"/>
      <c r="AQ628" s="1"/>
      <c r="AR628" s="1"/>
      <c r="AS628" s="1"/>
      <c r="AT628" s="1"/>
      <c r="AU628" s="1"/>
      <c r="AV628" s="1"/>
      <c r="AW628" s="1"/>
      <c r="AX628" s="1"/>
      <c r="AY628" s="1"/>
    </row>
    <row r="629" spans="1:51" x14ac:dyDescent="0.3">
      <c r="F629" s="2"/>
      <c r="G629" s="2"/>
      <c r="O629" s="4"/>
      <c r="P629" s="9"/>
      <c r="Q629" s="9"/>
      <c r="R629" s="9"/>
      <c r="S629" s="9"/>
      <c r="T629" s="9"/>
      <c r="U629" s="9"/>
      <c r="V629" s="9"/>
      <c r="W629" s="9"/>
      <c r="X629" s="9"/>
      <c r="Y629" s="9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P629" s="1"/>
      <c r="AQ629" s="1"/>
      <c r="AR629" s="1"/>
      <c r="AS629" s="1"/>
      <c r="AT629" s="1"/>
      <c r="AU629" s="1"/>
      <c r="AV629" s="1"/>
      <c r="AW629" s="1"/>
      <c r="AX629" s="1"/>
      <c r="AY629" s="1"/>
    </row>
    <row r="630" spans="1:51" x14ac:dyDescent="0.3">
      <c r="A630" s="11"/>
      <c r="F630" s="2"/>
      <c r="G630" s="2"/>
      <c r="O630" s="4"/>
      <c r="P630" s="9"/>
      <c r="Q630" s="9"/>
      <c r="R630" s="9"/>
      <c r="S630" s="9"/>
      <c r="T630" s="9"/>
      <c r="U630" s="9"/>
      <c r="V630" s="9"/>
      <c r="W630" s="9"/>
      <c r="X630" s="9"/>
      <c r="Y630" s="9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P630" s="1"/>
      <c r="AQ630" s="1"/>
      <c r="AR630" s="1"/>
      <c r="AS630" s="1"/>
      <c r="AT630" s="1"/>
      <c r="AU630" s="1"/>
      <c r="AV630" s="1"/>
      <c r="AW630" s="1"/>
      <c r="AX630" s="1"/>
      <c r="AY630" s="1"/>
    </row>
    <row r="631" spans="1:51" x14ac:dyDescent="0.3">
      <c r="F631"/>
      <c r="G631" s="2"/>
      <c r="O631" s="4"/>
      <c r="P631" s="9"/>
      <c r="Q631" s="9"/>
      <c r="R631" s="9"/>
      <c r="S631" s="9"/>
      <c r="T631" s="9"/>
      <c r="U631" s="9"/>
      <c r="V631" s="9"/>
      <c r="W631" s="9"/>
      <c r="X631" s="9"/>
      <c r="Y631" s="9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P631" s="1"/>
      <c r="AQ631" s="1"/>
      <c r="AR631" s="1"/>
      <c r="AS631" s="1"/>
      <c r="AT631" s="1"/>
      <c r="AU631" s="1"/>
      <c r="AV631" s="1"/>
      <c r="AW631" s="1"/>
      <c r="AX631" s="1"/>
      <c r="AY631" s="1"/>
    </row>
    <row r="632" spans="1:51" x14ac:dyDescent="0.3">
      <c r="G632" s="2"/>
      <c r="O632" s="4"/>
      <c r="P632" s="9"/>
      <c r="Q632" s="9"/>
      <c r="R632" s="9"/>
      <c r="S632" s="9"/>
      <c r="T632" s="9"/>
      <c r="U632" s="9"/>
      <c r="V632" s="9"/>
      <c r="W632" s="9"/>
      <c r="X632" s="9"/>
      <c r="Y632" s="9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P632" s="1"/>
      <c r="AQ632" s="1"/>
      <c r="AR632" s="1"/>
      <c r="AS632" s="1"/>
      <c r="AT632" s="1"/>
      <c r="AU632" s="1"/>
      <c r="AV632" s="1"/>
      <c r="AW632" s="1"/>
      <c r="AX632" s="1"/>
      <c r="AY632" s="1"/>
    </row>
    <row r="633" spans="1:51" x14ac:dyDescent="0.3">
      <c r="F633"/>
      <c r="G633" s="2"/>
      <c r="O633" s="4"/>
      <c r="P633" s="9"/>
      <c r="Q633" s="9"/>
      <c r="R633" s="9"/>
      <c r="S633" s="9"/>
      <c r="T633" s="9"/>
      <c r="U633" s="9"/>
      <c r="V633" s="9"/>
      <c r="W633" s="9"/>
      <c r="X633" s="9"/>
      <c r="Y633" s="9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P633" s="1"/>
      <c r="AQ633" s="1"/>
      <c r="AR633" s="1"/>
      <c r="AS633" s="1"/>
      <c r="AT633" s="1"/>
      <c r="AU633" s="1"/>
      <c r="AV633" s="1"/>
      <c r="AW633" s="1"/>
      <c r="AX633" s="1"/>
      <c r="AY633" s="1"/>
    </row>
    <row r="634" spans="1:51" x14ac:dyDescent="0.3">
      <c r="A634" s="11"/>
      <c r="F634"/>
      <c r="G634" s="2"/>
      <c r="O634" s="4"/>
      <c r="P634" s="9"/>
      <c r="Q634" s="9"/>
      <c r="R634" s="9"/>
      <c r="S634" s="9"/>
      <c r="T634" s="9"/>
      <c r="U634" s="9"/>
      <c r="V634" s="9"/>
      <c r="W634" s="9"/>
      <c r="X634" s="9"/>
      <c r="Y634" s="9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P634" s="1"/>
      <c r="AQ634" s="1"/>
      <c r="AR634" s="1"/>
      <c r="AS634" s="1"/>
      <c r="AT634" s="1"/>
      <c r="AU634" s="1"/>
      <c r="AV634" s="1"/>
      <c r="AW634" s="1"/>
      <c r="AX634" s="1"/>
      <c r="AY634" s="1"/>
    </row>
    <row r="635" spans="1:51" x14ac:dyDescent="0.3">
      <c r="F635"/>
      <c r="G635" s="2"/>
      <c r="O635" s="4"/>
      <c r="P635" s="9"/>
      <c r="Q635" s="9"/>
      <c r="R635" s="9"/>
      <c r="S635" s="9"/>
      <c r="T635" s="9"/>
      <c r="U635" s="9"/>
      <c r="V635" s="9"/>
      <c r="W635" s="9"/>
      <c r="X635" s="9"/>
      <c r="Y635" s="9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P635" s="1"/>
      <c r="AQ635" s="1"/>
      <c r="AR635" s="1"/>
      <c r="AS635" s="1"/>
      <c r="AT635" s="1"/>
      <c r="AU635" s="1"/>
      <c r="AV635" s="1"/>
      <c r="AW635" s="1"/>
      <c r="AX635" s="1"/>
      <c r="AY635" s="1"/>
    </row>
    <row r="636" spans="1:51" x14ac:dyDescent="0.3">
      <c r="G636" s="2"/>
      <c r="O636" s="4"/>
      <c r="P636" s="9"/>
      <c r="Q636" s="9"/>
      <c r="R636" s="9"/>
      <c r="S636" s="9"/>
      <c r="T636" s="9"/>
      <c r="U636" s="9"/>
      <c r="V636" s="9"/>
      <c r="W636" s="9"/>
      <c r="X636" s="9"/>
      <c r="Y636" s="9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P636" s="1"/>
      <c r="AQ636" s="1"/>
      <c r="AR636" s="1"/>
      <c r="AS636" s="1"/>
      <c r="AT636" s="1"/>
      <c r="AU636" s="1"/>
      <c r="AV636" s="1"/>
      <c r="AW636" s="1"/>
      <c r="AX636" s="1"/>
      <c r="AY636" s="1"/>
    </row>
    <row r="637" spans="1:51" x14ac:dyDescent="0.3">
      <c r="F637"/>
      <c r="G637" s="2"/>
      <c r="O637" s="4"/>
      <c r="P637" s="9"/>
      <c r="Q637" s="9"/>
      <c r="R637" s="9"/>
      <c r="S637" s="9"/>
      <c r="T637" s="9"/>
      <c r="U637" s="9"/>
      <c r="V637" s="9"/>
      <c r="W637" s="9"/>
      <c r="X637" s="9"/>
      <c r="Y637" s="9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P637" s="1"/>
      <c r="AQ637" s="1"/>
      <c r="AR637" s="1"/>
      <c r="AS637" s="1"/>
      <c r="AT637" s="1"/>
      <c r="AU637" s="1"/>
      <c r="AV637" s="1"/>
      <c r="AW637" s="1"/>
      <c r="AX637" s="1"/>
      <c r="AY637" s="1"/>
    </row>
    <row r="638" spans="1:51" x14ac:dyDescent="0.3">
      <c r="A638" s="11"/>
      <c r="F638"/>
      <c r="G638" s="2"/>
      <c r="O638" s="4"/>
      <c r="P638" s="9"/>
      <c r="Q638" s="9"/>
      <c r="R638" s="9"/>
      <c r="S638" s="9"/>
      <c r="T638" s="9"/>
      <c r="U638" s="9"/>
      <c r="V638" s="9"/>
      <c r="W638" s="9"/>
      <c r="X638" s="9"/>
      <c r="Y638" s="9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P638" s="1"/>
      <c r="AQ638" s="1"/>
      <c r="AR638" s="1"/>
      <c r="AS638" s="1"/>
      <c r="AT638" s="1"/>
      <c r="AU638" s="1"/>
      <c r="AV638" s="1"/>
      <c r="AW638" s="1"/>
      <c r="AX638" s="1"/>
      <c r="AY638" s="1"/>
    </row>
    <row r="639" spans="1:51" x14ac:dyDescent="0.3">
      <c r="F639"/>
      <c r="G639" s="2"/>
      <c r="O639" s="4"/>
      <c r="P639" s="9"/>
      <c r="Q639" s="9"/>
      <c r="R639" s="9"/>
      <c r="S639" s="9"/>
      <c r="T639" s="9"/>
      <c r="U639" s="9"/>
      <c r="V639" s="9"/>
      <c r="W639" s="9"/>
      <c r="X639" s="9"/>
      <c r="Y639" s="9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P639" s="1"/>
      <c r="AQ639" s="1"/>
      <c r="AR639" s="1"/>
      <c r="AS639" s="1"/>
      <c r="AT639" s="1"/>
      <c r="AU639" s="1"/>
      <c r="AV639" s="1"/>
      <c r="AW639" s="1"/>
      <c r="AX639" s="1"/>
      <c r="AY639" s="1"/>
    </row>
    <row r="640" spans="1:51" x14ac:dyDescent="0.3">
      <c r="G640" s="2"/>
      <c r="O640" s="4"/>
      <c r="P640" s="9"/>
      <c r="Q640" s="9"/>
      <c r="R640" s="9"/>
      <c r="S640" s="9"/>
      <c r="T640" s="9"/>
      <c r="U640" s="9"/>
      <c r="V640" s="9"/>
      <c r="W640" s="9"/>
      <c r="X640" s="9"/>
      <c r="Y640" s="9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P640" s="1"/>
      <c r="AQ640" s="1"/>
      <c r="AR640" s="1"/>
      <c r="AS640" s="1"/>
      <c r="AT640" s="1"/>
      <c r="AU640" s="1"/>
      <c r="AV640" s="1"/>
      <c r="AW640" s="1"/>
      <c r="AX640" s="1"/>
      <c r="AY640" s="1"/>
    </row>
    <row r="641" spans="1:51" x14ac:dyDescent="0.3">
      <c r="F641" s="2"/>
      <c r="G641" s="2"/>
      <c r="O641" s="4"/>
      <c r="P641" s="9"/>
      <c r="Q641" s="9"/>
      <c r="R641" s="9"/>
      <c r="S641" s="9"/>
      <c r="T641" s="9"/>
      <c r="U641" s="9"/>
      <c r="V641" s="9"/>
      <c r="W641" s="9"/>
      <c r="X641" s="9"/>
      <c r="Y641" s="9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P641" s="1"/>
      <c r="AQ641" s="1"/>
      <c r="AR641" s="1"/>
      <c r="AS641" s="1"/>
      <c r="AT641" s="1"/>
      <c r="AU641" s="1"/>
      <c r="AV641" s="1"/>
      <c r="AW641" s="1"/>
      <c r="AX641" s="1"/>
      <c r="AY641" s="1"/>
    </row>
    <row r="642" spans="1:51" x14ac:dyDescent="0.3">
      <c r="F642"/>
      <c r="G642" s="2"/>
      <c r="O642" s="4"/>
      <c r="P642" s="9"/>
      <c r="Q642" s="9"/>
      <c r="R642" s="9"/>
      <c r="S642" s="9"/>
      <c r="T642" s="9"/>
      <c r="U642" s="9"/>
      <c r="V642" s="9"/>
      <c r="W642" s="9"/>
      <c r="X642" s="9"/>
      <c r="Y642" s="9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P642" s="1"/>
      <c r="AQ642" s="1"/>
      <c r="AR642" s="1"/>
      <c r="AS642" s="1"/>
      <c r="AT642" s="1"/>
      <c r="AU642" s="1"/>
      <c r="AV642" s="1"/>
      <c r="AW642" s="1"/>
      <c r="AX642" s="1"/>
      <c r="AY642" s="1"/>
    </row>
    <row r="643" spans="1:51" x14ac:dyDescent="0.3">
      <c r="F643"/>
      <c r="G643" s="2"/>
      <c r="O643" s="4"/>
      <c r="P643" s="9"/>
      <c r="Q643" s="9"/>
      <c r="R643" s="9"/>
      <c r="S643" s="9"/>
      <c r="T643" s="9"/>
      <c r="U643" s="9"/>
      <c r="V643" s="9"/>
      <c r="W643" s="9"/>
      <c r="X643" s="9"/>
      <c r="Y643" s="9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P643" s="1"/>
      <c r="AQ643" s="1"/>
      <c r="AR643" s="1"/>
      <c r="AS643" s="1"/>
      <c r="AT643" s="1"/>
      <c r="AU643" s="1"/>
      <c r="AV643" s="1"/>
      <c r="AW643" s="1"/>
      <c r="AX643" s="1"/>
      <c r="AY643" s="1"/>
    </row>
    <row r="644" spans="1:51" x14ac:dyDescent="0.3">
      <c r="F644"/>
      <c r="G644" s="2"/>
      <c r="O644" s="4"/>
      <c r="P644" s="9"/>
      <c r="Q644" s="9"/>
      <c r="R644" s="9"/>
      <c r="S644" s="9"/>
      <c r="T644" s="9"/>
      <c r="U644" s="9"/>
      <c r="V644" s="9"/>
      <c r="W644" s="9"/>
      <c r="X644" s="9"/>
      <c r="Y644" s="9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P644" s="1"/>
      <c r="AQ644" s="1"/>
      <c r="AR644" s="1"/>
      <c r="AS644" s="1"/>
      <c r="AT644" s="1"/>
      <c r="AU644" s="1"/>
      <c r="AV644" s="1"/>
      <c r="AW644" s="1"/>
      <c r="AX644" s="1"/>
      <c r="AY644" s="1"/>
    </row>
    <row r="645" spans="1:51" x14ac:dyDescent="0.3">
      <c r="F645"/>
      <c r="G645" s="2"/>
      <c r="O645" s="4"/>
      <c r="P645" s="9"/>
      <c r="Q645" s="9"/>
      <c r="R645" s="9"/>
      <c r="S645" s="9"/>
      <c r="T645" s="9"/>
      <c r="U645" s="9"/>
      <c r="V645" s="9"/>
      <c r="W645" s="9"/>
      <c r="X645" s="9"/>
      <c r="Y645" s="9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P645" s="1"/>
      <c r="AQ645" s="1"/>
      <c r="AR645" s="1"/>
      <c r="AS645" s="1"/>
      <c r="AT645" s="1"/>
      <c r="AU645" s="1"/>
      <c r="AV645" s="1"/>
      <c r="AW645" s="1"/>
      <c r="AX645" s="1"/>
      <c r="AY645" s="1"/>
    </row>
    <row r="646" spans="1:51" x14ac:dyDescent="0.3">
      <c r="F646"/>
      <c r="G646" s="2"/>
      <c r="O646" s="4"/>
      <c r="P646" s="9"/>
      <c r="Q646" s="9"/>
      <c r="R646" s="9"/>
      <c r="S646" s="9"/>
      <c r="T646" s="9"/>
      <c r="U646" s="9"/>
      <c r="V646" s="9"/>
      <c r="W646" s="9"/>
      <c r="X646" s="9"/>
      <c r="Y646" s="9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P646" s="1"/>
      <c r="AQ646" s="1"/>
      <c r="AR646" s="1"/>
      <c r="AS646" s="1"/>
      <c r="AT646" s="1"/>
      <c r="AU646" s="1"/>
      <c r="AV646" s="1"/>
      <c r="AW646" s="1"/>
      <c r="AX646" s="1"/>
      <c r="AY646" s="1"/>
    </row>
    <row r="647" spans="1:51" x14ac:dyDescent="0.3">
      <c r="F647"/>
      <c r="G647" s="2"/>
      <c r="O647" s="4"/>
      <c r="P647" s="9"/>
      <c r="Q647" s="9"/>
      <c r="R647" s="9"/>
      <c r="S647" s="9"/>
      <c r="T647" s="9"/>
      <c r="U647" s="9"/>
      <c r="V647" s="9"/>
      <c r="W647" s="9"/>
      <c r="X647" s="9"/>
      <c r="Y647" s="9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P647" s="1"/>
      <c r="AQ647" s="1"/>
      <c r="AR647" s="1"/>
      <c r="AS647" s="1"/>
      <c r="AT647" s="1"/>
      <c r="AU647" s="1"/>
      <c r="AV647" s="1"/>
      <c r="AW647" s="1"/>
      <c r="AX647" s="1"/>
      <c r="AY647" s="1"/>
    </row>
    <row r="648" spans="1:51" x14ac:dyDescent="0.3">
      <c r="F648"/>
      <c r="G648" s="2"/>
      <c r="O648" s="4"/>
      <c r="P648" s="9"/>
      <c r="Q648" s="9"/>
      <c r="R648" s="9"/>
      <c r="S648" s="9"/>
      <c r="T648" s="9"/>
      <c r="U648" s="9"/>
      <c r="V648" s="9"/>
      <c r="W648" s="9"/>
      <c r="X648" s="9"/>
      <c r="Y648" s="9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P648" s="1"/>
      <c r="AQ648" s="1"/>
      <c r="AR648" s="1"/>
      <c r="AS648" s="1"/>
      <c r="AT648" s="1"/>
      <c r="AU648" s="1"/>
      <c r="AV648" s="1"/>
      <c r="AW648" s="1"/>
      <c r="AX648" s="1"/>
      <c r="AY648" s="1"/>
    </row>
    <row r="649" spans="1:51" x14ac:dyDescent="0.3">
      <c r="F649"/>
      <c r="G649" s="2"/>
      <c r="O649" s="4"/>
      <c r="P649" s="9"/>
      <c r="Q649" s="9"/>
      <c r="R649" s="9"/>
      <c r="S649" s="9"/>
      <c r="T649" s="9"/>
      <c r="U649" s="9"/>
      <c r="V649" s="9"/>
      <c r="W649" s="9"/>
      <c r="X649" s="9"/>
      <c r="Y649" s="9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P649" s="1"/>
      <c r="AQ649" s="1"/>
      <c r="AR649" s="1"/>
      <c r="AS649" s="1"/>
      <c r="AT649" s="1"/>
      <c r="AU649" s="1"/>
      <c r="AV649" s="1"/>
      <c r="AW649" s="1"/>
      <c r="AX649" s="1"/>
      <c r="AY649" s="1"/>
    </row>
    <row r="650" spans="1:51" x14ac:dyDescent="0.3">
      <c r="F650"/>
      <c r="G650" s="2"/>
      <c r="O650" s="4"/>
      <c r="P650" s="9"/>
      <c r="Q650" s="9"/>
      <c r="R650" s="9"/>
      <c r="S650" s="9"/>
      <c r="T650" s="9"/>
      <c r="U650" s="9"/>
      <c r="V650" s="9"/>
      <c r="W650" s="9"/>
      <c r="X650" s="9"/>
      <c r="Y650" s="9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P650" s="1"/>
      <c r="AQ650" s="1"/>
      <c r="AR650" s="1"/>
      <c r="AS650" s="1"/>
      <c r="AT650" s="1"/>
      <c r="AU650" s="1"/>
      <c r="AV650" s="1"/>
      <c r="AW650" s="1"/>
      <c r="AX650" s="1"/>
      <c r="AY650" s="1"/>
    </row>
    <row r="651" spans="1:51" x14ac:dyDescent="0.3">
      <c r="F651" s="2"/>
      <c r="G651" s="2"/>
      <c r="O651" s="4"/>
      <c r="P651" s="9"/>
      <c r="Q651" s="9"/>
      <c r="R651" s="9"/>
      <c r="S651" s="9"/>
      <c r="T651" s="9"/>
      <c r="U651" s="9"/>
      <c r="V651" s="9"/>
      <c r="W651" s="9"/>
      <c r="X651" s="9"/>
      <c r="Y651" s="9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P651" s="1"/>
      <c r="AQ651" s="1"/>
      <c r="AR651" s="1"/>
      <c r="AS651" s="1"/>
      <c r="AT651" s="1"/>
      <c r="AU651" s="1"/>
      <c r="AV651" s="1"/>
      <c r="AW651" s="1"/>
      <c r="AX651" s="1"/>
      <c r="AY651" s="1"/>
    </row>
    <row r="652" spans="1:51" x14ac:dyDescent="0.3">
      <c r="F652" s="2"/>
      <c r="G652" s="2"/>
      <c r="O652" s="4"/>
      <c r="P652" s="9"/>
      <c r="Q652" s="9"/>
      <c r="R652" s="9"/>
      <c r="S652" s="9"/>
      <c r="T652" s="9"/>
      <c r="U652" s="9"/>
      <c r="V652" s="9"/>
      <c r="W652" s="9"/>
      <c r="X652" s="9"/>
      <c r="Y652" s="9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P652" s="1"/>
      <c r="AQ652" s="1"/>
      <c r="AR652" s="1"/>
      <c r="AS652" s="1"/>
      <c r="AT652" s="1"/>
      <c r="AU652" s="1"/>
      <c r="AV652" s="1"/>
      <c r="AW652" s="1"/>
      <c r="AX652" s="1"/>
      <c r="AY652" s="1"/>
    </row>
    <row r="653" spans="1:51" x14ac:dyDescent="0.3">
      <c r="F653" s="2"/>
      <c r="G653" s="2"/>
      <c r="O653" s="4"/>
      <c r="P653" s="9"/>
      <c r="Q653" s="9"/>
      <c r="R653" s="9"/>
      <c r="S653" s="9"/>
      <c r="T653" s="9"/>
      <c r="U653" s="9"/>
      <c r="V653" s="9"/>
      <c r="W653" s="9"/>
      <c r="X653" s="9"/>
      <c r="Y653" s="9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P653" s="1"/>
      <c r="AQ653" s="1"/>
      <c r="AR653" s="1"/>
      <c r="AS653" s="1"/>
      <c r="AT653" s="1"/>
      <c r="AU653" s="1"/>
      <c r="AV653" s="1"/>
      <c r="AW653" s="1"/>
      <c r="AX653" s="1"/>
      <c r="AY653" s="1"/>
    </row>
    <row r="654" spans="1:51" x14ac:dyDescent="0.3">
      <c r="A654" s="11"/>
      <c r="F654" s="2"/>
      <c r="G654" s="2"/>
      <c r="O654" s="4"/>
      <c r="P654" s="9"/>
      <c r="Q654" s="9"/>
      <c r="R654" s="9"/>
      <c r="S654" s="9"/>
      <c r="T654" s="9"/>
      <c r="U654" s="9"/>
      <c r="V654" s="9"/>
      <c r="W654" s="9"/>
      <c r="X654" s="9"/>
      <c r="Y654" s="9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P654" s="1"/>
      <c r="AQ654" s="1"/>
      <c r="AR654" s="1"/>
      <c r="AS654" s="1"/>
      <c r="AT654" s="1"/>
      <c r="AU654" s="1"/>
      <c r="AV654" s="1"/>
      <c r="AW654" s="1"/>
      <c r="AX654" s="1"/>
      <c r="AY654" s="1"/>
    </row>
    <row r="655" spans="1:51" x14ac:dyDescent="0.3">
      <c r="A655" s="11"/>
      <c r="F655" s="2"/>
      <c r="G655" s="2"/>
      <c r="O655" s="4"/>
      <c r="P655" s="9"/>
      <c r="Q655" s="9"/>
      <c r="R655" s="9"/>
      <c r="S655" s="9"/>
      <c r="T655" s="9"/>
      <c r="U655" s="9"/>
      <c r="V655" s="9"/>
      <c r="W655" s="9"/>
      <c r="X655" s="9"/>
      <c r="Y655" s="9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P655" s="1"/>
      <c r="AQ655" s="1"/>
      <c r="AR655" s="1"/>
      <c r="AS655" s="1"/>
      <c r="AT655" s="1"/>
      <c r="AU655" s="1"/>
      <c r="AV655" s="1"/>
      <c r="AW655" s="1"/>
      <c r="AX655" s="1"/>
      <c r="AY655" s="1"/>
    </row>
    <row r="656" spans="1:51" x14ac:dyDescent="0.3">
      <c r="F656" s="2"/>
      <c r="G656" s="2"/>
      <c r="O656" s="4"/>
      <c r="P656" s="9"/>
      <c r="Q656" s="9"/>
      <c r="R656" s="9"/>
      <c r="S656" s="9"/>
      <c r="T656" s="9"/>
      <c r="U656" s="9"/>
      <c r="V656" s="9"/>
      <c r="W656" s="9"/>
      <c r="X656" s="9"/>
      <c r="Y656" s="9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P656" s="1"/>
      <c r="AQ656" s="1"/>
      <c r="AR656" s="1"/>
      <c r="AS656" s="1"/>
      <c r="AT656" s="1"/>
      <c r="AU656" s="1"/>
      <c r="AV656" s="1"/>
      <c r="AW656" s="1"/>
      <c r="AX656" s="1"/>
      <c r="AY656" s="1"/>
    </row>
    <row r="657" spans="1:51" x14ac:dyDescent="0.3">
      <c r="A657" s="11"/>
      <c r="F657" s="2"/>
      <c r="G657" s="2"/>
      <c r="O657" s="4"/>
      <c r="P657" s="9"/>
      <c r="Q657" s="9"/>
      <c r="R657" s="9"/>
      <c r="S657" s="9"/>
      <c r="T657" s="9"/>
      <c r="U657" s="9"/>
      <c r="V657" s="9"/>
      <c r="W657" s="9"/>
      <c r="X657" s="9"/>
      <c r="Y657" s="9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P657" s="1"/>
      <c r="AQ657" s="1"/>
      <c r="AR657" s="1"/>
      <c r="AS657" s="1"/>
      <c r="AT657" s="1"/>
      <c r="AU657" s="1"/>
      <c r="AV657" s="1"/>
      <c r="AW657" s="1"/>
      <c r="AX657" s="1"/>
      <c r="AY657" s="1"/>
    </row>
    <row r="658" spans="1:51" x14ac:dyDescent="0.3">
      <c r="F658"/>
      <c r="G658" s="2"/>
      <c r="O658" s="4"/>
      <c r="P658" s="9"/>
      <c r="Q658" s="9"/>
      <c r="R658" s="9"/>
      <c r="S658" s="9"/>
      <c r="T658" s="9"/>
      <c r="U658" s="9"/>
      <c r="V658" s="9"/>
      <c r="W658" s="9"/>
      <c r="X658" s="9"/>
      <c r="Y658" s="9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P658" s="1"/>
      <c r="AQ658" s="1"/>
      <c r="AR658" s="1"/>
      <c r="AS658" s="1"/>
      <c r="AT658" s="1"/>
      <c r="AU658" s="1"/>
      <c r="AV658" s="1"/>
      <c r="AW658" s="1"/>
      <c r="AX658" s="1"/>
      <c r="AY658" s="1"/>
    </row>
    <row r="659" spans="1:51" s="14" customFormat="1" x14ac:dyDescent="0.3">
      <c r="F659" s="16"/>
      <c r="G659" s="15"/>
      <c r="O659" s="16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P659" s="17"/>
      <c r="AQ659" s="17"/>
      <c r="AR659" s="17"/>
      <c r="AS659" s="17"/>
      <c r="AT659" s="17"/>
      <c r="AU659" s="17"/>
      <c r="AV659" s="17"/>
      <c r="AW659" s="17"/>
      <c r="AX659" s="17"/>
      <c r="AY659" s="17"/>
    </row>
    <row r="660" spans="1:51" x14ac:dyDescent="0.3">
      <c r="F660"/>
      <c r="G660" s="2"/>
      <c r="O660" s="4"/>
      <c r="P660" s="9"/>
      <c r="Q660" s="9"/>
      <c r="R660" s="9"/>
      <c r="S660" s="9"/>
      <c r="T660" s="9"/>
      <c r="U660" s="9"/>
      <c r="V660" s="9"/>
      <c r="W660" s="9"/>
      <c r="X660" s="9"/>
      <c r="Y660" s="9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P660" s="1"/>
      <c r="AQ660" s="1"/>
      <c r="AR660" s="1"/>
      <c r="AS660" s="1"/>
      <c r="AT660" s="1"/>
      <c r="AU660" s="1"/>
      <c r="AV660" s="1"/>
      <c r="AW660" s="1"/>
      <c r="AX660" s="1"/>
      <c r="AY660" s="1"/>
    </row>
    <row r="661" spans="1:51" x14ac:dyDescent="0.3">
      <c r="F661"/>
      <c r="G661" s="2"/>
      <c r="O661" s="4"/>
      <c r="P661" s="9"/>
      <c r="Q661" s="9"/>
      <c r="R661" s="9"/>
      <c r="S661" s="9"/>
      <c r="T661" s="9"/>
      <c r="U661" s="9"/>
      <c r="V661" s="9"/>
      <c r="W661" s="9"/>
      <c r="X661" s="9"/>
      <c r="Y661" s="9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P661" s="1"/>
      <c r="AQ661" s="1"/>
      <c r="AR661" s="1"/>
      <c r="AS661" s="1"/>
      <c r="AT661" s="1"/>
      <c r="AU661" s="1"/>
      <c r="AV661" s="1"/>
      <c r="AW661" s="1"/>
      <c r="AX661" s="1"/>
      <c r="AY661" s="1"/>
    </row>
    <row r="662" spans="1:51" x14ac:dyDescent="0.3">
      <c r="F662" s="2"/>
      <c r="G662" s="2"/>
      <c r="O662" s="4"/>
      <c r="P662" s="9"/>
      <c r="Q662" s="9"/>
      <c r="R662" s="9"/>
      <c r="S662" s="9"/>
      <c r="T662" s="9"/>
      <c r="U662" s="9"/>
      <c r="V662" s="9"/>
      <c r="W662" s="9"/>
      <c r="X662" s="9"/>
      <c r="Y662" s="9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P662" s="1"/>
      <c r="AQ662" s="1"/>
      <c r="AR662" s="1"/>
      <c r="AS662" s="1"/>
      <c r="AT662" s="1"/>
      <c r="AU662" s="1"/>
      <c r="AV662" s="1"/>
      <c r="AW662" s="1"/>
      <c r="AX662" s="1"/>
      <c r="AY662" s="1"/>
    </row>
    <row r="663" spans="1:51" x14ac:dyDescent="0.3">
      <c r="A663" s="11"/>
      <c r="F663" s="2"/>
      <c r="G663" s="2"/>
      <c r="O663" s="4"/>
      <c r="P663" s="9"/>
      <c r="Q663" s="9"/>
      <c r="R663" s="9"/>
      <c r="S663" s="9"/>
      <c r="T663" s="9"/>
      <c r="U663" s="9"/>
      <c r="V663" s="9"/>
      <c r="W663" s="9"/>
      <c r="X663" s="9"/>
      <c r="Y663" s="9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P663" s="1"/>
      <c r="AQ663" s="1"/>
      <c r="AR663" s="1"/>
      <c r="AS663" s="1"/>
      <c r="AT663" s="1"/>
      <c r="AU663" s="1"/>
      <c r="AV663" s="1"/>
      <c r="AW663" s="1"/>
      <c r="AX663" s="1"/>
      <c r="AY663" s="1"/>
    </row>
    <row r="664" spans="1:51" x14ac:dyDescent="0.3">
      <c r="F664" s="2"/>
      <c r="G664" s="2"/>
      <c r="O664" s="4"/>
      <c r="P664" s="9"/>
      <c r="Q664" s="9"/>
      <c r="R664" s="9"/>
      <c r="S664" s="9"/>
      <c r="T664" s="9"/>
      <c r="U664" s="9"/>
      <c r="V664" s="9"/>
      <c r="W664" s="9"/>
      <c r="X664" s="9"/>
      <c r="Y664" s="9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P664" s="1"/>
      <c r="AQ664" s="1"/>
      <c r="AR664" s="1"/>
      <c r="AS664" s="1"/>
      <c r="AT664" s="1"/>
      <c r="AU664" s="1"/>
      <c r="AV664" s="1"/>
      <c r="AW664" s="1"/>
      <c r="AX664" s="1"/>
      <c r="AY664" s="1"/>
    </row>
    <row r="665" spans="1:51" x14ac:dyDescent="0.3">
      <c r="F665" s="2"/>
      <c r="G665" s="2"/>
      <c r="O665" s="4"/>
      <c r="P665" s="9"/>
      <c r="Q665" s="9"/>
      <c r="R665" s="9"/>
      <c r="S665" s="9"/>
      <c r="T665" s="9"/>
      <c r="U665" s="9"/>
      <c r="V665" s="9"/>
      <c r="W665" s="9"/>
      <c r="X665" s="9"/>
      <c r="Y665" s="9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P665" s="1"/>
      <c r="AQ665" s="1"/>
      <c r="AR665" s="1"/>
      <c r="AS665" s="1"/>
      <c r="AT665" s="1"/>
      <c r="AU665" s="1"/>
      <c r="AV665" s="1"/>
      <c r="AW665" s="1"/>
      <c r="AX665" s="1"/>
      <c r="AY665" s="1"/>
    </row>
    <row r="666" spans="1:51" x14ac:dyDescent="0.3">
      <c r="F666" s="2"/>
      <c r="G666" s="2"/>
      <c r="O666" s="4"/>
      <c r="P666" s="9"/>
      <c r="Q666" s="9"/>
      <c r="R666" s="9"/>
      <c r="S666" s="9"/>
      <c r="T666" s="9"/>
      <c r="U666" s="9"/>
      <c r="V666" s="9"/>
      <c r="W666" s="9"/>
      <c r="X666" s="9"/>
      <c r="Y666" s="9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P666" s="1"/>
      <c r="AQ666" s="1"/>
      <c r="AR666" s="1"/>
      <c r="AS666" s="1"/>
      <c r="AT666" s="1"/>
      <c r="AU666" s="1"/>
      <c r="AV666" s="1"/>
      <c r="AW666" s="1"/>
      <c r="AX666" s="1"/>
      <c r="AY666" s="1"/>
    </row>
    <row r="667" spans="1:51" x14ac:dyDescent="0.3">
      <c r="F667"/>
      <c r="G667" s="2"/>
      <c r="O667" s="4"/>
      <c r="P667" s="9"/>
      <c r="Q667" s="9"/>
      <c r="R667" s="9"/>
      <c r="S667" s="9"/>
      <c r="T667" s="9"/>
      <c r="U667" s="9"/>
      <c r="V667" s="9"/>
      <c r="W667" s="9"/>
      <c r="X667" s="9"/>
      <c r="Y667" s="9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P667" s="1"/>
      <c r="AQ667" s="1"/>
      <c r="AR667" s="1"/>
      <c r="AS667" s="1"/>
      <c r="AT667" s="1"/>
      <c r="AU667" s="1"/>
      <c r="AV667" s="1"/>
      <c r="AW667" s="1"/>
      <c r="AX667" s="1"/>
      <c r="AY667" s="1"/>
    </row>
    <row r="668" spans="1:51" x14ac:dyDescent="0.3">
      <c r="F668"/>
      <c r="G668" s="2"/>
      <c r="O668" s="4"/>
      <c r="P668" s="9"/>
      <c r="Q668" s="9"/>
      <c r="R668" s="9"/>
      <c r="S668" s="9"/>
      <c r="T668" s="9"/>
      <c r="U668" s="9"/>
      <c r="V668" s="9"/>
      <c r="W668" s="9"/>
      <c r="X668" s="9"/>
      <c r="Y668" s="9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P668" s="1"/>
      <c r="AQ668" s="1"/>
      <c r="AR668" s="1"/>
      <c r="AS668" s="1"/>
      <c r="AT668" s="1"/>
      <c r="AU668" s="1"/>
      <c r="AV668" s="1"/>
      <c r="AW668" s="1"/>
      <c r="AX668" s="1"/>
      <c r="AY668" s="1"/>
    </row>
    <row r="669" spans="1:51" x14ac:dyDescent="0.3">
      <c r="A669" s="11"/>
      <c r="F669"/>
      <c r="G669" s="2"/>
      <c r="O669" s="4"/>
      <c r="P669" s="9"/>
      <c r="Q669" s="9"/>
      <c r="R669" s="9"/>
      <c r="S669" s="9"/>
      <c r="T669" s="9"/>
      <c r="U669" s="9"/>
      <c r="V669" s="9"/>
      <c r="W669" s="9"/>
      <c r="X669" s="9"/>
      <c r="Y669" s="9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P669" s="1"/>
      <c r="AQ669" s="1"/>
      <c r="AR669" s="1"/>
      <c r="AS669" s="1"/>
      <c r="AT669" s="1"/>
      <c r="AU669" s="1"/>
      <c r="AV669" s="1"/>
      <c r="AW669" s="1"/>
      <c r="AX669" s="1"/>
      <c r="AY669" s="1"/>
    </row>
    <row r="670" spans="1:51" x14ac:dyDescent="0.3">
      <c r="F670"/>
      <c r="G670" s="2"/>
      <c r="O670" s="4"/>
      <c r="P670" s="9"/>
      <c r="Q670" s="9"/>
      <c r="R670" s="9"/>
      <c r="S670" s="9"/>
      <c r="T670" s="9"/>
      <c r="U670" s="9"/>
      <c r="V670" s="9"/>
      <c r="W670" s="9"/>
      <c r="X670" s="9"/>
      <c r="Y670" s="9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P670" s="1"/>
      <c r="AQ670" s="1"/>
      <c r="AR670" s="1"/>
      <c r="AS670" s="1"/>
      <c r="AT670" s="1"/>
      <c r="AU670" s="1"/>
      <c r="AV670" s="1"/>
      <c r="AW670" s="1"/>
      <c r="AX670" s="1"/>
      <c r="AY670" s="1"/>
    </row>
    <row r="671" spans="1:51" x14ac:dyDescent="0.3">
      <c r="F671" s="2"/>
      <c r="G671" s="2"/>
      <c r="O671" s="4"/>
      <c r="P671" s="9"/>
      <c r="Q671" s="9"/>
      <c r="R671" s="9"/>
      <c r="S671" s="9"/>
      <c r="T671" s="9"/>
      <c r="U671" s="9"/>
      <c r="V671" s="9"/>
      <c r="W671" s="9"/>
      <c r="X671" s="9"/>
      <c r="Y671" s="9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P671" s="1"/>
      <c r="AQ671" s="1"/>
      <c r="AR671" s="1"/>
      <c r="AS671" s="1"/>
      <c r="AT671" s="1"/>
      <c r="AU671" s="1"/>
      <c r="AV671" s="1"/>
      <c r="AW671" s="1"/>
      <c r="AX671" s="1"/>
      <c r="AY671" s="1"/>
    </row>
    <row r="672" spans="1:51" x14ac:dyDescent="0.3">
      <c r="F672" s="2"/>
      <c r="G672" s="2"/>
      <c r="O672" s="4"/>
      <c r="P672" s="9"/>
      <c r="Q672" s="9"/>
      <c r="R672" s="9"/>
      <c r="S672" s="9"/>
      <c r="T672" s="9"/>
      <c r="U672" s="9"/>
      <c r="V672" s="9"/>
      <c r="W672" s="9"/>
      <c r="X672" s="9"/>
      <c r="Y672" s="9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P672" s="1"/>
      <c r="AQ672" s="1"/>
      <c r="AR672" s="1"/>
      <c r="AS672" s="1"/>
      <c r="AT672" s="1"/>
      <c r="AU672" s="1"/>
      <c r="AV672" s="1"/>
      <c r="AW672" s="1"/>
      <c r="AX672" s="1"/>
      <c r="AY672" s="1"/>
    </row>
    <row r="673" spans="1:51" x14ac:dyDescent="0.3">
      <c r="F673" s="2"/>
      <c r="G673" s="2"/>
      <c r="O673" s="4"/>
      <c r="P673" s="9"/>
      <c r="Q673" s="9"/>
      <c r="R673" s="9"/>
      <c r="S673" s="9"/>
      <c r="T673" s="9"/>
      <c r="U673" s="9"/>
      <c r="V673" s="9"/>
      <c r="W673" s="9"/>
      <c r="X673" s="9"/>
      <c r="Y673" s="9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P673" s="1"/>
      <c r="AQ673" s="1"/>
      <c r="AR673" s="1"/>
      <c r="AS673" s="1"/>
      <c r="AT673" s="1"/>
      <c r="AU673" s="1"/>
      <c r="AV673" s="1"/>
      <c r="AW673" s="1"/>
      <c r="AX673" s="1"/>
      <c r="AY673" s="1"/>
    </row>
    <row r="674" spans="1:51" x14ac:dyDescent="0.3">
      <c r="F674" s="2"/>
      <c r="G674" s="2"/>
      <c r="O674" s="4"/>
      <c r="P674" s="9"/>
      <c r="Q674" s="9"/>
      <c r="R674" s="9"/>
      <c r="S674" s="9"/>
      <c r="T674" s="9"/>
      <c r="U674" s="9"/>
      <c r="V674" s="9"/>
      <c r="W674" s="9"/>
      <c r="X674" s="9"/>
      <c r="Y674" s="9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P674" s="1"/>
      <c r="AQ674" s="1"/>
      <c r="AR674" s="1"/>
      <c r="AS674" s="1"/>
      <c r="AT674" s="1"/>
      <c r="AU674" s="1"/>
      <c r="AV674" s="1"/>
      <c r="AW674" s="1"/>
      <c r="AX674" s="1"/>
      <c r="AY674" s="1"/>
    </row>
    <row r="675" spans="1:51" x14ac:dyDescent="0.3">
      <c r="F675"/>
      <c r="G675" s="2"/>
      <c r="O675" s="4"/>
      <c r="P675" s="9"/>
      <c r="Q675" s="9"/>
      <c r="R675" s="9"/>
      <c r="S675" s="9"/>
      <c r="T675" s="9"/>
      <c r="U675" s="9"/>
      <c r="V675" s="9"/>
      <c r="W675" s="9"/>
      <c r="X675" s="9"/>
      <c r="Y675" s="9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P675" s="1"/>
      <c r="AQ675" s="1"/>
      <c r="AR675" s="1"/>
      <c r="AS675" s="1"/>
      <c r="AT675" s="1"/>
      <c r="AU675" s="1"/>
      <c r="AV675" s="1"/>
      <c r="AW675" s="1"/>
      <c r="AX675" s="1"/>
      <c r="AY675" s="1"/>
    </row>
    <row r="676" spans="1:51" x14ac:dyDescent="0.3">
      <c r="F676"/>
      <c r="G676" s="2"/>
      <c r="O676" s="4"/>
      <c r="P676" s="9"/>
      <c r="Q676" s="9"/>
      <c r="R676" s="9"/>
      <c r="S676" s="9"/>
      <c r="T676" s="9"/>
      <c r="U676" s="9"/>
      <c r="V676" s="9"/>
      <c r="W676" s="9"/>
      <c r="X676" s="9"/>
      <c r="Y676" s="9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P676" s="1"/>
      <c r="AQ676" s="1"/>
      <c r="AR676" s="1"/>
      <c r="AS676" s="1"/>
      <c r="AT676" s="1"/>
      <c r="AU676" s="1"/>
      <c r="AV676" s="1"/>
      <c r="AW676" s="1"/>
      <c r="AX676" s="1"/>
      <c r="AY676" s="1"/>
    </row>
    <row r="677" spans="1:51" x14ac:dyDescent="0.3">
      <c r="F677" s="2"/>
      <c r="G677" s="2"/>
      <c r="O677" s="4"/>
      <c r="P677" s="9"/>
      <c r="Q677" s="9"/>
      <c r="R677" s="9"/>
      <c r="S677" s="9"/>
      <c r="T677" s="9"/>
      <c r="U677" s="9"/>
      <c r="V677" s="9"/>
      <c r="W677" s="9"/>
      <c r="X677" s="9"/>
      <c r="Y677" s="9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P677" s="1"/>
      <c r="AQ677" s="1"/>
      <c r="AR677" s="1"/>
      <c r="AS677" s="1"/>
      <c r="AT677" s="1"/>
      <c r="AU677" s="1"/>
      <c r="AV677" s="1"/>
      <c r="AW677" s="1"/>
      <c r="AX677" s="1"/>
      <c r="AY677" s="1"/>
    </row>
    <row r="678" spans="1:51" x14ac:dyDescent="0.3">
      <c r="F678"/>
      <c r="G678" s="2"/>
      <c r="O678" s="4"/>
      <c r="P678" s="9"/>
      <c r="Q678" s="9"/>
      <c r="R678" s="9"/>
      <c r="S678" s="9"/>
      <c r="T678" s="9"/>
      <c r="U678" s="9"/>
      <c r="V678" s="9"/>
      <c r="W678" s="9"/>
      <c r="X678" s="9"/>
      <c r="Y678" s="9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P678" s="1"/>
      <c r="AQ678" s="1"/>
      <c r="AR678" s="1"/>
      <c r="AS678" s="1"/>
      <c r="AT678" s="1"/>
      <c r="AU678" s="1"/>
      <c r="AV678" s="1"/>
      <c r="AW678" s="1"/>
      <c r="AX678" s="1"/>
      <c r="AY678" s="1"/>
    </row>
    <row r="679" spans="1:51" x14ac:dyDescent="0.3">
      <c r="F679" s="2"/>
      <c r="G679" s="2"/>
      <c r="O679" s="4"/>
      <c r="P679" s="9"/>
      <c r="Q679" s="9"/>
      <c r="R679" s="9"/>
      <c r="S679" s="9"/>
      <c r="T679" s="9"/>
      <c r="U679" s="9"/>
      <c r="V679" s="9"/>
      <c r="W679" s="9"/>
      <c r="X679" s="9"/>
      <c r="Y679" s="9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P679" s="1"/>
      <c r="AQ679" s="1"/>
      <c r="AR679" s="1"/>
      <c r="AS679" s="1"/>
      <c r="AT679" s="1"/>
      <c r="AU679" s="1"/>
      <c r="AV679" s="1"/>
      <c r="AW679" s="1"/>
      <c r="AX679" s="1"/>
      <c r="AY679" s="1"/>
    </row>
    <row r="680" spans="1:51" x14ac:dyDescent="0.3">
      <c r="F680"/>
      <c r="G680" s="2"/>
      <c r="O680" s="4"/>
      <c r="P680" s="9"/>
      <c r="Q680" s="9"/>
      <c r="R680" s="9"/>
      <c r="S680" s="9"/>
      <c r="T680" s="9"/>
      <c r="U680" s="9"/>
      <c r="V680" s="9"/>
      <c r="W680" s="9"/>
      <c r="X680" s="9"/>
      <c r="Y680" s="9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P680" s="1"/>
      <c r="AQ680" s="1"/>
      <c r="AR680" s="1"/>
      <c r="AS680" s="1"/>
      <c r="AT680" s="1"/>
      <c r="AU680" s="1"/>
      <c r="AV680" s="1"/>
      <c r="AW680" s="1"/>
      <c r="AX680" s="1"/>
      <c r="AY680" s="1"/>
    </row>
    <row r="681" spans="1:51" x14ac:dyDescent="0.3">
      <c r="G681" s="2"/>
      <c r="O681" s="4"/>
      <c r="P681" s="9"/>
      <c r="Q681" s="9"/>
      <c r="R681" s="9"/>
      <c r="S681" s="9"/>
      <c r="T681" s="9"/>
      <c r="U681" s="9"/>
      <c r="V681" s="9"/>
      <c r="W681" s="9"/>
      <c r="X681" s="9"/>
      <c r="Y681" s="9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P681" s="1"/>
      <c r="AQ681" s="1"/>
      <c r="AR681" s="1"/>
      <c r="AS681" s="1"/>
      <c r="AT681" s="1"/>
      <c r="AU681" s="1"/>
      <c r="AV681" s="1"/>
      <c r="AW681" s="1"/>
      <c r="AX681" s="1"/>
      <c r="AY681" s="1"/>
    </row>
    <row r="682" spans="1:51" x14ac:dyDescent="0.3">
      <c r="F682" s="2"/>
      <c r="G682" s="2"/>
      <c r="O682" s="4"/>
      <c r="P682" s="9"/>
      <c r="Q682" s="9"/>
      <c r="R682" s="9"/>
      <c r="S682" s="9"/>
      <c r="T682" s="9"/>
      <c r="U682" s="9"/>
      <c r="V682" s="9"/>
      <c r="W682" s="9"/>
      <c r="X682" s="9"/>
      <c r="Y682" s="9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P682" s="1"/>
      <c r="AQ682" s="1"/>
      <c r="AR682" s="1"/>
      <c r="AS682" s="1"/>
      <c r="AT682" s="1"/>
      <c r="AU682" s="1"/>
      <c r="AV682" s="1"/>
      <c r="AW682" s="1"/>
      <c r="AX682" s="1"/>
      <c r="AY682" s="1"/>
    </row>
    <row r="683" spans="1:51" x14ac:dyDescent="0.3">
      <c r="A683" s="11"/>
      <c r="F683" s="2"/>
      <c r="G683" s="2"/>
      <c r="O683" s="4"/>
      <c r="P683" s="9"/>
      <c r="Q683" s="9"/>
      <c r="R683" s="9"/>
      <c r="S683" s="9"/>
      <c r="T683" s="9"/>
      <c r="U683" s="9"/>
      <c r="V683" s="9"/>
      <c r="W683" s="9"/>
      <c r="X683" s="9"/>
      <c r="Y683" s="9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P683" s="1"/>
      <c r="AQ683" s="1"/>
      <c r="AR683" s="1"/>
      <c r="AS683" s="1"/>
      <c r="AT683" s="1"/>
      <c r="AU683" s="1"/>
      <c r="AV683" s="1"/>
      <c r="AW683" s="1"/>
      <c r="AX683" s="1"/>
      <c r="AY683" s="1"/>
    </row>
    <row r="684" spans="1:51" x14ac:dyDescent="0.3">
      <c r="F684"/>
      <c r="G684" s="2"/>
      <c r="O684" s="4"/>
      <c r="P684" s="9"/>
      <c r="Q684" s="9"/>
      <c r="R684" s="9"/>
      <c r="S684" s="9"/>
      <c r="T684" s="9"/>
      <c r="U684" s="9"/>
      <c r="V684" s="9"/>
      <c r="W684" s="9"/>
      <c r="X684" s="9"/>
      <c r="Y684" s="9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P684" s="1"/>
      <c r="AQ684" s="1"/>
      <c r="AR684" s="1"/>
      <c r="AS684" s="1"/>
      <c r="AT684" s="1"/>
      <c r="AU684" s="1"/>
      <c r="AV684" s="1"/>
      <c r="AW684" s="1"/>
      <c r="AX684" s="1"/>
      <c r="AY684" s="1"/>
    </row>
    <row r="685" spans="1:51" x14ac:dyDescent="0.3">
      <c r="F685" s="2"/>
      <c r="G685" s="2"/>
      <c r="O685" s="4"/>
      <c r="P685" s="9"/>
      <c r="Q685" s="9"/>
      <c r="R685" s="9"/>
      <c r="S685" s="9"/>
      <c r="T685" s="9"/>
      <c r="U685" s="9"/>
      <c r="V685" s="9"/>
      <c r="W685" s="9"/>
      <c r="X685" s="9"/>
      <c r="Y685" s="9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P685" s="1"/>
      <c r="AQ685" s="1"/>
      <c r="AR685" s="1"/>
      <c r="AS685" s="1"/>
      <c r="AT685" s="1"/>
      <c r="AU685" s="1"/>
      <c r="AV685" s="1"/>
      <c r="AW685" s="1"/>
      <c r="AX685" s="1"/>
      <c r="AY685" s="1"/>
    </row>
    <row r="686" spans="1:51" x14ac:dyDescent="0.3">
      <c r="F686"/>
      <c r="G686" s="2"/>
      <c r="O686" s="4"/>
      <c r="P686" s="9"/>
      <c r="Q686" s="9"/>
      <c r="R686" s="9"/>
      <c r="S686" s="9"/>
      <c r="T686" s="9"/>
      <c r="U686" s="9"/>
      <c r="V686" s="9"/>
      <c r="W686" s="9"/>
      <c r="X686" s="9"/>
      <c r="Y686" s="9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P686" s="1"/>
      <c r="AQ686" s="1"/>
      <c r="AR686" s="1"/>
      <c r="AS686" s="1"/>
      <c r="AT686" s="1"/>
      <c r="AU686" s="1"/>
      <c r="AV686" s="1"/>
      <c r="AW686" s="1"/>
      <c r="AX686" s="1"/>
      <c r="AY686" s="1"/>
    </row>
    <row r="687" spans="1:51" s="14" customFormat="1" x14ac:dyDescent="0.3">
      <c r="F687" s="15"/>
      <c r="G687" s="15"/>
      <c r="O687" s="16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P687" s="17"/>
      <c r="AQ687" s="17"/>
      <c r="AR687" s="17"/>
      <c r="AS687" s="17"/>
      <c r="AT687" s="17"/>
      <c r="AU687" s="17"/>
      <c r="AV687" s="17"/>
      <c r="AW687" s="17"/>
      <c r="AX687" s="17"/>
      <c r="AY687" s="17"/>
    </row>
    <row r="688" spans="1:51" s="14" customFormat="1" x14ac:dyDescent="0.3">
      <c r="F688" s="15"/>
      <c r="G688" s="15"/>
      <c r="O688" s="16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P688" s="17"/>
      <c r="AQ688" s="17"/>
      <c r="AR688" s="17"/>
      <c r="AS688" s="17"/>
      <c r="AT688" s="17"/>
      <c r="AU688" s="17"/>
      <c r="AV688" s="17"/>
      <c r="AW688" s="17"/>
      <c r="AX688" s="17"/>
      <c r="AY688" s="17"/>
    </row>
    <row r="689" spans="1:51" s="14" customFormat="1" x14ac:dyDescent="0.3">
      <c r="G689" s="15"/>
      <c r="O689" s="16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P689" s="17"/>
      <c r="AQ689" s="17"/>
      <c r="AR689" s="17"/>
      <c r="AS689" s="17"/>
      <c r="AT689" s="17"/>
      <c r="AU689" s="17"/>
      <c r="AV689" s="17"/>
      <c r="AW689" s="17"/>
      <c r="AX689" s="17"/>
      <c r="AY689" s="17"/>
    </row>
    <row r="690" spans="1:51" x14ac:dyDescent="0.3">
      <c r="F690" s="2"/>
      <c r="G690" s="2"/>
      <c r="O690" s="4"/>
      <c r="P690" s="9"/>
      <c r="Q690" s="9"/>
      <c r="R690" s="9"/>
      <c r="S690" s="9"/>
      <c r="T690" s="9"/>
      <c r="U690" s="9"/>
      <c r="V690" s="9"/>
      <c r="W690" s="9"/>
      <c r="X690" s="9"/>
      <c r="Y690" s="9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P690" s="1"/>
      <c r="AQ690" s="1"/>
      <c r="AR690" s="1"/>
      <c r="AS690" s="1"/>
      <c r="AT690" s="1"/>
      <c r="AU690" s="1"/>
      <c r="AV690" s="1"/>
      <c r="AW690" s="1"/>
      <c r="AX690" s="1"/>
      <c r="AY690" s="1"/>
    </row>
    <row r="691" spans="1:51" x14ac:dyDescent="0.3">
      <c r="F691"/>
      <c r="G691" s="2"/>
      <c r="O691" s="4"/>
      <c r="P691" s="9"/>
      <c r="Q691" s="9"/>
      <c r="R691" s="9"/>
      <c r="S691" s="9"/>
      <c r="T691" s="9"/>
      <c r="U691" s="9"/>
      <c r="V691" s="9"/>
      <c r="W691" s="9"/>
      <c r="X691" s="9"/>
      <c r="Y691" s="9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P691" s="1"/>
      <c r="AQ691" s="1"/>
      <c r="AR691" s="1"/>
      <c r="AS691" s="1"/>
      <c r="AT691" s="1"/>
      <c r="AU691" s="1"/>
      <c r="AV691" s="1"/>
      <c r="AW691" s="1"/>
      <c r="AX691" s="1"/>
      <c r="AY691" s="1"/>
    </row>
    <row r="692" spans="1:51" s="14" customFormat="1" x14ac:dyDescent="0.3">
      <c r="F692" s="15"/>
      <c r="G692" s="15"/>
      <c r="O692" s="16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P692" s="17"/>
      <c r="AQ692" s="17"/>
      <c r="AR692" s="17"/>
      <c r="AS692" s="17"/>
      <c r="AT692" s="17"/>
      <c r="AU692" s="17"/>
      <c r="AV692" s="17"/>
      <c r="AW692" s="17"/>
      <c r="AX692" s="17"/>
      <c r="AY692" s="17"/>
    </row>
    <row r="693" spans="1:51" s="14" customFormat="1" x14ac:dyDescent="0.3">
      <c r="A693" s="18"/>
      <c r="F693" s="15"/>
      <c r="G693" s="15"/>
      <c r="O693" s="16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P693" s="17"/>
      <c r="AQ693" s="17"/>
      <c r="AR693" s="17"/>
      <c r="AS693" s="17"/>
      <c r="AT693" s="17"/>
      <c r="AU693" s="17"/>
      <c r="AV693" s="17"/>
      <c r="AW693" s="17"/>
      <c r="AX693" s="17"/>
      <c r="AY693" s="17"/>
    </row>
    <row r="694" spans="1:51" s="14" customFormat="1" x14ac:dyDescent="0.3">
      <c r="G694" s="15"/>
      <c r="O694" s="16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P694" s="17"/>
      <c r="AQ694" s="17"/>
      <c r="AR694" s="17"/>
      <c r="AS694" s="17"/>
      <c r="AT694" s="17"/>
      <c r="AU694" s="17"/>
      <c r="AV694" s="17"/>
      <c r="AW694" s="17"/>
      <c r="AX694" s="17"/>
      <c r="AY694" s="17"/>
    </row>
    <row r="695" spans="1:51" x14ac:dyDescent="0.3">
      <c r="F695" s="2"/>
      <c r="G695" s="2"/>
      <c r="O695" s="4"/>
      <c r="P695" s="9"/>
      <c r="Q695" s="9"/>
      <c r="R695" s="9"/>
      <c r="S695" s="9"/>
      <c r="T695" s="9"/>
      <c r="U695" s="9"/>
      <c r="V695" s="9"/>
      <c r="W695" s="9"/>
      <c r="X695" s="9"/>
      <c r="Y695" s="9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P695" s="1"/>
      <c r="AQ695" s="1"/>
      <c r="AR695" s="1"/>
      <c r="AS695" s="1"/>
      <c r="AT695" s="1"/>
      <c r="AU695" s="1"/>
      <c r="AV695" s="1"/>
      <c r="AW695" s="1"/>
      <c r="AX695" s="1"/>
      <c r="AY695" s="1"/>
    </row>
    <row r="696" spans="1:51" x14ac:dyDescent="0.3">
      <c r="F696"/>
      <c r="G696" s="2"/>
      <c r="O696" s="4"/>
      <c r="P696" s="9"/>
      <c r="Q696" s="9"/>
      <c r="R696" s="9"/>
      <c r="S696" s="9"/>
      <c r="T696" s="9"/>
      <c r="U696" s="9"/>
      <c r="V696" s="9"/>
      <c r="W696" s="9"/>
      <c r="X696" s="9"/>
      <c r="Y696" s="9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P696" s="1"/>
      <c r="AQ696" s="1"/>
      <c r="AR696" s="1"/>
      <c r="AS696" s="1"/>
      <c r="AT696" s="1"/>
      <c r="AU696" s="1"/>
      <c r="AV696" s="1"/>
      <c r="AW696" s="1"/>
      <c r="AX696" s="1"/>
      <c r="AY696" s="1"/>
    </row>
    <row r="697" spans="1:51" s="14" customFormat="1" x14ac:dyDescent="0.3">
      <c r="F697" s="15"/>
      <c r="G697" s="15"/>
      <c r="O697" s="16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P697" s="17"/>
      <c r="AQ697" s="17"/>
      <c r="AR697" s="17"/>
      <c r="AS697" s="17"/>
      <c r="AT697" s="17"/>
      <c r="AU697" s="17"/>
      <c r="AV697" s="17"/>
      <c r="AW697" s="17"/>
      <c r="AX697" s="17"/>
      <c r="AY697" s="17"/>
    </row>
    <row r="698" spans="1:51" s="14" customFormat="1" x14ac:dyDescent="0.3">
      <c r="A698" s="18"/>
      <c r="F698" s="15"/>
      <c r="G698" s="15"/>
      <c r="O698" s="16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P698" s="17"/>
      <c r="AQ698" s="17"/>
      <c r="AR698" s="17"/>
      <c r="AS698" s="17"/>
      <c r="AT698" s="17"/>
      <c r="AU698" s="17"/>
      <c r="AV698" s="17"/>
      <c r="AW698" s="17"/>
      <c r="AX698" s="17"/>
      <c r="AY698" s="17"/>
    </row>
    <row r="699" spans="1:51" s="14" customFormat="1" x14ac:dyDescent="0.3">
      <c r="G699" s="15"/>
      <c r="O699" s="16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P699" s="17"/>
      <c r="AQ699" s="17"/>
      <c r="AR699" s="17"/>
      <c r="AS699" s="17"/>
      <c r="AT699" s="17"/>
      <c r="AU699" s="17"/>
      <c r="AV699" s="17"/>
      <c r="AW699" s="17"/>
      <c r="AX699" s="17"/>
      <c r="AY699" s="17"/>
    </row>
    <row r="700" spans="1:51" s="14" customFormat="1" x14ac:dyDescent="0.3">
      <c r="A700" s="18"/>
      <c r="G700" s="15"/>
      <c r="O700" s="16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P700" s="17"/>
      <c r="AQ700" s="17"/>
      <c r="AR700" s="17"/>
      <c r="AS700" s="17"/>
      <c r="AT700" s="17"/>
      <c r="AU700" s="17"/>
      <c r="AV700" s="17"/>
      <c r="AW700" s="17"/>
      <c r="AX700" s="17"/>
      <c r="AY700" s="17"/>
    </row>
    <row r="701" spans="1:51" x14ac:dyDescent="0.3">
      <c r="F701" s="2"/>
      <c r="G701" s="2"/>
      <c r="O701" s="4"/>
      <c r="P701" s="9"/>
      <c r="Q701" s="9"/>
      <c r="R701" s="9"/>
      <c r="S701" s="9"/>
      <c r="T701" s="9"/>
      <c r="U701" s="9"/>
      <c r="V701" s="9"/>
      <c r="W701" s="9"/>
      <c r="X701" s="9"/>
      <c r="Y701" s="9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P701" s="1"/>
      <c r="AQ701" s="1"/>
      <c r="AR701" s="1"/>
      <c r="AS701" s="1"/>
      <c r="AT701" s="1"/>
      <c r="AU701" s="1"/>
      <c r="AV701" s="1"/>
      <c r="AW701" s="1"/>
      <c r="AX701" s="1"/>
      <c r="AY701" s="1"/>
    </row>
    <row r="702" spans="1:51" x14ac:dyDescent="0.3">
      <c r="F702"/>
      <c r="G702" s="2"/>
      <c r="O702" s="4"/>
      <c r="P702" s="9"/>
      <c r="Q702" s="9"/>
      <c r="R702" s="9"/>
      <c r="S702" s="9"/>
      <c r="T702" s="9"/>
      <c r="U702" s="9"/>
      <c r="V702" s="9"/>
      <c r="W702" s="9"/>
      <c r="X702" s="9"/>
      <c r="Y702" s="9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P702" s="1"/>
      <c r="AQ702" s="1"/>
      <c r="AR702" s="1"/>
      <c r="AS702" s="1"/>
      <c r="AT702" s="1"/>
      <c r="AU702" s="1"/>
      <c r="AV702" s="1"/>
      <c r="AW702" s="1"/>
      <c r="AX702" s="1"/>
      <c r="AY702" s="1"/>
    </row>
    <row r="703" spans="1:51" x14ac:dyDescent="0.3">
      <c r="F703" s="2"/>
      <c r="G703" s="2"/>
      <c r="O703" s="4"/>
      <c r="P703" s="9"/>
      <c r="Q703" s="9"/>
      <c r="R703" s="9"/>
      <c r="S703" s="9"/>
      <c r="T703" s="9"/>
      <c r="U703" s="9"/>
      <c r="V703" s="9"/>
      <c r="W703" s="9"/>
      <c r="X703" s="9"/>
      <c r="Y703" s="9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P703" s="1"/>
      <c r="AQ703" s="1"/>
      <c r="AR703" s="1"/>
      <c r="AS703" s="1"/>
      <c r="AT703" s="1"/>
      <c r="AU703" s="1"/>
      <c r="AV703" s="1"/>
      <c r="AW703" s="1"/>
      <c r="AX703" s="1"/>
      <c r="AY703" s="1"/>
    </row>
    <row r="704" spans="1:51" x14ac:dyDescent="0.3">
      <c r="F704" s="2"/>
      <c r="G704" s="2"/>
      <c r="O704" s="4"/>
      <c r="P704" s="9"/>
      <c r="Q704" s="9"/>
      <c r="R704" s="9"/>
      <c r="S704" s="9"/>
      <c r="T704" s="9"/>
      <c r="U704" s="9"/>
      <c r="V704" s="9"/>
      <c r="W704" s="9"/>
      <c r="X704" s="9"/>
      <c r="Y704" s="9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P704" s="1"/>
      <c r="AQ704" s="1"/>
      <c r="AR704" s="1"/>
      <c r="AS704" s="1"/>
      <c r="AT704" s="1"/>
      <c r="AU704" s="1"/>
      <c r="AV704" s="1"/>
      <c r="AW704" s="1"/>
      <c r="AX704" s="1"/>
      <c r="AY704" s="1"/>
    </row>
    <row r="705" spans="1:51" s="14" customFormat="1" x14ac:dyDescent="0.3">
      <c r="G705" s="15"/>
      <c r="O705" s="16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P705" s="17"/>
      <c r="AQ705" s="17"/>
      <c r="AR705" s="17"/>
      <c r="AS705" s="17"/>
      <c r="AT705" s="17"/>
      <c r="AU705" s="17"/>
      <c r="AV705" s="17"/>
      <c r="AW705" s="17"/>
      <c r="AX705" s="17"/>
      <c r="AY705" s="17"/>
    </row>
    <row r="706" spans="1:51" s="14" customFormat="1" x14ac:dyDescent="0.3">
      <c r="G706" s="15"/>
      <c r="O706" s="16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P706" s="17"/>
      <c r="AQ706" s="17"/>
      <c r="AR706" s="17"/>
      <c r="AS706" s="17"/>
      <c r="AT706" s="17"/>
      <c r="AU706" s="17"/>
      <c r="AV706" s="17"/>
      <c r="AW706" s="17"/>
      <c r="AX706" s="17"/>
      <c r="AY706" s="17"/>
    </row>
    <row r="707" spans="1:51" x14ac:dyDescent="0.3">
      <c r="F707" s="2"/>
      <c r="G707" s="2"/>
      <c r="O707" s="4"/>
      <c r="P707" s="9"/>
      <c r="Q707" s="9"/>
      <c r="R707" s="9"/>
      <c r="S707" s="9"/>
      <c r="T707" s="9"/>
      <c r="U707" s="9"/>
      <c r="V707" s="9"/>
      <c r="W707" s="9"/>
      <c r="X707" s="9"/>
      <c r="Y707" s="9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P707" s="1"/>
      <c r="AQ707" s="1"/>
      <c r="AR707" s="1"/>
      <c r="AS707" s="1"/>
      <c r="AT707" s="1"/>
      <c r="AU707" s="1"/>
      <c r="AV707" s="1"/>
      <c r="AW707" s="1"/>
      <c r="AX707" s="1"/>
      <c r="AY707" s="1"/>
    </row>
    <row r="708" spans="1:51" x14ac:dyDescent="0.3">
      <c r="F708"/>
      <c r="G708" s="2"/>
      <c r="O708" s="4"/>
      <c r="P708" s="9"/>
      <c r="Q708" s="9"/>
      <c r="R708" s="9"/>
      <c r="S708" s="9"/>
      <c r="T708" s="9"/>
      <c r="U708" s="9"/>
      <c r="V708" s="9"/>
      <c r="W708" s="9"/>
      <c r="X708" s="9"/>
      <c r="Y708" s="9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P708" s="1"/>
      <c r="AQ708" s="1"/>
      <c r="AR708" s="1"/>
      <c r="AS708" s="1"/>
      <c r="AT708" s="1"/>
      <c r="AU708" s="1"/>
      <c r="AV708" s="1"/>
      <c r="AW708" s="1"/>
      <c r="AX708" s="1"/>
      <c r="AY708" s="1"/>
    </row>
    <row r="709" spans="1:51" x14ac:dyDescent="0.3">
      <c r="F709"/>
      <c r="G709" s="2"/>
      <c r="O709" s="4"/>
      <c r="P709" s="9"/>
      <c r="Q709" s="9"/>
      <c r="R709" s="9"/>
      <c r="S709" s="9"/>
      <c r="T709" s="9"/>
      <c r="U709" s="9"/>
      <c r="V709" s="9"/>
      <c r="W709" s="9"/>
      <c r="X709" s="9"/>
      <c r="Y709" s="9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P709" s="1"/>
      <c r="AQ709" s="1"/>
      <c r="AR709" s="1"/>
      <c r="AS709" s="1"/>
      <c r="AT709" s="1"/>
      <c r="AU709" s="1"/>
      <c r="AV709" s="1"/>
      <c r="AW709" s="1"/>
      <c r="AX709" s="1"/>
      <c r="AY709" s="1"/>
    </row>
    <row r="710" spans="1:51" x14ac:dyDescent="0.3">
      <c r="A710" s="11"/>
      <c r="F710"/>
      <c r="G710" s="2"/>
      <c r="O710" s="4"/>
      <c r="P710" s="9"/>
      <c r="Q710" s="9"/>
      <c r="R710" s="9"/>
      <c r="S710" s="9"/>
      <c r="T710" s="9"/>
      <c r="U710" s="9"/>
      <c r="V710" s="9"/>
      <c r="W710" s="9"/>
      <c r="X710" s="9"/>
      <c r="Y710" s="9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P710" s="1"/>
      <c r="AQ710" s="1"/>
      <c r="AR710" s="1"/>
      <c r="AS710" s="1"/>
      <c r="AT710" s="1"/>
      <c r="AU710" s="1"/>
      <c r="AV710" s="1"/>
      <c r="AW710" s="1"/>
      <c r="AX710" s="1"/>
      <c r="AY710" s="1"/>
    </row>
    <row r="711" spans="1:51" x14ac:dyDescent="0.3">
      <c r="F711"/>
      <c r="G711" s="2"/>
      <c r="O711" s="4"/>
      <c r="P711" s="9"/>
      <c r="Q711" s="9"/>
      <c r="R711" s="9"/>
      <c r="S711" s="9"/>
      <c r="T711" s="9"/>
      <c r="U711" s="9"/>
      <c r="V711" s="9"/>
      <c r="W711" s="9"/>
      <c r="X711" s="9"/>
      <c r="Y711" s="9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P711" s="1"/>
      <c r="AQ711" s="1"/>
      <c r="AR711" s="1"/>
      <c r="AS711" s="1"/>
      <c r="AT711" s="1"/>
      <c r="AU711" s="1"/>
      <c r="AV711" s="1"/>
      <c r="AW711" s="1"/>
      <c r="AX711" s="1"/>
      <c r="AY711" s="1"/>
    </row>
    <row r="712" spans="1:51" x14ac:dyDescent="0.3">
      <c r="F712"/>
      <c r="G712" s="2"/>
      <c r="O712" s="4"/>
      <c r="P712" s="9"/>
      <c r="Q712" s="9"/>
      <c r="R712" s="9"/>
      <c r="S712" s="9"/>
      <c r="T712" s="9"/>
      <c r="U712" s="9"/>
      <c r="V712" s="9"/>
      <c r="W712" s="9"/>
      <c r="X712" s="9"/>
      <c r="Y712" s="9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P712" s="1"/>
      <c r="AQ712" s="1"/>
      <c r="AR712" s="1"/>
      <c r="AS712" s="1"/>
      <c r="AT712" s="1"/>
      <c r="AU712" s="1"/>
      <c r="AV712" s="1"/>
      <c r="AW712" s="1"/>
      <c r="AX712" s="1"/>
      <c r="AY712" s="1"/>
    </row>
    <row r="713" spans="1:51" x14ac:dyDescent="0.3">
      <c r="A713" s="11"/>
      <c r="F713"/>
      <c r="G713" s="2"/>
      <c r="O713" s="4"/>
      <c r="P713" s="9"/>
      <c r="Q713" s="9"/>
      <c r="R713" s="9"/>
      <c r="S713" s="9"/>
      <c r="T713" s="9"/>
      <c r="U713" s="9"/>
      <c r="V713" s="9"/>
      <c r="W713" s="9"/>
      <c r="X713" s="9"/>
      <c r="Y713" s="9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P713" s="1"/>
      <c r="AQ713" s="1"/>
      <c r="AR713" s="1"/>
      <c r="AS713" s="1"/>
      <c r="AT713" s="1"/>
      <c r="AU713" s="1"/>
      <c r="AV713" s="1"/>
      <c r="AW713" s="1"/>
      <c r="AX713" s="1"/>
      <c r="AY713" s="1"/>
    </row>
    <row r="714" spans="1:51" x14ac:dyDescent="0.3">
      <c r="F714"/>
      <c r="G714" s="2"/>
      <c r="O714" s="4"/>
      <c r="P714" s="9"/>
      <c r="Q714" s="9"/>
      <c r="R714" s="9"/>
      <c r="S714" s="9"/>
      <c r="T714" s="9"/>
      <c r="U714" s="9"/>
      <c r="V714" s="9"/>
      <c r="W714" s="9"/>
      <c r="X714" s="9"/>
      <c r="Y714" s="9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P714" s="1"/>
      <c r="AQ714" s="1"/>
      <c r="AR714" s="1"/>
      <c r="AS714" s="1"/>
      <c r="AT714" s="1"/>
      <c r="AU714" s="1"/>
      <c r="AV714" s="1"/>
      <c r="AW714" s="1"/>
      <c r="AX714" s="1"/>
      <c r="AY714" s="1"/>
    </row>
    <row r="715" spans="1:51" x14ac:dyDescent="0.3">
      <c r="F715"/>
      <c r="G715" s="2"/>
      <c r="O715" s="4"/>
      <c r="P715" s="9"/>
      <c r="Q715" s="9"/>
      <c r="R715" s="9"/>
      <c r="S715" s="9"/>
      <c r="T715" s="9"/>
      <c r="U715" s="9"/>
      <c r="V715" s="9"/>
      <c r="W715" s="9"/>
      <c r="X715" s="9"/>
      <c r="Y715" s="9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P715" s="1"/>
      <c r="AQ715" s="1"/>
      <c r="AR715" s="1"/>
      <c r="AS715" s="1"/>
      <c r="AT715" s="1"/>
      <c r="AU715" s="1"/>
      <c r="AV715" s="1"/>
      <c r="AW715" s="1"/>
      <c r="AX715" s="1"/>
      <c r="AY715" s="1"/>
    </row>
    <row r="716" spans="1:51" x14ac:dyDescent="0.3">
      <c r="A716" s="11"/>
      <c r="F716"/>
      <c r="G716" s="2"/>
      <c r="O716" s="4"/>
      <c r="P716" s="9"/>
      <c r="Q716" s="9"/>
      <c r="R716" s="9"/>
      <c r="S716" s="9"/>
      <c r="T716" s="9"/>
      <c r="U716" s="9"/>
      <c r="V716" s="9"/>
      <c r="W716" s="9"/>
      <c r="X716" s="9"/>
      <c r="Y716" s="9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P716" s="1"/>
      <c r="AQ716" s="1"/>
      <c r="AR716" s="1"/>
      <c r="AS716" s="1"/>
      <c r="AT716" s="1"/>
      <c r="AU716" s="1"/>
      <c r="AV716" s="1"/>
      <c r="AW716" s="1"/>
      <c r="AX716" s="1"/>
      <c r="AY716" s="1"/>
    </row>
    <row r="717" spans="1:51" s="14" customFormat="1" x14ac:dyDescent="0.3">
      <c r="G717" s="15"/>
      <c r="O717" s="16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P717" s="17"/>
      <c r="AQ717" s="17"/>
      <c r="AR717" s="17"/>
      <c r="AS717" s="17"/>
      <c r="AT717" s="17"/>
      <c r="AU717" s="17"/>
      <c r="AV717" s="17"/>
      <c r="AW717" s="17"/>
      <c r="AX717" s="17"/>
      <c r="AY717" s="17"/>
    </row>
    <row r="718" spans="1:51" s="14" customFormat="1" x14ac:dyDescent="0.3">
      <c r="G718" s="15"/>
      <c r="O718" s="16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P718" s="17"/>
      <c r="AQ718" s="17"/>
      <c r="AR718" s="17"/>
      <c r="AS718" s="17"/>
      <c r="AT718" s="17"/>
      <c r="AU718" s="17"/>
      <c r="AV718" s="17"/>
      <c r="AW718" s="17"/>
      <c r="AX718" s="17"/>
      <c r="AY718" s="17"/>
    </row>
    <row r="719" spans="1:51" x14ac:dyDescent="0.3">
      <c r="F719"/>
      <c r="G719" s="2"/>
      <c r="O719" s="4"/>
      <c r="P719" s="9"/>
      <c r="Q719" s="9"/>
      <c r="R719" s="9"/>
      <c r="S719" s="9"/>
      <c r="T719" s="9"/>
      <c r="U719" s="9"/>
      <c r="V719" s="9"/>
      <c r="W719" s="9"/>
      <c r="X719" s="9"/>
      <c r="Y719" s="9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P719" s="1"/>
      <c r="AQ719" s="1"/>
      <c r="AR719" s="1"/>
      <c r="AS719" s="1"/>
      <c r="AT719" s="1"/>
      <c r="AU719" s="1"/>
      <c r="AV719" s="1"/>
      <c r="AW719" s="1"/>
      <c r="AX719" s="1"/>
      <c r="AY719" s="1"/>
    </row>
    <row r="720" spans="1:51" x14ac:dyDescent="0.3">
      <c r="F720"/>
      <c r="G720" s="2"/>
      <c r="O720" s="4"/>
      <c r="P720" s="9"/>
      <c r="Q720" s="9"/>
      <c r="R720" s="9"/>
      <c r="S720" s="9"/>
      <c r="T720" s="9"/>
      <c r="U720" s="9"/>
      <c r="V720" s="9"/>
      <c r="W720" s="9"/>
      <c r="X720" s="9"/>
      <c r="Y720" s="9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P720" s="1"/>
      <c r="AQ720" s="1"/>
      <c r="AR720" s="1"/>
      <c r="AS720" s="1"/>
      <c r="AT720" s="1"/>
      <c r="AU720" s="1"/>
      <c r="AV720" s="1"/>
      <c r="AW720" s="1"/>
      <c r="AX720" s="1"/>
      <c r="AY720" s="1"/>
    </row>
    <row r="721" spans="1:51" x14ac:dyDescent="0.3">
      <c r="F721" s="2"/>
      <c r="G721" s="2"/>
      <c r="O721" s="4"/>
      <c r="P721" s="9"/>
      <c r="Q721" s="9"/>
      <c r="R721" s="9"/>
      <c r="S721" s="9"/>
      <c r="T721" s="9"/>
      <c r="U721" s="9"/>
      <c r="V721" s="9"/>
      <c r="W721" s="9"/>
      <c r="X721" s="9"/>
      <c r="Y721" s="9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P721" s="1"/>
      <c r="AQ721" s="1"/>
      <c r="AR721" s="1"/>
      <c r="AS721" s="1"/>
      <c r="AT721" s="1"/>
      <c r="AU721" s="1"/>
      <c r="AV721" s="1"/>
      <c r="AW721" s="1"/>
      <c r="AX721" s="1"/>
      <c r="AY721" s="1"/>
    </row>
    <row r="722" spans="1:51" x14ac:dyDescent="0.3">
      <c r="A722" s="11"/>
      <c r="F722" s="2"/>
      <c r="G722" s="2"/>
      <c r="O722" s="4"/>
      <c r="P722" s="9"/>
      <c r="Q722" s="9"/>
      <c r="R722" s="9"/>
      <c r="S722" s="9"/>
      <c r="T722" s="9"/>
      <c r="U722" s="9"/>
      <c r="V722" s="9"/>
      <c r="W722" s="9"/>
      <c r="X722" s="9"/>
      <c r="Y722" s="9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P722" s="1"/>
      <c r="AQ722" s="1"/>
      <c r="AR722" s="1"/>
      <c r="AS722" s="1"/>
      <c r="AT722" s="1"/>
      <c r="AU722" s="1"/>
      <c r="AV722" s="1"/>
      <c r="AW722" s="1"/>
      <c r="AX722" s="1"/>
      <c r="AY722" s="1"/>
    </row>
    <row r="723" spans="1:51" x14ac:dyDescent="0.3">
      <c r="F723"/>
      <c r="G723" s="2"/>
      <c r="O723" s="4"/>
      <c r="P723" s="9"/>
      <c r="Q723" s="9"/>
      <c r="R723" s="9"/>
      <c r="S723" s="9"/>
      <c r="T723" s="9"/>
      <c r="U723" s="9"/>
      <c r="V723" s="9"/>
      <c r="W723" s="9"/>
      <c r="X723" s="9"/>
      <c r="Y723" s="9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P723" s="1"/>
      <c r="AQ723" s="1"/>
      <c r="AR723" s="1"/>
      <c r="AS723" s="1"/>
      <c r="AT723" s="1"/>
      <c r="AU723" s="1"/>
      <c r="AV723" s="1"/>
      <c r="AW723" s="1"/>
      <c r="AX723" s="1"/>
      <c r="AY723" s="1"/>
    </row>
    <row r="724" spans="1:51" x14ac:dyDescent="0.3">
      <c r="F724"/>
      <c r="G724" s="2"/>
      <c r="O724" s="4"/>
      <c r="P724" s="9"/>
      <c r="Q724" s="9"/>
      <c r="R724" s="9"/>
      <c r="S724" s="9"/>
      <c r="T724" s="9"/>
      <c r="U724" s="9"/>
      <c r="V724" s="9"/>
      <c r="W724" s="9"/>
      <c r="X724" s="9"/>
      <c r="Y724" s="9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P724" s="1"/>
      <c r="AQ724" s="1"/>
      <c r="AR724" s="1"/>
      <c r="AS724" s="1"/>
      <c r="AT724" s="1"/>
      <c r="AU724" s="1"/>
      <c r="AV724" s="1"/>
      <c r="AW724" s="1"/>
      <c r="AX724" s="1"/>
      <c r="AY724" s="1"/>
    </row>
    <row r="725" spans="1:51" x14ac:dyDescent="0.3">
      <c r="A725" s="11"/>
      <c r="F725"/>
      <c r="G725" s="2"/>
      <c r="O725" s="4"/>
      <c r="P725" s="9"/>
      <c r="Q725" s="9"/>
      <c r="R725" s="9"/>
      <c r="S725" s="9"/>
      <c r="T725" s="9"/>
      <c r="U725" s="9"/>
      <c r="V725" s="9"/>
      <c r="W725" s="9"/>
      <c r="X725" s="9"/>
      <c r="Y725" s="9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P725" s="1"/>
      <c r="AQ725" s="1"/>
      <c r="AR725" s="1"/>
      <c r="AS725" s="1"/>
      <c r="AT725" s="1"/>
      <c r="AU725" s="1"/>
      <c r="AV725" s="1"/>
      <c r="AW725" s="1"/>
      <c r="AX725" s="1"/>
      <c r="AY725" s="1"/>
    </row>
    <row r="726" spans="1:51" x14ac:dyDescent="0.3">
      <c r="F726"/>
      <c r="G726" s="2"/>
      <c r="O726" s="4"/>
      <c r="P726" s="9"/>
      <c r="Q726" s="9"/>
      <c r="R726" s="9"/>
      <c r="S726" s="9"/>
      <c r="T726" s="9"/>
      <c r="U726" s="9"/>
      <c r="V726" s="9"/>
      <c r="W726" s="9"/>
      <c r="X726" s="9"/>
      <c r="Y726" s="9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P726" s="1"/>
      <c r="AQ726" s="1"/>
      <c r="AR726" s="1"/>
      <c r="AS726" s="1"/>
      <c r="AT726" s="1"/>
      <c r="AU726" s="1"/>
      <c r="AV726" s="1"/>
      <c r="AW726" s="1"/>
      <c r="AX726" s="1"/>
      <c r="AY726" s="1"/>
    </row>
    <row r="727" spans="1:51" x14ac:dyDescent="0.3">
      <c r="F727"/>
      <c r="G727" s="2"/>
      <c r="O727" s="4"/>
      <c r="P727" s="9"/>
      <c r="Q727" s="9"/>
      <c r="R727" s="9"/>
      <c r="S727" s="9"/>
      <c r="T727" s="9"/>
      <c r="U727" s="9"/>
      <c r="V727" s="9"/>
      <c r="W727" s="9"/>
      <c r="X727" s="9"/>
      <c r="Y727" s="9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P727" s="1"/>
      <c r="AQ727" s="1"/>
      <c r="AR727" s="1"/>
      <c r="AS727" s="1"/>
      <c r="AT727" s="1"/>
      <c r="AU727" s="1"/>
      <c r="AV727" s="1"/>
      <c r="AW727" s="1"/>
      <c r="AX727" s="1"/>
      <c r="AY727" s="1"/>
    </row>
    <row r="728" spans="1:51" x14ac:dyDescent="0.3">
      <c r="A728" s="11"/>
      <c r="F728"/>
      <c r="G728" s="2"/>
      <c r="O728" s="4"/>
      <c r="P728" s="9"/>
      <c r="Q728" s="9"/>
      <c r="R728" s="9"/>
      <c r="S728" s="9"/>
      <c r="T728" s="9"/>
      <c r="U728" s="9"/>
      <c r="V728" s="9"/>
      <c r="W728" s="9"/>
      <c r="X728" s="9"/>
      <c r="Y728" s="9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P728" s="1"/>
      <c r="AQ728" s="1"/>
      <c r="AR728" s="1"/>
      <c r="AS728" s="1"/>
      <c r="AT728" s="1"/>
      <c r="AU728" s="1"/>
      <c r="AV728" s="1"/>
      <c r="AW728" s="1"/>
      <c r="AX728" s="1"/>
      <c r="AY728" s="1"/>
    </row>
    <row r="729" spans="1:51" x14ac:dyDescent="0.3">
      <c r="F729"/>
      <c r="G729" s="2"/>
      <c r="O729" s="4"/>
      <c r="P729" s="9"/>
      <c r="Q729" s="9"/>
      <c r="R729" s="9"/>
      <c r="S729" s="9"/>
      <c r="T729" s="9"/>
      <c r="U729" s="9"/>
      <c r="V729" s="9"/>
      <c r="W729" s="9"/>
      <c r="X729" s="9"/>
      <c r="Y729" s="9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P729" s="1"/>
      <c r="AQ729" s="1"/>
      <c r="AR729" s="1"/>
      <c r="AS729" s="1"/>
      <c r="AT729" s="1"/>
      <c r="AU729" s="1"/>
      <c r="AV729" s="1"/>
      <c r="AW729" s="1"/>
      <c r="AX729" s="1"/>
      <c r="AY729" s="1"/>
    </row>
    <row r="730" spans="1:51" x14ac:dyDescent="0.3">
      <c r="F730"/>
      <c r="G730" s="2"/>
      <c r="O730" s="4"/>
      <c r="P730" s="9"/>
      <c r="Q730" s="9"/>
      <c r="R730" s="9"/>
      <c r="S730" s="9"/>
      <c r="T730" s="9"/>
      <c r="U730" s="9"/>
      <c r="V730" s="9"/>
      <c r="W730" s="9"/>
      <c r="X730" s="9"/>
      <c r="Y730" s="9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P730" s="1"/>
      <c r="AQ730" s="1"/>
      <c r="AR730" s="1"/>
      <c r="AS730" s="1"/>
      <c r="AT730" s="1"/>
      <c r="AU730" s="1"/>
      <c r="AV730" s="1"/>
      <c r="AW730" s="1"/>
      <c r="AX730" s="1"/>
      <c r="AY730" s="1"/>
    </row>
    <row r="731" spans="1:51" x14ac:dyDescent="0.3">
      <c r="A731" s="11"/>
      <c r="F731"/>
      <c r="G731" s="2"/>
      <c r="O731" s="4"/>
      <c r="P731" s="9"/>
      <c r="Q731" s="9"/>
      <c r="R731" s="9"/>
      <c r="S731" s="9"/>
      <c r="T731" s="9"/>
      <c r="U731" s="9"/>
      <c r="V731" s="9"/>
      <c r="W731" s="9"/>
      <c r="X731" s="9"/>
      <c r="Y731" s="9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P731" s="1"/>
      <c r="AQ731" s="1"/>
      <c r="AR731" s="1"/>
      <c r="AS731" s="1"/>
      <c r="AT731" s="1"/>
      <c r="AU731" s="1"/>
      <c r="AV731" s="1"/>
      <c r="AW731" s="1"/>
      <c r="AX731" s="1"/>
      <c r="AY731" s="1"/>
    </row>
    <row r="732" spans="1:51" x14ac:dyDescent="0.3">
      <c r="F732"/>
      <c r="G732" s="2"/>
      <c r="O732" s="4"/>
      <c r="P732" s="9"/>
      <c r="Q732" s="9"/>
      <c r="R732" s="9"/>
      <c r="S732" s="9"/>
      <c r="T732" s="9"/>
      <c r="U732" s="9"/>
      <c r="V732" s="9"/>
      <c r="W732" s="9"/>
      <c r="X732" s="9"/>
      <c r="Y732" s="9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P732" s="1"/>
      <c r="AQ732" s="1"/>
      <c r="AR732" s="1"/>
      <c r="AS732" s="1"/>
      <c r="AT732" s="1"/>
      <c r="AU732" s="1"/>
      <c r="AV732" s="1"/>
      <c r="AW732" s="1"/>
      <c r="AX732" s="1"/>
      <c r="AY732" s="1"/>
    </row>
    <row r="733" spans="1:51" x14ac:dyDescent="0.3">
      <c r="F733" s="2"/>
      <c r="G733" s="2"/>
      <c r="O733" s="4"/>
      <c r="P733" s="9"/>
      <c r="Q733" s="9"/>
      <c r="R733" s="9"/>
      <c r="S733" s="9"/>
      <c r="T733" s="9"/>
      <c r="U733" s="9"/>
      <c r="V733" s="9"/>
      <c r="W733" s="9"/>
      <c r="X733" s="9"/>
      <c r="Y733" s="9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P733" s="1"/>
      <c r="AQ733" s="1"/>
      <c r="AR733" s="1"/>
      <c r="AS733" s="1"/>
      <c r="AT733" s="1"/>
      <c r="AU733" s="1"/>
      <c r="AV733" s="1"/>
      <c r="AW733" s="1"/>
      <c r="AX733" s="1"/>
      <c r="AY733" s="1"/>
    </row>
    <row r="734" spans="1:51" x14ac:dyDescent="0.3">
      <c r="A734" s="11"/>
      <c r="F734" s="2"/>
      <c r="G734" s="2"/>
      <c r="O734" s="4"/>
      <c r="P734" s="9"/>
      <c r="Q734" s="9"/>
      <c r="R734" s="9"/>
      <c r="S734" s="9"/>
      <c r="T734" s="9"/>
      <c r="U734" s="9"/>
      <c r="V734" s="9"/>
      <c r="W734" s="9"/>
      <c r="X734" s="9"/>
      <c r="Y734" s="9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P734" s="1"/>
      <c r="AQ734" s="1"/>
      <c r="AR734" s="1"/>
      <c r="AS734" s="1"/>
      <c r="AT734" s="1"/>
      <c r="AU734" s="1"/>
      <c r="AV734" s="1"/>
      <c r="AW734" s="1"/>
      <c r="AX734" s="1"/>
      <c r="AY734" s="1"/>
    </row>
    <row r="735" spans="1:51" x14ac:dyDescent="0.3">
      <c r="F735"/>
      <c r="G735" s="2"/>
      <c r="O735" s="4"/>
      <c r="P735" s="9"/>
      <c r="Q735" s="9"/>
      <c r="R735" s="9"/>
      <c r="S735" s="9"/>
      <c r="T735" s="9"/>
      <c r="U735" s="9"/>
      <c r="V735" s="9"/>
      <c r="W735" s="9"/>
      <c r="X735" s="9"/>
      <c r="Y735" s="9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P735" s="1"/>
      <c r="AQ735" s="1"/>
      <c r="AR735" s="1"/>
      <c r="AS735" s="1"/>
      <c r="AT735" s="1"/>
      <c r="AU735" s="1"/>
      <c r="AV735" s="1"/>
      <c r="AW735" s="1"/>
      <c r="AX735" s="1"/>
      <c r="AY735" s="1"/>
    </row>
    <row r="736" spans="1:51" x14ac:dyDescent="0.3">
      <c r="A736" s="11"/>
      <c r="F736"/>
      <c r="G736" s="2"/>
      <c r="O736" s="4"/>
      <c r="P736" s="9"/>
      <c r="Q736" s="9"/>
      <c r="R736" s="9"/>
      <c r="S736" s="9"/>
      <c r="T736" s="9"/>
      <c r="U736" s="9"/>
      <c r="V736" s="9"/>
      <c r="W736" s="9"/>
      <c r="X736" s="9"/>
      <c r="Y736" s="9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P736" s="1"/>
      <c r="AQ736" s="1"/>
      <c r="AR736" s="1"/>
      <c r="AS736" s="1"/>
      <c r="AT736" s="1"/>
      <c r="AU736" s="1"/>
      <c r="AV736" s="1"/>
      <c r="AW736" s="1"/>
      <c r="AX736" s="1"/>
      <c r="AY736" s="1"/>
    </row>
    <row r="737" spans="1:51" x14ac:dyDescent="0.3">
      <c r="F737"/>
      <c r="G737" s="2"/>
      <c r="O737" s="4"/>
      <c r="P737" s="9"/>
      <c r="Q737" s="9"/>
      <c r="R737" s="9"/>
      <c r="S737" s="9"/>
      <c r="T737" s="9"/>
      <c r="U737" s="9"/>
      <c r="V737" s="9"/>
      <c r="W737" s="9"/>
      <c r="X737" s="9"/>
      <c r="Y737" s="9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P737" s="1"/>
      <c r="AQ737" s="1"/>
      <c r="AR737" s="1"/>
      <c r="AS737" s="1"/>
      <c r="AT737" s="1"/>
      <c r="AU737" s="1"/>
      <c r="AV737" s="1"/>
      <c r="AW737" s="1"/>
      <c r="AX737" s="1"/>
      <c r="AY737" s="1"/>
    </row>
    <row r="738" spans="1:51" x14ac:dyDescent="0.3">
      <c r="G738" s="2"/>
      <c r="O738" s="4"/>
      <c r="P738" s="9"/>
      <c r="Q738" s="9"/>
      <c r="R738" s="9"/>
      <c r="S738" s="9"/>
      <c r="T738" s="9"/>
      <c r="U738" s="9"/>
      <c r="V738" s="9"/>
      <c r="W738" s="9"/>
      <c r="X738" s="9"/>
      <c r="Y738" s="9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P738" s="1"/>
      <c r="AQ738" s="1"/>
      <c r="AR738" s="1"/>
      <c r="AS738" s="1"/>
      <c r="AT738" s="1"/>
      <c r="AU738" s="1"/>
      <c r="AV738" s="1"/>
      <c r="AW738" s="1"/>
      <c r="AX738" s="1"/>
      <c r="AY738" s="1"/>
    </row>
    <row r="739" spans="1:51" x14ac:dyDescent="0.3">
      <c r="F739"/>
      <c r="G739" s="2"/>
      <c r="O739" s="4"/>
      <c r="P739" s="9"/>
      <c r="Q739" s="9"/>
      <c r="R739" s="9"/>
      <c r="S739" s="9"/>
      <c r="T739" s="9"/>
      <c r="U739" s="9"/>
      <c r="V739" s="9"/>
      <c r="W739" s="9"/>
      <c r="X739" s="9"/>
      <c r="Y739" s="9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P739" s="1"/>
      <c r="AQ739" s="1"/>
      <c r="AR739" s="1"/>
      <c r="AS739" s="1"/>
      <c r="AT739" s="1"/>
      <c r="AU739" s="1"/>
      <c r="AV739" s="1"/>
      <c r="AW739" s="1"/>
      <c r="AX739" s="1"/>
      <c r="AY739" s="1"/>
    </row>
    <row r="740" spans="1:51" x14ac:dyDescent="0.3">
      <c r="F740"/>
      <c r="G740" s="2"/>
      <c r="O740" s="4"/>
      <c r="P740" s="9"/>
      <c r="Q740" s="9"/>
      <c r="R740" s="9"/>
      <c r="S740" s="9"/>
      <c r="T740" s="9"/>
      <c r="U740" s="9"/>
      <c r="V740" s="9"/>
      <c r="W740" s="9"/>
      <c r="X740" s="9"/>
      <c r="Y740" s="9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P740" s="1"/>
      <c r="AQ740" s="1"/>
      <c r="AR740" s="1"/>
      <c r="AS740" s="1"/>
      <c r="AT740" s="1"/>
      <c r="AU740" s="1"/>
      <c r="AV740" s="1"/>
      <c r="AW740" s="1"/>
      <c r="AX740" s="1"/>
      <c r="AY740" s="1"/>
    </row>
    <row r="741" spans="1:51" x14ac:dyDescent="0.3">
      <c r="A741" s="11"/>
      <c r="F741"/>
      <c r="G741" s="2"/>
      <c r="O741" s="4"/>
      <c r="P741" s="9"/>
      <c r="Q741" s="9"/>
      <c r="R741" s="9"/>
      <c r="S741" s="9"/>
      <c r="T741" s="9"/>
      <c r="U741" s="9"/>
      <c r="V741" s="9"/>
      <c r="W741" s="9"/>
      <c r="X741" s="9"/>
      <c r="Y741" s="9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P741" s="1"/>
      <c r="AQ741" s="1"/>
      <c r="AR741" s="1"/>
      <c r="AS741" s="1"/>
      <c r="AT741" s="1"/>
      <c r="AU741" s="1"/>
      <c r="AV741" s="1"/>
      <c r="AW741" s="1"/>
      <c r="AX741" s="1"/>
      <c r="AY741" s="1"/>
    </row>
    <row r="742" spans="1:51" x14ac:dyDescent="0.3">
      <c r="F742"/>
      <c r="G742" s="2"/>
      <c r="O742" s="4"/>
      <c r="P742" s="9"/>
      <c r="Q742" s="9"/>
      <c r="R742" s="9"/>
      <c r="S742" s="9"/>
      <c r="T742" s="9"/>
      <c r="U742" s="9"/>
      <c r="V742" s="9"/>
      <c r="W742" s="9"/>
      <c r="X742" s="9"/>
      <c r="Y742" s="9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P742" s="1"/>
      <c r="AQ742" s="1"/>
      <c r="AR742" s="1"/>
      <c r="AS742" s="1"/>
      <c r="AT742" s="1"/>
      <c r="AU742" s="1"/>
      <c r="AV742" s="1"/>
      <c r="AW742" s="1"/>
      <c r="AX742" s="1"/>
      <c r="AY742" s="1"/>
    </row>
    <row r="743" spans="1:51" x14ac:dyDescent="0.3">
      <c r="F743"/>
      <c r="G743" s="2"/>
      <c r="O743" s="4"/>
      <c r="P743" s="9"/>
      <c r="Q743" s="9"/>
      <c r="R743" s="9"/>
      <c r="S743" s="9"/>
      <c r="T743" s="9"/>
      <c r="U743" s="9"/>
      <c r="V743" s="9"/>
      <c r="W743" s="9"/>
      <c r="X743" s="9"/>
      <c r="Y743" s="9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P743" s="1"/>
      <c r="AQ743" s="1"/>
      <c r="AR743" s="1"/>
      <c r="AS743" s="1"/>
      <c r="AT743" s="1"/>
      <c r="AU743" s="1"/>
      <c r="AV743" s="1"/>
      <c r="AW743" s="1"/>
      <c r="AX743" s="1"/>
      <c r="AY743" s="1"/>
    </row>
    <row r="744" spans="1:51" x14ac:dyDescent="0.3">
      <c r="A744" s="11"/>
      <c r="F744"/>
      <c r="G744" s="2"/>
      <c r="O744" s="4"/>
      <c r="P744" s="9"/>
      <c r="Q744" s="9"/>
      <c r="R744" s="9"/>
      <c r="S744" s="9"/>
      <c r="T744" s="9"/>
      <c r="U744" s="9"/>
      <c r="V744" s="9"/>
      <c r="W744" s="9"/>
      <c r="X744" s="9"/>
      <c r="Y744" s="9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P744" s="1"/>
      <c r="AQ744" s="1"/>
      <c r="AR744" s="1"/>
      <c r="AS744" s="1"/>
      <c r="AT744" s="1"/>
      <c r="AU744" s="1"/>
      <c r="AV744" s="1"/>
      <c r="AW744" s="1"/>
      <c r="AX744" s="1"/>
      <c r="AY744" s="1"/>
    </row>
    <row r="745" spans="1:51" x14ac:dyDescent="0.3">
      <c r="F745"/>
      <c r="G745" s="2"/>
      <c r="O745" s="4"/>
      <c r="P745" s="9"/>
      <c r="Q745" s="9"/>
      <c r="R745" s="9"/>
      <c r="S745" s="9"/>
      <c r="T745" s="9"/>
      <c r="U745" s="9"/>
      <c r="V745" s="9"/>
      <c r="W745" s="9"/>
      <c r="X745" s="9"/>
      <c r="Y745" s="9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P745" s="1"/>
      <c r="AQ745" s="1"/>
      <c r="AR745" s="1"/>
      <c r="AS745" s="1"/>
      <c r="AT745" s="1"/>
      <c r="AU745" s="1"/>
      <c r="AV745" s="1"/>
      <c r="AW745" s="1"/>
      <c r="AX745" s="1"/>
      <c r="AY745" s="1"/>
    </row>
    <row r="746" spans="1:51" x14ac:dyDescent="0.3">
      <c r="F746"/>
      <c r="G746" s="2"/>
      <c r="O746" s="4"/>
      <c r="P746" s="9"/>
      <c r="Q746" s="9"/>
      <c r="R746" s="9"/>
      <c r="S746" s="9"/>
      <c r="T746" s="9"/>
      <c r="U746" s="9"/>
      <c r="V746" s="9"/>
      <c r="W746" s="9"/>
      <c r="X746" s="9"/>
      <c r="Y746" s="9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P746" s="1"/>
      <c r="AQ746" s="1"/>
      <c r="AR746" s="1"/>
      <c r="AS746" s="1"/>
      <c r="AT746" s="1"/>
      <c r="AU746" s="1"/>
      <c r="AV746" s="1"/>
      <c r="AW746" s="1"/>
      <c r="AX746" s="1"/>
      <c r="AY746" s="1"/>
    </row>
    <row r="747" spans="1:51" x14ac:dyDescent="0.3">
      <c r="A747" s="11"/>
      <c r="F747"/>
      <c r="G747" s="2"/>
      <c r="O747" s="4"/>
      <c r="P747" s="9"/>
      <c r="Q747" s="9"/>
      <c r="R747" s="9"/>
      <c r="S747" s="9"/>
      <c r="T747" s="9"/>
      <c r="U747" s="9"/>
      <c r="V747" s="9"/>
      <c r="W747" s="9"/>
      <c r="X747" s="9"/>
      <c r="Y747" s="9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P747" s="1"/>
      <c r="AQ747" s="1"/>
      <c r="AR747" s="1"/>
      <c r="AS747" s="1"/>
      <c r="AT747" s="1"/>
      <c r="AU747" s="1"/>
      <c r="AV747" s="1"/>
      <c r="AW747" s="1"/>
      <c r="AX747" s="1"/>
      <c r="AY747" s="1"/>
    </row>
    <row r="748" spans="1:51" x14ac:dyDescent="0.3">
      <c r="F748"/>
      <c r="G748" s="2"/>
      <c r="O748" s="4"/>
      <c r="P748" s="9"/>
      <c r="Q748" s="9"/>
      <c r="R748" s="9"/>
      <c r="S748" s="9"/>
      <c r="T748" s="9"/>
      <c r="U748" s="9"/>
      <c r="V748" s="9"/>
      <c r="W748" s="9"/>
      <c r="X748" s="9"/>
      <c r="Y748" s="9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P748" s="1"/>
      <c r="AQ748" s="1"/>
      <c r="AR748" s="1"/>
      <c r="AS748" s="1"/>
      <c r="AT748" s="1"/>
      <c r="AU748" s="1"/>
      <c r="AV748" s="1"/>
      <c r="AW748" s="1"/>
      <c r="AX748" s="1"/>
      <c r="AY748" s="1"/>
    </row>
    <row r="749" spans="1:51" x14ac:dyDescent="0.3">
      <c r="F749"/>
      <c r="G749" s="2"/>
      <c r="O749" s="4"/>
      <c r="P749" s="9"/>
      <c r="Q749" s="9"/>
      <c r="R749" s="9"/>
      <c r="S749" s="9"/>
      <c r="T749" s="9"/>
      <c r="U749" s="9"/>
      <c r="V749" s="9"/>
      <c r="W749" s="9"/>
      <c r="X749" s="9"/>
      <c r="Y749" s="9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P749" s="1"/>
      <c r="AQ749" s="1"/>
      <c r="AR749" s="1"/>
      <c r="AS749" s="1"/>
      <c r="AT749" s="1"/>
      <c r="AU749" s="1"/>
      <c r="AV749" s="1"/>
      <c r="AW749" s="1"/>
      <c r="AX749" s="1"/>
      <c r="AY749" s="1"/>
    </row>
    <row r="750" spans="1:51" x14ac:dyDescent="0.3">
      <c r="A750" s="11"/>
      <c r="F750"/>
      <c r="G750" s="2"/>
      <c r="O750" s="4"/>
      <c r="P750" s="9"/>
      <c r="Q750" s="9"/>
      <c r="R750" s="9"/>
      <c r="S750" s="9"/>
      <c r="T750" s="9"/>
      <c r="U750" s="9"/>
      <c r="V750" s="9"/>
      <c r="W750" s="9"/>
      <c r="X750" s="9"/>
      <c r="Y750" s="9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P750" s="1"/>
      <c r="AQ750" s="1"/>
      <c r="AR750" s="1"/>
      <c r="AS750" s="1"/>
      <c r="AT750" s="1"/>
      <c r="AU750" s="1"/>
      <c r="AV750" s="1"/>
      <c r="AW750" s="1"/>
      <c r="AX750" s="1"/>
      <c r="AY750" s="1"/>
    </row>
    <row r="751" spans="1:51" x14ac:dyDescent="0.3">
      <c r="F751"/>
      <c r="G751" s="2"/>
      <c r="O751" s="4"/>
      <c r="P751" s="9"/>
      <c r="Q751" s="9"/>
      <c r="R751" s="9"/>
      <c r="S751" s="9"/>
      <c r="T751" s="9"/>
      <c r="U751" s="9"/>
      <c r="V751" s="9"/>
      <c r="W751" s="9"/>
      <c r="X751" s="9"/>
      <c r="Y751" s="9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P751" s="1"/>
      <c r="AQ751" s="1"/>
      <c r="AR751" s="1"/>
      <c r="AS751" s="1"/>
      <c r="AT751" s="1"/>
      <c r="AU751" s="1"/>
      <c r="AV751" s="1"/>
      <c r="AW751" s="1"/>
      <c r="AX751" s="1"/>
      <c r="AY751" s="1"/>
    </row>
    <row r="752" spans="1:51" x14ac:dyDescent="0.3">
      <c r="F752"/>
      <c r="G752" s="2"/>
      <c r="O752" s="4"/>
      <c r="P752" s="9"/>
      <c r="Q752" s="9"/>
      <c r="R752" s="9"/>
      <c r="S752" s="9"/>
      <c r="T752" s="9"/>
      <c r="U752" s="9"/>
      <c r="V752" s="9"/>
      <c r="W752" s="9"/>
      <c r="X752" s="9"/>
      <c r="Y752" s="9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P752" s="1"/>
      <c r="AQ752" s="1"/>
      <c r="AR752" s="1"/>
      <c r="AS752" s="1"/>
      <c r="AT752" s="1"/>
      <c r="AU752" s="1"/>
      <c r="AV752" s="1"/>
      <c r="AW752" s="1"/>
      <c r="AX752" s="1"/>
      <c r="AY752" s="1"/>
    </row>
    <row r="753" spans="1:51" x14ac:dyDescent="0.3">
      <c r="A753" s="11"/>
      <c r="F753"/>
      <c r="G753" s="2"/>
      <c r="O753" s="4"/>
      <c r="P753" s="9"/>
      <c r="Q753" s="9"/>
      <c r="R753" s="9"/>
      <c r="S753" s="9"/>
      <c r="T753" s="9"/>
      <c r="U753" s="9"/>
      <c r="V753" s="9"/>
      <c r="W753" s="9"/>
      <c r="X753" s="9"/>
      <c r="Y753" s="9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P753" s="1"/>
      <c r="AQ753" s="1"/>
      <c r="AR753" s="1"/>
      <c r="AS753" s="1"/>
      <c r="AT753" s="1"/>
      <c r="AU753" s="1"/>
      <c r="AV753" s="1"/>
      <c r="AW753" s="1"/>
      <c r="AX753" s="1"/>
      <c r="AY753" s="1"/>
    </row>
    <row r="754" spans="1:51" x14ac:dyDescent="0.3">
      <c r="F754"/>
      <c r="G754" s="2"/>
      <c r="O754" s="4"/>
      <c r="P754" s="9"/>
      <c r="Q754" s="9"/>
      <c r="R754" s="9"/>
      <c r="S754" s="9"/>
      <c r="T754" s="9"/>
      <c r="U754" s="9"/>
      <c r="V754" s="9"/>
      <c r="W754" s="9"/>
      <c r="X754" s="9"/>
      <c r="Y754" s="9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P754" s="1"/>
      <c r="AQ754" s="1"/>
      <c r="AR754" s="1"/>
      <c r="AS754" s="1"/>
      <c r="AT754" s="1"/>
      <c r="AU754" s="1"/>
      <c r="AV754" s="1"/>
      <c r="AW754" s="1"/>
      <c r="AX754" s="1"/>
      <c r="AY754" s="1"/>
    </row>
    <row r="755" spans="1:51" x14ac:dyDescent="0.3">
      <c r="F755"/>
      <c r="G755" s="2"/>
      <c r="O755" s="4"/>
      <c r="P755" s="9"/>
      <c r="Q755" s="9"/>
      <c r="R755" s="9"/>
      <c r="S755" s="9"/>
      <c r="T755" s="9"/>
      <c r="U755" s="9"/>
      <c r="V755" s="9"/>
      <c r="W755" s="9"/>
      <c r="X755" s="9"/>
      <c r="Y755" s="9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P755" s="1"/>
      <c r="AQ755" s="1"/>
      <c r="AR755" s="1"/>
      <c r="AS755" s="1"/>
      <c r="AT755" s="1"/>
      <c r="AU755" s="1"/>
      <c r="AV755" s="1"/>
      <c r="AW755" s="1"/>
      <c r="AX755" s="1"/>
      <c r="AY755" s="1"/>
    </row>
    <row r="756" spans="1:51" x14ac:dyDescent="0.3">
      <c r="A756" s="11"/>
      <c r="F756"/>
      <c r="G756" s="2"/>
      <c r="O756" s="4"/>
      <c r="P756" s="9"/>
      <c r="Q756" s="9"/>
      <c r="R756" s="9"/>
      <c r="S756" s="9"/>
      <c r="T756" s="9"/>
      <c r="U756" s="9"/>
      <c r="V756" s="9"/>
      <c r="W756" s="9"/>
      <c r="X756" s="9"/>
      <c r="Y756" s="9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P756" s="1"/>
      <c r="AQ756" s="1"/>
      <c r="AR756" s="1"/>
      <c r="AS756" s="1"/>
      <c r="AT756" s="1"/>
      <c r="AU756" s="1"/>
      <c r="AV756" s="1"/>
      <c r="AW756" s="1"/>
      <c r="AX756" s="1"/>
      <c r="AY756" s="1"/>
    </row>
    <row r="757" spans="1:51" x14ac:dyDescent="0.3">
      <c r="F757"/>
      <c r="G757" s="2"/>
      <c r="O757" s="4"/>
      <c r="P757" s="9"/>
      <c r="Q757" s="9"/>
      <c r="R757" s="9"/>
      <c r="S757" s="9"/>
      <c r="T757" s="9"/>
      <c r="U757" s="9"/>
      <c r="V757" s="9"/>
      <c r="W757" s="9"/>
      <c r="X757" s="9"/>
      <c r="Y757" s="9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P757" s="1"/>
      <c r="AQ757" s="1"/>
      <c r="AR757" s="1"/>
      <c r="AS757" s="1"/>
      <c r="AT757" s="1"/>
      <c r="AU757" s="1"/>
      <c r="AV757" s="1"/>
      <c r="AW757" s="1"/>
      <c r="AX757" s="1"/>
      <c r="AY757" s="1"/>
    </row>
    <row r="758" spans="1:51" x14ac:dyDescent="0.3">
      <c r="F758"/>
      <c r="G758" s="2"/>
      <c r="O758" s="4"/>
      <c r="P758" s="9"/>
      <c r="Q758" s="9"/>
      <c r="R758" s="9"/>
      <c r="S758" s="9"/>
      <c r="T758" s="9"/>
      <c r="U758" s="9"/>
      <c r="V758" s="9"/>
      <c r="W758" s="9"/>
      <c r="X758" s="9"/>
      <c r="Y758" s="9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P758" s="1"/>
      <c r="AQ758" s="1"/>
      <c r="AR758" s="1"/>
      <c r="AS758" s="1"/>
      <c r="AT758" s="1"/>
      <c r="AU758" s="1"/>
      <c r="AV758" s="1"/>
      <c r="AW758" s="1"/>
      <c r="AX758" s="1"/>
      <c r="AY758" s="1"/>
    </row>
    <row r="759" spans="1:51" x14ac:dyDescent="0.3">
      <c r="A759" s="11"/>
      <c r="F759"/>
      <c r="G759" s="2"/>
      <c r="O759" s="4"/>
      <c r="P759" s="9"/>
      <c r="Q759" s="9"/>
      <c r="R759" s="9"/>
      <c r="S759" s="9"/>
      <c r="T759" s="9"/>
      <c r="U759" s="9"/>
      <c r="V759" s="9"/>
      <c r="W759" s="9"/>
      <c r="X759" s="9"/>
      <c r="Y759" s="9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P759" s="1"/>
      <c r="AQ759" s="1"/>
      <c r="AR759" s="1"/>
      <c r="AS759" s="1"/>
      <c r="AT759" s="1"/>
      <c r="AU759" s="1"/>
      <c r="AV759" s="1"/>
      <c r="AW759" s="1"/>
      <c r="AX759" s="1"/>
      <c r="AY759" s="1"/>
    </row>
    <row r="760" spans="1:51" x14ac:dyDescent="0.3">
      <c r="F760"/>
      <c r="G760" s="2"/>
      <c r="O760" s="4"/>
      <c r="P760" s="9"/>
      <c r="Q760" s="9"/>
      <c r="R760" s="9"/>
      <c r="S760" s="9"/>
      <c r="T760" s="9"/>
      <c r="U760" s="9"/>
      <c r="V760" s="9"/>
      <c r="W760" s="9"/>
      <c r="X760" s="9"/>
      <c r="Y760" s="9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P760" s="1"/>
      <c r="AQ760" s="1"/>
      <c r="AR760" s="1"/>
      <c r="AS760" s="1"/>
      <c r="AT760" s="1"/>
      <c r="AU760" s="1"/>
      <c r="AV760" s="1"/>
      <c r="AW760" s="1"/>
      <c r="AX760" s="1"/>
      <c r="AY760" s="1"/>
    </row>
    <row r="761" spans="1:51" x14ac:dyDescent="0.3">
      <c r="F761"/>
      <c r="G761" s="2"/>
      <c r="O761" s="4"/>
      <c r="P761" s="9"/>
      <c r="Q761" s="9"/>
      <c r="R761" s="9"/>
      <c r="S761" s="9"/>
      <c r="T761" s="9"/>
      <c r="U761" s="9"/>
      <c r="V761" s="9"/>
      <c r="W761" s="9"/>
      <c r="X761" s="9"/>
      <c r="Y761" s="9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P761" s="1"/>
      <c r="AQ761" s="1"/>
      <c r="AR761" s="1"/>
      <c r="AS761" s="1"/>
      <c r="AT761" s="1"/>
      <c r="AU761" s="1"/>
      <c r="AV761" s="1"/>
      <c r="AW761" s="1"/>
      <c r="AX761" s="1"/>
      <c r="AY761" s="1"/>
    </row>
    <row r="762" spans="1:51" x14ac:dyDescent="0.3">
      <c r="F762" s="2"/>
      <c r="G762" s="2"/>
      <c r="O762" s="4"/>
      <c r="P762" s="9"/>
      <c r="Q762" s="9"/>
      <c r="R762" s="9"/>
      <c r="S762" s="9"/>
      <c r="T762" s="9"/>
      <c r="U762" s="9"/>
      <c r="V762" s="9"/>
      <c r="W762" s="9"/>
      <c r="X762" s="9"/>
      <c r="Y762" s="9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P762" s="1"/>
      <c r="AQ762" s="1"/>
      <c r="AR762" s="1"/>
      <c r="AS762" s="1"/>
      <c r="AT762" s="1"/>
      <c r="AU762" s="1"/>
      <c r="AV762" s="1"/>
      <c r="AW762" s="1"/>
      <c r="AX762" s="1"/>
      <c r="AY762" s="1"/>
    </row>
    <row r="763" spans="1:51" x14ac:dyDescent="0.3">
      <c r="F763" s="2"/>
      <c r="G763" s="2"/>
      <c r="O763" s="4"/>
      <c r="P763" s="9"/>
      <c r="Q763" s="9"/>
      <c r="R763" s="9"/>
      <c r="S763" s="9"/>
      <c r="T763" s="9"/>
      <c r="U763" s="9"/>
      <c r="V763" s="9"/>
      <c r="W763" s="9"/>
      <c r="X763" s="9"/>
      <c r="Y763" s="9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P763" s="1"/>
      <c r="AQ763" s="1"/>
      <c r="AR763" s="1"/>
      <c r="AS763" s="1"/>
      <c r="AT763" s="1"/>
      <c r="AU763" s="1"/>
      <c r="AV763" s="1"/>
      <c r="AW763" s="1"/>
      <c r="AX763" s="1"/>
      <c r="AY763" s="1"/>
    </row>
    <row r="764" spans="1:51" x14ac:dyDescent="0.3">
      <c r="F764" s="2"/>
      <c r="G764" s="2"/>
      <c r="O764" s="4"/>
      <c r="P764" s="9"/>
      <c r="Q764" s="9"/>
      <c r="R764" s="9"/>
      <c r="S764" s="9"/>
      <c r="T764" s="9"/>
      <c r="U764" s="9"/>
      <c r="V764" s="9"/>
      <c r="W764" s="9"/>
      <c r="X764" s="9"/>
      <c r="Y764" s="9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P764" s="1"/>
      <c r="AQ764" s="1"/>
      <c r="AR764" s="1"/>
      <c r="AS764" s="1"/>
      <c r="AT764" s="1"/>
      <c r="AU764" s="1"/>
      <c r="AV764" s="1"/>
      <c r="AW764" s="1"/>
      <c r="AX764" s="1"/>
      <c r="AY764" s="1"/>
    </row>
    <row r="765" spans="1:51" x14ac:dyDescent="0.3">
      <c r="F765" s="2"/>
      <c r="G765" s="2"/>
      <c r="O765" s="4"/>
      <c r="P765" s="9"/>
      <c r="Q765" s="9"/>
      <c r="R765" s="9"/>
      <c r="S765" s="9"/>
      <c r="T765" s="9"/>
      <c r="U765" s="9"/>
      <c r="V765" s="9"/>
      <c r="W765" s="9"/>
      <c r="X765" s="9"/>
      <c r="Y765" s="9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P765" s="1"/>
      <c r="AQ765" s="1"/>
      <c r="AR765" s="1"/>
      <c r="AS765" s="1"/>
      <c r="AT765" s="1"/>
      <c r="AU765" s="1"/>
      <c r="AV765" s="1"/>
      <c r="AW765" s="1"/>
      <c r="AX765" s="1"/>
      <c r="AY765" s="1"/>
    </row>
    <row r="766" spans="1:51" x14ac:dyDescent="0.3">
      <c r="F766"/>
      <c r="G766" s="2"/>
      <c r="O766" s="4"/>
      <c r="P766" s="9"/>
      <c r="Q766" s="9"/>
      <c r="R766" s="9"/>
      <c r="S766" s="9"/>
      <c r="T766" s="9"/>
      <c r="U766" s="9"/>
      <c r="V766" s="9"/>
      <c r="W766" s="9"/>
      <c r="X766" s="9"/>
      <c r="Y766" s="9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P766" s="1"/>
      <c r="AQ766" s="1"/>
      <c r="AR766" s="1"/>
      <c r="AS766" s="1"/>
      <c r="AT766" s="1"/>
      <c r="AU766" s="1"/>
      <c r="AV766" s="1"/>
      <c r="AW766" s="1"/>
      <c r="AX766" s="1"/>
      <c r="AY766" s="1"/>
    </row>
    <row r="767" spans="1:51" x14ac:dyDescent="0.3">
      <c r="F767" s="2"/>
      <c r="G767" s="2"/>
      <c r="O767" s="4"/>
      <c r="P767" s="9"/>
      <c r="Q767" s="9"/>
      <c r="R767" s="9"/>
      <c r="S767" s="9"/>
      <c r="T767" s="9"/>
      <c r="U767" s="9"/>
      <c r="V767" s="9"/>
      <c r="W767" s="9"/>
      <c r="X767" s="9"/>
      <c r="Y767" s="9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P767" s="1"/>
      <c r="AQ767" s="1"/>
      <c r="AR767" s="1"/>
      <c r="AS767" s="1"/>
      <c r="AT767" s="1"/>
      <c r="AU767" s="1"/>
      <c r="AV767" s="1"/>
      <c r="AW767" s="1"/>
      <c r="AX767" s="1"/>
      <c r="AY767" s="1"/>
    </row>
    <row r="768" spans="1:51" x14ac:dyDescent="0.3">
      <c r="A768" s="11"/>
      <c r="F768" s="2"/>
      <c r="G768" s="2"/>
      <c r="O768" s="4"/>
      <c r="P768" s="9"/>
      <c r="Q768" s="9"/>
      <c r="R768" s="9"/>
      <c r="S768" s="9"/>
      <c r="T768" s="9"/>
      <c r="U768" s="9"/>
      <c r="V768" s="9"/>
      <c r="W768" s="9"/>
      <c r="X768" s="9"/>
      <c r="Y768" s="9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P768" s="1"/>
      <c r="AQ768" s="1"/>
      <c r="AR768" s="1"/>
      <c r="AS768" s="1"/>
      <c r="AT768" s="1"/>
      <c r="AU768" s="1"/>
      <c r="AV768" s="1"/>
      <c r="AW768" s="1"/>
      <c r="AX768" s="1"/>
      <c r="AY768" s="1"/>
    </row>
    <row r="769" spans="1:51" x14ac:dyDescent="0.3">
      <c r="F769"/>
      <c r="G769" s="2"/>
      <c r="O769" s="4"/>
      <c r="P769" s="9"/>
      <c r="Q769" s="9"/>
      <c r="R769" s="9"/>
      <c r="S769" s="9"/>
      <c r="T769" s="9"/>
      <c r="U769" s="9"/>
      <c r="V769" s="9"/>
      <c r="W769" s="9"/>
      <c r="X769" s="9"/>
      <c r="Y769" s="9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P769" s="1"/>
      <c r="AQ769" s="1"/>
      <c r="AR769" s="1"/>
      <c r="AS769" s="1"/>
      <c r="AT769" s="1"/>
      <c r="AU769" s="1"/>
      <c r="AV769" s="1"/>
      <c r="AW769" s="1"/>
      <c r="AX769" s="1"/>
      <c r="AY769" s="1"/>
    </row>
    <row r="770" spans="1:51" x14ac:dyDescent="0.3">
      <c r="F770"/>
      <c r="G770" s="2"/>
      <c r="O770" s="4"/>
      <c r="P770" s="9"/>
      <c r="Q770" s="9"/>
      <c r="R770" s="9"/>
      <c r="S770" s="9"/>
      <c r="T770" s="9"/>
      <c r="U770" s="9"/>
      <c r="V770" s="9"/>
      <c r="W770" s="9"/>
      <c r="X770" s="9"/>
      <c r="Y770" s="9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P770" s="1"/>
      <c r="AQ770" s="1"/>
      <c r="AR770" s="1"/>
      <c r="AS770" s="1"/>
      <c r="AT770" s="1"/>
      <c r="AU770" s="1"/>
      <c r="AV770" s="1"/>
      <c r="AW770" s="1"/>
      <c r="AX770" s="1"/>
      <c r="AY770" s="1"/>
    </row>
    <row r="771" spans="1:51" x14ac:dyDescent="0.3">
      <c r="F771"/>
      <c r="G771" s="2"/>
      <c r="O771" s="4"/>
      <c r="P771" s="9"/>
      <c r="Q771" s="9"/>
      <c r="R771" s="9"/>
      <c r="S771" s="9"/>
      <c r="T771" s="9"/>
      <c r="U771" s="9"/>
      <c r="V771" s="9"/>
      <c r="W771" s="9"/>
      <c r="X771" s="9"/>
      <c r="Y771" s="9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P771" s="1"/>
      <c r="AQ771" s="1"/>
      <c r="AR771" s="1"/>
      <c r="AS771" s="1"/>
      <c r="AT771" s="1"/>
      <c r="AU771" s="1"/>
      <c r="AV771" s="1"/>
      <c r="AW771" s="1"/>
      <c r="AX771" s="1"/>
      <c r="AY771" s="1"/>
    </row>
    <row r="772" spans="1:51" x14ac:dyDescent="0.3">
      <c r="F772"/>
      <c r="G772" s="2"/>
      <c r="O772" s="4"/>
      <c r="P772" s="9"/>
      <c r="Q772" s="9"/>
      <c r="R772" s="9"/>
      <c r="S772" s="9"/>
      <c r="T772" s="9"/>
      <c r="U772" s="9"/>
      <c r="V772" s="9"/>
      <c r="W772" s="9"/>
      <c r="X772" s="9"/>
      <c r="Y772" s="9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P772" s="1"/>
      <c r="AQ772" s="1"/>
      <c r="AR772" s="1"/>
      <c r="AS772" s="1"/>
      <c r="AT772" s="1"/>
      <c r="AU772" s="1"/>
      <c r="AV772" s="1"/>
      <c r="AW772" s="1"/>
      <c r="AX772" s="1"/>
      <c r="AY772" s="1"/>
    </row>
    <row r="773" spans="1:51" x14ac:dyDescent="0.3">
      <c r="F773" s="2"/>
      <c r="G773" s="2"/>
      <c r="O773" s="4"/>
      <c r="P773" s="9"/>
      <c r="Q773" s="9"/>
      <c r="R773" s="9"/>
      <c r="S773" s="9"/>
      <c r="T773" s="9"/>
      <c r="U773" s="9"/>
      <c r="V773" s="9"/>
      <c r="W773" s="9"/>
      <c r="X773" s="9"/>
      <c r="Y773" s="9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P773" s="1"/>
      <c r="AQ773" s="1"/>
      <c r="AR773" s="1"/>
      <c r="AS773" s="1"/>
      <c r="AT773" s="1"/>
      <c r="AU773" s="1"/>
      <c r="AV773" s="1"/>
      <c r="AW773" s="1"/>
      <c r="AX773" s="1"/>
      <c r="AY773" s="1"/>
    </row>
    <row r="774" spans="1:51" x14ac:dyDescent="0.3">
      <c r="A774" s="11"/>
      <c r="F774" s="2"/>
      <c r="G774" s="2"/>
      <c r="O774" s="4"/>
      <c r="P774" s="9"/>
      <c r="Q774" s="9"/>
      <c r="R774" s="9"/>
      <c r="S774" s="9"/>
      <c r="T774" s="9"/>
      <c r="U774" s="9"/>
      <c r="V774" s="9"/>
      <c r="W774" s="9"/>
      <c r="X774" s="9"/>
      <c r="Y774" s="9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P774" s="1"/>
      <c r="AQ774" s="1"/>
      <c r="AR774" s="1"/>
      <c r="AS774" s="1"/>
      <c r="AT774" s="1"/>
      <c r="AU774" s="1"/>
      <c r="AV774" s="1"/>
      <c r="AW774" s="1"/>
      <c r="AX774" s="1"/>
      <c r="AY774" s="1"/>
    </row>
    <row r="775" spans="1:51" x14ac:dyDescent="0.3">
      <c r="F775"/>
      <c r="G775" s="2"/>
      <c r="O775" s="4"/>
      <c r="P775" s="9"/>
      <c r="Q775" s="9"/>
      <c r="R775" s="9"/>
      <c r="S775" s="9"/>
      <c r="T775" s="9"/>
      <c r="U775" s="9"/>
      <c r="V775" s="9"/>
      <c r="W775" s="9"/>
      <c r="X775" s="9"/>
      <c r="Y775" s="9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P775" s="1"/>
      <c r="AQ775" s="1"/>
      <c r="AR775" s="1"/>
      <c r="AS775" s="1"/>
      <c r="AT775" s="1"/>
      <c r="AU775" s="1"/>
      <c r="AV775" s="1"/>
      <c r="AW775" s="1"/>
      <c r="AX775" s="1"/>
      <c r="AY775" s="1"/>
    </row>
    <row r="776" spans="1:51" x14ac:dyDescent="0.3">
      <c r="F776"/>
      <c r="G776" s="2"/>
      <c r="O776" s="4"/>
      <c r="P776" s="9"/>
      <c r="Q776" s="9"/>
      <c r="R776" s="9"/>
      <c r="S776" s="9"/>
      <c r="T776" s="9"/>
      <c r="U776" s="9"/>
      <c r="V776" s="9"/>
      <c r="W776" s="9"/>
      <c r="X776" s="9"/>
      <c r="Y776" s="9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P776" s="1"/>
      <c r="AQ776" s="1"/>
      <c r="AR776" s="1"/>
      <c r="AS776" s="1"/>
      <c r="AT776" s="1"/>
      <c r="AU776" s="1"/>
      <c r="AV776" s="1"/>
      <c r="AW776" s="1"/>
      <c r="AX776" s="1"/>
      <c r="AY776" s="1"/>
    </row>
    <row r="777" spans="1:51" x14ac:dyDescent="0.3">
      <c r="F777"/>
      <c r="G777" s="2"/>
      <c r="O777" s="4"/>
      <c r="P777" s="9"/>
      <c r="Q777" s="9"/>
      <c r="R777" s="9"/>
      <c r="S777" s="9"/>
      <c r="T777" s="9"/>
      <c r="U777" s="9"/>
      <c r="V777" s="9"/>
      <c r="W777" s="9"/>
      <c r="X777" s="9"/>
      <c r="Y777" s="9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P777" s="1"/>
      <c r="AQ777" s="1"/>
      <c r="AR777" s="1"/>
      <c r="AS777" s="1"/>
      <c r="AT777" s="1"/>
      <c r="AU777" s="1"/>
      <c r="AV777" s="1"/>
      <c r="AW777" s="1"/>
      <c r="AX777" s="1"/>
      <c r="AY777" s="1"/>
    </row>
    <row r="778" spans="1:51" x14ac:dyDescent="0.3">
      <c r="G778" s="2"/>
      <c r="O778" s="4"/>
      <c r="P778" s="9"/>
      <c r="Q778" s="9"/>
      <c r="R778" s="9"/>
      <c r="S778" s="9"/>
      <c r="T778" s="9"/>
      <c r="U778" s="9"/>
      <c r="V778" s="9"/>
      <c r="W778" s="9"/>
      <c r="X778" s="9"/>
      <c r="Y778" s="9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P778" s="1"/>
      <c r="AQ778" s="1"/>
      <c r="AR778" s="1"/>
      <c r="AS778" s="1"/>
      <c r="AT778" s="1"/>
      <c r="AU778" s="1"/>
      <c r="AV778" s="1"/>
      <c r="AW778" s="1"/>
      <c r="AX778" s="1"/>
      <c r="AY778" s="1"/>
    </row>
    <row r="779" spans="1:51" x14ac:dyDescent="0.3">
      <c r="F779" s="2"/>
      <c r="G779" s="2"/>
      <c r="O779" s="4"/>
      <c r="P779" s="9"/>
      <c r="Q779" s="9"/>
      <c r="R779" s="9"/>
      <c r="S779" s="9"/>
      <c r="T779" s="9"/>
      <c r="U779" s="9"/>
      <c r="V779" s="9"/>
      <c r="W779" s="9"/>
      <c r="X779" s="9"/>
      <c r="Y779" s="9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P779" s="1"/>
      <c r="AQ779" s="1"/>
      <c r="AR779" s="1"/>
      <c r="AS779" s="1"/>
      <c r="AT779" s="1"/>
      <c r="AU779" s="1"/>
      <c r="AV779" s="1"/>
      <c r="AW779" s="1"/>
      <c r="AX779" s="1"/>
      <c r="AY779" s="1"/>
    </row>
    <row r="780" spans="1:51" x14ac:dyDescent="0.3">
      <c r="A780" s="11"/>
      <c r="F780" s="2"/>
      <c r="G780" s="2"/>
      <c r="O780" s="4"/>
      <c r="P780" s="9"/>
      <c r="Q780" s="9"/>
      <c r="R780" s="9"/>
      <c r="S780" s="9"/>
      <c r="T780" s="9"/>
      <c r="U780" s="9"/>
      <c r="V780" s="9"/>
      <c r="W780" s="9"/>
      <c r="X780" s="9"/>
      <c r="Y780" s="9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P780" s="1"/>
      <c r="AQ780" s="1"/>
      <c r="AR780" s="1"/>
      <c r="AS780" s="1"/>
      <c r="AT780" s="1"/>
      <c r="AU780" s="1"/>
      <c r="AV780" s="1"/>
      <c r="AW780" s="1"/>
      <c r="AX780" s="1"/>
      <c r="AY780" s="1"/>
    </row>
    <row r="781" spans="1:51" x14ac:dyDescent="0.3">
      <c r="F781"/>
      <c r="G781" s="2"/>
      <c r="O781" s="4"/>
      <c r="P781" s="9"/>
      <c r="Q781" s="9"/>
      <c r="R781" s="9"/>
      <c r="S781" s="9"/>
      <c r="T781" s="9"/>
      <c r="U781" s="9"/>
      <c r="V781" s="9"/>
      <c r="W781" s="9"/>
      <c r="X781" s="9"/>
      <c r="Y781" s="9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P781" s="1"/>
      <c r="AQ781" s="1"/>
      <c r="AR781" s="1"/>
      <c r="AS781" s="1"/>
      <c r="AT781" s="1"/>
      <c r="AU781" s="1"/>
      <c r="AV781" s="1"/>
      <c r="AW781" s="1"/>
      <c r="AX781" s="1"/>
      <c r="AY781" s="1"/>
    </row>
    <row r="782" spans="1:51" x14ac:dyDescent="0.3">
      <c r="F782" s="2"/>
      <c r="G782" s="2"/>
      <c r="O782" s="4"/>
      <c r="P782" s="9"/>
      <c r="Q782" s="9"/>
      <c r="R782" s="9"/>
      <c r="S782" s="9"/>
      <c r="T782" s="9"/>
      <c r="U782" s="9"/>
      <c r="V782" s="9"/>
      <c r="W782" s="9"/>
      <c r="X782" s="9"/>
      <c r="Y782" s="9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P782" s="1"/>
      <c r="AQ782" s="1"/>
      <c r="AR782" s="1"/>
      <c r="AS782" s="1"/>
      <c r="AT782" s="1"/>
      <c r="AU782" s="1"/>
      <c r="AV782" s="1"/>
      <c r="AW782" s="1"/>
      <c r="AX782" s="1"/>
      <c r="AY782" s="1"/>
    </row>
    <row r="783" spans="1:51" x14ac:dyDescent="0.3">
      <c r="F783"/>
      <c r="G783" s="2"/>
      <c r="O783" s="4"/>
      <c r="P783" s="9"/>
      <c r="Q783" s="9"/>
      <c r="R783" s="9"/>
      <c r="S783" s="9"/>
      <c r="T783" s="9"/>
      <c r="U783" s="9"/>
      <c r="V783" s="9"/>
      <c r="W783" s="9"/>
      <c r="X783" s="9"/>
      <c r="Y783" s="9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P783" s="1"/>
      <c r="AQ783" s="1"/>
      <c r="AR783" s="1"/>
      <c r="AS783" s="1"/>
      <c r="AT783" s="1"/>
      <c r="AU783" s="1"/>
      <c r="AV783" s="1"/>
      <c r="AW783" s="1"/>
      <c r="AX783" s="1"/>
      <c r="AY783" s="1"/>
    </row>
    <row r="784" spans="1:51" x14ac:dyDescent="0.3">
      <c r="F784"/>
      <c r="G784" s="2"/>
      <c r="O784" s="4"/>
      <c r="P784" s="9"/>
      <c r="Q784" s="9"/>
      <c r="R784" s="9"/>
      <c r="S784" s="9"/>
      <c r="T784" s="9"/>
      <c r="U784" s="9"/>
      <c r="V784" s="9"/>
      <c r="W784" s="9"/>
      <c r="X784" s="9"/>
      <c r="Y784" s="9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P784" s="1"/>
      <c r="AQ784" s="1"/>
      <c r="AR784" s="1"/>
      <c r="AS784" s="1"/>
      <c r="AT784" s="1"/>
      <c r="AU784" s="1"/>
      <c r="AV784" s="1"/>
      <c r="AW784" s="1"/>
      <c r="AX784" s="1"/>
      <c r="AY784" s="1"/>
    </row>
    <row r="785" spans="6:51" x14ac:dyDescent="0.3">
      <c r="F785"/>
      <c r="G785" s="2"/>
      <c r="O785" s="4"/>
      <c r="P785" s="9"/>
      <c r="Q785" s="9"/>
      <c r="R785" s="9"/>
      <c r="S785" s="9"/>
      <c r="T785" s="9"/>
      <c r="U785" s="9"/>
      <c r="V785" s="9"/>
      <c r="W785" s="9"/>
      <c r="X785" s="9"/>
      <c r="Y785" s="9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P785" s="1"/>
      <c r="AQ785" s="1"/>
      <c r="AR785" s="1"/>
      <c r="AS785" s="1"/>
      <c r="AT785" s="1"/>
      <c r="AU785" s="1"/>
      <c r="AV785" s="1"/>
      <c r="AW785" s="1"/>
      <c r="AX785" s="1"/>
      <c r="AY785" s="1"/>
    </row>
    <row r="786" spans="6:51" x14ac:dyDescent="0.3">
      <c r="F786"/>
      <c r="G786" s="2"/>
      <c r="O786" s="4"/>
      <c r="P786" s="9"/>
      <c r="Q786" s="9"/>
      <c r="R786" s="9"/>
      <c r="S786" s="9"/>
      <c r="T786" s="9"/>
      <c r="U786" s="9"/>
      <c r="V786" s="9"/>
      <c r="W786" s="9"/>
      <c r="X786" s="9"/>
      <c r="Y786" s="9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P786" s="1"/>
      <c r="AQ786" s="1"/>
      <c r="AR786" s="1"/>
      <c r="AS786" s="1"/>
      <c r="AT786" s="1"/>
      <c r="AU786" s="1"/>
      <c r="AV786" s="1"/>
      <c r="AW786" s="1"/>
      <c r="AX786" s="1"/>
      <c r="AY786" s="1"/>
    </row>
    <row r="787" spans="6:51" x14ac:dyDescent="0.3">
      <c r="F787"/>
      <c r="G787" s="2"/>
      <c r="O787" s="4"/>
      <c r="P787" s="9"/>
      <c r="Q787" s="9"/>
      <c r="R787" s="9"/>
      <c r="S787" s="9"/>
      <c r="T787" s="9"/>
      <c r="U787" s="9"/>
      <c r="V787" s="9"/>
      <c r="W787" s="9"/>
      <c r="X787" s="9"/>
      <c r="Y787" s="9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P787" s="1"/>
      <c r="AQ787" s="1"/>
      <c r="AR787" s="1"/>
      <c r="AS787" s="1"/>
      <c r="AT787" s="1"/>
      <c r="AU787" s="1"/>
      <c r="AV787" s="1"/>
      <c r="AW787" s="1"/>
      <c r="AX787" s="1"/>
      <c r="AY787" s="1"/>
    </row>
    <row r="788" spans="6:51" x14ac:dyDescent="0.3">
      <c r="F788"/>
      <c r="G788" s="2"/>
      <c r="O788" s="4"/>
      <c r="P788" s="9"/>
      <c r="Q788" s="9"/>
      <c r="R788" s="9"/>
      <c r="S788" s="9"/>
      <c r="T788" s="9"/>
      <c r="U788" s="9"/>
      <c r="V788" s="9"/>
      <c r="W788" s="9"/>
      <c r="X788" s="9"/>
      <c r="Y788" s="9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P788" s="1"/>
      <c r="AQ788" s="1"/>
      <c r="AR788" s="1"/>
      <c r="AS788" s="1"/>
      <c r="AT788" s="1"/>
      <c r="AU788" s="1"/>
      <c r="AV788" s="1"/>
      <c r="AW788" s="1"/>
      <c r="AX788" s="1"/>
      <c r="AY788" s="1"/>
    </row>
    <row r="789" spans="6:51" x14ac:dyDescent="0.3">
      <c r="F789"/>
      <c r="G789" s="2"/>
      <c r="O789" s="4"/>
      <c r="P789" s="9"/>
      <c r="Q789" s="9"/>
      <c r="R789" s="9"/>
      <c r="S789" s="9"/>
      <c r="T789" s="9"/>
      <c r="U789" s="9"/>
      <c r="V789" s="9"/>
      <c r="W789" s="9"/>
      <c r="X789" s="9"/>
      <c r="Y789" s="9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P789" s="1"/>
      <c r="AQ789" s="1"/>
      <c r="AR789" s="1"/>
      <c r="AS789" s="1"/>
      <c r="AT789" s="1"/>
      <c r="AU789" s="1"/>
      <c r="AV789" s="1"/>
      <c r="AW789" s="1"/>
      <c r="AX789" s="1"/>
      <c r="AY789" s="1"/>
    </row>
    <row r="790" spans="6:51" x14ac:dyDescent="0.3">
      <c r="F790"/>
      <c r="G790" s="2"/>
      <c r="O790" s="4"/>
      <c r="P790" s="9"/>
      <c r="Q790" s="9"/>
      <c r="R790" s="9"/>
      <c r="S790" s="9"/>
      <c r="T790" s="9"/>
      <c r="U790" s="9"/>
      <c r="V790" s="9"/>
      <c r="W790" s="9"/>
      <c r="X790" s="9"/>
      <c r="Y790" s="9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P790" s="1"/>
      <c r="AQ790" s="1"/>
      <c r="AR790" s="1"/>
      <c r="AS790" s="1"/>
      <c r="AT790" s="1"/>
      <c r="AU790" s="1"/>
      <c r="AV790" s="1"/>
      <c r="AW790" s="1"/>
      <c r="AX790" s="1"/>
      <c r="AY790" s="1"/>
    </row>
    <row r="791" spans="6:51" x14ac:dyDescent="0.3">
      <c r="F791"/>
      <c r="G791" s="2"/>
      <c r="O791" s="4"/>
      <c r="P791" s="9"/>
      <c r="Q791" s="9"/>
      <c r="R791" s="9"/>
      <c r="S791" s="9"/>
      <c r="T791" s="9"/>
      <c r="U791" s="9"/>
      <c r="V791" s="9"/>
      <c r="W791" s="9"/>
      <c r="X791" s="9"/>
      <c r="Y791" s="9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P791" s="1"/>
      <c r="AQ791" s="1"/>
      <c r="AR791" s="1"/>
      <c r="AS791" s="1"/>
      <c r="AT791" s="1"/>
      <c r="AU791" s="1"/>
      <c r="AV791" s="1"/>
      <c r="AW791" s="1"/>
      <c r="AX791" s="1"/>
      <c r="AY791" s="1"/>
    </row>
    <row r="792" spans="6:51" x14ac:dyDescent="0.3">
      <c r="F792"/>
      <c r="G792" s="2"/>
      <c r="O792" s="4"/>
      <c r="P792" s="9"/>
      <c r="Q792" s="9"/>
      <c r="R792" s="9"/>
      <c r="S792" s="9"/>
      <c r="T792" s="9"/>
      <c r="U792" s="9"/>
      <c r="V792" s="9"/>
      <c r="W792" s="9"/>
      <c r="X792" s="9"/>
      <c r="Y792" s="9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P792" s="1"/>
      <c r="AQ792" s="1"/>
      <c r="AR792" s="1"/>
      <c r="AS792" s="1"/>
      <c r="AT792" s="1"/>
      <c r="AU792" s="1"/>
      <c r="AV792" s="1"/>
      <c r="AW792" s="1"/>
      <c r="AX792" s="1"/>
      <c r="AY792" s="1"/>
    </row>
    <row r="793" spans="6:51" x14ac:dyDescent="0.3">
      <c r="F793"/>
      <c r="G793" s="2"/>
      <c r="O793" s="4"/>
      <c r="P793" s="9"/>
      <c r="Q793" s="9"/>
      <c r="R793" s="9"/>
      <c r="S793" s="9"/>
      <c r="T793" s="9"/>
      <c r="U793" s="9"/>
      <c r="V793" s="9"/>
      <c r="W793" s="9"/>
      <c r="X793" s="9"/>
      <c r="Y793" s="9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P793" s="1"/>
      <c r="AQ793" s="1"/>
      <c r="AR793" s="1"/>
      <c r="AS793" s="1"/>
      <c r="AT793" s="1"/>
      <c r="AU793" s="1"/>
      <c r="AV793" s="1"/>
      <c r="AW793" s="1"/>
      <c r="AX793" s="1"/>
      <c r="AY793" s="1"/>
    </row>
    <row r="794" spans="6:51" x14ac:dyDescent="0.3">
      <c r="F794"/>
      <c r="G794" s="2"/>
      <c r="O794" s="4"/>
      <c r="P794" s="9"/>
      <c r="Q794" s="9"/>
      <c r="R794" s="9"/>
      <c r="S794" s="9"/>
      <c r="T794" s="9"/>
      <c r="U794" s="9"/>
      <c r="V794" s="9"/>
      <c r="W794" s="9"/>
      <c r="X794" s="9"/>
      <c r="Y794" s="9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P794" s="1"/>
      <c r="AQ794" s="1"/>
      <c r="AR794" s="1"/>
      <c r="AS794" s="1"/>
      <c r="AT794" s="1"/>
      <c r="AU794" s="1"/>
      <c r="AV794" s="1"/>
      <c r="AW794" s="1"/>
      <c r="AX794" s="1"/>
      <c r="AY794" s="1"/>
    </row>
    <row r="795" spans="6:51" x14ac:dyDescent="0.3">
      <c r="F795"/>
      <c r="G795" s="2"/>
      <c r="O795" s="4"/>
      <c r="P795" s="9"/>
      <c r="Q795" s="9"/>
      <c r="R795" s="9"/>
      <c r="S795" s="9"/>
      <c r="T795" s="9"/>
      <c r="U795" s="9"/>
      <c r="V795" s="9"/>
      <c r="W795" s="9"/>
      <c r="X795" s="9"/>
      <c r="Y795" s="9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P795" s="1"/>
      <c r="AQ795" s="1"/>
      <c r="AR795" s="1"/>
      <c r="AS795" s="1"/>
      <c r="AT795" s="1"/>
      <c r="AU795" s="1"/>
      <c r="AV795" s="1"/>
      <c r="AW795" s="1"/>
      <c r="AX795" s="1"/>
      <c r="AY795" s="1"/>
    </row>
    <row r="796" spans="6:51" x14ac:dyDescent="0.3">
      <c r="F796" s="2"/>
      <c r="G796" s="2"/>
      <c r="O796" s="4"/>
      <c r="P796" s="9"/>
      <c r="Q796" s="9"/>
      <c r="R796" s="9"/>
      <c r="S796" s="9"/>
      <c r="T796" s="9"/>
      <c r="U796" s="9"/>
      <c r="V796" s="9"/>
      <c r="W796" s="9"/>
      <c r="X796" s="9"/>
      <c r="Y796" s="9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P796" s="1"/>
      <c r="AQ796" s="1"/>
      <c r="AR796" s="1"/>
      <c r="AS796" s="1"/>
      <c r="AT796" s="1"/>
      <c r="AU796" s="1"/>
      <c r="AV796" s="1"/>
      <c r="AW796" s="1"/>
      <c r="AX796" s="1"/>
      <c r="AY796" s="1"/>
    </row>
    <row r="797" spans="6:51" x14ac:dyDescent="0.3">
      <c r="F797"/>
      <c r="G797" s="2"/>
      <c r="O797" s="4"/>
      <c r="P797" s="9"/>
      <c r="Q797" s="9"/>
      <c r="R797" s="9"/>
      <c r="S797" s="9"/>
      <c r="T797" s="9"/>
      <c r="U797" s="9"/>
      <c r="V797" s="9"/>
      <c r="W797" s="9"/>
      <c r="X797" s="9"/>
      <c r="Y797" s="9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P797" s="1"/>
      <c r="AQ797" s="1"/>
      <c r="AR797" s="1"/>
      <c r="AS797" s="1"/>
      <c r="AT797" s="1"/>
      <c r="AU797" s="1"/>
      <c r="AV797" s="1"/>
      <c r="AW797" s="1"/>
      <c r="AX797" s="1"/>
      <c r="AY797" s="1"/>
    </row>
    <row r="798" spans="6:51" x14ac:dyDescent="0.3">
      <c r="F798" s="2"/>
      <c r="G798" s="2"/>
      <c r="O798" s="4"/>
      <c r="P798" s="9"/>
      <c r="Q798" s="9"/>
      <c r="R798" s="9"/>
      <c r="S798" s="9"/>
      <c r="T798" s="9"/>
      <c r="U798" s="9"/>
      <c r="V798" s="9"/>
      <c r="W798" s="9"/>
      <c r="X798" s="9"/>
      <c r="Y798" s="9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P798" s="1"/>
      <c r="AQ798" s="1"/>
      <c r="AR798" s="1"/>
      <c r="AS798" s="1"/>
      <c r="AT798" s="1"/>
      <c r="AU798" s="1"/>
      <c r="AV798" s="1"/>
      <c r="AW798" s="1"/>
      <c r="AX798" s="1"/>
      <c r="AY798" s="1"/>
    </row>
    <row r="799" spans="6:51" x14ac:dyDescent="0.3">
      <c r="F799"/>
      <c r="G799" s="2"/>
      <c r="O799" s="4"/>
      <c r="P799" s="9"/>
      <c r="Q799" s="9"/>
      <c r="R799" s="9"/>
      <c r="S799" s="9"/>
      <c r="T799" s="9"/>
      <c r="U799" s="9"/>
      <c r="V799" s="9"/>
      <c r="W799" s="9"/>
      <c r="X799" s="9"/>
      <c r="Y799" s="9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P799" s="1"/>
      <c r="AQ799" s="1"/>
      <c r="AR799" s="1"/>
      <c r="AS799" s="1"/>
      <c r="AT799" s="1"/>
      <c r="AU799" s="1"/>
      <c r="AV799" s="1"/>
      <c r="AW799" s="1"/>
      <c r="AX799" s="1"/>
      <c r="AY799" s="1"/>
    </row>
    <row r="800" spans="6:51" x14ac:dyDescent="0.3">
      <c r="F800"/>
      <c r="G800" s="2"/>
      <c r="O800" s="4"/>
      <c r="P800" s="9"/>
      <c r="Q800" s="9"/>
      <c r="R800" s="9"/>
      <c r="S800" s="9"/>
      <c r="T800" s="9"/>
      <c r="U800" s="9"/>
      <c r="V800" s="9"/>
      <c r="W800" s="9"/>
      <c r="X800" s="9"/>
      <c r="Y800" s="9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P800" s="1"/>
      <c r="AQ800" s="1"/>
      <c r="AR800" s="1"/>
      <c r="AS800" s="1"/>
      <c r="AT800" s="1"/>
      <c r="AU800" s="1"/>
      <c r="AV800" s="1"/>
      <c r="AW800" s="1"/>
      <c r="AX800" s="1"/>
      <c r="AY800" s="1"/>
    </row>
    <row r="801" spans="6:51" x14ac:dyDescent="0.3">
      <c r="F801" s="2"/>
      <c r="G801" s="2"/>
      <c r="O801" s="4"/>
      <c r="P801" s="9"/>
      <c r="Q801" s="9"/>
      <c r="R801" s="9"/>
      <c r="S801" s="9"/>
      <c r="T801" s="9"/>
      <c r="U801" s="9"/>
      <c r="V801" s="9"/>
      <c r="W801" s="9"/>
      <c r="X801" s="9"/>
      <c r="Y801" s="9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P801" s="1"/>
      <c r="AQ801" s="1"/>
      <c r="AR801" s="1"/>
      <c r="AS801" s="1"/>
      <c r="AT801" s="1"/>
      <c r="AU801" s="1"/>
      <c r="AV801" s="1"/>
      <c r="AW801" s="1"/>
      <c r="AX801" s="1"/>
      <c r="AY801" s="1"/>
    </row>
    <row r="802" spans="6:51" x14ac:dyDescent="0.3">
      <c r="F802" s="2"/>
      <c r="G802" s="2"/>
      <c r="O802" s="4"/>
      <c r="P802" s="9"/>
      <c r="Q802" s="9"/>
      <c r="R802" s="9"/>
      <c r="S802" s="9"/>
      <c r="T802" s="9"/>
      <c r="U802" s="9"/>
      <c r="V802" s="9"/>
      <c r="W802" s="9"/>
      <c r="X802" s="9"/>
      <c r="Y802" s="9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P802" s="1"/>
      <c r="AQ802" s="1"/>
      <c r="AR802" s="1"/>
      <c r="AS802" s="1"/>
      <c r="AT802" s="1"/>
      <c r="AU802" s="1"/>
      <c r="AV802" s="1"/>
      <c r="AW802" s="1"/>
      <c r="AX802" s="1"/>
      <c r="AY802" s="1"/>
    </row>
    <row r="803" spans="6:51" x14ac:dyDescent="0.3">
      <c r="F803" s="2"/>
      <c r="G803" s="2"/>
      <c r="O803" s="4"/>
      <c r="P803" s="9"/>
      <c r="Q803" s="9"/>
      <c r="R803" s="9"/>
      <c r="S803" s="9"/>
      <c r="T803" s="9"/>
      <c r="U803" s="9"/>
      <c r="V803" s="9"/>
      <c r="W803" s="9"/>
      <c r="X803" s="9"/>
      <c r="Y803" s="9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P803" s="1"/>
      <c r="AQ803" s="1"/>
      <c r="AR803" s="1"/>
      <c r="AS803" s="1"/>
      <c r="AT803" s="1"/>
      <c r="AU803" s="1"/>
      <c r="AV803" s="1"/>
      <c r="AW803" s="1"/>
      <c r="AX803" s="1"/>
      <c r="AY803" s="1"/>
    </row>
    <row r="804" spans="6:51" x14ac:dyDescent="0.3">
      <c r="F804" s="2"/>
      <c r="G804" s="2"/>
      <c r="O804" s="4"/>
      <c r="P804" s="9"/>
      <c r="Q804" s="9"/>
      <c r="R804" s="9"/>
      <c r="S804" s="9"/>
      <c r="T804" s="9"/>
      <c r="U804" s="9"/>
      <c r="V804" s="9"/>
      <c r="W804" s="9"/>
      <c r="X804" s="9"/>
      <c r="Y804" s="9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P804" s="1"/>
      <c r="AQ804" s="1"/>
      <c r="AR804" s="1"/>
      <c r="AS804" s="1"/>
      <c r="AT804" s="1"/>
      <c r="AU804" s="1"/>
      <c r="AV804" s="1"/>
      <c r="AW804" s="1"/>
      <c r="AX804" s="1"/>
      <c r="AY804" s="1"/>
    </row>
    <row r="805" spans="6:51" x14ac:dyDescent="0.3">
      <c r="F805"/>
      <c r="G805" s="2"/>
      <c r="O805" s="4"/>
      <c r="P805" s="9"/>
      <c r="Q805" s="9"/>
      <c r="R805" s="9"/>
      <c r="S805" s="9"/>
      <c r="T805" s="9"/>
      <c r="U805" s="9"/>
      <c r="V805" s="9"/>
      <c r="W805" s="9"/>
      <c r="X805" s="9"/>
      <c r="Y805" s="9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P805" s="1"/>
      <c r="AQ805" s="1"/>
      <c r="AR805" s="1"/>
      <c r="AS805" s="1"/>
      <c r="AT805" s="1"/>
      <c r="AU805" s="1"/>
      <c r="AV805" s="1"/>
      <c r="AW805" s="1"/>
      <c r="AX805" s="1"/>
      <c r="AY805" s="1"/>
    </row>
    <row r="806" spans="6:51" x14ac:dyDescent="0.3">
      <c r="F806"/>
      <c r="G806" s="2"/>
      <c r="O806" s="4"/>
      <c r="P806" s="9"/>
      <c r="Q806" s="9"/>
      <c r="R806" s="9"/>
      <c r="S806" s="9"/>
      <c r="T806" s="9"/>
      <c r="U806" s="9"/>
      <c r="V806" s="9"/>
      <c r="W806" s="9"/>
      <c r="X806" s="9"/>
      <c r="Y806" s="9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P806" s="1"/>
      <c r="AQ806" s="1"/>
      <c r="AR806" s="1"/>
      <c r="AS806" s="1"/>
      <c r="AT806" s="1"/>
      <c r="AU806" s="1"/>
      <c r="AV806" s="1"/>
      <c r="AW806" s="1"/>
      <c r="AX806" s="1"/>
      <c r="AY806" s="1"/>
    </row>
    <row r="807" spans="6:51" x14ac:dyDescent="0.3">
      <c r="F807"/>
      <c r="G807" s="2"/>
      <c r="O807" s="4"/>
      <c r="P807" s="9"/>
      <c r="Q807" s="9"/>
      <c r="R807" s="9"/>
      <c r="S807" s="9"/>
      <c r="T807" s="9"/>
      <c r="U807" s="9"/>
      <c r="V807" s="9"/>
      <c r="W807" s="9"/>
      <c r="X807" s="9"/>
      <c r="Y807" s="9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P807" s="1"/>
      <c r="AQ807" s="1"/>
      <c r="AR807" s="1"/>
      <c r="AS807" s="1"/>
      <c r="AT807" s="1"/>
      <c r="AU807" s="1"/>
      <c r="AV807" s="1"/>
      <c r="AW807" s="1"/>
      <c r="AX807" s="1"/>
      <c r="AY807" s="1"/>
    </row>
    <row r="808" spans="6:51" x14ac:dyDescent="0.3">
      <c r="F808"/>
      <c r="G808" s="2"/>
      <c r="O808" s="4"/>
      <c r="P808" s="9"/>
      <c r="Q808" s="9"/>
      <c r="R808" s="9"/>
      <c r="S808" s="9"/>
      <c r="T808" s="9"/>
      <c r="U808" s="9"/>
      <c r="V808" s="9"/>
      <c r="W808" s="9"/>
      <c r="X808" s="9"/>
      <c r="Y808" s="9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P808" s="1"/>
      <c r="AQ808" s="1"/>
      <c r="AR808" s="1"/>
      <c r="AS808" s="1"/>
      <c r="AT808" s="1"/>
      <c r="AU808" s="1"/>
      <c r="AV808" s="1"/>
      <c r="AW808" s="1"/>
      <c r="AX808" s="1"/>
      <c r="AY808" s="1"/>
    </row>
    <row r="809" spans="6:51" x14ac:dyDescent="0.3">
      <c r="F809"/>
      <c r="G809" s="2"/>
      <c r="O809" s="4"/>
      <c r="P809" s="9"/>
      <c r="Q809" s="9"/>
      <c r="R809" s="9"/>
      <c r="S809" s="9"/>
      <c r="T809" s="9"/>
      <c r="U809" s="9"/>
      <c r="V809" s="9"/>
      <c r="W809" s="9"/>
      <c r="X809" s="9"/>
      <c r="Y809" s="9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P809" s="1"/>
      <c r="AQ809" s="1"/>
      <c r="AR809" s="1"/>
      <c r="AS809" s="1"/>
      <c r="AT809" s="1"/>
      <c r="AU809" s="1"/>
      <c r="AV809" s="1"/>
      <c r="AW809" s="1"/>
      <c r="AX809" s="1"/>
      <c r="AY809" s="1"/>
    </row>
    <row r="810" spans="6:51" x14ac:dyDescent="0.3">
      <c r="F810"/>
      <c r="G810" s="2"/>
      <c r="O810" s="4"/>
      <c r="P810" s="9"/>
      <c r="Q810" s="9"/>
      <c r="R810" s="9"/>
      <c r="S810" s="9"/>
      <c r="T810" s="9"/>
      <c r="U810" s="9"/>
      <c r="V810" s="9"/>
      <c r="W810" s="9"/>
      <c r="X810" s="9"/>
      <c r="Y810" s="9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P810" s="1"/>
      <c r="AQ810" s="1"/>
      <c r="AR810" s="1"/>
      <c r="AS810" s="1"/>
      <c r="AT810" s="1"/>
      <c r="AU810" s="1"/>
      <c r="AV810" s="1"/>
      <c r="AW810" s="1"/>
      <c r="AX810" s="1"/>
      <c r="AY810" s="1"/>
    </row>
    <row r="811" spans="6:51" x14ac:dyDescent="0.3">
      <c r="F811" s="2"/>
      <c r="G811" s="2"/>
      <c r="O811" s="4"/>
      <c r="P811" s="9"/>
      <c r="Q811" s="9"/>
      <c r="R811" s="9"/>
      <c r="S811" s="9"/>
      <c r="T811" s="9"/>
      <c r="U811" s="9"/>
      <c r="V811" s="9"/>
      <c r="W811" s="9"/>
      <c r="X811" s="9"/>
      <c r="Y811" s="9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P811" s="1"/>
      <c r="AQ811" s="1"/>
      <c r="AR811" s="1"/>
      <c r="AS811" s="1"/>
      <c r="AT811" s="1"/>
      <c r="AU811" s="1"/>
      <c r="AV811" s="1"/>
      <c r="AW811" s="1"/>
      <c r="AX811" s="1"/>
      <c r="AY811" s="1"/>
    </row>
    <row r="812" spans="6:51" x14ac:dyDescent="0.3">
      <c r="F812"/>
      <c r="G812" s="2"/>
      <c r="O812" s="4"/>
      <c r="P812" s="9"/>
      <c r="Q812" s="9"/>
      <c r="R812" s="9"/>
      <c r="S812" s="9"/>
      <c r="T812" s="9"/>
      <c r="U812" s="9"/>
      <c r="V812" s="9"/>
      <c r="W812" s="9"/>
      <c r="X812" s="9"/>
      <c r="Y812" s="9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P812" s="1"/>
      <c r="AQ812" s="1"/>
      <c r="AR812" s="1"/>
      <c r="AS812" s="1"/>
      <c r="AT812" s="1"/>
      <c r="AU812" s="1"/>
      <c r="AV812" s="1"/>
      <c r="AW812" s="1"/>
      <c r="AX812" s="1"/>
      <c r="AY812" s="1"/>
    </row>
    <row r="813" spans="6:51" x14ac:dyDescent="0.3">
      <c r="F813"/>
      <c r="G813" s="2"/>
      <c r="O813" s="4"/>
      <c r="P813" s="9"/>
      <c r="Q813" s="9"/>
      <c r="R813" s="9"/>
      <c r="S813" s="9"/>
      <c r="T813" s="9"/>
      <c r="U813" s="9"/>
      <c r="V813" s="9"/>
      <c r="W813" s="9"/>
      <c r="X813" s="9"/>
      <c r="Y813" s="9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P813" s="1"/>
      <c r="AQ813" s="1"/>
      <c r="AR813" s="1"/>
      <c r="AS813" s="1"/>
      <c r="AT813" s="1"/>
      <c r="AU813" s="1"/>
      <c r="AV813" s="1"/>
      <c r="AW813" s="1"/>
      <c r="AX813" s="1"/>
      <c r="AY813" s="1"/>
    </row>
    <row r="814" spans="6:51" x14ac:dyDescent="0.3">
      <c r="F814"/>
      <c r="G814" s="2"/>
      <c r="O814" s="4"/>
      <c r="P814" s="9"/>
      <c r="Q814" s="9"/>
      <c r="R814" s="9"/>
      <c r="S814" s="9"/>
      <c r="T814" s="9"/>
      <c r="U814" s="9"/>
      <c r="V814" s="9"/>
      <c r="W814" s="9"/>
      <c r="X814" s="9"/>
      <c r="Y814" s="9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P814" s="1"/>
      <c r="AQ814" s="1"/>
      <c r="AR814" s="1"/>
      <c r="AS814" s="1"/>
      <c r="AT814" s="1"/>
      <c r="AU814" s="1"/>
      <c r="AV814" s="1"/>
      <c r="AW814" s="1"/>
      <c r="AX814" s="1"/>
      <c r="AY814" s="1"/>
    </row>
    <row r="815" spans="6:51" x14ac:dyDescent="0.3">
      <c r="F815"/>
      <c r="G815" s="2"/>
      <c r="O815" s="4"/>
      <c r="P815" s="9"/>
      <c r="Q815" s="9"/>
      <c r="R815" s="9"/>
      <c r="S815" s="9"/>
      <c r="T815" s="9"/>
      <c r="U815" s="9"/>
      <c r="V815" s="9"/>
      <c r="W815" s="9"/>
      <c r="X815" s="9"/>
      <c r="Y815" s="9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P815" s="1"/>
      <c r="AQ815" s="1"/>
      <c r="AR815" s="1"/>
      <c r="AS815" s="1"/>
      <c r="AT815" s="1"/>
      <c r="AU815" s="1"/>
      <c r="AV815" s="1"/>
      <c r="AW815" s="1"/>
      <c r="AX815" s="1"/>
      <c r="AY815" s="1"/>
    </row>
    <row r="816" spans="6:51" x14ac:dyDescent="0.3">
      <c r="F816"/>
      <c r="G816" s="2"/>
      <c r="O816" s="4"/>
      <c r="P816" s="9"/>
      <c r="Q816" s="9"/>
      <c r="R816" s="9"/>
      <c r="S816" s="9"/>
      <c r="T816" s="9"/>
      <c r="U816" s="9"/>
      <c r="V816" s="9"/>
      <c r="W816" s="9"/>
      <c r="X816" s="9"/>
      <c r="Y816" s="9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P816" s="1"/>
      <c r="AQ816" s="1"/>
      <c r="AR816" s="1"/>
      <c r="AS816" s="1"/>
      <c r="AT816" s="1"/>
      <c r="AU816" s="1"/>
      <c r="AV816" s="1"/>
      <c r="AW816" s="1"/>
      <c r="AX816" s="1"/>
      <c r="AY816" s="1"/>
    </row>
    <row r="817" spans="6:51" x14ac:dyDescent="0.3">
      <c r="F817"/>
      <c r="G817" s="2"/>
      <c r="O817" s="4"/>
      <c r="P817" s="9"/>
      <c r="Q817" s="9"/>
      <c r="R817" s="9"/>
      <c r="S817" s="9"/>
      <c r="T817" s="9"/>
      <c r="U817" s="9"/>
      <c r="V817" s="9"/>
      <c r="W817" s="9"/>
      <c r="X817" s="9"/>
      <c r="Y817" s="9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P817" s="1"/>
      <c r="AQ817" s="1"/>
      <c r="AR817" s="1"/>
      <c r="AS817" s="1"/>
      <c r="AT817" s="1"/>
      <c r="AU817" s="1"/>
      <c r="AV817" s="1"/>
      <c r="AW817" s="1"/>
      <c r="AX817" s="1"/>
      <c r="AY817" s="1"/>
    </row>
    <row r="818" spans="6:51" x14ac:dyDescent="0.3">
      <c r="F818" s="2"/>
      <c r="G818" s="2"/>
      <c r="O818" s="4"/>
      <c r="P818" s="9"/>
      <c r="Q818" s="9"/>
      <c r="R818" s="9"/>
      <c r="S818" s="9"/>
      <c r="T818" s="9"/>
      <c r="U818" s="9"/>
      <c r="V818" s="9"/>
      <c r="W818" s="9"/>
      <c r="X818" s="9"/>
      <c r="Y818" s="9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P818" s="1"/>
      <c r="AQ818" s="1"/>
      <c r="AR818" s="1"/>
      <c r="AS818" s="1"/>
      <c r="AT818" s="1"/>
      <c r="AU818" s="1"/>
      <c r="AV818" s="1"/>
      <c r="AW818" s="1"/>
      <c r="AX818" s="1"/>
      <c r="AY818" s="1"/>
    </row>
    <row r="819" spans="6:51" x14ac:dyDescent="0.3">
      <c r="F819"/>
      <c r="G819" s="2"/>
      <c r="O819" s="4"/>
      <c r="P819" s="9"/>
      <c r="Q819" s="9"/>
      <c r="R819" s="9"/>
      <c r="S819" s="9"/>
      <c r="T819" s="9"/>
      <c r="U819" s="9"/>
      <c r="V819" s="9"/>
      <c r="W819" s="9"/>
      <c r="X819" s="9"/>
      <c r="Y819" s="9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P819" s="1"/>
      <c r="AQ819" s="1"/>
      <c r="AR819" s="1"/>
      <c r="AS819" s="1"/>
      <c r="AT819" s="1"/>
      <c r="AU819" s="1"/>
      <c r="AV819" s="1"/>
      <c r="AW819" s="1"/>
      <c r="AX819" s="1"/>
      <c r="AY819" s="1"/>
    </row>
    <row r="820" spans="6:51" x14ac:dyDescent="0.3">
      <c r="F820" s="2"/>
      <c r="G820" s="2"/>
      <c r="O820" s="4"/>
      <c r="P820" s="9"/>
      <c r="Q820" s="9"/>
      <c r="R820" s="9"/>
      <c r="S820" s="9"/>
      <c r="T820" s="9"/>
      <c r="U820" s="9"/>
      <c r="V820" s="9"/>
      <c r="W820" s="9"/>
      <c r="X820" s="9"/>
      <c r="Y820" s="9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P820" s="1"/>
      <c r="AQ820" s="1"/>
      <c r="AR820" s="1"/>
      <c r="AS820" s="1"/>
      <c r="AT820" s="1"/>
      <c r="AU820" s="1"/>
      <c r="AV820" s="1"/>
      <c r="AW820" s="1"/>
      <c r="AX820" s="1"/>
      <c r="AY820" s="1"/>
    </row>
    <row r="821" spans="6:51" x14ac:dyDescent="0.3">
      <c r="F821" s="2"/>
      <c r="G821" s="2"/>
      <c r="O821" s="4"/>
      <c r="P821" s="9"/>
      <c r="Q821" s="9"/>
      <c r="R821" s="9"/>
      <c r="S821" s="9"/>
      <c r="T821" s="9"/>
      <c r="U821" s="9"/>
      <c r="V821" s="9"/>
      <c r="W821" s="9"/>
      <c r="X821" s="9"/>
      <c r="Y821" s="9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P821" s="1"/>
      <c r="AQ821" s="1"/>
      <c r="AR821" s="1"/>
      <c r="AS821" s="1"/>
      <c r="AT821" s="1"/>
      <c r="AU821" s="1"/>
      <c r="AV821" s="1"/>
      <c r="AW821" s="1"/>
      <c r="AX821" s="1"/>
      <c r="AY821" s="1"/>
    </row>
    <row r="822" spans="6:51" x14ac:dyDescent="0.3">
      <c r="F822"/>
      <c r="G822" s="2"/>
      <c r="O822" s="4"/>
      <c r="P822" s="9"/>
      <c r="Q822" s="9"/>
      <c r="R822" s="9"/>
      <c r="S822" s="9"/>
      <c r="T822" s="9"/>
      <c r="U822" s="9"/>
      <c r="V822" s="9"/>
      <c r="W822" s="9"/>
      <c r="X822" s="9"/>
      <c r="Y822" s="9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P822" s="1"/>
      <c r="AQ822" s="1"/>
      <c r="AR822" s="1"/>
      <c r="AS822" s="1"/>
      <c r="AT822" s="1"/>
      <c r="AU822" s="1"/>
      <c r="AV822" s="1"/>
      <c r="AW822" s="1"/>
      <c r="AX822" s="1"/>
      <c r="AY822" s="1"/>
    </row>
    <row r="823" spans="6:51" x14ac:dyDescent="0.3">
      <c r="F823"/>
      <c r="G823" s="2"/>
      <c r="O823" s="4"/>
      <c r="P823" s="9"/>
      <c r="Q823" s="9"/>
      <c r="R823" s="9"/>
      <c r="S823" s="9"/>
      <c r="T823" s="9"/>
      <c r="U823" s="9"/>
      <c r="V823" s="9"/>
      <c r="W823" s="9"/>
      <c r="X823" s="9"/>
      <c r="Y823" s="9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P823" s="1"/>
      <c r="AQ823" s="1"/>
      <c r="AR823" s="1"/>
      <c r="AS823" s="1"/>
      <c r="AT823" s="1"/>
      <c r="AU823" s="1"/>
      <c r="AV823" s="1"/>
      <c r="AW823" s="1"/>
      <c r="AX823" s="1"/>
      <c r="AY823" s="1"/>
    </row>
    <row r="824" spans="6:51" x14ac:dyDescent="0.3">
      <c r="F824" s="2"/>
      <c r="G824" s="2"/>
      <c r="O824" s="4"/>
      <c r="P824" s="9"/>
      <c r="Q824" s="9"/>
      <c r="R824" s="9"/>
      <c r="S824" s="9"/>
      <c r="T824" s="9"/>
      <c r="U824" s="9"/>
      <c r="V824" s="9"/>
      <c r="W824" s="9"/>
      <c r="X824" s="9"/>
      <c r="Y824" s="9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P824" s="1"/>
      <c r="AQ824" s="1"/>
      <c r="AR824" s="1"/>
      <c r="AS824" s="1"/>
      <c r="AT824" s="1"/>
      <c r="AU824" s="1"/>
      <c r="AV824" s="1"/>
      <c r="AW824" s="1"/>
      <c r="AX824" s="1"/>
      <c r="AY824" s="1"/>
    </row>
    <row r="825" spans="6:51" x14ac:dyDescent="0.3">
      <c r="F825"/>
      <c r="G825" s="2"/>
      <c r="O825" s="4"/>
      <c r="P825" s="9"/>
      <c r="Q825" s="9"/>
      <c r="R825" s="9"/>
      <c r="S825" s="9"/>
      <c r="T825" s="9"/>
      <c r="U825" s="9"/>
      <c r="V825" s="9"/>
      <c r="W825" s="9"/>
      <c r="X825" s="9"/>
      <c r="Y825" s="9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P825" s="1"/>
      <c r="AQ825" s="1"/>
      <c r="AR825" s="1"/>
      <c r="AS825" s="1"/>
      <c r="AT825" s="1"/>
      <c r="AU825" s="1"/>
      <c r="AV825" s="1"/>
      <c r="AW825" s="1"/>
      <c r="AX825" s="1"/>
      <c r="AY825" s="1"/>
    </row>
    <row r="826" spans="6:51" x14ac:dyDescent="0.3">
      <c r="F826"/>
      <c r="G826" s="2"/>
      <c r="O826" s="4"/>
      <c r="P826" s="9"/>
      <c r="Q826" s="9"/>
      <c r="R826" s="9"/>
      <c r="S826" s="9"/>
      <c r="T826" s="9"/>
      <c r="U826" s="9"/>
      <c r="V826" s="9"/>
      <c r="W826" s="9"/>
      <c r="X826" s="9"/>
      <c r="Y826" s="9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P826" s="1"/>
      <c r="AQ826" s="1"/>
      <c r="AR826" s="1"/>
      <c r="AS826" s="1"/>
      <c r="AT826" s="1"/>
      <c r="AU826" s="1"/>
      <c r="AV826" s="1"/>
      <c r="AW826" s="1"/>
      <c r="AX826" s="1"/>
      <c r="AY826" s="1"/>
    </row>
    <row r="827" spans="6:51" x14ac:dyDescent="0.3">
      <c r="F827"/>
      <c r="G827" s="2"/>
      <c r="O827" s="4"/>
      <c r="P827" s="9"/>
      <c r="Q827" s="9"/>
      <c r="R827" s="9"/>
      <c r="S827" s="9"/>
      <c r="T827" s="9"/>
      <c r="U827" s="9"/>
      <c r="V827" s="9"/>
      <c r="W827" s="9"/>
      <c r="X827" s="9"/>
      <c r="Y827" s="9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P827" s="1"/>
      <c r="AQ827" s="1"/>
      <c r="AR827" s="1"/>
      <c r="AS827" s="1"/>
      <c r="AT827" s="1"/>
      <c r="AU827" s="1"/>
      <c r="AV827" s="1"/>
      <c r="AW827" s="1"/>
      <c r="AX827" s="1"/>
      <c r="AY827" s="1"/>
    </row>
    <row r="828" spans="6:51" x14ac:dyDescent="0.3">
      <c r="F828"/>
      <c r="G828" s="2"/>
      <c r="O828" s="4"/>
      <c r="P828" s="9"/>
      <c r="Q828" s="9"/>
      <c r="R828" s="9"/>
      <c r="S828" s="9"/>
      <c r="T828" s="9"/>
      <c r="U828" s="9"/>
      <c r="V828" s="9"/>
      <c r="W828" s="9"/>
      <c r="X828" s="9"/>
      <c r="Y828" s="9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P828" s="1"/>
      <c r="AQ828" s="1"/>
      <c r="AR828" s="1"/>
      <c r="AS828" s="1"/>
      <c r="AT828" s="1"/>
      <c r="AU828" s="1"/>
      <c r="AV828" s="1"/>
      <c r="AW828" s="1"/>
      <c r="AX828" s="1"/>
      <c r="AY828" s="1"/>
    </row>
    <row r="829" spans="6:51" x14ac:dyDescent="0.3">
      <c r="F829"/>
      <c r="G829" s="2"/>
      <c r="O829" s="4"/>
      <c r="P829" s="9"/>
      <c r="Q829" s="9"/>
      <c r="R829" s="9"/>
      <c r="S829" s="9"/>
      <c r="T829" s="9"/>
      <c r="U829" s="9"/>
      <c r="V829" s="9"/>
      <c r="W829" s="9"/>
      <c r="X829" s="9"/>
      <c r="Y829" s="9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P829" s="1"/>
      <c r="AQ829" s="1"/>
      <c r="AR829" s="1"/>
      <c r="AS829" s="1"/>
      <c r="AT829" s="1"/>
      <c r="AU829" s="1"/>
      <c r="AV829" s="1"/>
      <c r="AW829" s="1"/>
      <c r="AX829" s="1"/>
      <c r="AY829" s="1"/>
    </row>
    <row r="830" spans="6:51" x14ac:dyDescent="0.3">
      <c r="F830"/>
      <c r="G830" s="2"/>
      <c r="O830" s="4"/>
      <c r="P830" s="9"/>
      <c r="Q830" s="9"/>
      <c r="R830" s="9"/>
      <c r="S830" s="9"/>
      <c r="T830" s="9"/>
      <c r="U830" s="9"/>
      <c r="V830" s="9"/>
      <c r="W830" s="9"/>
      <c r="X830" s="9"/>
      <c r="Y830" s="9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P830" s="1"/>
      <c r="AQ830" s="1"/>
      <c r="AR830" s="1"/>
      <c r="AS830" s="1"/>
      <c r="AT830" s="1"/>
      <c r="AU830" s="1"/>
      <c r="AV830" s="1"/>
      <c r="AW830" s="1"/>
      <c r="AX830" s="1"/>
      <c r="AY830" s="1"/>
    </row>
    <row r="831" spans="6:51" x14ac:dyDescent="0.3">
      <c r="F831"/>
      <c r="G831" s="2"/>
      <c r="O831" s="4"/>
      <c r="P831" s="9"/>
      <c r="Q831" s="9"/>
      <c r="R831" s="9"/>
      <c r="S831" s="9"/>
      <c r="T831" s="9"/>
      <c r="U831" s="9"/>
      <c r="V831" s="9"/>
      <c r="W831" s="9"/>
      <c r="X831" s="9"/>
      <c r="Y831" s="9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P831" s="1"/>
      <c r="AQ831" s="1"/>
      <c r="AR831" s="1"/>
      <c r="AS831" s="1"/>
      <c r="AT831" s="1"/>
      <c r="AU831" s="1"/>
      <c r="AV831" s="1"/>
      <c r="AW831" s="1"/>
      <c r="AX831" s="1"/>
      <c r="AY831" s="1"/>
    </row>
    <row r="832" spans="6:51" x14ac:dyDescent="0.3">
      <c r="F832" s="2"/>
      <c r="G832" s="2"/>
      <c r="O832" s="4"/>
      <c r="P832" s="9"/>
      <c r="Q832" s="9"/>
      <c r="R832" s="9"/>
      <c r="S832" s="9"/>
      <c r="T832" s="9"/>
      <c r="U832" s="9"/>
      <c r="V832" s="9"/>
      <c r="W832" s="9"/>
      <c r="X832" s="9"/>
      <c r="Y832" s="9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P832" s="1"/>
      <c r="AQ832" s="1"/>
      <c r="AR832" s="1"/>
      <c r="AS832" s="1"/>
      <c r="AT832" s="1"/>
      <c r="AU832" s="1"/>
      <c r="AV832" s="1"/>
      <c r="AW832" s="1"/>
      <c r="AX832" s="1"/>
      <c r="AY832" s="1"/>
    </row>
    <row r="833" spans="1:51" x14ac:dyDescent="0.3">
      <c r="F833" s="2"/>
      <c r="G833" s="2"/>
      <c r="O833" s="4"/>
      <c r="P833" s="9"/>
      <c r="Q833" s="9"/>
      <c r="R833" s="9"/>
      <c r="S833" s="9"/>
      <c r="T833" s="9"/>
      <c r="U833" s="9"/>
      <c r="V833" s="9"/>
      <c r="W833" s="9"/>
      <c r="X833" s="9"/>
      <c r="Y833" s="9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P833" s="1"/>
      <c r="AQ833" s="1"/>
      <c r="AR833" s="1"/>
      <c r="AS833" s="1"/>
      <c r="AT833" s="1"/>
      <c r="AU833" s="1"/>
      <c r="AV833" s="1"/>
      <c r="AW833" s="1"/>
      <c r="AX833" s="1"/>
      <c r="AY833" s="1"/>
    </row>
    <row r="834" spans="1:51" x14ac:dyDescent="0.3">
      <c r="F834"/>
      <c r="G834" s="2"/>
      <c r="O834" s="4"/>
      <c r="P834" s="9"/>
      <c r="Q834" s="9"/>
      <c r="R834" s="9"/>
      <c r="S834" s="9"/>
      <c r="T834" s="9"/>
      <c r="U834" s="9"/>
      <c r="V834" s="9"/>
      <c r="W834" s="9"/>
      <c r="X834" s="9"/>
      <c r="Y834" s="9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P834" s="1"/>
      <c r="AQ834" s="1"/>
      <c r="AR834" s="1"/>
      <c r="AS834" s="1"/>
      <c r="AT834" s="1"/>
      <c r="AU834" s="1"/>
      <c r="AV834" s="1"/>
      <c r="AW834" s="1"/>
      <c r="AX834" s="1"/>
      <c r="AY834" s="1"/>
    </row>
    <row r="835" spans="1:51" x14ac:dyDescent="0.3">
      <c r="F835"/>
      <c r="G835" s="2"/>
      <c r="O835" s="4"/>
      <c r="P835" s="9"/>
      <c r="Q835" s="9"/>
      <c r="R835" s="9"/>
      <c r="S835" s="9"/>
      <c r="T835" s="9"/>
      <c r="U835" s="9"/>
      <c r="V835" s="9"/>
      <c r="W835" s="9"/>
      <c r="X835" s="9"/>
      <c r="Y835" s="9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P835" s="1"/>
      <c r="AQ835" s="1"/>
      <c r="AR835" s="1"/>
      <c r="AS835" s="1"/>
      <c r="AT835" s="1"/>
      <c r="AU835" s="1"/>
      <c r="AV835" s="1"/>
      <c r="AW835" s="1"/>
      <c r="AX835" s="1"/>
      <c r="AY835" s="1"/>
    </row>
    <row r="836" spans="1:51" x14ac:dyDescent="0.3">
      <c r="F836" s="2"/>
      <c r="G836" s="2"/>
      <c r="O836" s="4"/>
      <c r="P836" s="9"/>
      <c r="Q836" s="9"/>
      <c r="R836" s="9"/>
      <c r="S836" s="9"/>
      <c r="T836" s="9"/>
      <c r="U836" s="9"/>
      <c r="V836" s="9"/>
      <c r="W836" s="9"/>
      <c r="X836" s="9"/>
      <c r="Y836" s="9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P836" s="1"/>
      <c r="AQ836" s="1"/>
      <c r="AR836" s="1"/>
      <c r="AS836" s="1"/>
      <c r="AT836" s="1"/>
      <c r="AU836" s="1"/>
      <c r="AV836" s="1"/>
      <c r="AW836" s="1"/>
      <c r="AX836" s="1"/>
      <c r="AY836" s="1"/>
    </row>
    <row r="837" spans="1:51" x14ac:dyDescent="0.3">
      <c r="A837" s="11"/>
      <c r="F837" s="2"/>
      <c r="G837" s="2"/>
      <c r="O837" s="4"/>
      <c r="P837" s="9"/>
      <c r="Q837" s="9"/>
      <c r="R837" s="9"/>
      <c r="S837" s="9"/>
      <c r="T837" s="9"/>
      <c r="U837" s="9"/>
      <c r="V837" s="9"/>
      <c r="W837" s="9"/>
      <c r="X837" s="9"/>
      <c r="Y837" s="9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P837" s="1"/>
      <c r="AQ837" s="1"/>
      <c r="AR837" s="1"/>
      <c r="AS837" s="1"/>
      <c r="AT837" s="1"/>
      <c r="AU837" s="1"/>
      <c r="AV837" s="1"/>
      <c r="AW837" s="1"/>
      <c r="AX837" s="1"/>
      <c r="AY837" s="1"/>
    </row>
    <row r="838" spans="1:51" x14ac:dyDescent="0.3">
      <c r="F838" s="2"/>
      <c r="G838" s="2"/>
      <c r="O838" s="4"/>
      <c r="P838" s="9"/>
      <c r="Q838" s="9"/>
      <c r="R838" s="9"/>
      <c r="S838" s="9"/>
      <c r="T838" s="9"/>
      <c r="U838" s="9"/>
      <c r="V838" s="9"/>
      <c r="W838" s="9"/>
      <c r="X838" s="9"/>
      <c r="Y838" s="9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P838" s="1"/>
      <c r="AQ838" s="1"/>
      <c r="AR838" s="1"/>
      <c r="AS838" s="1"/>
      <c r="AT838" s="1"/>
      <c r="AU838" s="1"/>
      <c r="AV838" s="1"/>
      <c r="AW838" s="1"/>
      <c r="AX838" s="1"/>
      <c r="AY838" s="1"/>
    </row>
    <row r="839" spans="1:51" x14ac:dyDescent="0.3">
      <c r="F839"/>
      <c r="G839" s="2"/>
      <c r="O839" s="4"/>
      <c r="P839" s="9"/>
      <c r="Q839" s="9"/>
      <c r="R839" s="9"/>
      <c r="S839" s="9"/>
      <c r="T839" s="9"/>
      <c r="U839" s="9"/>
      <c r="V839" s="9"/>
      <c r="W839" s="9"/>
      <c r="X839" s="9"/>
      <c r="Y839" s="9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P839" s="1"/>
      <c r="AQ839" s="1"/>
      <c r="AR839" s="1"/>
      <c r="AS839" s="1"/>
      <c r="AT839" s="1"/>
      <c r="AU839" s="1"/>
      <c r="AV839" s="1"/>
      <c r="AW839" s="1"/>
      <c r="AX839" s="1"/>
      <c r="AY839" s="1"/>
    </row>
    <row r="840" spans="1:51" x14ac:dyDescent="0.3">
      <c r="F840" s="2"/>
      <c r="G840" s="2"/>
      <c r="O840" s="4"/>
      <c r="P840" s="9"/>
      <c r="Q840" s="9"/>
      <c r="R840" s="9"/>
      <c r="S840" s="9"/>
      <c r="T840" s="9"/>
      <c r="U840" s="9"/>
      <c r="V840" s="9"/>
      <c r="W840" s="9"/>
      <c r="X840" s="9"/>
      <c r="Y840" s="9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P840" s="1"/>
      <c r="AQ840" s="1"/>
      <c r="AR840" s="1"/>
      <c r="AS840" s="1"/>
      <c r="AT840" s="1"/>
      <c r="AU840" s="1"/>
      <c r="AV840" s="1"/>
      <c r="AW840" s="1"/>
      <c r="AX840" s="1"/>
      <c r="AY840" s="1"/>
    </row>
    <row r="841" spans="1:51" x14ac:dyDescent="0.3">
      <c r="F841"/>
      <c r="G841" s="2"/>
      <c r="O841" s="4"/>
      <c r="P841" s="9"/>
      <c r="Q841" s="9"/>
      <c r="R841" s="9"/>
      <c r="S841" s="9"/>
      <c r="T841" s="9"/>
      <c r="U841" s="9"/>
      <c r="V841" s="9"/>
      <c r="W841" s="9"/>
      <c r="X841" s="9"/>
      <c r="Y841" s="9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P841" s="1"/>
      <c r="AQ841" s="1"/>
      <c r="AR841" s="1"/>
      <c r="AS841" s="1"/>
      <c r="AT841" s="1"/>
      <c r="AU841" s="1"/>
      <c r="AV841" s="1"/>
      <c r="AW841" s="1"/>
      <c r="AX841" s="1"/>
      <c r="AY841" s="1"/>
    </row>
    <row r="842" spans="1:51" x14ac:dyDescent="0.3">
      <c r="G842" s="2"/>
      <c r="O842" s="4"/>
      <c r="P842" s="9"/>
      <c r="Q842" s="9"/>
      <c r="R842" s="9"/>
      <c r="S842" s="9"/>
      <c r="T842" s="9"/>
      <c r="U842" s="9"/>
      <c r="V842" s="9"/>
      <c r="W842" s="9"/>
      <c r="X842" s="9"/>
      <c r="Y842" s="9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P842" s="1"/>
      <c r="AQ842" s="1"/>
      <c r="AR842" s="1"/>
      <c r="AS842" s="1"/>
      <c r="AT842" s="1"/>
      <c r="AU842" s="1"/>
      <c r="AV842" s="1"/>
      <c r="AW842" s="1"/>
      <c r="AX842" s="1"/>
      <c r="AY842" s="1"/>
    </row>
    <row r="843" spans="1:51" x14ac:dyDescent="0.3">
      <c r="F843" s="2"/>
      <c r="G843" s="2"/>
      <c r="O843" s="4"/>
      <c r="P843" s="9"/>
      <c r="Q843" s="9"/>
      <c r="R843" s="9"/>
      <c r="S843" s="9"/>
      <c r="T843" s="9"/>
      <c r="U843" s="9"/>
      <c r="V843" s="9"/>
      <c r="W843" s="9"/>
      <c r="X843" s="9"/>
      <c r="Y843" s="9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P843" s="1"/>
      <c r="AQ843" s="1"/>
      <c r="AR843" s="1"/>
      <c r="AS843" s="1"/>
      <c r="AT843" s="1"/>
      <c r="AU843" s="1"/>
      <c r="AV843" s="1"/>
      <c r="AW843" s="1"/>
      <c r="AX843" s="1"/>
      <c r="AY843" s="1"/>
    </row>
    <row r="844" spans="1:51" x14ac:dyDescent="0.3">
      <c r="F844"/>
      <c r="G844" s="2"/>
      <c r="O844" s="4"/>
      <c r="P844" s="9"/>
      <c r="Q844" s="9"/>
      <c r="R844" s="9"/>
      <c r="S844" s="9"/>
      <c r="T844" s="9"/>
      <c r="U844" s="9"/>
      <c r="V844" s="9"/>
      <c r="W844" s="9"/>
      <c r="X844" s="9"/>
      <c r="Y844" s="9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P844" s="1"/>
      <c r="AQ844" s="1"/>
      <c r="AR844" s="1"/>
      <c r="AS844" s="1"/>
      <c r="AT844" s="1"/>
      <c r="AU844" s="1"/>
      <c r="AV844" s="1"/>
      <c r="AW844" s="1"/>
      <c r="AX844" s="1"/>
      <c r="AY844" s="1"/>
    </row>
    <row r="845" spans="1:51" x14ac:dyDescent="0.3">
      <c r="F845"/>
      <c r="G845" s="2"/>
      <c r="O845" s="4"/>
      <c r="P845" s="9"/>
      <c r="Q845" s="9"/>
      <c r="R845" s="9"/>
      <c r="S845" s="9"/>
      <c r="T845" s="9"/>
      <c r="U845" s="9"/>
      <c r="V845" s="9"/>
      <c r="W845" s="9"/>
      <c r="X845" s="9"/>
      <c r="Y845" s="9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P845" s="1"/>
      <c r="AQ845" s="1"/>
      <c r="AR845" s="1"/>
      <c r="AS845" s="1"/>
      <c r="AT845" s="1"/>
      <c r="AU845" s="1"/>
      <c r="AV845" s="1"/>
      <c r="AW845" s="1"/>
      <c r="AX845" s="1"/>
      <c r="AY845" s="1"/>
    </row>
    <row r="846" spans="1:51" x14ac:dyDescent="0.3">
      <c r="F846"/>
      <c r="G846" s="2"/>
      <c r="O846" s="4"/>
      <c r="P846" s="9"/>
      <c r="Q846" s="9"/>
      <c r="R846" s="9"/>
      <c r="S846" s="9"/>
      <c r="T846" s="9"/>
      <c r="U846" s="9"/>
      <c r="V846" s="9"/>
      <c r="W846" s="9"/>
      <c r="X846" s="9"/>
      <c r="Y846" s="9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P846" s="1"/>
      <c r="AQ846" s="1"/>
      <c r="AR846" s="1"/>
      <c r="AS846" s="1"/>
      <c r="AT846" s="1"/>
      <c r="AU846" s="1"/>
      <c r="AV846" s="1"/>
      <c r="AW846" s="1"/>
      <c r="AX846" s="1"/>
      <c r="AY846" s="1"/>
    </row>
    <row r="847" spans="1:51" x14ac:dyDescent="0.3">
      <c r="F847"/>
      <c r="G847" s="2"/>
      <c r="O847" s="4"/>
      <c r="P847" s="9"/>
      <c r="Q847" s="9"/>
      <c r="R847" s="9"/>
      <c r="S847" s="9"/>
      <c r="T847" s="9"/>
      <c r="U847" s="9"/>
      <c r="V847" s="9"/>
      <c r="W847" s="9"/>
      <c r="X847" s="9"/>
      <c r="Y847" s="9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P847" s="1"/>
      <c r="AQ847" s="1"/>
      <c r="AR847" s="1"/>
      <c r="AS847" s="1"/>
      <c r="AT847" s="1"/>
      <c r="AU847" s="1"/>
      <c r="AV847" s="1"/>
      <c r="AW847" s="1"/>
      <c r="AX847" s="1"/>
      <c r="AY847" s="1"/>
    </row>
    <row r="848" spans="1:51" x14ac:dyDescent="0.3">
      <c r="G848" s="2"/>
      <c r="O848" s="4"/>
      <c r="P848" s="9"/>
      <c r="Q848" s="9"/>
      <c r="R848" s="9"/>
      <c r="S848" s="9"/>
      <c r="T848" s="9"/>
      <c r="U848" s="9"/>
      <c r="V848" s="9"/>
      <c r="W848" s="9"/>
      <c r="X848" s="9"/>
      <c r="Y848" s="9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P848" s="1"/>
      <c r="AQ848" s="1"/>
      <c r="AR848" s="1"/>
      <c r="AS848" s="1"/>
      <c r="AT848" s="1"/>
      <c r="AU848" s="1"/>
      <c r="AV848" s="1"/>
      <c r="AW848" s="1"/>
      <c r="AX848" s="1"/>
      <c r="AY848" s="1"/>
    </row>
    <row r="849" spans="1:51" x14ac:dyDescent="0.3">
      <c r="F849" s="2"/>
      <c r="G849" s="2"/>
      <c r="O849" s="4"/>
      <c r="P849" s="9"/>
      <c r="Q849" s="9"/>
      <c r="R849" s="9"/>
      <c r="S849" s="9"/>
      <c r="T849" s="9"/>
      <c r="U849" s="9"/>
      <c r="V849" s="9"/>
      <c r="W849" s="9"/>
      <c r="X849" s="9"/>
      <c r="Y849" s="9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P849" s="1"/>
      <c r="AQ849" s="1"/>
      <c r="AR849" s="1"/>
      <c r="AS849" s="1"/>
      <c r="AT849" s="1"/>
      <c r="AU849" s="1"/>
      <c r="AV849" s="1"/>
      <c r="AW849" s="1"/>
      <c r="AX849" s="1"/>
      <c r="AY849" s="1"/>
    </row>
    <row r="850" spans="1:51" x14ac:dyDescent="0.3">
      <c r="F850"/>
      <c r="G850" s="2"/>
      <c r="O850" s="4"/>
      <c r="P850" s="9"/>
      <c r="Q850" s="9"/>
      <c r="R850" s="9"/>
      <c r="S850" s="9"/>
      <c r="T850" s="9"/>
      <c r="U850" s="9"/>
      <c r="V850" s="9"/>
      <c r="W850" s="9"/>
      <c r="X850" s="9"/>
      <c r="Y850" s="9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P850" s="1"/>
      <c r="AQ850" s="1"/>
      <c r="AR850" s="1"/>
      <c r="AS850" s="1"/>
      <c r="AT850" s="1"/>
      <c r="AU850" s="1"/>
      <c r="AV850" s="1"/>
      <c r="AW850" s="1"/>
      <c r="AX850" s="1"/>
      <c r="AY850" s="1"/>
    </row>
    <row r="851" spans="1:51" x14ac:dyDescent="0.3">
      <c r="F851" s="2"/>
      <c r="G851" s="2"/>
      <c r="O851" s="4"/>
      <c r="P851" s="9"/>
      <c r="Q851" s="9"/>
      <c r="R851" s="9"/>
      <c r="S851" s="9"/>
      <c r="T851" s="9"/>
      <c r="U851" s="9"/>
      <c r="V851" s="9"/>
      <c r="W851" s="9"/>
      <c r="X851" s="9"/>
      <c r="Y851" s="9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P851" s="1"/>
      <c r="AQ851" s="1"/>
      <c r="AR851" s="1"/>
      <c r="AS851" s="1"/>
      <c r="AT851" s="1"/>
      <c r="AU851" s="1"/>
      <c r="AV851" s="1"/>
      <c r="AW851" s="1"/>
      <c r="AX851" s="1"/>
      <c r="AY851" s="1"/>
    </row>
    <row r="852" spans="1:51" x14ac:dyDescent="0.3">
      <c r="F852"/>
      <c r="G852" s="2"/>
      <c r="O852" s="4"/>
      <c r="P852" s="9"/>
      <c r="Q852" s="9"/>
      <c r="R852" s="9"/>
      <c r="S852" s="9"/>
      <c r="T852" s="9"/>
      <c r="U852" s="9"/>
      <c r="V852" s="9"/>
      <c r="W852" s="9"/>
      <c r="X852" s="9"/>
      <c r="Y852" s="9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P852" s="1"/>
      <c r="AQ852" s="1"/>
      <c r="AR852" s="1"/>
      <c r="AS852" s="1"/>
      <c r="AT852" s="1"/>
      <c r="AU852" s="1"/>
      <c r="AV852" s="1"/>
      <c r="AW852" s="1"/>
      <c r="AX852" s="1"/>
      <c r="AY852" s="1"/>
    </row>
    <row r="853" spans="1:51" x14ac:dyDescent="0.3">
      <c r="F853" s="2"/>
      <c r="G853" s="2"/>
      <c r="O853" s="4"/>
      <c r="P853" s="9"/>
      <c r="Q853" s="9"/>
      <c r="R853" s="9"/>
      <c r="S853" s="9"/>
      <c r="T853" s="9"/>
      <c r="U853" s="9"/>
      <c r="V853" s="9"/>
      <c r="W853" s="9"/>
      <c r="X853" s="9"/>
      <c r="Y853" s="9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P853" s="1"/>
      <c r="AQ853" s="1"/>
      <c r="AR853" s="1"/>
      <c r="AS853" s="1"/>
      <c r="AT853" s="1"/>
      <c r="AU853" s="1"/>
      <c r="AV853" s="1"/>
      <c r="AW853" s="1"/>
      <c r="AX853" s="1"/>
      <c r="AY853" s="1"/>
    </row>
    <row r="854" spans="1:51" x14ac:dyDescent="0.3">
      <c r="F854"/>
      <c r="G854" s="2"/>
      <c r="O854" s="4"/>
      <c r="P854" s="9"/>
      <c r="Q854" s="9"/>
      <c r="R854" s="9"/>
      <c r="S854" s="9"/>
      <c r="T854" s="9"/>
      <c r="U854" s="9"/>
      <c r="V854" s="9"/>
      <c r="W854" s="9"/>
      <c r="X854" s="9"/>
      <c r="Y854" s="9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P854" s="1"/>
      <c r="AQ854" s="1"/>
      <c r="AR854" s="1"/>
      <c r="AS854" s="1"/>
      <c r="AT854" s="1"/>
      <c r="AU854" s="1"/>
      <c r="AV854" s="1"/>
      <c r="AW854" s="1"/>
      <c r="AX854" s="1"/>
      <c r="AY854" s="1"/>
    </row>
    <row r="855" spans="1:51" x14ac:dyDescent="0.3">
      <c r="F855"/>
      <c r="G855" s="2"/>
      <c r="O855" s="4"/>
      <c r="P855" s="9"/>
      <c r="Q855" s="9"/>
      <c r="R855" s="9"/>
      <c r="S855" s="9"/>
      <c r="T855" s="9"/>
      <c r="U855" s="9"/>
      <c r="V855" s="9"/>
      <c r="W855" s="9"/>
      <c r="X855" s="9"/>
      <c r="Y855" s="9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P855" s="1"/>
      <c r="AQ855" s="1"/>
      <c r="AR855" s="1"/>
      <c r="AS855" s="1"/>
      <c r="AT855" s="1"/>
      <c r="AU855" s="1"/>
      <c r="AV855" s="1"/>
      <c r="AW855" s="1"/>
      <c r="AX855" s="1"/>
      <c r="AY855" s="1"/>
    </row>
    <row r="856" spans="1:51" x14ac:dyDescent="0.3">
      <c r="F856"/>
      <c r="G856" s="2"/>
      <c r="O856" s="4"/>
      <c r="P856" s="9"/>
      <c r="Q856" s="9"/>
      <c r="R856" s="9"/>
      <c r="S856" s="9"/>
      <c r="T856" s="9"/>
      <c r="U856" s="9"/>
      <c r="V856" s="9"/>
      <c r="W856" s="9"/>
      <c r="X856" s="9"/>
      <c r="Y856" s="9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P856" s="1"/>
      <c r="AQ856" s="1"/>
      <c r="AR856" s="1"/>
      <c r="AS856" s="1"/>
      <c r="AT856" s="1"/>
      <c r="AU856" s="1"/>
      <c r="AV856" s="1"/>
      <c r="AW856" s="1"/>
      <c r="AX856" s="1"/>
      <c r="AY856" s="1"/>
    </row>
    <row r="857" spans="1:51" x14ac:dyDescent="0.3">
      <c r="F857"/>
      <c r="G857" s="2"/>
      <c r="O857" s="4"/>
      <c r="P857" s="9"/>
      <c r="Q857" s="9"/>
      <c r="R857" s="9"/>
      <c r="S857" s="9"/>
      <c r="T857" s="9"/>
      <c r="U857" s="9"/>
      <c r="V857" s="9"/>
      <c r="W857" s="9"/>
      <c r="X857" s="9"/>
      <c r="Y857" s="9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P857" s="1"/>
      <c r="AQ857" s="1"/>
      <c r="AR857" s="1"/>
      <c r="AS857" s="1"/>
      <c r="AT857" s="1"/>
      <c r="AU857" s="1"/>
      <c r="AV857" s="1"/>
      <c r="AW857" s="1"/>
      <c r="AX857" s="1"/>
      <c r="AY857" s="1"/>
    </row>
    <row r="858" spans="1:51" x14ac:dyDescent="0.3">
      <c r="F858" s="2"/>
      <c r="G858" s="2"/>
      <c r="O858" s="4"/>
      <c r="P858" s="9"/>
      <c r="Q858" s="9"/>
      <c r="R858" s="9"/>
      <c r="S858" s="9"/>
      <c r="T858" s="9"/>
      <c r="U858" s="9"/>
      <c r="V858" s="9"/>
      <c r="W858" s="9"/>
      <c r="X858" s="9"/>
      <c r="Y858" s="9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P858" s="1"/>
      <c r="AQ858" s="1"/>
      <c r="AR858" s="1"/>
      <c r="AS858" s="1"/>
      <c r="AT858" s="1"/>
      <c r="AU858" s="1"/>
      <c r="AV858" s="1"/>
      <c r="AW858" s="1"/>
      <c r="AX858" s="1"/>
      <c r="AY858" s="1"/>
    </row>
    <row r="859" spans="1:51" x14ac:dyDescent="0.3">
      <c r="A859" s="11"/>
      <c r="F859" s="2"/>
      <c r="G859" s="2"/>
      <c r="O859" s="4"/>
      <c r="P859" s="9"/>
      <c r="Q859" s="9"/>
      <c r="R859" s="9"/>
      <c r="S859" s="9"/>
      <c r="T859" s="9"/>
      <c r="U859" s="9"/>
      <c r="V859" s="9"/>
      <c r="W859" s="9"/>
      <c r="X859" s="9"/>
      <c r="Y859" s="9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P859" s="1"/>
      <c r="AQ859" s="1"/>
      <c r="AR859" s="1"/>
      <c r="AS859" s="1"/>
      <c r="AT859" s="1"/>
      <c r="AU859" s="1"/>
      <c r="AV859" s="1"/>
      <c r="AW859" s="1"/>
      <c r="AX859" s="1"/>
      <c r="AY859" s="1"/>
    </row>
    <row r="860" spans="1:51" x14ac:dyDescent="0.3">
      <c r="F860"/>
      <c r="G860" s="2"/>
      <c r="O860" s="4"/>
      <c r="P860" s="9"/>
      <c r="Q860" s="9"/>
      <c r="R860" s="9"/>
      <c r="S860" s="9"/>
      <c r="T860" s="9"/>
      <c r="U860" s="9"/>
      <c r="V860" s="9"/>
      <c r="W860" s="9"/>
      <c r="X860" s="9"/>
      <c r="Y860" s="9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P860" s="1"/>
      <c r="AQ860" s="1"/>
      <c r="AR860" s="1"/>
      <c r="AS860" s="1"/>
      <c r="AT860" s="1"/>
      <c r="AU860" s="1"/>
      <c r="AV860" s="1"/>
      <c r="AW860" s="1"/>
      <c r="AX860" s="1"/>
      <c r="AY860" s="1"/>
    </row>
    <row r="861" spans="1:51" x14ac:dyDescent="0.3">
      <c r="F861"/>
      <c r="G861" s="2"/>
      <c r="O861" s="4"/>
      <c r="P861" s="9"/>
      <c r="Q861" s="9"/>
      <c r="R861" s="9"/>
      <c r="S861" s="9"/>
      <c r="T861" s="9"/>
      <c r="U861" s="9"/>
      <c r="V861" s="9"/>
      <c r="W861" s="9"/>
      <c r="X861" s="9"/>
      <c r="Y861" s="9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P861" s="1"/>
      <c r="AQ861" s="1"/>
      <c r="AR861" s="1"/>
      <c r="AS861" s="1"/>
      <c r="AT861" s="1"/>
      <c r="AU861" s="1"/>
      <c r="AV861" s="1"/>
      <c r="AW861" s="1"/>
      <c r="AX861" s="1"/>
      <c r="AY861" s="1"/>
    </row>
    <row r="862" spans="1:51" x14ac:dyDescent="0.3">
      <c r="F862"/>
      <c r="G862" s="2"/>
      <c r="O862" s="4"/>
      <c r="P862" s="9"/>
      <c r="Q862" s="9"/>
      <c r="R862" s="9"/>
      <c r="S862" s="9"/>
      <c r="T862" s="9"/>
      <c r="U862" s="9"/>
      <c r="V862" s="9"/>
      <c r="W862" s="9"/>
      <c r="X862" s="9"/>
      <c r="Y862" s="9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P862" s="1"/>
      <c r="AQ862" s="1"/>
      <c r="AR862" s="1"/>
      <c r="AS862" s="1"/>
      <c r="AT862" s="1"/>
      <c r="AU862" s="1"/>
      <c r="AV862" s="1"/>
      <c r="AW862" s="1"/>
      <c r="AX862" s="1"/>
      <c r="AY862" s="1"/>
    </row>
    <row r="863" spans="1:51" x14ac:dyDescent="0.3">
      <c r="A863" s="11"/>
      <c r="F863"/>
      <c r="G863" s="2"/>
      <c r="O863" s="4"/>
      <c r="P863" s="9"/>
      <c r="Q863" s="9"/>
      <c r="R863" s="9"/>
      <c r="S863" s="9"/>
      <c r="T863" s="9"/>
      <c r="U863" s="9"/>
      <c r="V863" s="9"/>
      <c r="W863" s="9"/>
      <c r="X863" s="9"/>
      <c r="Y863" s="9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P863" s="1"/>
      <c r="AQ863" s="1"/>
      <c r="AR863" s="1"/>
      <c r="AS863" s="1"/>
      <c r="AT863" s="1"/>
      <c r="AU863" s="1"/>
      <c r="AV863" s="1"/>
      <c r="AW863" s="1"/>
      <c r="AX863" s="1"/>
      <c r="AY863" s="1"/>
    </row>
    <row r="864" spans="1:51" x14ac:dyDescent="0.3">
      <c r="F864"/>
      <c r="G864" s="2"/>
      <c r="O864" s="4"/>
      <c r="P864" s="9"/>
      <c r="Q864" s="9"/>
      <c r="R864" s="9"/>
      <c r="S864" s="9"/>
      <c r="T864" s="9"/>
      <c r="U864" s="9"/>
      <c r="V864" s="9"/>
      <c r="W864" s="9"/>
      <c r="X864" s="9"/>
      <c r="Y864" s="9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P864" s="1"/>
      <c r="AQ864" s="1"/>
      <c r="AR864" s="1"/>
      <c r="AS864" s="1"/>
      <c r="AT864" s="1"/>
      <c r="AU864" s="1"/>
      <c r="AV864" s="1"/>
      <c r="AW864" s="1"/>
      <c r="AX864" s="1"/>
      <c r="AY864" s="1"/>
    </row>
    <row r="865" spans="6:51" x14ac:dyDescent="0.3">
      <c r="F865" s="2"/>
      <c r="G865" s="2"/>
      <c r="O865" s="4"/>
      <c r="P865" s="9"/>
      <c r="Q865" s="9"/>
      <c r="R865" s="9"/>
      <c r="S865" s="9"/>
      <c r="T865" s="9"/>
      <c r="U865" s="9"/>
      <c r="V865" s="9"/>
      <c r="W865" s="9"/>
      <c r="X865" s="9"/>
      <c r="Y865" s="9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P865" s="1"/>
      <c r="AQ865" s="1"/>
      <c r="AR865" s="1"/>
      <c r="AS865" s="1"/>
      <c r="AT865" s="1"/>
      <c r="AU865" s="1"/>
      <c r="AV865" s="1"/>
      <c r="AW865" s="1"/>
      <c r="AX865" s="1"/>
      <c r="AY865" s="1"/>
    </row>
    <row r="866" spans="6:51" x14ac:dyDescent="0.3">
      <c r="F866"/>
      <c r="G866" s="2"/>
      <c r="O866" s="4"/>
      <c r="P866" s="9"/>
      <c r="Q866" s="9"/>
      <c r="R866" s="9"/>
      <c r="S866" s="9"/>
      <c r="T866" s="9"/>
      <c r="U866" s="9"/>
      <c r="V866" s="9"/>
      <c r="W866" s="9"/>
      <c r="X866" s="9"/>
      <c r="Y866" s="9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P866" s="1"/>
      <c r="AQ866" s="1"/>
      <c r="AR866" s="1"/>
      <c r="AS866" s="1"/>
      <c r="AT866" s="1"/>
      <c r="AU866" s="1"/>
      <c r="AV866" s="1"/>
      <c r="AW866" s="1"/>
      <c r="AX866" s="1"/>
      <c r="AY866" s="1"/>
    </row>
    <row r="867" spans="6:51" x14ac:dyDescent="0.3">
      <c r="F867" s="2"/>
      <c r="G867" s="2"/>
      <c r="O867" s="4"/>
      <c r="P867" s="9"/>
      <c r="Q867" s="9"/>
      <c r="R867" s="9"/>
      <c r="S867" s="9"/>
      <c r="T867" s="9"/>
      <c r="U867" s="9"/>
      <c r="V867" s="9"/>
      <c r="W867" s="9"/>
      <c r="X867" s="9"/>
      <c r="Y867" s="9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P867" s="1"/>
      <c r="AQ867" s="1"/>
      <c r="AR867" s="1"/>
      <c r="AS867" s="1"/>
      <c r="AT867" s="1"/>
      <c r="AU867" s="1"/>
      <c r="AV867" s="1"/>
      <c r="AW867" s="1"/>
      <c r="AX867" s="1"/>
      <c r="AY867" s="1"/>
    </row>
    <row r="868" spans="6:51" x14ac:dyDescent="0.3">
      <c r="F868"/>
      <c r="G868" s="2"/>
      <c r="O868" s="4"/>
      <c r="P868" s="9"/>
      <c r="Q868" s="9"/>
      <c r="R868" s="9"/>
      <c r="S868" s="9"/>
      <c r="T868" s="9"/>
      <c r="U868" s="9"/>
      <c r="V868" s="9"/>
      <c r="W868" s="9"/>
      <c r="X868" s="9"/>
      <c r="Y868" s="9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P868" s="1"/>
      <c r="AQ868" s="1"/>
      <c r="AR868" s="1"/>
      <c r="AS868" s="1"/>
      <c r="AT868" s="1"/>
      <c r="AU868" s="1"/>
      <c r="AV868" s="1"/>
      <c r="AW868" s="1"/>
      <c r="AX868" s="1"/>
      <c r="AY868" s="1"/>
    </row>
    <row r="869" spans="6:51" x14ac:dyDescent="0.3">
      <c r="F869" s="2"/>
      <c r="G869" s="2"/>
      <c r="O869" s="4"/>
      <c r="P869" s="9"/>
      <c r="Q869" s="9"/>
      <c r="R869" s="9"/>
      <c r="S869" s="9"/>
      <c r="T869" s="9"/>
      <c r="U869" s="9"/>
      <c r="V869" s="9"/>
      <c r="W869" s="9"/>
      <c r="X869" s="9"/>
      <c r="Y869" s="9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P869" s="1"/>
      <c r="AQ869" s="1"/>
      <c r="AR869" s="1"/>
      <c r="AS869" s="1"/>
      <c r="AT869" s="1"/>
      <c r="AU869" s="1"/>
      <c r="AV869" s="1"/>
      <c r="AW869" s="1"/>
      <c r="AX869" s="1"/>
      <c r="AY869" s="1"/>
    </row>
    <row r="870" spans="6:51" x14ac:dyDescent="0.3">
      <c r="F870" s="2"/>
      <c r="G870" s="2"/>
      <c r="O870" s="4"/>
      <c r="P870" s="9"/>
      <c r="Q870" s="9"/>
      <c r="R870" s="9"/>
      <c r="S870" s="9"/>
      <c r="T870" s="9"/>
      <c r="U870" s="9"/>
      <c r="V870" s="9"/>
      <c r="W870" s="9"/>
      <c r="X870" s="9"/>
      <c r="Y870" s="9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P870" s="1"/>
      <c r="AQ870" s="1"/>
      <c r="AR870" s="1"/>
      <c r="AS870" s="1"/>
      <c r="AT870" s="1"/>
      <c r="AU870" s="1"/>
      <c r="AV870" s="1"/>
      <c r="AW870" s="1"/>
      <c r="AX870" s="1"/>
      <c r="AY870" s="1"/>
    </row>
    <row r="871" spans="6:51" x14ac:dyDescent="0.3">
      <c r="F871"/>
      <c r="G871" s="2"/>
      <c r="O871" s="4"/>
      <c r="P871" s="9"/>
      <c r="Q871" s="9"/>
      <c r="R871" s="9"/>
      <c r="S871" s="9"/>
      <c r="T871" s="9"/>
      <c r="U871" s="9"/>
      <c r="V871" s="9"/>
      <c r="W871" s="9"/>
      <c r="X871" s="9"/>
      <c r="Y871" s="9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P871" s="1"/>
      <c r="AQ871" s="1"/>
      <c r="AR871" s="1"/>
      <c r="AS871" s="1"/>
      <c r="AT871" s="1"/>
      <c r="AU871" s="1"/>
      <c r="AV871" s="1"/>
      <c r="AW871" s="1"/>
      <c r="AX871" s="1"/>
      <c r="AY871" s="1"/>
    </row>
    <row r="872" spans="6:51" x14ac:dyDescent="0.3">
      <c r="F872" s="2"/>
      <c r="G872" s="2"/>
      <c r="O872" s="4"/>
      <c r="P872" s="9"/>
      <c r="Q872" s="9"/>
      <c r="R872" s="9"/>
      <c r="S872" s="9"/>
      <c r="T872" s="9"/>
      <c r="U872" s="9"/>
      <c r="V872" s="9"/>
      <c r="W872" s="9"/>
      <c r="X872" s="9"/>
      <c r="Y872" s="9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P872" s="1"/>
      <c r="AQ872" s="1"/>
      <c r="AR872" s="1"/>
      <c r="AS872" s="1"/>
      <c r="AT872" s="1"/>
      <c r="AU872" s="1"/>
      <c r="AV872" s="1"/>
      <c r="AW872" s="1"/>
      <c r="AX872" s="1"/>
      <c r="AY872" s="1"/>
    </row>
    <row r="873" spans="6:51" x14ac:dyDescent="0.3">
      <c r="F873"/>
      <c r="G873" s="2"/>
      <c r="O873" s="4"/>
      <c r="P873" s="9"/>
      <c r="Q873" s="9"/>
      <c r="R873" s="9"/>
      <c r="S873" s="9"/>
      <c r="T873" s="9"/>
      <c r="U873" s="9"/>
      <c r="V873" s="9"/>
      <c r="W873" s="9"/>
      <c r="X873" s="9"/>
      <c r="Y873" s="9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P873" s="1"/>
      <c r="AQ873" s="1"/>
      <c r="AR873" s="1"/>
      <c r="AS873" s="1"/>
      <c r="AT873" s="1"/>
      <c r="AU873" s="1"/>
      <c r="AV873" s="1"/>
      <c r="AW873" s="1"/>
      <c r="AX873" s="1"/>
      <c r="AY873" s="1"/>
    </row>
    <row r="874" spans="6:51" x14ac:dyDescent="0.3">
      <c r="F874" s="2"/>
      <c r="G874" s="2"/>
      <c r="O874" s="4"/>
      <c r="P874" s="9"/>
      <c r="Q874" s="9"/>
      <c r="R874" s="9"/>
      <c r="S874" s="9"/>
      <c r="T874" s="9"/>
      <c r="U874" s="9"/>
      <c r="V874" s="9"/>
      <c r="W874" s="9"/>
      <c r="X874" s="9"/>
      <c r="Y874" s="9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P874" s="1"/>
      <c r="AQ874" s="1"/>
      <c r="AR874" s="1"/>
      <c r="AS874" s="1"/>
      <c r="AT874" s="1"/>
      <c r="AU874" s="1"/>
      <c r="AV874" s="1"/>
      <c r="AW874" s="1"/>
      <c r="AX874" s="1"/>
      <c r="AY874" s="1"/>
    </row>
    <row r="875" spans="6:51" x14ac:dyDescent="0.3">
      <c r="F875"/>
      <c r="G875" s="2"/>
      <c r="O875" s="4"/>
      <c r="P875" s="9"/>
      <c r="Q875" s="9"/>
      <c r="R875" s="9"/>
      <c r="S875" s="9"/>
      <c r="T875" s="9"/>
      <c r="U875" s="9"/>
      <c r="V875" s="9"/>
      <c r="W875" s="9"/>
      <c r="X875" s="9"/>
      <c r="Y875" s="9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P875" s="1"/>
      <c r="AQ875" s="1"/>
      <c r="AR875" s="1"/>
      <c r="AS875" s="1"/>
      <c r="AT875" s="1"/>
      <c r="AU875" s="1"/>
      <c r="AV875" s="1"/>
      <c r="AW875" s="1"/>
      <c r="AX875" s="1"/>
      <c r="AY875" s="1"/>
    </row>
    <row r="876" spans="6:51" x14ac:dyDescent="0.3">
      <c r="F876"/>
      <c r="G876" s="2"/>
      <c r="O876" s="4"/>
      <c r="P876" s="9"/>
      <c r="Q876" s="9"/>
      <c r="R876" s="9"/>
      <c r="S876" s="9"/>
      <c r="T876" s="9"/>
      <c r="U876" s="9"/>
      <c r="V876" s="9"/>
      <c r="W876" s="9"/>
      <c r="X876" s="9"/>
      <c r="Y876" s="9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P876" s="1"/>
      <c r="AQ876" s="1"/>
      <c r="AR876" s="1"/>
      <c r="AS876" s="1"/>
      <c r="AT876" s="1"/>
      <c r="AU876" s="1"/>
      <c r="AV876" s="1"/>
      <c r="AW876" s="1"/>
      <c r="AX876" s="1"/>
      <c r="AY876" s="1"/>
    </row>
    <row r="877" spans="6:51" x14ac:dyDescent="0.3">
      <c r="F877"/>
      <c r="G877" s="2"/>
      <c r="O877" s="4"/>
      <c r="P877" s="9"/>
      <c r="Q877" s="9"/>
      <c r="R877" s="9"/>
      <c r="S877" s="9"/>
      <c r="T877" s="9"/>
      <c r="U877" s="9"/>
      <c r="V877" s="9"/>
      <c r="W877" s="9"/>
      <c r="X877" s="9"/>
      <c r="Y877" s="9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P877" s="1"/>
      <c r="AQ877" s="1"/>
      <c r="AR877" s="1"/>
      <c r="AS877" s="1"/>
      <c r="AT877" s="1"/>
      <c r="AU877" s="1"/>
      <c r="AV877" s="1"/>
      <c r="AW877" s="1"/>
      <c r="AX877" s="1"/>
      <c r="AY877" s="1"/>
    </row>
    <row r="878" spans="6:51" x14ac:dyDescent="0.3">
      <c r="F878"/>
      <c r="G878" s="2"/>
      <c r="O878" s="4"/>
      <c r="P878" s="9"/>
      <c r="Q878" s="9"/>
      <c r="R878" s="9"/>
      <c r="S878" s="9"/>
      <c r="T878" s="9"/>
      <c r="U878" s="9"/>
      <c r="V878" s="9"/>
      <c r="W878" s="9"/>
      <c r="X878" s="9"/>
      <c r="Y878" s="9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P878" s="1"/>
      <c r="AQ878" s="1"/>
      <c r="AR878" s="1"/>
      <c r="AS878" s="1"/>
      <c r="AT878" s="1"/>
      <c r="AU878" s="1"/>
      <c r="AV878" s="1"/>
      <c r="AW878" s="1"/>
      <c r="AX878" s="1"/>
      <c r="AY878" s="1"/>
    </row>
    <row r="879" spans="6:51" x14ac:dyDescent="0.3">
      <c r="F879"/>
      <c r="G879" s="2"/>
      <c r="O879" s="4"/>
      <c r="P879" s="9"/>
      <c r="Q879" s="9"/>
      <c r="R879" s="9"/>
      <c r="S879" s="9"/>
      <c r="T879" s="9"/>
      <c r="U879" s="9"/>
      <c r="V879" s="9"/>
      <c r="W879" s="9"/>
      <c r="X879" s="9"/>
      <c r="Y879" s="9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P879" s="1"/>
      <c r="AQ879" s="1"/>
      <c r="AR879" s="1"/>
      <c r="AS879" s="1"/>
      <c r="AT879" s="1"/>
      <c r="AU879" s="1"/>
      <c r="AV879" s="1"/>
      <c r="AW879" s="1"/>
      <c r="AX879" s="1"/>
      <c r="AY879" s="1"/>
    </row>
    <row r="880" spans="6:51" s="14" customFormat="1" x14ac:dyDescent="0.3">
      <c r="G880" s="15"/>
      <c r="O880" s="16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P880" s="17"/>
      <c r="AQ880" s="17"/>
      <c r="AR880" s="17"/>
      <c r="AS880" s="17"/>
      <c r="AT880" s="17"/>
      <c r="AU880" s="17"/>
      <c r="AV880" s="17"/>
      <c r="AW880" s="17"/>
      <c r="AX880" s="17"/>
      <c r="AY880" s="17"/>
    </row>
    <row r="881" spans="6:51" s="14" customFormat="1" x14ac:dyDescent="0.3">
      <c r="G881" s="15"/>
      <c r="O881" s="16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P881" s="17"/>
      <c r="AQ881" s="17"/>
      <c r="AR881" s="17"/>
      <c r="AS881" s="17"/>
      <c r="AT881" s="17"/>
      <c r="AU881" s="17"/>
      <c r="AV881" s="17"/>
      <c r="AW881" s="17"/>
      <c r="AX881" s="17"/>
      <c r="AY881" s="17"/>
    </row>
    <row r="882" spans="6:51" x14ac:dyDescent="0.3">
      <c r="F882" s="2"/>
      <c r="G882" s="2"/>
      <c r="O882" s="4"/>
      <c r="P882" s="9"/>
      <c r="Q882" s="9"/>
      <c r="R882" s="9"/>
      <c r="S882" s="9"/>
      <c r="T882" s="9"/>
      <c r="U882" s="9"/>
      <c r="V882" s="9"/>
      <c r="W882" s="9"/>
      <c r="X882" s="9"/>
      <c r="Y882" s="9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P882" s="1"/>
      <c r="AQ882" s="1"/>
      <c r="AR882" s="1"/>
      <c r="AS882" s="1"/>
      <c r="AT882" s="1"/>
      <c r="AU882" s="1"/>
      <c r="AV882" s="1"/>
      <c r="AW882" s="1"/>
      <c r="AX882" s="1"/>
      <c r="AY882" s="1"/>
    </row>
    <row r="883" spans="6:51" x14ac:dyDescent="0.3">
      <c r="F883" s="2"/>
      <c r="G883" s="2"/>
      <c r="O883" s="4"/>
      <c r="P883" s="9"/>
      <c r="Q883" s="9"/>
      <c r="R883" s="9"/>
      <c r="S883" s="9"/>
      <c r="T883" s="9"/>
      <c r="U883" s="9"/>
      <c r="V883" s="9"/>
      <c r="W883" s="9"/>
      <c r="X883" s="9"/>
      <c r="Y883" s="9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P883" s="1"/>
      <c r="AQ883" s="1"/>
      <c r="AR883" s="1"/>
      <c r="AS883" s="1"/>
      <c r="AT883" s="1"/>
      <c r="AU883" s="1"/>
      <c r="AV883" s="1"/>
      <c r="AW883" s="1"/>
      <c r="AX883" s="1"/>
      <c r="AY883" s="1"/>
    </row>
    <row r="884" spans="6:51" x14ac:dyDescent="0.3">
      <c r="F884" s="2"/>
      <c r="G884" s="2"/>
      <c r="O884" s="4"/>
      <c r="P884" s="9"/>
      <c r="Q884" s="9"/>
      <c r="R884" s="9"/>
      <c r="S884" s="9"/>
      <c r="T884" s="9"/>
      <c r="U884" s="9"/>
      <c r="V884" s="9"/>
      <c r="W884" s="9"/>
      <c r="X884" s="9"/>
      <c r="Y884" s="9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P884" s="1"/>
      <c r="AQ884" s="1"/>
      <c r="AR884" s="1"/>
      <c r="AS884" s="1"/>
      <c r="AT884" s="1"/>
      <c r="AU884" s="1"/>
      <c r="AV884" s="1"/>
      <c r="AW884" s="1"/>
      <c r="AX884" s="1"/>
      <c r="AY884" s="1"/>
    </row>
    <row r="885" spans="6:51" x14ac:dyDescent="0.3">
      <c r="F885" s="2"/>
      <c r="G885" s="2"/>
      <c r="O885" s="4"/>
      <c r="P885" s="9"/>
      <c r="Q885" s="9"/>
      <c r="R885" s="9"/>
      <c r="S885" s="9"/>
      <c r="T885" s="9"/>
      <c r="U885" s="9"/>
      <c r="V885" s="9"/>
      <c r="W885" s="9"/>
      <c r="X885" s="9"/>
      <c r="Y885" s="9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P885" s="1"/>
      <c r="AQ885" s="1"/>
      <c r="AR885" s="1"/>
      <c r="AS885" s="1"/>
      <c r="AT885" s="1"/>
      <c r="AU885" s="1"/>
      <c r="AV885" s="1"/>
      <c r="AW885" s="1"/>
      <c r="AX885" s="1"/>
      <c r="AY885" s="1"/>
    </row>
    <row r="886" spans="6:51" x14ac:dyDescent="0.3">
      <c r="F886"/>
      <c r="G886" s="2"/>
      <c r="O886" s="4"/>
      <c r="P886" s="9"/>
      <c r="Q886" s="9"/>
      <c r="R886" s="9"/>
      <c r="S886" s="9"/>
      <c r="T886" s="9"/>
      <c r="U886" s="9"/>
      <c r="V886" s="9"/>
      <c r="W886" s="9"/>
      <c r="X886" s="9"/>
      <c r="Y886" s="9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P886" s="1"/>
      <c r="AQ886" s="1"/>
      <c r="AR886" s="1"/>
      <c r="AS886" s="1"/>
      <c r="AT886" s="1"/>
      <c r="AU886" s="1"/>
      <c r="AV886" s="1"/>
      <c r="AW886" s="1"/>
      <c r="AX886" s="1"/>
      <c r="AY886" s="1"/>
    </row>
    <row r="887" spans="6:51" x14ac:dyDescent="0.3">
      <c r="F887"/>
      <c r="G887" s="2"/>
      <c r="O887" s="4"/>
      <c r="P887" s="9"/>
      <c r="Q887" s="9"/>
      <c r="R887" s="9"/>
      <c r="S887" s="9"/>
      <c r="T887" s="9"/>
      <c r="U887" s="9"/>
      <c r="V887" s="9"/>
      <c r="W887" s="9"/>
      <c r="X887" s="9"/>
      <c r="Y887" s="9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P887" s="1"/>
      <c r="AQ887" s="1"/>
      <c r="AR887" s="1"/>
      <c r="AS887" s="1"/>
      <c r="AT887" s="1"/>
      <c r="AU887" s="1"/>
      <c r="AV887" s="1"/>
      <c r="AW887" s="1"/>
      <c r="AX887" s="1"/>
      <c r="AY887" s="1"/>
    </row>
    <row r="888" spans="6:51" x14ac:dyDescent="0.3">
      <c r="F888"/>
      <c r="G888" s="2"/>
      <c r="O888" s="4"/>
      <c r="P888" s="9"/>
      <c r="Q888" s="9"/>
      <c r="R888" s="9"/>
      <c r="S888" s="9"/>
      <c r="T888" s="9"/>
      <c r="U888" s="9"/>
      <c r="V888" s="9"/>
      <c r="W888" s="9"/>
      <c r="X888" s="9"/>
      <c r="Y888" s="9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P888" s="1"/>
      <c r="AQ888" s="1"/>
      <c r="AR888" s="1"/>
      <c r="AS888" s="1"/>
      <c r="AT888" s="1"/>
      <c r="AU888" s="1"/>
      <c r="AV888" s="1"/>
      <c r="AW888" s="1"/>
      <c r="AX888" s="1"/>
      <c r="AY888" s="1"/>
    </row>
    <row r="889" spans="6:51" x14ac:dyDescent="0.3">
      <c r="F889"/>
      <c r="G889" s="2"/>
      <c r="O889" s="4"/>
      <c r="P889" s="9"/>
      <c r="Q889" s="9"/>
      <c r="R889" s="9"/>
      <c r="S889" s="9"/>
      <c r="T889" s="9"/>
      <c r="U889" s="9"/>
      <c r="V889" s="9"/>
      <c r="W889" s="9"/>
      <c r="X889" s="9"/>
      <c r="Y889" s="9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P889" s="1"/>
      <c r="AQ889" s="1"/>
      <c r="AR889" s="1"/>
      <c r="AS889" s="1"/>
      <c r="AT889" s="1"/>
      <c r="AU889" s="1"/>
      <c r="AV889" s="1"/>
      <c r="AW889" s="1"/>
      <c r="AX889" s="1"/>
      <c r="AY889" s="1"/>
    </row>
    <row r="890" spans="6:51" x14ac:dyDescent="0.3">
      <c r="F890"/>
      <c r="G890" s="2"/>
      <c r="O890" s="4"/>
      <c r="P890" s="9"/>
      <c r="Q890" s="9"/>
      <c r="R890" s="9"/>
      <c r="S890" s="9"/>
      <c r="T890" s="9"/>
      <c r="U890" s="9"/>
      <c r="V890" s="9"/>
      <c r="W890" s="9"/>
      <c r="X890" s="9"/>
      <c r="Y890" s="9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P890" s="1"/>
      <c r="AQ890" s="1"/>
      <c r="AR890" s="1"/>
      <c r="AS890" s="1"/>
      <c r="AT890" s="1"/>
      <c r="AU890" s="1"/>
      <c r="AV890" s="1"/>
      <c r="AW890" s="1"/>
      <c r="AX890" s="1"/>
      <c r="AY890" s="1"/>
    </row>
    <row r="891" spans="6:51" x14ac:dyDescent="0.3">
      <c r="F891"/>
      <c r="G891" s="2"/>
      <c r="O891" s="4"/>
      <c r="P891" s="9"/>
      <c r="Q891" s="9"/>
      <c r="R891" s="9"/>
      <c r="S891" s="9"/>
      <c r="T891" s="9"/>
      <c r="U891" s="9"/>
      <c r="V891" s="9"/>
      <c r="W891" s="9"/>
      <c r="X891" s="9"/>
      <c r="Y891" s="9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P891" s="1"/>
      <c r="AQ891" s="1"/>
      <c r="AR891" s="1"/>
      <c r="AS891" s="1"/>
      <c r="AT891" s="1"/>
      <c r="AU891" s="1"/>
      <c r="AV891" s="1"/>
      <c r="AW891" s="1"/>
      <c r="AX891" s="1"/>
      <c r="AY891" s="1"/>
    </row>
    <row r="892" spans="6:51" x14ac:dyDescent="0.3">
      <c r="F892" s="2"/>
      <c r="G892" s="2"/>
      <c r="O892" s="4"/>
      <c r="P892" s="9"/>
      <c r="Q892" s="9"/>
      <c r="R892" s="9"/>
      <c r="S892" s="9"/>
      <c r="T892" s="9"/>
      <c r="U892" s="9"/>
      <c r="V892" s="9"/>
      <c r="W892" s="9"/>
      <c r="X892" s="9"/>
      <c r="Y892" s="9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P892" s="1"/>
      <c r="AQ892" s="1"/>
      <c r="AR892" s="1"/>
      <c r="AS892" s="1"/>
      <c r="AT892" s="1"/>
      <c r="AU892" s="1"/>
      <c r="AV892" s="1"/>
      <c r="AW892" s="1"/>
      <c r="AX892" s="1"/>
      <c r="AY892" s="1"/>
    </row>
    <row r="893" spans="6:51" x14ac:dyDescent="0.3">
      <c r="F893"/>
      <c r="G893" s="2"/>
      <c r="O893" s="4"/>
      <c r="P893" s="9"/>
      <c r="Q893" s="9"/>
      <c r="R893" s="9"/>
      <c r="S893" s="9"/>
      <c r="T893" s="9"/>
      <c r="U893" s="9"/>
      <c r="V893" s="9"/>
      <c r="W893" s="9"/>
      <c r="X893" s="9"/>
      <c r="Y893" s="9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P893" s="1"/>
      <c r="AQ893" s="1"/>
      <c r="AR893" s="1"/>
      <c r="AS893" s="1"/>
      <c r="AT893" s="1"/>
      <c r="AU893" s="1"/>
      <c r="AV893" s="1"/>
      <c r="AW893" s="1"/>
      <c r="AX893" s="1"/>
      <c r="AY893" s="1"/>
    </row>
    <row r="894" spans="6:51" x14ac:dyDescent="0.3">
      <c r="F894" s="2"/>
      <c r="G894" s="2"/>
      <c r="O894" s="4"/>
      <c r="P894" s="9"/>
      <c r="Q894" s="9"/>
      <c r="R894" s="9"/>
      <c r="S894" s="9"/>
      <c r="T894" s="9"/>
      <c r="U894" s="9"/>
      <c r="V894" s="9"/>
      <c r="W894" s="9"/>
      <c r="X894" s="9"/>
      <c r="Y894" s="9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P894" s="1"/>
      <c r="AQ894" s="1"/>
      <c r="AR894" s="1"/>
      <c r="AS894" s="1"/>
      <c r="AT894" s="1"/>
      <c r="AU894" s="1"/>
      <c r="AV894" s="1"/>
      <c r="AW894" s="1"/>
      <c r="AX894" s="1"/>
      <c r="AY894" s="1"/>
    </row>
    <row r="895" spans="6:51" x14ac:dyDescent="0.3">
      <c r="F895"/>
      <c r="G895" s="2"/>
      <c r="O895" s="4"/>
      <c r="P895" s="9"/>
      <c r="Q895" s="9"/>
      <c r="R895" s="9"/>
      <c r="S895" s="9"/>
      <c r="T895" s="9"/>
      <c r="U895" s="9"/>
      <c r="V895" s="9"/>
      <c r="W895" s="9"/>
      <c r="X895" s="9"/>
      <c r="Y895" s="9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P895" s="1"/>
      <c r="AQ895" s="1"/>
      <c r="AR895" s="1"/>
      <c r="AS895" s="1"/>
      <c r="AT895" s="1"/>
      <c r="AU895" s="1"/>
      <c r="AV895" s="1"/>
      <c r="AW895" s="1"/>
      <c r="AX895" s="1"/>
      <c r="AY895" s="1"/>
    </row>
    <row r="896" spans="6:51" x14ac:dyDescent="0.3">
      <c r="F896"/>
      <c r="G896" s="2"/>
      <c r="O896" s="4"/>
      <c r="P896" s="9"/>
      <c r="Q896" s="9"/>
      <c r="R896" s="9"/>
      <c r="S896" s="9"/>
      <c r="T896" s="9"/>
      <c r="U896" s="9"/>
      <c r="V896" s="9"/>
      <c r="W896" s="9"/>
      <c r="X896" s="9"/>
      <c r="Y896" s="9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P896" s="1"/>
      <c r="AQ896" s="1"/>
      <c r="AR896" s="1"/>
      <c r="AS896" s="1"/>
      <c r="AT896" s="1"/>
      <c r="AU896" s="1"/>
      <c r="AV896" s="1"/>
      <c r="AW896" s="1"/>
      <c r="AX896" s="1"/>
      <c r="AY896" s="1"/>
    </row>
    <row r="897" spans="1:51" x14ac:dyDescent="0.3">
      <c r="F897"/>
      <c r="G897" s="2"/>
      <c r="O897" s="4"/>
      <c r="P897" s="9"/>
      <c r="Q897" s="9"/>
      <c r="R897" s="9"/>
      <c r="S897" s="9"/>
      <c r="T897" s="9"/>
      <c r="U897" s="9"/>
      <c r="V897" s="9"/>
      <c r="W897" s="9"/>
      <c r="X897" s="9"/>
      <c r="Y897" s="9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P897" s="1"/>
      <c r="AQ897" s="1"/>
      <c r="AR897" s="1"/>
      <c r="AS897" s="1"/>
      <c r="AT897" s="1"/>
      <c r="AU897" s="1"/>
      <c r="AV897" s="1"/>
      <c r="AW897" s="1"/>
      <c r="AX897" s="1"/>
      <c r="AY897" s="1"/>
    </row>
    <row r="898" spans="1:51" x14ac:dyDescent="0.3">
      <c r="F898"/>
      <c r="G898" s="2"/>
      <c r="O898" s="4"/>
      <c r="P898" s="9"/>
      <c r="Q898" s="9"/>
      <c r="R898" s="9"/>
      <c r="S898" s="9"/>
      <c r="T898" s="9"/>
      <c r="U898" s="9"/>
      <c r="V898" s="9"/>
      <c r="W898" s="9"/>
      <c r="X898" s="9"/>
      <c r="Y898" s="9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P898" s="1"/>
      <c r="AQ898" s="1"/>
      <c r="AR898" s="1"/>
      <c r="AS898" s="1"/>
      <c r="AT898" s="1"/>
      <c r="AU898" s="1"/>
      <c r="AV898" s="1"/>
      <c r="AW898" s="1"/>
      <c r="AX898" s="1"/>
      <c r="AY898" s="1"/>
    </row>
    <row r="899" spans="1:51" x14ac:dyDescent="0.3">
      <c r="A899" s="11"/>
      <c r="F899"/>
      <c r="G899" s="2"/>
      <c r="O899" s="4"/>
      <c r="P899" s="9"/>
      <c r="Q899" s="9"/>
      <c r="R899" s="9"/>
      <c r="S899" s="9"/>
      <c r="T899" s="9"/>
      <c r="U899" s="9"/>
      <c r="V899" s="9"/>
      <c r="W899" s="9"/>
      <c r="X899" s="9"/>
      <c r="Y899" s="9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P899" s="1"/>
      <c r="AQ899" s="1"/>
      <c r="AR899" s="1"/>
      <c r="AS899" s="1"/>
      <c r="AT899" s="1"/>
      <c r="AU899" s="1"/>
      <c r="AV899" s="1"/>
      <c r="AW899" s="1"/>
      <c r="AX899" s="1"/>
      <c r="AY899" s="1"/>
    </row>
    <row r="900" spans="1:51" x14ac:dyDescent="0.3">
      <c r="F900"/>
      <c r="G900" s="2"/>
      <c r="O900" s="4"/>
      <c r="P900" s="9"/>
      <c r="Q900" s="9"/>
      <c r="R900" s="9"/>
      <c r="S900" s="9"/>
      <c r="T900" s="9"/>
      <c r="U900" s="9"/>
      <c r="V900" s="9"/>
      <c r="W900" s="9"/>
      <c r="X900" s="9"/>
      <c r="Y900" s="9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P900" s="1"/>
      <c r="AQ900" s="1"/>
      <c r="AR900" s="1"/>
      <c r="AS900" s="1"/>
      <c r="AT900" s="1"/>
      <c r="AU900" s="1"/>
      <c r="AV900" s="1"/>
      <c r="AW900" s="1"/>
      <c r="AX900" s="1"/>
      <c r="AY900" s="1"/>
    </row>
    <row r="901" spans="1:51" x14ac:dyDescent="0.3">
      <c r="F901"/>
      <c r="G901" s="2"/>
      <c r="O901" s="4"/>
      <c r="P901" s="9"/>
      <c r="Q901" s="9"/>
      <c r="R901" s="9"/>
      <c r="S901" s="9"/>
      <c r="T901" s="9"/>
      <c r="U901" s="9"/>
      <c r="V901" s="9"/>
      <c r="W901" s="9"/>
      <c r="X901" s="9"/>
      <c r="Y901" s="9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P901" s="1"/>
      <c r="AQ901" s="1"/>
      <c r="AR901" s="1"/>
      <c r="AS901" s="1"/>
      <c r="AT901" s="1"/>
      <c r="AU901" s="1"/>
      <c r="AV901" s="1"/>
      <c r="AW901" s="1"/>
      <c r="AX901" s="1"/>
      <c r="AY901" s="1"/>
    </row>
    <row r="902" spans="1:51" x14ac:dyDescent="0.3">
      <c r="F902"/>
      <c r="G902" s="2"/>
      <c r="O902" s="4"/>
      <c r="P902" s="9"/>
      <c r="Q902" s="9"/>
      <c r="R902" s="9"/>
      <c r="S902" s="9"/>
      <c r="T902" s="9"/>
      <c r="U902" s="9"/>
      <c r="V902" s="9"/>
      <c r="W902" s="9"/>
      <c r="X902" s="9"/>
      <c r="Y902" s="9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P902" s="1"/>
      <c r="AQ902" s="1"/>
      <c r="AR902" s="1"/>
      <c r="AS902" s="1"/>
      <c r="AT902" s="1"/>
      <c r="AU902" s="1"/>
      <c r="AV902" s="1"/>
      <c r="AW902" s="1"/>
      <c r="AX902" s="1"/>
      <c r="AY902" s="1"/>
    </row>
    <row r="903" spans="1:51" x14ac:dyDescent="0.3">
      <c r="F903" s="2"/>
      <c r="G903" s="2"/>
      <c r="O903" s="4"/>
      <c r="P903" s="9"/>
      <c r="Q903" s="9"/>
      <c r="R903" s="9"/>
      <c r="S903" s="9"/>
      <c r="T903" s="9"/>
      <c r="U903" s="9"/>
      <c r="V903" s="9"/>
      <c r="W903" s="9"/>
      <c r="X903" s="9"/>
      <c r="Y903" s="9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P903" s="1"/>
      <c r="AQ903" s="1"/>
      <c r="AR903" s="1"/>
      <c r="AS903" s="1"/>
      <c r="AT903" s="1"/>
      <c r="AU903" s="1"/>
      <c r="AV903" s="1"/>
      <c r="AW903" s="1"/>
      <c r="AX903" s="1"/>
      <c r="AY903" s="1"/>
    </row>
    <row r="904" spans="1:51" x14ac:dyDescent="0.3">
      <c r="F904"/>
      <c r="G904" s="2"/>
      <c r="O904" s="4"/>
      <c r="P904" s="9"/>
      <c r="Q904" s="9"/>
      <c r="R904" s="9"/>
      <c r="S904" s="9"/>
      <c r="T904" s="9"/>
      <c r="U904" s="9"/>
      <c r="V904" s="9"/>
      <c r="W904" s="9"/>
      <c r="X904" s="9"/>
      <c r="Y904" s="9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P904" s="1"/>
      <c r="AQ904" s="1"/>
      <c r="AR904" s="1"/>
      <c r="AS904" s="1"/>
      <c r="AT904" s="1"/>
      <c r="AU904" s="1"/>
      <c r="AV904" s="1"/>
      <c r="AW904" s="1"/>
      <c r="AX904" s="1"/>
      <c r="AY904" s="1"/>
    </row>
    <row r="905" spans="1:51" x14ac:dyDescent="0.3">
      <c r="F905"/>
      <c r="G905" s="2"/>
      <c r="O905" s="4"/>
      <c r="P905" s="9"/>
      <c r="Q905" s="9"/>
      <c r="R905" s="9"/>
      <c r="S905" s="9"/>
      <c r="T905" s="9"/>
      <c r="U905" s="9"/>
      <c r="V905" s="9"/>
      <c r="W905" s="9"/>
      <c r="X905" s="9"/>
      <c r="Y905" s="9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P905" s="1"/>
      <c r="AQ905" s="1"/>
      <c r="AR905" s="1"/>
      <c r="AS905" s="1"/>
      <c r="AT905" s="1"/>
      <c r="AU905" s="1"/>
      <c r="AV905" s="1"/>
      <c r="AW905" s="1"/>
      <c r="AX905" s="1"/>
      <c r="AY905" s="1"/>
    </row>
    <row r="906" spans="1:51" x14ac:dyDescent="0.3">
      <c r="F906"/>
      <c r="G906" s="2"/>
      <c r="O906" s="4"/>
      <c r="P906" s="9"/>
      <c r="Q906" s="9"/>
      <c r="R906" s="9"/>
      <c r="S906" s="9"/>
      <c r="T906" s="9"/>
      <c r="U906" s="9"/>
      <c r="V906" s="9"/>
      <c r="W906" s="9"/>
      <c r="X906" s="9"/>
      <c r="Y906" s="9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P906" s="1"/>
      <c r="AQ906" s="1"/>
      <c r="AR906" s="1"/>
      <c r="AS906" s="1"/>
      <c r="AT906" s="1"/>
      <c r="AU906" s="1"/>
      <c r="AV906" s="1"/>
      <c r="AW906" s="1"/>
      <c r="AX906" s="1"/>
      <c r="AY906" s="1"/>
    </row>
    <row r="907" spans="1:51" x14ac:dyDescent="0.3">
      <c r="F907"/>
      <c r="G907" s="2"/>
      <c r="O907" s="4"/>
      <c r="P907" s="9"/>
      <c r="Q907" s="9"/>
      <c r="R907" s="9"/>
      <c r="S907" s="9"/>
      <c r="T907" s="9"/>
      <c r="U907" s="9"/>
      <c r="V907" s="9"/>
      <c r="W907" s="9"/>
      <c r="X907" s="9"/>
      <c r="Y907" s="9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P907" s="1"/>
      <c r="AQ907" s="1"/>
      <c r="AR907" s="1"/>
      <c r="AS907" s="1"/>
      <c r="AT907" s="1"/>
      <c r="AU907" s="1"/>
      <c r="AV907" s="1"/>
      <c r="AW907" s="1"/>
      <c r="AX907" s="1"/>
      <c r="AY907" s="1"/>
    </row>
    <row r="908" spans="1:51" x14ac:dyDescent="0.3">
      <c r="F908" s="2"/>
      <c r="G908" s="2"/>
      <c r="O908" s="4"/>
      <c r="P908" s="9"/>
      <c r="Q908" s="9"/>
      <c r="R908" s="9"/>
      <c r="S908" s="9"/>
      <c r="T908" s="9"/>
      <c r="U908" s="9"/>
      <c r="V908" s="9"/>
      <c r="W908" s="9"/>
      <c r="X908" s="9"/>
      <c r="Y908" s="9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P908" s="1"/>
      <c r="AQ908" s="1"/>
      <c r="AR908" s="1"/>
      <c r="AS908" s="1"/>
      <c r="AT908" s="1"/>
      <c r="AU908" s="1"/>
      <c r="AV908" s="1"/>
      <c r="AW908" s="1"/>
      <c r="AX908" s="1"/>
      <c r="AY908" s="1"/>
    </row>
    <row r="909" spans="1:51" x14ac:dyDescent="0.3">
      <c r="F909" s="2"/>
      <c r="G909" s="2"/>
      <c r="O909" s="4"/>
      <c r="P909" s="9"/>
      <c r="Q909" s="9"/>
      <c r="R909" s="9"/>
      <c r="S909" s="9"/>
      <c r="T909" s="9"/>
      <c r="U909" s="9"/>
      <c r="V909" s="9"/>
      <c r="W909" s="9"/>
      <c r="X909" s="9"/>
      <c r="Y909" s="9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P909" s="1"/>
      <c r="AQ909" s="1"/>
      <c r="AR909" s="1"/>
      <c r="AS909" s="1"/>
      <c r="AT909" s="1"/>
      <c r="AU909" s="1"/>
      <c r="AV909" s="1"/>
      <c r="AW909" s="1"/>
      <c r="AX909" s="1"/>
      <c r="AY909" s="1"/>
    </row>
    <row r="910" spans="1:51" x14ac:dyDescent="0.3">
      <c r="F910"/>
      <c r="G910" s="2"/>
      <c r="O910" s="4"/>
      <c r="P910" s="9"/>
      <c r="Q910" s="9"/>
      <c r="R910" s="9"/>
      <c r="S910" s="9"/>
      <c r="T910" s="9"/>
      <c r="U910" s="9"/>
      <c r="V910" s="9"/>
      <c r="W910" s="9"/>
      <c r="X910" s="9"/>
      <c r="Y910" s="9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P910" s="1"/>
      <c r="AQ910" s="1"/>
      <c r="AR910" s="1"/>
      <c r="AS910" s="1"/>
      <c r="AT910" s="1"/>
      <c r="AU910" s="1"/>
      <c r="AV910" s="1"/>
      <c r="AW910" s="1"/>
      <c r="AX910" s="1"/>
      <c r="AY910" s="1"/>
    </row>
    <row r="911" spans="1:51" x14ac:dyDescent="0.3">
      <c r="F911" s="2"/>
      <c r="G911" s="2"/>
      <c r="O911" s="4"/>
      <c r="P911" s="9"/>
      <c r="Q911" s="9"/>
      <c r="R911" s="9"/>
      <c r="S911" s="9"/>
      <c r="T911" s="9"/>
      <c r="U911" s="9"/>
      <c r="V911" s="9"/>
      <c r="W911" s="9"/>
      <c r="X911" s="9"/>
      <c r="Y911" s="9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P911" s="1"/>
      <c r="AQ911" s="1"/>
      <c r="AR911" s="1"/>
      <c r="AS911" s="1"/>
      <c r="AT911" s="1"/>
      <c r="AU911" s="1"/>
      <c r="AV911" s="1"/>
      <c r="AW911" s="1"/>
      <c r="AX911" s="1"/>
      <c r="AY911" s="1"/>
    </row>
    <row r="912" spans="1:51" x14ac:dyDescent="0.3">
      <c r="F912"/>
      <c r="G912" s="2"/>
      <c r="O912" s="4"/>
      <c r="P912" s="9"/>
      <c r="Q912" s="9"/>
      <c r="R912" s="9"/>
      <c r="S912" s="9"/>
      <c r="T912" s="9"/>
      <c r="U912" s="9"/>
      <c r="V912" s="9"/>
      <c r="W912" s="9"/>
      <c r="X912" s="9"/>
      <c r="Y912" s="9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P912" s="1"/>
      <c r="AQ912" s="1"/>
      <c r="AR912" s="1"/>
      <c r="AS912" s="1"/>
      <c r="AT912" s="1"/>
      <c r="AU912" s="1"/>
      <c r="AV912" s="1"/>
      <c r="AW912" s="1"/>
      <c r="AX912" s="1"/>
      <c r="AY912" s="1"/>
    </row>
    <row r="913" spans="6:51" x14ac:dyDescent="0.3">
      <c r="F913" s="2"/>
      <c r="G913" s="2"/>
      <c r="O913" s="4"/>
      <c r="P913" s="9"/>
      <c r="Q913" s="9"/>
      <c r="R913" s="9"/>
      <c r="S913" s="9"/>
      <c r="T913" s="9"/>
      <c r="U913" s="9"/>
      <c r="V913" s="9"/>
      <c r="W913" s="9"/>
      <c r="X913" s="9"/>
      <c r="Y913" s="9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P913" s="1"/>
      <c r="AQ913" s="1"/>
      <c r="AR913" s="1"/>
      <c r="AS913" s="1"/>
      <c r="AT913" s="1"/>
      <c r="AU913" s="1"/>
      <c r="AV913" s="1"/>
      <c r="AW913" s="1"/>
      <c r="AX913" s="1"/>
      <c r="AY913" s="1"/>
    </row>
    <row r="914" spans="6:51" x14ac:dyDescent="0.3">
      <c r="F914" s="2"/>
      <c r="G914" s="2"/>
      <c r="O914" s="4"/>
      <c r="P914" s="9"/>
      <c r="Q914" s="9"/>
      <c r="R914" s="9"/>
      <c r="S914" s="9"/>
      <c r="T914" s="9"/>
      <c r="U914" s="9"/>
      <c r="V914" s="9"/>
      <c r="W914" s="9"/>
      <c r="X914" s="9"/>
      <c r="Y914" s="9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P914" s="1"/>
      <c r="AQ914" s="1"/>
      <c r="AR914" s="1"/>
      <c r="AS914" s="1"/>
      <c r="AT914" s="1"/>
      <c r="AU914" s="1"/>
      <c r="AV914" s="1"/>
      <c r="AW914" s="1"/>
      <c r="AX914" s="1"/>
      <c r="AY914" s="1"/>
    </row>
    <row r="915" spans="6:51" x14ac:dyDescent="0.3">
      <c r="F915" s="2"/>
      <c r="G915" s="2"/>
      <c r="O915" s="4"/>
      <c r="P915" s="9"/>
      <c r="Q915" s="9"/>
      <c r="R915" s="9"/>
      <c r="S915" s="9"/>
      <c r="T915" s="9"/>
      <c r="U915" s="9"/>
      <c r="V915" s="9"/>
      <c r="W915" s="9"/>
      <c r="X915" s="9"/>
      <c r="Y915" s="9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P915" s="1"/>
      <c r="AQ915" s="1"/>
      <c r="AR915" s="1"/>
      <c r="AS915" s="1"/>
      <c r="AT915" s="1"/>
      <c r="AU915" s="1"/>
      <c r="AV915" s="1"/>
      <c r="AW915" s="1"/>
      <c r="AX915" s="1"/>
      <c r="AY915" s="1"/>
    </row>
    <row r="916" spans="6:51" x14ac:dyDescent="0.3">
      <c r="F916" s="2"/>
      <c r="G916" s="2"/>
      <c r="O916" s="4"/>
      <c r="P916" s="9"/>
      <c r="Q916" s="9"/>
      <c r="R916" s="9"/>
      <c r="S916" s="9"/>
      <c r="T916" s="9"/>
      <c r="U916" s="9"/>
      <c r="V916" s="9"/>
      <c r="W916" s="9"/>
      <c r="X916" s="9"/>
      <c r="Y916" s="9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P916" s="1"/>
      <c r="AQ916" s="1"/>
      <c r="AR916" s="1"/>
      <c r="AS916" s="1"/>
      <c r="AT916" s="1"/>
      <c r="AU916" s="1"/>
      <c r="AV916" s="1"/>
      <c r="AW916" s="1"/>
      <c r="AX916" s="1"/>
      <c r="AY916" s="1"/>
    </row>
    <row r="917" spans="6:51" x14ac:dyDescent="0.3">
      <c r="F917" s="2"/>
      <c r="G917" s="2"/>
      <c r="O917" s="4"/>
      <c r="P917" s="9"/>
      <c r="Q917" s="9"/>
      <c r="R917" s="9"/>
      <c r="S917" s="9"/>
      <c r="T917" s="9"/>
      <c r="U917" s="9"/>
      <c r="V917" s="9"/>
      <c r="W917" s="9"/>
      <c r="X917" s="9"/>
      <c r="Y917" s="9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P917" s="1"/>
      <c r="AQ917" s="1"/>
      <c r="AR917" s="1"/>
      <c r="AS917" s="1"/>
      <c r="AT917" s="1"/>
      <c r="AU917" s="1"/>
      <c r="AV917" s="1"/>
      <c r="AW917" s="1"/>
      <c r="AX917" s="1"/>
      <c r="AY917" s="1"/>
    </row>
    <row r="918" spans="6:51" x14ac:dyDescent="0.3">
      <c r="F918"/>
      <c r="G918" s="2"/>
      <c r="O918" s="4"/>
      <c r="P918" s="9"/>
      <c r="Q918" s="9"/>
      <c r="R918" s="9"/>
      <c r="S918" s="9"/>
      <c r="T918" s="9"/>
      <c r="U918" s="9"/>
      <c r="V918" s="9"/>
      <c r="W918" s="9"/>
      <c r="X918" s="9"/>
      <c r="Y918" s="9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P918" s="1"/>
      <c r="AQ918" s="1"/>
      <c r="AR918" s="1"/>
      <c r="AS918" s="1"/>
      <c r="AT918" s="1"/>
      <c r="AU918" s="1"/>
      <c r="AV918" s="1"/>
      <c r="AW918" s="1"/>
      <c r="AX918" s="1"/>
      <c r="AY918" s="1"/>
    </row>
    <row r="919" spans="6:51" x14ac:dyDescent="0.3">
      <c r="F919"/>
      <c r="G919" s="2"/>
      <c r="O919" s="4"/>
      <c r="P919" s="9"/>
      <c r="Q919" s="9"/>
      <c r="R919" s="9"/>
      <c r="S919" s="9"/>
      <c r="T919" s="9"/>
      <c r="U919" s="9"/>
      <c r="V919" s="9"/>
      <c r="W919" s="9"/>
      <c r="X919" s="9"/>
      <c r="Y919" s="9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P919" s="1"/>
      <c r="AQ919" s="1"/>
      <c r="AR919" s="1"/>
      <c r="AS919" s="1"/>
      <c r="AT919" s="1"/>
      <c r="AU919" s="1"/>
      <c r="AV919" s="1"/>
      <c r="AW919" s="1"/>
      <c r="AX919" s="1"/>
      <c r="AY919" s="1"/>
    </row>
    <row r="920" spans="6:51" x14ac:dyDescent="0.3">
      <c r="F920" s="2"/>
      <c r="G920" s="2"/>
      <c r="O920" s="4"/>
      <c r="P920" s="9"/>
      <c r="Q920" s="9"/>
      <c r="R920" s="9"/>
      <c r="S920" s="9"/>
      <c r="T920" s="9"/>
      <c r="U920" s="9"/>
      <c r="V920" s="9"/>
      <c r="W920" s="9"/>
      <c r="X920" s="9"/>
      <c r="Y920" s="9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P920" s="1"/>
      <c r="AQ920" s="1"/>
      <c r="AR920" s="1"/>
      <c r="AS920" s="1"/>
      <c r="AT920" s="1"/>
      <c r="AU920" s="1"/>
      <c r="AV920" s="1"/>
      <c r="AW920" s="1"/>
      <c r="AX920" s="1"/>
      <c r="AY920" s="1"/>
    </row>
    <row r="921" spans="6:51" x14ac:dyDescent="0.3">
      <c r="F921" s="2"/>
      <c r="G921" s="2"/>
      <c r="O921" s="4"/>
      <c r="P921" s="9"/>
      <c r="Q921" s="9"/>
      <c r="R921" s="9"/>
      <c r="S921" s="9"/>
      <c r="T921" s="9"/>
      <c r="U921" s="9"/>
      <c r="V921" s="9"/>
      <c r="W921" s="9"/>
      <c r="X921" s="9"/>
      <c r="Y921" s="9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P921" s="1"/>
      <c r="AQ921" s="1"/>
      <c r="AR921" s="1"/>
      <c r="AS921" s="1"/>
      <c r="AT921" s="1"/>
      <c r="AU921" s="1"/>
      <c r="AV921" s="1"/>
      <c r="AW921" s="1"/>
      <c r="AX921" s="1"/>
      <c r="AY921" s="1"/>
    </row>
    <row r="922" spans="6:51" x14ac:dyDescent="0.3">
      <c r="F922" s="2"/>
      <c r="G922" s="2"/>
      <c r="O922" s="4"/>
      <c r="P922" s="9"/>
      <c r="Q922" s="9"/>
      <c r="R922" s="9"/>
      <c r="S922" s="9"/>
      <c r="T922" s="9"/>
      <c r="U922" s="9"/>
      <c r="V922" s="9"/>
      <c r="W922" s="9"/>
      <c r="X922" s="9"/>
      <c r="Y922" s="9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P922" s="1"/>
      <c r="AQ922" s="1"/>
      <c r="AR922" s="1"/>
      <c r="AS922" s="1"/>
      <c r="AT922" s="1"/>
      <c r="AU922" s="1"/>
      <c r="AV922" s="1"/>
      <c r="AW922" s="1"/>
      <c r="AX922" s="1"/>
      <c r="AY922" s="1"/>
    </row>
    <row r="923" spans="6:51" x14ac:dyDescent="0.3">
      <c r="F923"/>
      <c r="G923" s="2"/>
      <c r="O923" s="4"/>
      <c r="P923" s="9"/>
      <c r="Q923" s="9"/>
      <c r="R923" s="9"/>
      <c r="S923" s="9"/>
      <c r="T923" s="9"/>
      <c r="U923" s="9"/>
      <c r="V923" s="9"/>
      <c r="W923" s="9"/>
      <c r="X923" s="9"/>
      <c r="Y923" s="9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P923" s="1"/>
      <c r="AQ923" s="1"/>
      <c r="AR923" s="1"/>
      <c r="AS923" s="1"/>
      <c r="AT923" s="1"/>
      <c r="AU923" s="1"/>
      <c r="AV923" s="1"/>
      <c r="AW923" s="1"/>
      <c r="AX923" s="1"/>
      <c r="AY923" s="1"/>
    </row>
    <row r="924" spans="6:51" x14ac:dyDescent="0.3">
      <c r="F924" s="2"/>
      <c r="G924" s="2"/>
      <c r="O924" s="4"/>
      <c r="P924" s="9"/>
      <c r="Q924" s="9"/>
      <c r="R924" s="9"/>
      <c r="S924" s="9"/>
      <c r="T924" s="9"/>
      <c r="U924" s="9"/>
      <c r="V924" s="9"/>
      <c r="W924" s="9"/>
      <c r="X924" s="9"/>
      <c r="Y924" s="9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P924" s="1"/>
      <c r="AQ924" s="1"/>
      <c r="AR924" s="1"/>
      <c r="AS924" s="1"/>
      <c r="AT924" s="1"/>
      <c r="AU924" s="1"/>
      <c r="AV924" s="1"/>
      <c r="AW924" s="1"/>
      <c r="AX924" s="1"/>
      <c r="AY924" s="1"/>
    </row>
    <row r="925" spans="6:51" x14ac:dyDescent="0.3">
      <c r="F925" s="2"/>
      <c r="G925" s="2"/>
      <c r="O925" s="4"/>
      <c r="P925" s="9"/>
      <c r="Q925" s="9"/>
      <c r="R925" s="9"/>
      <c r="S925" s="9"/>
      <c r="T925" s="9"/>
      <c r="U925" s="9"/>
      <c r="V925" s="9"/>
      <c r="W925" s="9"/>
      <c r="X925" s="9"/>
      <c r="Y925" s="9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P925" s="1"/>
      <c r="AQ925" s="1"/>
      <c r="AR925" s="1"/>
      <c r="AS925" s="1"/>
      <c r="AT925" s="1"/>
      <c r="AU925" s="1"/>
      <c r="AV925" s="1"/>
      <c r="AW925" s="1"/>
      <c r="AX925" s="1"/>
      <c r="AY925" s="1"/>
    </row>
    <row r="926" spans="6:51" x14ac:dyDescent="0.3">
      <c r="F926"/>
      <c r="G926" s="2"/>
      <c r="O926" s="4"/>
      <c r="P926" s="9"/>
      <c r="Q926" s="9"/>
      <c r="R926" s="9"/>
      <c r="S926" s="9"/>
      <c r="T926" s="9"/>
      <c r="U926" s="9"/>
      <c r="V926" s="9"/>
      <c r="W926" s="9"/>
      <c r="X926" s="9"/>
      <c r="Y926" s="9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P926" s="1"/>
      <c r="AQ926" s="1"/>
      <c r="AR926" s="1"/>
      <c r="AS926" s="1"/>
      <c r="AT926" s="1"/>
      <c r="AU926" s="1"/>
      <c r="AV926" s="1"/>
      <c r="AW926" s="1"/>
      <c r="AX926" s="1"/>
      <c r="AY926" s="1"/>
    </row>
    <row r="927" spans="6:51" x14ac:dyDescent="0.3">
      <c r="F927"/>
      <c r="G927" s="2"/>
      <c r="O927" s="4"/>
      <c r="P927" s="9"/>
      <c r="Q927" s="9"/>
      <c r="R927" s="9"/>
      <c r="S927" s="9"/>
      <c r="T927" s="9"/>
      <c r="U927" s="9"/>
      <c r="V927" s="9"/>
      <c r="W927" s="9"/>
      <c r="X927" s="9"/>
      <c r="Y927" s="9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P927" s="1"/>
      <c r="AQ927" s="1"/>
      <c r="AR927" s="1"/>
      <c r="AS927" s="1"/>
      <c r="AT927" s="1"/>
      <c r="AU927" s="1"/>
      <c r="AV927" s="1"/>
      <c r="AW927" s="1"/>
      <c r="AX927" s="1"/>
      <c r="AY927" s="1"/>
    </row>
    <row r="928" spans="6:51" x14ac:dyDescent="0.3">
      <c r="F928"/>
      <c r="G928" s="2"/>
      <c r="O928" s="4"/>
      <c r="P928" s="9"/>
      <c r="Q928" s="9"/>
      <c r="R928" s="9"/>
      <c r="S928" s="9"/>
      <c r="T928" s="9"/>
      <c r="U928" s="9"/>
      <c r="V928" s="9"/>
      <c r="W928" s="9"/>
      <c r="X928" s="9"/>
      <c r="Y928" s="9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P928" s="1"/>
      <c r="AQ928" s="1"/>
      <c r="AR928" s="1"/>
      <c r="AS928" s="1"/>
      <c r="AT928" s="1"/>
      <c r="AU928" s="1"/>
      <c r="AV928" s="1"/>
      <c r="AW928" s="1"/>
      <c r="AX928" s="1"/>
      <c r="AY928" s="1"/>
    </row>
    <row r="929" spans="1:51" x14ac:dyDescent="0.3">
      <c r="G929" s="2"/>
      <c r="O929" s="4"/>
      <c r="P929" s="9"/>
      <c r="Q929" s="9"/>
      <c r="R929" s="9"/>
      <c r="S929" s="9"/>
      <c r="T929" s="9"/>
      <c r="U929" s="9"/>
      <c r="V929" s="9"/>
      <c r="W929" s="9"/>
      <c r="X929" s="9"/>
      <c r="Y929" s="9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P929" s="1"/>
      <c r="AQ929" s="1"/>
      <c r="AR929" s="1"/>
      <c r="AS929" s="1"/>
      <c r="AT929" s="1"/>
      <c r="AU929" s="1"/>
      <c r="AV929" s="1"/>
      <c r="AW929" s="1"/>
      <c r="AX929" s="1"/>
      <c r="AY929" s="1"/>
    </row>
    <row r="930" spans="1:51" x14ac:dyDescent="0.3">
      <c r="F930" s="2"/>
      <c r="G930" s="2"/>
      <c r="O930" s="4"/>
      <c r="P930" s="9"/>
      <c r="Q930" s="9"/>
      <c r="R930" s="9"/>
      <c r="S930" s="9"/>
      <c r="T930" s="9"/>
      <c r="U930" s="9"/>
      <c r="V930" s="9"/>
      <c r="W930" s="9"/>
      <c r="X930" s="9"/>
      <c r="Y930" s="9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P930" s="1"/>
      <c r="AQ930" s="1"/>
      <c r="AR930" s="1"/>
      <c r="AS930" s="1"/>
      <c r="AT930" s="1"/>
      <c r="AU930" s="1"/>
      <c r="AV930" s="1"/>
      <c r="AW930" s="1"/>
      <c r="AX930" s="1"/>
      <c r="AY930" s="1"/>
    </row>
    <row r="931" spans="1:51" x14ac:dyDescent="0.3">
      <c r="F931" s="2"/>
      <c r="G931" s="2"/>
      <c r="O931" s="4"/>
      <c r="P931" s="9"/>
      <c r="Q931" s="9"/>
      <c r="R931" s="9"/>
      <c r="S931" s="9"/>
      <c r="T931" s="9"/>
      <c r="U931" s="9"/>
      <c r="V931" s="9"/>
      <c r="W931" s="9"/>
      <c r="X931" s="9"/>
      <c r="Y931" s="9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P931" s="1"/>
      <c r="AQ931" s="1"/>
      <c r="AR931" s="1"/>
      <c r="AS931" s="1"/>
      <c r="AT931" s="1"/>
      <c r="AU931" s="1"/>
      <c r="AV931" s="1"/>
      <c r="AW931" s="1"/>
      <c r="AX931" s="1"/>
      <c r="AY931" s="1"/>
    </row>
    <row r="932" spans="1:51" x14ac:dyDescent="0.3">
      <c r="F932"/>
      <c r="G932" s="2"/>
      <c r="O932" s="4"/>
      <c r="P932" s="9"/>
      <c r="Q932" s="9"/>
      <c r="R932" s="9"/>
      <c r="S932" s="9"/>
      <c r="T932" s="9"/>
      <c r="U932" s="9"/>
      <c r="V932" s="9"/>
      <c r="W932" s="9"/>
      <c r="X932" s="9"/>
      <c r="Y932" s="9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P932" s="1"/>
      <c r="AQ932" s="1"/>
      <c r="AR932" s="1"/>
      <c r="AS932" s="1"/>
      <c r="AT932" s="1"/>
      <c r="AU932" s="1"/>
      <c r="AV932" s="1"/>
      <c r="AW932" s="1"/>
      <c r="AX932" s="1"/>
      <c r="AY932" s="1"/>
    </row>
    <row r="933" spans="1:51" x14ac:dyDescent="0.3">
      <c r="G933" s="2"/>
      <c r="O933" s="4"/>
      <c r="P933" s="9"/>
      <c r="Q933" s="9"/>
      <c r="R933" s="9"/>
      <c r="S933" s="9"/>
      <c r="T933" s="9"/>
      <c r="U933" s="9"/>
      <c r="V933" s="9"/>
      <c r="W933" s="9"/>
      <c r="X933" s="9"/>
      <c r="Y933" s="9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P933" s="1"/>
      <c r="AQ933" s="1"/>
      <c r="AR933" s="1"/>
      <c r="AS933" s="1"/>
      <c r="AT933" s="1"/>
      <c r="AU933" s="1"/>
      <c r="AV933" s="1"/>
      <c r="AW933" s="1"/>
      <c r="AX933" s="1"/>
      <c r="AY933" s="1"/>
    </row>
    <row r="934" spans="1:51" x14ac:dyDescent="0.3">
      <c r="F934"/>
      <c r="G934" s="2"/>
      <c r="O934" s="4"/>
      <c r="P934" s="9"/>
      <c r="Q934" s="9"/>
      <c r="R934" s="9"/>
      <c r="S934" s="9"/>
      <c r="T934" s="9"/>
      <c r="U934" s="9"/>
      <c r="V934" s="9"/>
      <c r="W934" s="9"/>
      <c r="X934" s="9"/>
      <c r="Y934" s="9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P934" s="1"/>
      <c r="AQ934" s="1"/>
      <c r="AR934" s="1"/>
      <c r="AS934" s="1"/>
      <c r="AT934" s="1"/>
      <c r="AU934" s="1"/>
      <c r="AV934" s="1"/>
      <c r="AW934" s="1"/>
      <c r="AX934" s="1"/>
      <c r="AY934" s="1"/>
    </row>
    <row r="935" spans="1:51" x14ac:dyDescent="0.3">
      <c r="F935"/>
      <c r="G935" s="2"/>
      <c r="O935" s="4"/>
      <c r="P935" s="9"/>
      <c r="Q935" s="9"/>
      <c r="R935" s="9"/>
      <c r="S935" s="9"/>
      <c r="T935" s="9"/>
      <c r="U935" s="9"/>
      <c r="V935" s="9"/>
      <c r="W935" s="9"/>
      <c r="X935" s="9"/>
      <c r="Y935" s="9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P935" s="1"/>
      <c r="AQ935" s="1"/>
      <c r="AR935" s="1"/>
      <c r="AS935" s="1"/>
      <c r="AT935" s="1"/>
      <c r="AU935" s="1"/>
      <c r="AV935" s="1"/>
      <c r="AW935" s="1"/>
      <c r="AX935" s="1"/>
      <c r="AY935" s="1"/>
    </row>
    <row r="936" spans="1:51" x14ac:dyDescent="0.3">
      <c r="A936" s="11"/>
      <c r="F936"/>
      <c r="G936" s="2"/>
      <c r="O936" s="4"/>
      <c r="P936" s="9"/>
      <c r="Q936" s="9"/>
      <c r="R936" s="9"/>
      <c r="S936" s="9"/>
      <c r="T936" s="9"/>
      <c r="U936" s="9"/>
      <c r="V936" s="9"/>
      <c r="W936" s="9"/>
      <c r="X936" s="9"/>
      <c r="Y936" s="9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P936" s="1"/>
      <c r="AQ936" s="1"/>
      <c r="AR936" s="1"/>
      <c r="AS936" s="1"/>
      <c r="AT936" s="1"/>
      <c r="AU936" s="1"/>
      <c r="AV936" s="1"/>
      <c r="AW936" s="1"/>
      <c r="AX936" s="1"/>
      <c r="AY936" s="1"/>
    </row>
    <row r="937" spans="1:51" x14ac:dyDescent="0.3">
      <c r="F937" s="2"/>
      <c r="G937" s="2"/>
      <c r="O937" s="4"/>
      <c r="P937" s="9"/>
      <c r="Q937" s="9"/>
      <c r="R937" s="9"/>
      <c r="S937" s="9"/>
      <c r="T937" s="9"/>
      <c r="U937" s="9"/>
      <c r="V937" s="9"/>
      <c r="W937" s="9"/>
      <c r="X937" s="9"/>
      <c r="Y937" s="9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P937" s="1"/>
      <c r="AQ937" s="1"/>
      <c r="AR937" s="1"/>
      <c r="AS937" s="1"/>
      <c r="AT937" s="1"/>
      <c r="AU937" s="1"/>
      <c r="AV937" s="1"/>
      <c r="AW937" s="1"/>
      <c r="AX937" s="1"/>
      <c r="AY937" s="1"/>
    </row>
    <row r="938" spans="1:51" x14ac:dyDescent="0.3">
      <c r="F938" s="2"/>
      <c r="G938" s="2"/>
      <c r="O938" s="4"/>
      <c r="P938" s="9"/>
      <c r="Q938" s="9"/>
      <c r="R938" s="9"/>
      <c r="S938" s="9"/>
      <c r="T938" s="9"/>
      <c r="U938" s="9"/>
      <c r="V938" s="9"/>
      <c r="W938" s="9"/>
      <c r="X938" s="9"/>
      <c r="Y938" s="9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P938" s="1"/>
      <c r="AQ938" s="1"/>
      <c r="AR938" s="1"/>
      <c r="AS938" s="1"/>
      <c r="AT938" s="1"/>
      <c r="AU938" s="1"/>
      <c r="AV938" s="1"/>
      <c r="AW938" s="1"/>
      <c r="AX938" s="1"/>
      <c r="AY938" s="1"/>
    </row>
    <row r="939" spans="1:51" x14ac:dyDescent="0.3">
      <c r="F939"/>
      <c r="G939" s="2"/>
      <c r="O939" s="4"/>
      <c r="P939" s="9"/>
      <c r="Q939" s="9"/>
      <c r="R939" s="9"/>
      <c r="S939" s="9"/>
      <c r="T939" s="9"/>
      <c r="U939" s="9"/>
      <c r="V939" s="9"/>
      <c r="W939" s="9"/>
      <c r="X939" s="9"/>
      <c r="Y939" s="9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P939" s="1"/>
      <c r="AQ939" s="1"/>
      <c r="AR939" s="1"/>
      <c r="AS939" s="1"/>
      <c r="AT939" s="1"/>
      <c r="AU939" s="1"/>
      <c r="AV939" s="1"/>
      <c r="AW939" s="1"/>
      <c r="AX939" s="1"/>
      <c r="AY939" s="1"/>
    </row>
    <row r="940" spans="1:51" x14ac:dyDescent="0.3">
      <c r="F940"/>
      <c r="G940" s="2"/>
      <c r="O940" s="4"/>
      <c r="P940" s="9"/>
      <c r="Q940" s="9"/>
      <c r="R940" s="9"/>
      <c r="S940" s="9"/>
      <c r="T940" s="9"/>
      <c r="U940" s="9"/>
      <c r="V940" s="9"/>
      <c r="W940" s="9"/>
      <c r="X940" s="9"/>
      <c r="Y940" s="9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P940" s="1"/>
      <c r="AQ940" s="1"/>
      <c r="AR940" s="1"/>
      <c r="AS940" s="1"/>
      <c r="AT940" s="1"/>
      <c r="AU940" s="1"/>
      <c r="AV940" s="1"/>
      <c r="AW940" s="1"/>
      <c r="AX940" s="1"/>
      <c r="AY940" s="1"/>
    </row>
    <row r="941" spans="1:51" x14ac:dyDescent="0.3">
      <c r="F941"/>
      <c r="G941" s="2"/>
      <c r="O941" s="4"/>
      <c r="P941" s="9"/>
      <c r="Q941" s="9"/>
      <c r="R941" s="9"/>
      <c r="S941" s="9"/>
      <c r="T941" s="9"/>
      <c r="U941" s="9"/>
      <c r="V941" s="9"/>
      <c r="W941" s="9"/>
      <c r="X941" s="9"/>
      <c r="Y941" s="9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P941" s="1"/>
      <c r="AQ941" s="1"/>
      <c r="AR941" s="1"/>
      <c r="AS941" s="1"/>
      <c r="AT941" s="1"/>
      <c r="AU941" s="1"/>
      <c r="AV941" s="1"/>
      <c r="AW941" s="1"/>
      <c r="AX941" s="1"/>
      <c r="AY941" s="1"/>
    </row>
    <row r="942" spans="1:51" x14ac:dyDescent="0.3">
      <c r="A942" s="11"/>
      <c r="F942"/>
      <c r="G942" s="2"/>
      <c r="O942" s="4"/>
      <c r="P942" s="9"/>
      <c r="Q942" s="9"/>
      <c r="R942" s="9"/>
      <c r="S942" s="9"/>
      <c r="T942" s="9"/>
      <c r="U942" s="9"/>
      <c r="V942" s="9"/>
      <c r="W942" s="9"/>
      <c r="X942" s="9"/>
      <c r="Y942" s="9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P942" s="1"/>
      <c r="AQ942" s="1"/>
      <c r="AR942" s="1"/>
      <c r="AS942" s="1"/>
      <c r="AT942" s="1"/>
      <c r="AU942" s="1"/>
      <c r="AV942" s="1"/>
      <c r="AW942" s="1"/>
      <c r="AX942" s="1"/>
      <c r="AY942" s="1"/>
    </row>
    <row r="943" spans="1:51" x14ac:dyDescent="0.3">
      <c r="F943"/>
      <c r="G943" s="2"/>
      <c r="O943" s="4"/>
      <c r="P943" s="9"/>
      <c r="Q943" s="9"/>
      <c r="R943" s="9"/>
      <c r="S943" s="9"/>
      <c r="T943" s="9"/>
      <c r="U943" s="9"/>
      <c r="V943" s="9"/>
      <c r="W943" s="9"/>
      <c r="X943" s="9"/>
      <c r="Y943" s="9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P943" s="1"/>
      <c r="AQ943" s="1"/>
      <c r="AR943" s="1"/>
      <c r="AS943" s="1"/>
      <c r="AT943" s="1"/>
      <c r="AU943" s="1"/>
      <c r="AV943" s="1"/>
      <c r="AW943" s="1"/>
      <c r="AX943" s="1"/>
      <c r="AY943" s="1"/>
    </row>
    <row r="944" spans="1:51" x14ac:dyDescent="0.3">
      <c r="G944" s="2"/>
      <c r="O944" s="4"/>
      <c r="P944" s="9"/>
      <c r="Q944" s="9"/>
      <c r="R944" s="9"/>
      <c r="S944" s="9"/>
      <c r="T944" s="9"/>
      <c r="U944" s="9"/>
      <c r="V944" s="9"/>
      <c r="W944" s="9"/>
      <c r="X944" s="9"/>
      <c r="Y944" s="9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P944" s="1"/>
      <c r="AQ944" s="1"/>
      <c r="AR944" s="1"/>
      <c r="AS944" s="1"/>
      <c r="AT944" s="1"/>
      <c r="AU944" s="1"/>
      <c r="AV944" s="1"/>
      <c r="AW944" s="1"/>
      <c r="AX944" s="1"/>
      <c r="AY944" s="1"/>
    </row>
    <row r="945" spans="1:51" x14ac:dyDescent="0.3">
      <c r="F945"/>
      <c r="G945" s="2"/>
      <c r="O945" s="4"/>
      <c r="P945" s="9"/>
      <c r="Q945" s="9"/>
      <c r="R945" s="9"/>
      <c r="S945" s="9"/>
      <c r="T945" s="9"/>
      <c r="U945" s="9"/>
      <c r="V945" s="9"/>
      <c r="W945" s="9"/>
      <c r="X945" s="9"/>
      <c r="Y945" s="9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P945" s="1"/>
      <c r="AQ945" s="1"/>
      <c r="AR945" s="1"/>
      <c r="AS945" s="1"/>
      <c r="AT945" s="1"/>
      <c r="AU945" s="1"/>
      <c r="AV945" s="1"/>
      <c r="AW945" s="1"/>
      <c r="AX945" s="1"/>
      <c r="AY945" s="1"/>
    </row>
    <row r="946" spans="1:51" x14ac:dyDescent="0.3">
      <c r="A946" s="11"/>
      <c r="F946"/>
      <c r="G946" s="2"/>
      <c r="O946" s="4"/>
      <c r="P946" s="9"/>
      <c r="Q946" s="9"/>
      <c r="R946" s="9"/>
      <c r="S946" s="9"/>
      <c r="T946" s="9"/>
      <c r="U946" s="9"/>
      <c r="V946" s="9"/>
      <c r="W946" s="9"/>
      <c r="X946" s="9"/>
      <c r="Y946" s="9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P946" s="1"/>
      <c r="AQ946" s="1"/>
      <c r="AR946" s="1"/>
      <c r="AS946" s="1"/>
      <c r="AT946" s="1"/>
      <c r="AU946" s="1"/>
      <c r="AV946" s="1"/>
      <c r="AW946" s="1"/>
      <c r="AX946" s="1"/>
      <c r="AY946" s="1"/>
    </row>
    <row r="947" spans="1:51" x14ac:dyDescent="0.3">
      <c r="F947"/>
      <c r="G947" s="2"/>
      <c r="O947" s="4"/>
      <c r="P947" s="9"/>
      <c r="Q947" s="9"/>
      <c r="R947" s="9"/>
      <c r="S947" s="9"/>
      <c r="T947" s="9"/>
      <c r="U947" s="9"/>
      <c r="V947" s="9"/>
      <c r="W947" s="9"/>
      <c r="X947" s="9"/>
      <c r="Y947" s="9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P947" s="1"/>
      <c r="AQ947" s="1"/>
      <c r="AR947" s="1"/>
      <c r="AS947" s="1"/>
      <c r="AT947" s="1"/>
      <c r="AU947" s="1"/>
      <c r="AV947" s="1"/>
      <c r="AW947" s="1"/>
      <c r="AX947" s="1"/>
      <c r="AY947" s="1"/>
    </row>
    <row r="948" spans="1:51" x14ac:dyDescent="0.3">
      <c r="G948" s="2"/>
      <c r="O948" s="4"/>
      <c r="P948" s="9"/>
      <c r="Q948" s="9"/>
      <c r="R948" s="9"/>
      <c r="S948" s="9"/>
      <c r="T948" s="9"/>
      <c r="U948" s="9"/>
      <c r="V948" s="9"/>
      <c r="W948" s="9"/>
      <c r="X948" s="9"/>
      <c r="Y948" s="9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P948" s="1"/>
      <c r="AQ948" s="1"/>
      <c r="AR948" s="1"/>
      <c r="AS948" s="1"/>
      <c r="AT948" s="1"/>
      <c r="AU948" s="1"/>
      <c r="AV948" s="1"/>
      <c r="AW948" s="1"/>
      <c r="AX948" s="1"/>
      <c r="AY948" s="1"/>
    </row>
    <row r="949" spans="1:51" x14ac:dyDescent="0.3">
      <c r="F949"/>
      <c r="G949" s="2"/>
      <c r="O949" s="4"/>
      <c r="P949" s="9"/>
      <c r="Q949" s="9"/>
      <c r="R949" s="9"/>
      <c r="S949" s="9"/>
      <c r="T949" s="9"/>
      <c r="U949" s="9"/>
      <c r="V949" s="9"/>
      <c r="W949" s="9"/>
      <c r="X949" s="9"/>
      <c r="Y949" s="9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P949" s="1"/>
      <c r="AQ949" s="1"/>
      <c r="AR949" s="1"/>
      <c r="AS949" s="1"/>
      <c r="AT949" s="1"/>
      <c r="AU949" s="1"/>
      <c r="AV949" s="1"/>
      <c r="AW949" s="1"/>
      <c r="AX949" s="1"/>
      <c r="AY949" s="1"/>
    </row>
    <row r="950" spans="1:51" x14ac:dyDescent="0.3">
      <c r="A950" s="11"/>
      <c r="F950"/>
      <c r="G950" s="2"/>
      <c r="O950" s="4"/>
      <c r="P950" s="9"/>
      <c r="Q950" s="9"/>
      <c r="R950" s="9"/>
      <c r="S950" s="9"/>
      <c r="T950" s="9"/>
      <c r="U950" s="9"/>
      <c r="V950" s="9"/>
      <c r="W950" s="9"/>
      <c r="X950" s="9"/>
      <c r="Y950" s="9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P950" s="1"/>
      <c r="AQ950" s="1"/>
      <c r="AR950" s="1"/>
      <c r="AS950" s="1"/>
      <c r="AT950" s="1"/>
      <c r="AU950" s="1"/>
      <c r="AV950" s="1"/>
      <c r="AW950" s="1"/>
      <c r="AX950" s="1"/>
      <c r="AY950" s="1"/>
    </row>
    <row r="951" spans="1:51" x14ac:dyDescent="0.3">
      <c r="F951"/>
      <c r="G951" s="2"/>
      <c r="O951" s="4"/>
      <c r="P951" s="9"/>
      <c r="Q951" s="9"/>
      <c r="R951" s="9"/>
      <c r="S951" s="9"/>
      <c r="T951" s="9"/>
      <c r="U951" s="9"/>
      <c r="V951" s="9"/>
      <c r="W951" s="9"/>
      <c r="X951" s="9"/>
      <c r="Y951" s="9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P951" s="1"/>
      <c r="AQ951" s="1"/>
      <c r="AR951" s="1"/>
      <c r="AS951" s="1"/>
      <c r="AT951" s="1"/>
      <c r="AU951" s="1"/>
      <c r="AV951" s="1"/>
      <c r="AW951" s="1"/>
      <c r="AX951" s="1"/>
      <c r="AY951" s="1"/>
    </row>
    <row r="952" spans="1:51" x14ac:dyDescent="0.3">
      <c r="G952" s="2"/>
      <c r="O952" s="4"/>
      <c r="P952" s="9"/>
      <c r="Q952" s="9"/>
      <c r="R952" s="9"/>
      <c r="S952" s="9"/>
      <c r="T952" s="9"/>
      <c r="U952" s="9"/>
      <c r="V952" s="9"/>
      <c r="W952" s="9"/>
      <c r="X952" s="9"/>
      <c r="Y952" s="9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P952" s="1"/>
      <c r="AQ952" s="1"/>
      <c r="AR952" s="1"/>
      <c r="AS952" s="1"/>
      <c r="AT952" s="1"/>
      <c r="AU952" s="1"/>
      <c r="AV952" s="1"/>
      <c r="AW952" s="1"/>
      <c r="AX952" s="1"/>
      <c r="AY952" s="1"/>
    </row>
    <row r="953" spans="1:51" x14ac:dyDescent="0.3">
      <c r="F953"/>
      <c r="G953" s="2"/>
      <c r="O953" s="4"/>
      <c r="P953" s="9"/>
      <c r="Q953" s="9"/>
      <c r="R953" s="9"/>
      <c r="S953" s="9"/>
      <c r="T953" s="9"/>
      <c r="U953" s="9"/>
      <c r="V953" s="9"/>
      <c r="W953" s="9"/>
      <c r="X953" s="9"/>
      <c r="Y953" s="9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P953" s="1"/>
      <c r="AQ953" s="1"/>
      <c r="AR953" s="1"/>
      <c r="AS953" s="1"/>
      <c r="AT953" s="1"/>
      <c r="AU953" s="1"/>
      <c r="AV953" s="1"/>
      <c r="AW953" s="1"/>
      <c r="AX953" s="1"/>
      <c r="AY953" s="1"/>
    </row>
    <row r="954" spans="1:51" x14ac:dyDescent="0.3">
      <c r="A954" s="11"/>
      <c r="F954" s="2"/>
      <c r="G954" s="2"/>
      <c r="O954" s="4"/>
      <c r="P954" s="9"/>
      <c r="Q954" s="9"/>
      <c r="R954" s="9"/>
      <c r="S954" s="9"/>
      <c r="T954" s="9"/>
      <c r="U954" s="9"/>
      <c r="V954" s="9"/>
      <c r="W954" s="9"/>
      <c r="X954" s="9"/>
      <c r="Y954" s="9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P954" s="1"/>
      <c r="AQ954" s="1"/>
      <c r="AR954" s="1"/>
      <c r="AS954" s="1"/>
      <c r="AT954" s="1"/>
      <c r="AU954" s="1"/>
      <c r="AV954" s="1"/>
      <c r="AW954" s="1"/>
      <c r="AX954" s="1"/>
      <c r="AY954" s="1"/>
    </row>
    <row r="955" spans="1:51" x14ac:dyDescent="0.3">
      <c r="F955"/>
      <c r="G955" s="2"/>
      <c r="O955" s="4"/>
      <c r="P955" s="9"/>
      <c r="Q955" s="9"/>
      <c r="R955" s="9"/>
      <c r="S955" s="9"/>
      <c r="T955" s="9"/>
      <c r="U955" s="9"/>
      <c r="V955" s="9"/>
      <c r="W955" s="9"/>
      <c r="X955" s="9"/>
      <c r="Y955" s="9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P955" s="1"/>
      <c r="AQ955" s="1"/>
      <c r="AR955" s="1"/>
      <c r="AS955" s="1"/>
      <c r="AT955" s="1"/>
      <c r="AU955" s="1"/>
      <c r="AV955" s="1"/>
      <c r="AW955" s="1"/>
      <c r="AX955" s="1"/>
      <c r="AY955" s="1"/>
    </row>
    <row r="956" spans="1:51" x14ac:dyDescent="0.3">
      <c r="F956"/>
      <c r="G956" s="2"/>
      <c r="O956" s="4"/>
      <c r="P956" s="9"/>
      <c r="Q956" s="9"/>
      <c r="R956" s="9"/>
      <c r="S956" s="9"/>
      <c r="T956" s="9"/>
      <c r="U956" s="9"/>
      <c r="V956" s="9"/>
      <c r="W956" s="9"/>
      <c r="X956" s="9"/>
      <c r="Y956" s="9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P956" s="1"/>
      <c r="AQ956" s="1"/>
      <c r="AR956" s="1"/>
      <c r="AS956" s="1"/>
      <c r="AT956" s="1"/>
      <c r="AU956" s="1"/>
      <c r="AV956" s="1"/>
      <c r="AW956" s="1"/>
      <c r="AX956" s="1"/>
      <c r="AY956" s="1"/>
    </row>
    <row r="957" spans="1:51" x14ac:dyDescent="0.3">
      <c r="F957"/>
      <c r="G957" s="2"/>
      <c r="O957" s="4"/>
      <c r="P957" s="9"/>
      <c r="Q957" s="9"/>
      <c r="R957" s="9"/>
      <c r="S957" s="9"/>
      <c r="T957" s="9"/>
      <c r="U957" s="9"/>
      <c r="V957" s="9"/>
      <c r="W957" s="9"/>
      <c r="X957" s="9"/>
      <c r="Y957" s="9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P957" s="1"/>
      <c r="AQ957" s="1"/>
      <c r="AR957" s="1"/>
      <c r="AS957" s="1"/>
      <c r="AT957" s="1"/>
      <c r="AU957" s="1"/>
      <c r="AV957" s="1"/>
      <c r="AW957" s="1"/>
      <c r="AX957" s="1"/>
      <c r="AY957" s="1"/>
    </row>
    <row r="958" spans="1:51" x14ac:dyDescent="0.3">
      <c r="F958"/>
      <c r="G958" s="2"/>
      <c r="O958" s="4"/>
      <c r="P958" s="9"/>
      <c r="Q958" s="9"/>
      <c r="R958" s="9"/>
      <c r="S958" s="9"/>
      <c r="T958" s="9"/>
      <c r="U958" s="9"/>
      <c r="V958" s="9"/>
      <c r="W958" s="9"/>
      <c r="X958" s="9"/>
      <c r="Y958" s="9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P958" s="1"/>
      <c r="AQ958" s="1"/>
      <c r="AR958" s="1"/>
      <c r="AS958" s="1"/>
      <c r="AT958" s="1"/>
      <c r="AU958" s="1"/>
      <c r="AV958" s="1"/>
      <c r="AW958" s="1"/>
      <c r="AX958" s="1"/>
      <c r="AY958" s="1"/>
    </row>
    <row r="959" spans="1:51" x14ac:dyDescent="0.3">
      <c r="F959"/>
      <c r="G959" s="2"/>
      <c r="O959" s="4"/>
      <c r="P959" s="9"/>
      <c r="Q959" s="9"/>
      <c r="R959" s="9"/>
      <c r="S959" s="9"/>
      <c r="T959" s="9"/>
      <c r="U959" s="9"/>
      <c r="V959" s="9"/>
      <c r="W959" s="9"/>
      <c r="X959" s="9"/>
      <c r="Y959" s="9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P959" s="1"/>
      <c r="AQ959" s="1"/>
      <c r="AR959" s="1"/>
      <c r="AS959" s="1"/>
      <c r="AT959" s="1"/>
      <c r="AU959" s="1"/>
      <c r="AV959" s="1"/>
      <c r="AW959" s="1"/>
      <c r="AX959" s="1"/>
      <c r="AY959" s="1"/>
    </row>
    <row r="960" spans="1:51" x14ac:dyDescent="0.3">
      <c r="F960" s="2"/>
      <c r="G960" s="2"/>
      <c r="O960" s="4"/>
      <c r="P960" s="9"/>
      <c r="Q960" s="9"/>
      <c r="R960" s="9"/>
      <c r="S960" s="9"/>
      <c r="T960" s="9"/>
      <c r="U960" s="9"/>
      <c r="V960" s="9"/>
      <c r="W960" s="9"/>
      <c r="X960" s="9"/>
      <c r="Y960" s="9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P960" s="1"/>
      <c r="AQ960" s="1"/>
      <c r="AR960" s="1"/>
      <c r="AS960" s="1"/>
      <c r="AT960" s="1"/>
      <c r="AU960" s="1"/>
      <c r="AV960" s="1"/>
      <c r="AW960" s="1"/>
      <c r="AX960" s="1"/>
      <c r="AY960" s="1"/>
    </row>
    <row r="961" spans="1:51" x14ac:dyDescent="0.3">
      <c r="A961" s="11"/>
      <c r="F961" s="2"/>
      <c r="G961" s="2"/>
      <c r="O961" s="4"/>
      <c r="P961" s="9"/>
      <c r="Q961" s="9"/>
      <c r="R961" s="9"/>
      <c r="S961" s="9"/>
      <c r="T961" s="9"/>
      <c r="U961" s="9"/>
      <c r="V961" s="9"/>
      <c r="W961" s="9"/>
      <c r="X961" s="9"/>
      <c r="Y961" s="9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P961" s="1"/>
      <c r="AQ961" s="1"/>
      <c r="AR961" s="1"/>
      <c r="AS961" s="1"/>
      <c r="AT961" s="1"/>
      <c r="AU961" s="1"/>
      <c r="AV961" s="1"/>
      <c r="AW961" s="1"/>
      <c r="AX961" s="1"/>
      <c r="AY961" s="1"/>
    </row>
    <row r="962" spans="1:51" x14ac:dyDescent="0.3">
      <c r="F962"/>
      <c r="G962" s="2"/>
      <c r="O962" s="4"/>
      <c r="P962" s="9"/>
      <c r="Q962" s="9"/>
      <c r="R962" s="9"/>
      <c r="S962" s="9"/>
      <c r="T962" s="9"/>
      <c r="U962" s="9"/>
      <c r="V962" s="9"/>
      <c r="W962" s="9"/>
      <c r="X962" s="9"/>
      <c r="Y962" s="9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P962" s="1"/>
      <c r="AQ962" s="1"/>
      <c r="AR962" s="1"/>
      <c r="AS962" s="1"/>
      <c r="AT962" s="1"/>
      <c r="AU962" s="1"/>
      <c r="AV962" s="1"/>
      <c r="AW962" s="1"/>
      <c r="AX962" s="1"/>
      <c r="AY962" s="1"/>
    </row>
    <row r="963" spans="1:51" x14ac:dyDescent="0.3">
      <c r="A963" s="11"/>
      <c r="F963"/>
      <c r="G963" s="2"/>
      <c r="O963" s="4"/>
      <c r="P963" s="9"/>
      <c r="Q963" s="9"/>
      <c r="R963" s="9"/>
      <c r="S963" s="9"/>
      <c r="T963" s="9"/>
      <c r="U963" s="9"/>
      <c r="V963" s="9"/>
      <c r="W963" s="9"/>
      <c r="X963" s="9"/>
      <c r="Y963" s="9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P963" s="1"/>
      <c r="AQ963" s="1"/>
      <c r="AR963" s="1"/>
      <c r="AS963" s="1"/>
      <c r="AT963" s="1"/>
      <c r="AU963" s="1"/>
      <c r="AV963" s="1"/>
      <c r="AW963" s="1"/>
      <c r="AX963" s="1"/>
      <c r="AY963" s="1"/>
    </row>
    <row r="964" spans="1:51" x14ac:dyDescent="0.3">
      <c r="F964"/>
      <c r="G964" s="2"/>
      <c r="O964" s="4"/>
      <c r="P964" s="9"/>
      <c r="Q964" s="9"/>
      <c r="R964" s="9"/>
      <c r="S964" s="9"/>
      <c r="T964" s="9"/>
      <c r="U964" s="9"/>
      <c r="V964" s="9"/>
      <c r="W964" s="9"/>
      <c r="X964" s="9"/>
      <c r="Y964" s="9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P964" s="1"/>
      <c r="AQ964" s="1"/>
      <c r="AR964" s="1"/>
      <c r="AS964" s="1"/>
      <c r="AT964" s="1"/>
      <c r="AU964" s="1"/>
      <c r="AV964" s="1"/>
      <c r="AW964" s="1"/>
      <c r="AX964" s="1"/>
      <c r="AY964" s="1"/>
    </row>
    <row r="965" spans="1:51" x14ac:dyDescent="0.3">
      <c r="F965"/>
      <c r="G965" s="2"/>
      <c r="O965" s="4"/>
      <c r="P965" s="9"/>
      <c r="Q965" s="9"/>
      <c r="R965" s="9"/>
      <c r="S965" s="9"/>
      <c r="T965" s="9"/>
      <c r="U965" s="9"/>
      <c r="V965" s="9"/>
      <c r="W965" s="9"/>
      <c r="X965" s="9"/>
      <c r="Y965" s="9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P965" s="1"/>
      <c r="AQ965" s="1"/>
      <c r="AR965" s="1"/>
      <c r="AS965" s="1"/>
      <c r="AT965" s="1"/>
      <c r="AU965" s="1"/>
      <c r="AV965" s="1"/>
      <c r="AW965" s="1"/>
      <c r="AX965" s="1"/>
      <c r="AY965" s="1"/>
    </row>
    <row r="966" spans="1:51" x14ac:dyDescent="0.3">
      <c r="F966"/>
      <c r="G966" s="2"/>
      <c r="O966" s="4"/>
      <c r="P966" s="9"/>
      <c r="Q966" s="9"/>
      <c r="R966" s="9"/>
      <c r="S966" s="9"/>
      <c r="T966" s="9"/>
      <c r="U966" s="9"/>
      <c r="V966" s="9"/>
      <c r="W966" s="9"/>
      <c r="X966" s="9"/>
      <c r="Y966" s="9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P966" s="1"/>
      <c r="AQ966" s="1"/>
      <c r="AR966" s="1"/>
      <c r="AS966" s="1"/>
      <c r="AT966" s="1"/>
      <c r="AU966" s="1"/>
      <c r="AV966" s="1"/>
      <c r="AW966" s="1"/>
      <c r="AX966" s="1"/>
      <c r="AY966" s="1"/>
    </row>
    <row r="967" spans="1:51" x14ac:dyDescent="0.3">
      <c r="F967" s="2"/>
      <c r="G967" s="2"/>
      <c r="O967" s="4"/>
      <c r="P967" s="9"/>
      <c r="Q967" s="9"/>
      <c r="R967" s="9"/>
      <c r="S967" s="9"/>
      <c r="T967" s="9"/>
      <c r="U967" s="9"/>
      <c r="V967" s="9"/>
      <c r="W967" s="9"/>
      <c r="X967" s="9"/>
      <c r="Y967" s="9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P967" s="1"/>
      <c r="AQ967" s="1"/>
      <c r="AR967" s="1"/>
      <c r="AS967" s="1"/>
      <c r="AT967" s="1"/>
      <c r="AU967" s="1"/>
      <c r="AV967" s="1"/>
      <c r="AW967" s="1"/>
      <c r="AX967" s="1"/>
      <c r="AY967" s="1"/>
    </row>
    <row r="968" spans="1:51" x14ac:dyDescent="0.3">
      <c r="F968"/>
      <c r="G968" s="2"/>
      <c r="O968" s="4"/>
      <c r="P968" s="9"/>
      <c r="Q968" s="9"/>
      <c r="R968" s="9"/>
      <c r="S968" s="9"/>
      <c r="T968" s="9"/>
      <c r="U968" s="9"/>
      <c r="V968" s="9"/>
      <c r="W968" s="9"/>
      <c r="X968" s="9"/>
      <c r="Y968" s="9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P968" s="1"/>
      <c r="AQ968" s="1"/>
      <c r="AR968" s="1"/>
      <c r="AS968" s="1"/>
      <c r="AT968" s="1"/>
      <c r="AU968" s="1"/>
      <c r="AV968" s="1"/>
      <c r="AW968" s="1"/>
      <c r="AX968" s="1"/>
      <c r="AY968" s="1"/>
    </row>
    <row r="969" spans="1:51" x14ac:dyDescent="0.3">
      <c r="F969"/>
      <c r="G969" s="2"/>
      <c r="O969" s="4"/>
      <c r="P969" s="9"/>
      <c r="Q969" s="9"/>
      <c r="R969" s="9"/>
      <c r="S969" s="9"/>
      <c r="T969" s="9"/>
      <c r="U969" s="9"/>
      <c r="V969" s="9"/>
      <c r="W969" s="9"/>
      <c r="X969" s="9"/>
      <c r="Y969" s="9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P969" s="1"/>
      <c r="AQ969" s="1"/>
      <c r="AR969" s="1"/>
      <c r="AS969" s="1"/>
      <c r="AT969" s="1"/>
      <c r="AU969" s="1"/>
      <c r="AV969" s="1"/>
      <c r="AW969" s="1"/>
      <c r="AX969" s="1"/>
      <c r="AY969" s="1"/>
    </row>
    <row r="970" spans="1:51" x14ac:dyDescent="0.3">
      <c r="G970" s="2"/>
      <c r="O970" s="4"/>
      <c r="P970" s="9"/>
      <c r="Q970" s="9"/>
      <c r="R970" s="9"/>
      <c r="S970" s="9"/>
      <c r="T970" s="9"/>
      <c r="U970" s="9"/>
      <c r="V970" s="9"/>
      <c r="W970" s="9"/>
      <c r="X970" s="9"/>
      <c r="Y970" s="9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P970" s="1"/>
      <c r="AQ970" s="1"/>
      <c r="AR970" s="1"/>
      <c r="AS970" s="1"/>
      <c r="AT970" s="1"/>
      <c r="AU970" s="1"/>
      <c r="AV970" s="1"/>
      <c r="AW970" s="1"/>
      <c r="AX970" s="1"/>
      <c r="AY970" s="1"/>
    </row>
    <row r="971" spans="1:51" x14ac:dyDescent="0.3">
      <c r="F971"/>
      <c r="G971" s="2"/>
      <c r="O971" s="4"/>
      <c r="P971" s="9"/>
      <c r="Q971" s="9"/>
      <c r="R971" s="9"/>
      <c r="S971" s="9"/>
      <c r="T971" s="9"/>
      <c r="U971" s="9"/>
      <c r="V971" s="9"/>
      <c r="W971" s="9"/>
      <c r="X971" s="9"/>
      <c r="Y971" s="9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P971" s="1"/>
      <c r="AQ971" s="1"/>
      <c r="AR971" s="1"/>
      <c r="AS971" s="1"/>
      <c r="AT971" s="1"/>
      <c r="AU971" s="1"/>
      <c r="AV971" s="1"/>
      <c r="AW971" s="1"/>
      <c r="AX971" s="1"/>
      <c r="AY971" s="1"/>
    </row>
    <row r="972" spans="1:51" x14ac:dyDescent="0.3">
      <c r="F972"/>
      <c r="G972" s="2"/>
      <c r="O972" s="4"/>
      <c r="P972" s="9"/>
      <c r="Q972" s="9"/>
      <c r="R972" s="9"/>
      <c r="S972" s="9"/>
      <c r="T972" s="9"/>
      <c r="U972" s="9"/>
      <c r="V972" s="9"/>
      <c r="W972" s="9"/>
      <c r="X972" s="9"/>
      <c r="Y972" s="9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P972" s="1"/>
      <c r="AQ972" s="1"/>
      <c r="AR972" s="1"/>
      <c r="AS972" s="1"/>
      <c r="AT972" s="1"/>
      <c r="AU972" s="1"/>
      <c r="AV972" s="1"/>
      <c r="AW972" s="1"/>
      <c r="AX972" s="1"/>
      <c r="AY972" s="1"/>
    </row>
    <row r="973" spans="1:51" x14ac:dyDescent="0.3">
      <c r="F973"/>
      <c r="G973" s="2"/>
      <c r="O973" s="4"/>
      <c r="P973" s="9"/>
      <c r="Q973" s="9"/>
      <c r="R973" s="9"/>
      <c r="S973" s="9"/>
      <c r="T973" s="9"/>
      <c r="U973" s="9"/>
      <c r="V973" s="9"/>
      <c r="W973" s="9"/>
      <c r="X973" s="9"/>
      <c r="Y973" s="9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P973" s="1"/>
      <c r="AQ973" s="1"/>
      <c r="AR973" s="1"/>
      <c r="AS973" s="1"/>
      <c r="AT973" s="1"/>
      <c r="AU973" s="1"/>
      <c r="AV973" s="1"/>
      <c r="AW973" s="1"/>
      <c r="AX973" s="1"/>
      <c r="AY973" s="1"/>
    </row>
    <row r="974" spans="1:51" x14ac:dyDescent="0.3">
      <c r="F974" s="2"/>
      <c r="G974" s="2"/>
      <c r="O974" s="4"/>
      <c r="P974" s="9"/>
      <c r="Q974" s="9"/>
      <c r="R974" s="9"/>
      <c r="S974" s="9"/>
      <c r="T974" s="9"/>
      <c r="U974" s="9"/>
      <c r="V974" s="9"/>
      <c r="W974" s="9"/>
      <c r="X974" s="9"/>
      <c r="Y974" s="9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P974" s="1"/>
      <c r="AQ974" s="1"/>
      <c r="AR974" s="1"/>
      <c r="AS974" s="1"/>
      <c r="AT974" s="1"/>
      <c r="AU974" s="1"/>
      <c r="AV974" s="1"/>
      <c r="AW974" s="1"/>
      <c r="AX974" s="1"/>
      <c r="AY974" s="1"/>
    </row>
    <row r="975" spans="1:51" x14ac:dyDescent="0.3">
      <c r="F975" s="2"/>
      <c r="G975" s="2"/>
      <c r="O975" s="4"/>
      <c r="P975" s="9"/>
      <c r="Q975" s="9"/>
      <c r="R975" s="9"/>
      <c r="S975" s="9"/>
      <c r="T975" s="9"/>
      <c r="U975" s="9"/>
      <c r="V975" s="9"/>
      <c r="W975" s="9"/>
      <c r="X975" s="9"/>
      <c r="Y975" s="9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P975" s="1"/>
      <c r="AQ975" s="1"/>
      <c r="AR975" s="1"/>
      <c r="AS975" s="1"/>
      <c r="AT975" s="1"/>
      <c r="AU975" s="1"/>
      <c r="AV975" s="1"/>
      <c r="AW975" s="1"/>
      <c r="AX975" s="1"/>
      <c r="AY975" s="1"/>
    </row>
    <row r="976" spans="1:51" x14ac:dyDescent="0.3">
      <c r="F976"/>
      <c r="G976" s="2"/>
      <c r="O976" s="4"/>
      <c r="P976" s="9"/>
      <c r="Q976" s="9"/>
      <c r="R976" s="9"/>
      <c r="S976" s="9"/>
      <c r="T976" s="9"/>
      <c r="U976" s="9"/>
      <c r="V976" s="9"/>
      <c r="W976" s="9"/>
      <c r="X976" s="9"/>
      <c r="Y976" s="9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P976" s="1"/>
      <c r="AQ976" s="1"/>
      <c r="AR976" s="1"/>
      <c r="AS976" s="1"/>
      <c r="AT976" s="1"/>
      <c r="AU976" s="1"/>
      <c r="AV976" s="1"/>
      <c r="AW976" s="1"/>
      <c r="AX976" s="1"/>
      <c r="AY976" s="1"/>
    </row>
    <row r="977" spans="6:51" x14ac:dyDescent="0.3">
      <c r="F977"/>
      <c r="G977" s="2"/>
      <c r="O977" s="4"/>
      <c r="P977" s="9"/>
      <c r="Q977" s="9"/>
      <c r="R977" s="9"/>
      <c r="S977" s="9"/>
      <c r="T977" s="9"/>
      <c r="U977" s="9"/>
      <c r="V977" s="9"/>
      <c r="W977" s="9"/>
      <c r="X977" s="9"/>
      <c r="Y977" s="9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P977" s="1"/>
      <c r="AQ977" s="1"/>
      <c r="AR977" s="1"/>
      <c r="AS977" s="1"/>
      <c r="AT977" s="1"/>
      <c r="AU977" s="1"/>
      <c r="AV977" s="1"/>
      <c r="AW977" s="1"/>
      <c r="AX977" s="1"/>
      <c r="AY977" s="1"/>
    </row>
    <row r="978" spans="6:51" x14ac:dyDescent="0.3">
      <c r="F978" s="2"/>
      <c r="G978" s="2"/>
      <c r="O978" s="4"/>
      <c r="P978" s="9"/>
      <c r="Q978" s="9"/>
      <c r="R978" s="9"/>
      <c r="S978" s="9"/>
      <c r="T978" s="9"/>
      <c r="U978" s="9"/>
      <c r="V978" s="9"/>
      <c r="W978" s="9"/>
      <c r="X978" s="9"/>
      <c r="Y978" s="9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P978" s="1"/>
      <c r="AQ978" s="1"/>
      <c r="AR978" s="1"/>
      <c r="AS978" s="1"/>
      <c r="AT978" s="1"/>
      <c r="AU978" s="1"/>
      <c r="AV978" s="1"/>
      <c r="AW978" s="1"/>
      <c r="AX978" s="1"/>
      <c r="AY978" s="1"/>
    </row>
    <row r="979" spans="6:51" x14ac:dyDescent="0.3">
      <c r="F979"/>
      <c r="G979" s="2"/>
      <c r="O979" s="4"/>
      <c r="P979" s="9"/>
      <c r="Q979" s="9"/>
      <c r="R979" s="9"/>
      <c r="S979" s="9"/>
      <c r="T979" s="9"/>
      <c r="U979" s="9"/>
      <c r="V979" s="9"/>
      <c r="W979" s="9"/>
      <c r="X979" s="9"/>
      <c r="Y979" s="9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P979" s="1"/>
      <c r="AQ979" s="1"/>
      <c r="AR979" s="1"/>
      <c r="AS979" s="1"/>
      <c r="AT979" s="1"/>
      <c r="AU979" s="1"/>
      <c r="AV979" s="1"/>
      <c r="AW979" s="1"/>
      <c r="AX979" s="1"/>
      <c r="AY979" s="1"/>
    </row>
    <row r="980" spans="6:51" x14ac:dyDescent="0.3">
      <c r="F980" s="2"/>
      <c r="G980" s="2"/>
      <c r="O980" s="4"/>
      <c r="P980" s="9"/>
      <c r="Q980" s="9"/>
      <c r="R980" s="9"/>
      <c r="S980" s="9"/>
      <c r="T980" s="9"/>
      <c r="U980" s="9"/>
      <c r="V980" s="9"/>
      <c r="W980" s="9"/>
      <c r="X980" s="9"/>
      <c r="Y980" s="9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P980" s="1"/>
      <c r="AQ980" s="1"/>
      <c r="AR980" s="1"/>
      <c r="AS980" s="1"/>
      <c r="AT980" s="1"/>
      <c r="AU980" s="1"/>
      <c r="AV980" s="1"/>
      <c r="AW980" s="1"/>
      <c r="AX980" s="1"/>
      <c r="AY980" s="1"/>
    </row>
    <row r="981" spans="6:51" x14ac:dyDescent="0.3">
      <c r="F981"/>
      <c r="G981" s="2"/>
      <c r="O981" s="4"/>
      <c r="P981" s="9"/>
      <c r="Q981" s="9"/>
      <c r="R981" s="9"/>
      <c r="S981" s="9"/>
      <c r="T981" s="9"/>
      <c r="U981" s="9"/>
      <c r="V981" s="9"/>
      <c r="W981" s="9"/>
      <c r="X981" s="9"/>
      <c r="Y981" s="9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P981" s="1"/>
      <c r="AQ981" s="1"/>
      <c r="AR981" s="1"/>
      <c r="AS981" s="1"/>
      <c r="AT981" s="1"/>
      <c r="AU981" s="1"/>
      <c r="AV981" s="1"/>
      <c r="AW981" s="1"/>
      <c r="AX981" s="1"/>
      <c r="AY981" s="1"/>
    </row>
    <row r="982" spans="6:51" x14ac:dyDescent="0.3">
      <c r="F982"/>
      <c r="G982" s="2"/>
      <c r="O982" s="4"/>
      <c r="P982" s="9"/>
      <c r="Q982" s="9"/>
      <c r="R982" s="9"/>
      <c r="S982" s="9"/>
      <c r="T982" s="9"/>
      <c r="U982" s="9"/>
      <c r="V982" s="9"/>
      <c r="W982" s="9"/>
      <c r="X982" s="9"/>
      <c r="Y982" s="9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P982" s="1"/>
      <c r="AQ982" s="1"/>
      <c r="AR982" s="1"/>
      <c r="AS982" s="1"/>
      <c r="AT982" s="1"/>
      <c r="AU982" s="1"/>
      <c r="AV982" s="1"/>
      <c r="AW982" s="1"/>
      <c r="AX982" s="1"/>
      <c r="AY982" s="1"/>
    </row>
    <row r="983" spans="6:51" x14ac:dyDescent="0.3">
      <c r="F983" s="2"/>
      <c r="G983" s="2"/>
      <c r="O983" s="4"/>
      <c r="P983" s="9"/>
      <c r="Q983" s="9"/>
      <c r="R983" s="9"/>
      <c r="S983" s="9"/>
      <c r="T983" s="9"/>
      <c r="U983" s="9"/>
      <c r="V983" s="9"/>
      <c r="W983" s="9"/>
      <c r="X983" s="9"/>
      <c r="Y983" s="9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P983" s="1"/>
      <c r="AQ983" s="1"/>
      <c r="AR983" s="1"/>
      <c r="AS983" s="1"/>
      <c r="AT983" s="1"/>
      <c r="AU983" s="1"/>
      <c r="AV983" s="1"/>
      <c r="AW983" s="1"/>
      <c r="AX983" s="1"/>
      <c r="AY983" s="1"/>
    </row>
    <row r="984" spans="6:51" x14ac:dyDescent="0.3">
      <c r="F984"/>
      <c r="G984" s="2"/>
      <c r="O984" s="4"/>
      <c r="P984" s="9"/>
      <c r="Q984" s="9"/>
      <c r="R984" s="9"/>
      <c r="S984" s="9"/>
      <c r="T984" s="9"/>
      <c r="U984" s="9"/>
      <c r="V984" s="9"/>
      <c r="W984" s="9"/>
      <c r="X984" s="9"/>
      <c r="Y984" s="9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P984" s="1"/>
      <c r="AQ984" s="1"/>
      <c r="AR984" s="1"/>
      <c r="AS984" s="1"/>
      <c r="AT984" s="1"/>
      <c r="AU984" s="1"/>
      <c r="AV984" s="1"/>
      <c r="AW984" s="1"/>
      <c r="AX984" s="1"/>
      <c r="AY984" s="1"/>
    </row>
    <row r="985" spans="6:51" x14ac:dyDescent="0.3">
      <c r="F985" s="2"/>
      <c r="G985" s="2"/>
      <c r="O985" s="4"/>
      <c r="P985" s="9"/>
      <c r="Q985" s="9"/>
      <c r="R985" s="9"/>
      <c r="S985" s="9"/>
      <c r="T985" s="9"/>
      <c r="U985" s="9"/>
      <c r="V985" s="9"/>
      <c r="W985" s="9"/>
      <c r="X985" s="9"/>
      <c r="Y985" s="9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P985" s="1"/>
      <c r="AQ985" s="1"/>
      <c r="AR985" s="1"/>
      <c r="AS985" s="1"/>
      <c r="AT985" s="1"/>
      <c r="AU985" s="1"/>
      <c r="AV985" s="1"/>
      <c r="AW985" s="1"/>
      <c r="AX985" s="1"/>
      <c r="AY985" s="1"/>
    </row>
    <row r="986" spans="6:51" x14ac:dyDescent="0.3">
      <c r="F986"/>
      <c r="G986" s="2"/>
      <c r="O986" s="4"/>
      <c r="P986" s="9"/>
      <c r="Q986" s="9"/>
      <c r="R986" s="9"/>
      <c r="S986" s="9"/>
      <c r="T986" s="9"/>
      <c r="U986" s="9"/>
      <c r="V986" s="9"/>
      <c r="W986" s="9"/>
      <c r="X986" s="9"/>
      <c r="Y986" s="9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P986" s="1"/>
      <c r="AQ986" s="1"/>
      <c r="AR986" s="1"/>
      <c r="AS986" s="1"/>
      <c r="AT986" s="1"/>
      <c r="AU986" s="1"/>
      <c r="AV986" s="1"/>
      <c r="AW986" s="1"/>
      <c r="AX986" s="1"/>
      <c r="AY986" s="1"/>
    </row>
    <row r="987" spans="6:51" x14ac:dyDescent="0.3">
      <c r="F987" s="2"/>
      <c r="G987" s="2"/>
      <c r="O987" s="4"/>
      <c r="P987" s="9"/>
      <c r="Q987" s="9"/>
      <c r="R987" s="9"/>
      <c r="S987" s="9"/>
      <c r="T987" s="9"/>
      <c r="U987" s="9"/>
      <c r="V987" s="9"/>
      <c r="W987" s="9"/>
      <c r="X987" s="9"/>
      <c r="Y987" s="9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P987" s="1"/>
      <c r="AQ987" s="1"/>
      <c r="AR987" s="1"/>
      <c r="AS987" s="1"/>
      <c r="AT987" s="1"/>
      <c r="AU987" s="1"/>
      <c r="AV987" s="1"/>
      <c r="AW987" s="1"/>
      <c r="AX987" s="1"/>
      <c r="AY987" s="1"/>
    </row>
    <row r="988" spans="6:51" x14ac:dyDescent="0.3">
      <c r="F988" s="2"/>
      <c r="G988" s="2"/>
      <c r="O988" s="4"/>
      <c r="P988" s="9"/>
      <c r="Q988" s="9"/>
      <c r="R988" s="9"/>
      <c r="S988" s="9"/>
      <c r="T988" s="9"/>
      <c r="U988" s="9"/>
      <c r="V988" s="9"/>
      <c r="W988" s="9"/>
      <c r="X988" s="9"/>
      <c r="Y988" s="9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P988" s="1"/>
      <c r="AQ988" s="1"/>
      <c r="AR988" s="1"/>
      <c r="AS988" s="1"/>
      <c r="AT988" s="1"/>
      <c r="AU988" s="1"/>
      <c r="AV988" s="1"/>
      <c r="AW988" s="1"/>
      <c r="AX988" s="1"/>
      <c r="AY988" s="1"/>
    </row>
    <row r="989" spans="6:51" x14ac:dyDescent="0.3">
      <c r="F989"/>
      <c r="G989" s="2"/>
      <c r="O989" s="4"/>
      <c r="P989" s="9"/>
      <c r="Q989" s="9"/>
      <c r="R989" s="9"/>
      <c r="S989" s="9"/>
      <c r="T989" s="9"/>
      <c r="U989" s="9"/>
      <c r="V989" s="9"/>
      <c r="W989" s="9"/>
      <c r="X989" s="9"/>
      <c r="Y989" s="9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P989" s="1"/>
      <c r="AQ989" s="1"/>
      <c r="AR989" s="1"/>
      <c r="AS989" s="1"/>
      <c r="AT989" s="1"/>
      <c r="AU989" s="1"/>
      <c r="AV989" s="1"/>
      <c r="AW989" s="1"/>
      <c r="AX989" s="1"/>
      <c r="AY989" s="1"/>
    </row>
    <row r="990" spans="6:51" x14ac:dyDescent="0.3">
      <c r="F990"/>
      <c r="G990" s="2"/>
      <c r="O990" s="4"/>
      <c r="P990" s="9"/>
      <c r="Q990" s="9"/>
      <c r="R990" s="9"/>
      <c r="S990" s="9"/>
      <c r="T990" s="9"/>
      <c r="U990" s="9"/>
      <c r="V990" s="9"/>
      <c r="W990" s="9"/>
      <c r="X990" s="9"/>
      <c r="Y990" s="9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P990" s="1"/>
      <c r="AQ990" s="1"/>
      <c r="AR990" s="1"/>
      <c r="AS990" s="1"/>
      <c r="AT990" s="1"/>
      <c r="AU990" s="1"/>
      <c r="AV990" s="1"/>
      <c r="AW990" s="1"/>
      <c r="AX990" s="1"/>
      <c r="AY990" s="1"/>
    </row>
    <row r="991" spans="6:51" x14ac:dyDescent="0.3">
      <c r="G991" s="2"/>
      <c r="O991" s="4"/>
      <c r="P991" s="9"/>
      <c r="Q991" s="9"/>
      <c r="R991" s="9"/>
      <c r="S991" s="9"/>
      <c r="T991" s="9"/>
      <c r="U991" s="9"/>
      <c r="V991" s="9"/>
      <c r="W991" s="9"/>
      <c r="X991" s="9"/>
      <c r="Y991" s="9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P991" s="1"/>
      <c r="AQ991" s="1"/>
      <c r="AR991" s="1"/>
      <c r="AS991" s="1"/>
      <c r="AT991" s="1"/>
      <c r="AU991" s="1"/>
      <c r="AV991" s="1"/>
      <c r="AW991" s="1"/>
      <c r="AX991" s="1"/>
      <c r="AY991" s="1"/>
    </row>
    <row r="992" spans="6:51" x14ac:dyDescent="0.3">
      <c r="F992" s="2"/>
      <c r="G992" s="2"/>
      <c r="O992" s="4"/>
      <c r="P992" s="9"/>
      <c r="Q992" s="9"/>
      <c r="R992" s="9"/>
      <c r="S992" s="9"/>
      <c r="T992" s="9"/>
      <c r="U992" s="9"/>
      <c r="V992" s="9"/>
      <c r="W992" s="9"/>
      <c r="X992" s="9"/>
      <c r="Y992" s="9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P992" s="1"/>
      <c r="AQ992" s="1"/>
      <c r="AR992" s="1"/>
      <c r="AS992" s="1"/>
      <c r="AT992" s="1"/>
      <c r="AU992" s="1"/>
      <c r="AV992" s="1"/>
      <c r="AW992" s="1"/>
      <c r="AX992" s="1"/>
      <c r="AY992" s="1"/>
    </row>
    <row r="993" spans="1:51" x14ac:dyDescent="0.3">
      <c r="F993"/>
      <c r="G993" s="2"/>
      <c r="O993" s="4"/>
      <c r="P993" s="9"/>
      <c r="Q993" s="9"/>
      <c r="R993" s="9"/>
      <c r="S993" s="9"/>
      <c r="T993" s="9"/>
      <c r="U993" s="9"/>
      <c r="V993" s="9"/>
      <c r="W993" s="9"/>
      <c r="X993" s="9"/>
      <c r="Y993" s="9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P993" s="1"/>
      <c r="AQ993" s="1"/>
      <c r="AR993" s="1"/>
      <c r="AS993" s="1"/>
      <c r="AT993" s="1"/>
      <c r="AU993" s="1"/>
      <c r="AV993" s="1"/>
      <c r="AW993" s="1"/>
      <c r="AX993" s="1"/>
      <c r="AY993" s="1"/>
    </row>
    <row r="994" spans="1:51" x14ac:dyDescent="0.3">
      <c r="F994"/>
      <c r="G994" s="2"/>
      <c r="O994" s="4"/>
      <c r="P994" s="9"/>
      <c r="Q994" s="9"/>
      <c r="R994" s="9"/>
      <c r="S994" s="9"/>
      <c r="T994" s="9"/>
      <c r="U994" s="9"/>
      <c r="V994" s="9"/>
      <c r="W994" s="9"/>
      <c r="X994" s="9"/>
      <c r="Y994" s="9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P994" s="1"/>
      <c r="AQ994" s="1"/>
      <c r="AR994" s="1"/>
      <c r="AS994" s="1"/>
      <c r="AT994" s="1"/>
      <c r="AU994" s="1"/>
      <c r="AV994" s="1"/>
      <c r="AW994" s="1"/>
      <c r="AX994" s="1"/>
      <c r="AY994" s="1"/>
    </row>
    <row r="995" spans="1:51" x14ac:dyDescent="0.3">
      <c r="F995" s="2"/>
      <c r="G995" s="2"/>
      <c r="O995" s="4"/>
      <c r="P995" s="9"/>
      <c r="Q995" s="9"/>
      <c r="R995" s="9"/>
      <c r="S995" s="9"/>
      <c r="T995" s="9"/>
      <c r="U995" s="9"/>
      <c r="V995" s="9"/>
      <c r="W995" s="9"/>
      <c r="X995" s="9"/>
      <c r="Y995" s="9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P995" s="1"/>
      <c r="AQ995" s="1"/>
      <c r="AR995" s="1"/>
      <c r="AS995" s="1"/>
      <c r="AT995" s="1"/>
      <c r="AU995" s="1"/>
      <c r="AV995" s="1"/>
      <c r="AW995" s="1"/>
      <c r="AX995" s="1"/>
      <c r="AY995" s="1"/>
    </row>
    <row r="996" spans="1:51" x14ac:dyDescent="0.3">
      <c r="F996" s="2"/>
      <c r="G996" s="2"/>
      <c r="O996" s="4"/>
      <c r="P996" s="9"/>
      <c r="Q996" s="9"/>
      <c r="R996" s="9"/>
      <c r="S996" s="9"/>
      <c r="T996" s="9"/>
      <c r="U996" s="9"/>
      <c r="V996" s="9"/>
      <c r="W996" s="9"/>
      <c r="X996" s="9"/>
      <c r="Y996" s="9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P996" s="1"/>
      <c r="AQ996" s="1"/>
      <c r="AR996" s="1"/>
      <c r="AS996" s="1"/>
      <c r="AT996" s="1"/>
      <c r="AU996" s="1"/>
      <c r="AV996" s="1"/>
      <c r="AW996" s="1"/>
      <c r="AX996" s="1"/>
      <c r="AY996" s="1"/>
    </row>
    <row r="997" spans="1:51" x14ac:dyDescent="0.3">
      <c r="F997" s="2"/>
      <c r="G997" s="2"/>
      <c r="O997" s="4"/>
      <c r="P997" s="9"/>
      <c r="Q997" s="9"/>
      <c r="R997" s="9"/>
      <c r="S997" s="9"/>
      <c r="T997" s="9"/>
      <c r="U997" s="9"/>
      <c r="V997" s="9"/>
      <c r="W997" s="9"/>
      <c r="X997" s="9"/>
      <c r="Y997" s="9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P997" s="1"/>
      <c r="AQ997" s="1"/>
      <c r="AR997" s="1"/>
      <c r="AS997" s="1"/>
      <c r="AT997" s="1"/>
      <c r="AU997" s="1"/>
      <c r="AV997" s="1"/>
      <c r="AW997" s="1"/>
      <c r="AX997" s="1"/>
      <c r="AY997" s="1"/>
    </row>
    <row r="998" spans="1:51" x14ac:dyDescent="0.3">
      <c r="F998"/>
      <c r="G998" s="2"/>
      <c r="O998" s="4"/>
      <c r="P998" s="9"/>
      <c r="Q998" s="9"/>
      <c r="R998" s="9"/>
      <c r="S998" s="9"/>
      <c r="T998" s="9"/>
      <c r="U998" s="9"/>
      <c r="V998" s="9"/>
      <c r="W998" s="9"/>
      <c r="X998" s="9"/>
      <c r="Y998" s="9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P998" s="1"/>
      <c r="AQ998" s="1"/>
      <c r="AR998" s="1"/>
      <c r="AS998" s="1"/>
      <c r="AT998" s="1"/>
      <c r="AU998" s="1"/>
      <c r="AV998" s="1"/>
      <c r="AW998" s="1"/>
      <c r="AX998" s="1"/>
      <c r="AY998" s="1"/>
    </row>
    <row r="999" spans="1:51" x14ac:dyDescent="0.3">
      <c r="F999" s="2"/>
      <c r="G999" s="2"/>
      <c r="O999" s="4"/>
      <c r="P999" s="9"/>
      <c r="Q999" s="9"/>
      <c r="R999" s="9"/>
      <c r="S999" s="9"/>
      <c r="T999" s="9"/>
      <c r="U999" s="9"/>
      <c r="V999" s="9"/>
      <c r="W999" s="9"/>
      <c r="X999" s="9"/>
      <c r="Y999" s="9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P999" s="1"/>
      <c r="AQ999" s="1"/>
      <c r="AR999" s="1"/>
      <c r="AS999" s="1"/>
      <c r="AT999" s="1"/>
      <c r="AU999" s="1"/>
      <c r="AV999" s="1"/>
      <c r="AW999" s="1"/>
      <c r="AX999" s="1"/>
      <c r="AY999" s="1"/>
    </row>
    <row r="1000" spans="1:51" x14ac:dyDescent="0.3">
      <c r="F1000" s="2"/>
      <c r="G1000" s="2"/>
      <c r="O1000" s="4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</row>
    <row r="1001" spans="1:51" x14ac:dyDescent="0.3">
      <c r="F1001" s="2"/>
      <c r="G1001" s="2"/>
      <c r="O1001" s="4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</row>
    <row r="1002" spans="1:51" x14ac:dyDescent="0.3">
      <c r="F1002" s="2"/>
      <c r="G1002" s="2"/>
      <c r="O1002" s="4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</row>
    <row r="1003" spans="1:51" x14ac:dyDescent="0.3">
      <c r="A1003" s="11"/>
      <c r="F1003" s="2"/>
      <c r="G1003" s="2"/>
      <c r="O1003" s="4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</row>
    <row r="1004" spans="1:51" x14ac:dyDescent="0.3">
      <c r="F1004"/>
      <c r="G1004" s="2"/>
      <c r="O1004" s="4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</row>
    <row r="1005" spans="1:51" x14ac:dyDescent="0.3">
      <c r="F1005"/>
      <c r="G1005" s="2"/>
      <c r="O1005" s="4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</row>
    <row r="1006" spans="1:51" x14ac:dyDescent="0.3">
      <c r="F1006"/>
      <c r="G1006" s="2"/>
      <c r="O1006" s="4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</row>
    <row r="1007" spans="1:51" x14ac:dyDescent="0.3">
      <c r="F1007"/>
      <c r="G1007" s="2"/>
      <c r="O1007" s="4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</row>
    <row r="1008" spans="1:51" x14ac:dyDescent="0.3">
      <c r="F1008"/>
      <c r="G1008" s="2"/>
      <c r="O1008" s="4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</row>
    <row r="1009" spans="1:51" x14ac:dyDescent="0.3">
      <c r="F1009"/>
      <c r="G1009" s="2"/>
      <c r="O1009" s="4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</row>
    <row r="1010" spans="1:51" x14ac:dyDescent="0.3">
      <c r="F1010"/>
      <c r="G1010" s="2"/>
      <c r="O1010" s="4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</row>
    <row r="1011" spans="1:51" x14ac:dyDescent="0.3">
      <c r="F1011"/>
      <c r="G1011" s="2"/>
      <c r="O1011" s="4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</row>
    <row r="1012" spans="1:51" x14ac:dyDescent="0.3">
      <c r="F1012"/>
      <c r="G1012" s="2"/>
      <c r="O1012" s="4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</row>
    <row r="1013" spans="1:51" x14ac:dyDescent="0.3">
      <c r="F1013" s="2"/>
      <c r="G1013" s="2"/>
      <c r="O1013" s="4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</row>
    <row r="1014" spans="1:51" x14ac:dyDescent="0.3">
      <c r="F1014"/>
      <c r="G1014" s="2"/>
      <c r="O1014" s="4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</row>
    <row r="1015" spans="1:51" x14ac:dyDescent="0.3">
      <c r="F1015" s="2"/>
      <c r="G1015" s="2"/>
      <c r="O1015" s="4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</row>
    <row r="1016" spans="1:51" x14ac:dyDescent="0.3">
      <c r="F1016" s="2"/>
      <c r="G1016" s="2"/>
      <c r="O1016" s="4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</row>
    <row r="1017" spans="1:51" x14ac:dyDescent="0.3">
      <c r="F1017"/>
      <c r="G1017" s="2"/>
      <c r="O1017" s="4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</row>
    <row r="1018" spans="1:51" x14ac:dyDescent="0.3">
      <c r="F1018" s="2"/>
      <c r="G1018" s="2"/>
      <c r="O1018" s="4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</row>
    <row r="1019" spans="1:51" s="14" customFormat="1" x14ac:dyDescent="0.3">
      <c r="A1019" s="18"/>
      <c r="F1019" s="15"/>
      <c r="G1019" s="15"/>
      <c r="O1019" s="16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P1019" s="17"/>
      <c r="AQ1019" s="17"/>
      <c r="AR1019" s="17"/>
      <c r="AS1019" s="17"/>
      <c r="AT1019" s="17"/>
      <c r="AU1019" s="17"/>
      <c r="AV1019" s="17"/>
      <c r="AW1019" s="17"/>
      <c r="AX1019" s="17"/>
      <c r="AY1019" s="17"/>
    </row>
    <row r="1020" spans="1:51" x14ac:dyDescent="0.3">
      <c r="F1020"/>
      <c r="G1020" s="2"/>
      <c r="O1020" s="4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</row>
    <row r="1021" spans="1:51" x14ac:dyDescent="0.3">
      <c r="F1021"/>
      <c r="G1021" s="2"/>
      <c r="O1021" s="4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</row>
    <row r="1022" spans="1:51" x14ac:dyDescent="0.3">
      <c r="F1022"/>
      <c r="G1022" s="2"/>
      <c r="O1022" s="4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</row>
    <row r="1023" spans="1:51" x14ac:dyDescent="0.3">
      <c r="F1023"/>
      <c r="G1023" s="2"/>
      <c r="O1023" s="4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</row>
    <row r="1024" spans="1:51" x14ac:dyDescent="0.3">
      <c r="F1024"/>
      <c r="G1024" s="2"/>
      <c r="O1024" s="4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</row>
    <row r="1025" spans="6:51" x14ac:dyDescent="0.3">
      <c r="F1025"/>
      <c r="G1025" s="2"/>
      <c r="O1025" s="4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</row>
    <row r="1026" spans="6:51" x14ac:dyDescent="0.3">
      <c r="F1026"/>
      <c r="G1026" s="2"/>
      <c r="O1026" s="4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</row>
    <row r="1027" spans="6:51" x14ac:dyDescent="0.3">
      <c r="F1027"/>
      <c r="G1027" s="2"/>
      <c r="O1027" s="4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</row>
    <row r="1028" spans="6:51" x14ac:dyDescent="0.3">
      <c r="F1028"/>
      <c r="G1028" s="2"/>
      <c r="O1028" s="4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</row>
    <row r="1029" spans="6:51" x14ac:dyDescent="0.3">
      <c r="F1029"/>
      <c r="G1029" s="2"/>
      <c r="O1029" s="4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</row>
    <row r="1030" spans="6:51" x14ac:dyDescent="0.3">
      <c r="F1030"/>
      <c r="G1030" s="2"/>
      <c r="O1030" s="4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</row>
    <row r="1031" spans="6:51" x14ac:dyDescent="0.3">
      <c r="F1031"/>
      <c r="G1031" s="2"/>
      <c r="O1031" s="4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</row>
    <row r="1032" spans="6:51" x14ac:dyDescent="0.3">
      <c r="F1032"/>
      <c r="G1032" s="2"/>
      <c r="O1032" s="4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</row>
    <row r="1033" spans="6:51" x14ac:dyDescent="0.3">
      <c r="F1033"/>
      <c r="G1033" s="2"/>
      <c r="O1033" s="4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</row>
    <row r="1034" spans="6:51" x14ac:dyDescent="0.3">
      <c r="F1034"/>
      <c r="G1034" s="2"/>
      <c r="O1034" s="4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</row>
    <row r="1035" spans="6:51" x14ac:dyDescent="0.3">
      <c r="F1035"/>
      <c r="G1035" s="2"/>
      <c r="O1035" s="4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</row>
    <row r="1036" spans="6:51" x14ac:dyDescent="0.3">
      <c r="F1036"/>
      <c r="G1036" s="2"/>
      <c r="O1036" s="4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</row>
    <row r="1037" spans="6:51" x14ac:dyDescent="0.3">
      <c r="F1037" s="2"/>
      <c r="G1037" s="2"/>
      <c r="O1037" s="4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</row>
    <row r="1038" spans="6:51" x14ac:dyDescent="0.3">
      <c r="F1038" s="2"/>
      <c r="G1038" s="2"/>
      <c r="O1038" s="4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</row>
    <row r="1039" spans="6:51" x14ac:dyDescent="0.3">
      <c r="F1039" s="2"/>
      <c r="G1039" s="2"/>
      <c r="O1039" s="4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</row>
    <row r="1040" spans="6:51" x14ac:dyDescent="0.3">
      <c r="F1040" s="2"/>
      <c r="G1040" s="2"/>
      <c r="O1040" s="4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</row>
    <row r="1041" spans="1:51" x14ac:dyDescent="0.3">
      <c r="F1041"/>
      <c r="G1041" s="2"/>
      <c r="O1041" s="4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</row>
    <row r="1042" spans="1:51" x14ac:dyDescent="0.3">
      <c r="F1042" s="2"/>
      <c r="G1042" s="2"/>
      <c r="O1042" s="4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</row>
    <row r="1043" spans="1:51" x14ac:dyDescent="0.3">
      <c r="F1043" s="2"/>
      <c r="G1043" s="2"/>
      <c r="O1043" s="4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</row>
    <row r="1044" spans="1:51" x14ac:dyDescent="0.3">
      <c r="F1044" s="2"/>
      <c r="G1044" s="2"/>
      <c r="O1044" s="4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</row>
    <row r="1045" spans="1:51" x14ac:dyDescent="0.3">
      <c r="F1045"/>
      <c r="G1045" s="2"/>
      <c r="O1045" s="4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</row>
    <row r="1046" spans="1:51" x14ac:dyDescent="0.3">
      <c r="F1046"/>
      <c r="G1046" s="2"/>
      <c r="O1046" s="4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</row>
    <row r="1047" spans="1:51" x14ac:dyDescent="0.3">
      <c r="F1047"/>
      <c r="G1047" s="2"/>
      <c r="O1047" s="4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</row>
    <row r="1048" spans="1:51" s="14" customFormat="1" x14ac:dyDescent="0.3">
      <c r="G1048" s="15"/>
      <c r="O1048" s="16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P1048" s="17"/>
      <c r="AQ1048" s="17"/>
      <c r="AR1048" s="17"/>
      <c r="AS1048" s="17"/>
      <c r="AT1048" s="17"/>
      <c r="AU1048" s="17"/>
      <c r="AV1048" s="17"/>
      <c r="AW1048" s="17"/>
      <c r="AX1048" s="17"/>
      <c r="AY1048" s="17"/>
    </row>
    <row r="1049" spans="1:51" s="14" customFormat="1" x14ac:dyDescent="0.3">
      <c r="A1049" s="18"/>
      <c r="G1049" s="15"/>
      <c r="O1049" s="16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P1049" s="17"/>
      <c r="AQ1049" s="17"/>
      <c r="AR1049" s="17"/>
      <c r="AS1049" s="17"/>
      <c r="AT1049" s="17"/>
      <c r="AU1049" s="17"/>
      <c r="AV1049" s="17"/>
      <c r="AW1049" s="17"/>
      <c r="AX1049" s="17"/>
      <c r="AY1049" s="17"/>
    </row>
    <row r="1050" spans="1:51" x14ac:dyDescent="0.3">
      <c r="F1050" s="2"/>
      <c r="G1050" s="2"/>
      <c r="O1050" s="4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</row>
    <row r="1051" spans="1:51" s="14" customFormat="1" x14ac:dyDescent="0.3">
      <c r="G1051" s="15"/>
      <c r="O1051" s="16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P1051" s="17"/>
      <c r="AQ1051" s="17"/>
      <c r="AR1051" s="17"/>
      <c r="AS1051" s="17"/>
      <c r="AT1051" s="17"/>
      <c r="AU1051" s="17"/>
      <c r="AV1051" s="17"/>
      <c r="AW1051" s="17"/>
      <c r="AX1051" s="17"/>
      <c r="AY1051" s="17"/>
    </row>
    <row r="1052" spans="1:51" x14ac:dyDescent="0.3">
      <c r="F1052" s="2"/>
      <c r="G1052" s="2"/>
      <c r="O1052" s="4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</row>
    <row r="1053" spans="1:51" x14ac:dyDescent="0.3">
      <c r="F1053"/>
      <c r="G1053" s="2"/>
      <c r="O1053" s="4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</row>
    <row r="1054" spans="1:51" x14ac:dyDescent="0.3">
      <c r="F1054" s="2"/>
      <c r="G1054" s="2"/>
      <c r="O1054" s="4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</row>
    <row r="1055" spans="1:51" x14ac:dyDescent="0.3">
      <c r="F1055" s="2"/>
      <c r="G1055" s="2"/>
      <c r="O1055" s="4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</row>
    <row r="1056" spans="1:51" x14ac:dyDescent="0.3">
      <c r="F1056" s="2"/>
      <c r="G1056" s="2"/>
      <c r="O1056" s="4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</row>
    <row r="1057" spans="6:51" x14ac:dyDescent="0.3">
      <c r="F1057" s="2"/>
      <c r="G1057" s="2"/>
      <c r="O1057" s="4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</row>
    <row r="1058" spans="6:51" x14ac:dyDescent="0.3">
      <c r="F1058"/>
      <c r="G1058" s="2"/>
      <c r="O1058" s="4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</row>
    <row r="1059" spans="6:51" x14ac:dyDescent="0.3">
      <c r="F1059" s="2"/>
      <c r="G1059" s="2"/>
      <c r="O1059" s="4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</row>
    <row r="1060" spans="6:51" x14ac:dyDescent="0.3">
      <c r="F1060"/>
      <c r="G1060" s="2"/>
      <c r="O1060" s="4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</row>
    <row r="1061" spans="6:51" x14ac:dyDescent="0.3">
      <c r="F1061"/>
      <c r="G1061" s="2"/>
      <c r="O1061" s="4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</row>
    <row r="1062" spans="6:51" x14ac:dyDescent="0.3">
      <c r="F1062" s="2"/>
      <c r="G1062" s="2"/>
      <c r="O1062" s="4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</row>
    <row r="1063" spans="6:51" x14ac:dyDescent="0.3">
      <c r="F1063"/>
      <c r="G1063" s="2"/>
      <c r="O1063" s="4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</row>
    <row r="1064" spans="6:51" x14ac:dyDescent="0.3">
      <c r="F1064"/>
      <c r="G1064" s="2"/>
      <c r="O1064" s="4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</row>
    <row r="1065" spans="6:51" x14ac:dyDescent="0.3">
      <c r="F1065"/>
      <c r="G1065" s="2"/>
      <c r="O1065" s="4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</row>
    <row r="1066" spans="6:51" x14ac:dyDescent="0.3">
      <c r="F1066"/>
      <c r="G1066" s="2"/>
      <c r="O1066" s="4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</row>
    <row r="1067" spans="6:51" x14ac:dyDescent="0.3">
      <c r="F1067"/>
      <c r="G1067" s="2"/>
      <c r="O1067" s="4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</row>
    <row r="1068" spans="6:51" x14ac:dyDescent="0.3">
      <c r="F1068"/>
      <c r="G1068" s="2"/>
      <c r="O1068" s="4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</row>
    <row r="1069" spans="6:51" x14ac:dyDescent="0.3">
      <c r="F1069"/>
      <c r="G1069" s="2"/>
      <c r="O1069" s="4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</row>
    <row r="1070" spans="6:51" x14ac:dyDescent="0.3">
      <c r="F1070"/>
      <c r="G1070" s="2"/>
      <c r="O1070" s="4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</row>
    <row r="1071" spans="6:51" x14ac:dyDescent="0.3">
      <c r="F1071"/>
      <c r="G1071" s="2"/>
      <c r="O1071" s="4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</row>
    <row r="1072" spans="6:51" x14ac:dyDescent="0.3">
      <c r="F1072"/>
      <c r="G1072" s="2"/>
      <c r="O1072" s="4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</row>
    <row r="1073" spans="1:51" x14ac:dyDescent="0.3">
      <c r="F1073"/>
      <c r="G1073" s="2"/>
      <c r="O1073" s="4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</row>
    <row r="1074" spans="1:51" x14ac:dyDescent="0.3">
      <c r="F1074" s="2"/>
      <c r="G1074" s="2"/>
      <c r="O1074" s="4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</row>
    <row r="1075" spans="1:51" x14ac:dyDescent="0.3">
      <c r="F1075"/>
      <c r="G1075" s="2"/>
      <c r="O1075" s="4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</row>
    <row r="1076" spans="1:51" x14ac:dyDescent="0.3">
      <c r="F1076" s="2"/>
      <c r="G1076" s="2"/>
      <c r="O1076" s="4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</row>
    <row r="1077" spans="1:51" x14ac:dyDescent="0.3">
      <c r="F1077" s="2"/>
      <c r="G1077" s="2"/>
      <c r="O1077" s="4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</row>
    <row r="1078" spans="1:51" x14ac:dyDescent="0.3">
      <c r="F1078" s="2"/>
      <c r="G1078" s="2"/>
      <c r="O1078" s="4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</row>
    <row r="1079" spans="1:51" x14ac:dyDescent="0.3">
      <c r="F1079"/>
      <c r="G1079" s="2"/>
      <c r="O1079" s="4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</row>
    <row r="1080" spans="1:51" x14ac:dyDescent="0.3">
      <c r="F1080" s="2"/>
      <c r="G1080" s="2"/>
      <c r="O1080" s="4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</row>
    <row r="1081" spans="1:51" x14ac:dyDescent="0.3">
      <c r="F1081"/>
      <c r="G1081" s="2"/>
      <c r="O1081" s="4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</row>
    <row r="1082" spans="1:51" s="14" customFormat="1" x14ac:dyDescent="0.3">
      <c r="F1082" s="15"/>
      <c r="G1082" s="15"/>
      <c r="O1082" s="16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P1082" s="17"/>
      <c r="AQ1082" s="17"/>
      <c r="AR1082" s="17"/>
      <c r="AS1082" s="17"/>
      <c r="AT1082" s="17"/>
      <c r="AU1082" s="17"/>
      <c r="AV1082" s="17"/>
      <c r="AW1082" s="17"/>
      <c r="AX1082" s="17"/>
      <c r="AY1082" s="17"/>
    </row>
    <row r="1083" spans="1:51" s="14" customFormat="1" x14ac:dyDescent="0.3">
      <c r="A1083" s="18"/>
      <c r="F1083" s="15"/>
      <c r="G1083" s="15"/>
      <c r="O1083" s="16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P1083" s="17"/>
      <c r="AQ1083" s="17"/>
      <c r="AR1083" s="17"/>
      <c r="AS1083" s="17"/>
      <c r="AT1083" s="17"/>
      <c r="AU1083" s="17"/>
      <c r="AV1083" s="17"/>
      <c r="AW1083" s="17"/>
      <c r="AX1083" s="17"/>
      <c r="AY1083" s="17"/>
    </row>
    <row r="1084" spans="1:51" x14ac:dyDescent="0.3">
      <c r="F1084" s="2"/>
      <c r="G1084" s="2"/>
      <c r="O1084" s="4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</row>
    <row r="1085" spans="1:51" x14ac:dyDescent="0.3">
      <c r="F1085"/>
      <c r="G1085" s="2"/>
      <c r="O1085" s="4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</row>
    <row r="1086" spans="1:51" x14ac:dyDescent="0.3">
      <c r="G1086" s="2"/>
      <c r="O1086" s="4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</row>
    <row r="1087" spans="1:51" x14ac:dyDescent="0.3">
      <c r="F1087" s="2"/>
      <c r="G1087" s="2"/>
      <c r="O1087" s="4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</row>
    <row r="1088" spans="1:51" x14ac:dyDescent="0.3">
      <c r="F1088"/>
      <c r="G1088" s="2"/>
      <c r="O1088" s="4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</row>
    <row r="1089" spans="6:51" x14ac:dyDescent="0.3">
      <c r="F1089"/>
      <c r="G1089" s="2"/>
      <c r="O1089" s="4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</row>
    <row r="1090" spans="6:51" x14ac:dyDescent="0.3">
      <c r="F1090"/>
      <c r="G1090" s="2"/>
      <c r="O1090" s="4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</row>
    <row r="1091" spans="6:51" x14ac:dyDescent="0.3">
      <c r="F1091"/>
      <c r="G1091" s="2"/>
      <c r="O1091" s="4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</row>
    <row r="1092" spans="6:51" x14ac:dyDescent="0.3">
      <c r="F1092"/>
      <c r="G1092" s="2"/>
      <c r="O1092" s="4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</row>
    <row r="1093" spans="6:51" x14ac:dyDescent="0.3">
      <c r="F1093"/>
      <c r="G1093" s="2"/>
      <c r="O1093" s="4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</row>
    <row r="1094" spans="6:51" x14ac:dyDescent="0.3">
      <c r="F1094"/>
      <c r="G1094" s="2"/>
      <c r="O1094" s="4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</row>
    <row r="1095" spans="6:51" x14ac:dyDescent="0.3">
      <c r="F1095"/>
      <c r="G1095" s="2"/>
      <c r="O1095" s="4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</row>
    <row r="1096" spans="6:51" x14ac:dyDescent="0.3">
      <c r="F1096"/>
      <c r="G1096" s="2"/>
      <c r="O1096" s="4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</row>
    <row r="1097" spans="6:51" x14ac:dyDescent="0.3">
      <c r="F1097"/>
      <c r="G1097" s="2"/>
      <c r="O1097" s="4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</row>
    <row r="1098" spans="6:51" x14ac:dyDescent="0.3">
      <c r="F1098"/>
      <c r="G1098" s="2"/>
      <c r="O1098" s="4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</row>
    <row r="1099" spans="6:51" x14ac:dyDescent="0.3">
      <c r="F1099"/>
      <c r="G1099" s="2"/>
      <c r="O1099" s="4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</row>
    <row r="1100" spans="6:51" x14ac:dyDescent="0.3">
      <c r="F1100"/>
      <c r="G1100" s="2"/>
      <c r="O1100" s="4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</row>
    <row r="1101" spans="6:51" x14ac:dyDescent="0.3">
      <c r="F1101"/>
      <c r="G1101" s="2"/>
      <c r="O1101" s="4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</row>
    <row r="1102" spans="6:51" x14ac:dyDescent="0.3">
      <c r="F1102" s="2"/>
      <c r="G1102" s="2"/>
      <c r="O1102" s="4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</row>
    <row r="1103" spans="6:51" x14ac:dyDescent="0.3">
      <c r="F1103"/>
      <c r="G1103" s="2"/>
      <c r="O1103" s="4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</row>
    <row r="1104" spans="6:51" x14ac:dyDescent="0.3">
      <c r="F1104" s="2"/>
      <c r="G1104" s="2"/>
      <c r="O1104" s="4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</row>
    <row r="1105" spans="6:51" x14ac:dyDescent="0.3">
      <c r="F1105"/>
      <c r="G1105" s="2"/>
      <c r="O1105" s="4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</row>
    <row r="1106" spans="6:51" x14ac:dyDescent="0.3">
      <c r="F1106"/>
      <c r="G1106" s="2"/>
      <c r="O1106" s="4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</row>
    <row r="1107" spans="6:51" x14ac:dyDescent="0.3">
      <c r="F1107"/>
      <c r="G1107" s="2"/>
      <c r="O1107" s="4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</row>
    <row r="1108" spans="6:51" x14ac:dyDescent="0.3">
      <c r="F1108"/>
      <c r="G1108" s="2"/>
      <c r="O1108" s="4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</row>
    <row r="1109" spans="6:51" x14ac:dyDescent="0.3">
      <c r="F1109"/>
      <c r="G1109" s="2"/>
      <c r="O1109" s="4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</row>
    <row r="1110" spans="6:51" x14ac:dyDescent="0.3">
      <c r="F1110"/>
      <c r="G1110" s="2"/>
      <c r="O1110" s="4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</row>
    <row r="1111" spans="6:51" x14ac:dyDescent="0.3">
      <c r="F1111" s="2"/>
      <c r="G1111" s="2"/>
      <c r="O1111" s="4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</row>
    <row r="1112" spans="6:51" x14ac:dyDescent="0.3">
      <c r="F1112"/>
      <c r="G1112" s="2"/>
      <c r="O1112" s="4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</row>
    <row r="1113" spans="6:51" x14ac:dyDescent="0.3">
      <c r="F1113"/>
      <c r="G1113" s="2"/>
      <c r="O1113" s="4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</row>
    <row r="1114" spans="6:51" x14ac:dyDescent="0.3">
      <c r="F1114" s="2"/>
      <c r="G1114" s="2"/>
      <c r="O1114" s="4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</row>
    <row r="1115" spans="6:51" x14ac:dyDescent="0.3">
      <c r="F1115"/>
      <c r="G1115" s="2"/>
      <c r="O1115" s="4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</row>
    <row r="1116" spans="6:51" x14ac:dyDescent="0.3">
      <c r="F1116"/>
      <c r="G1116" s="2"/>
      <c r="O1116" s="4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</row>
    <row r="1117" spans="6:51" x14ac:dyDescent="0.3">
      <c r="F1117"/>
      <c r="G1117" s="2"/>
      <c r="O1117" s="4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</row>
    <row r="1118" spans="6:51" x14ac:dyDescent="0.3">
      <c r="F1118"/>
      <c r="G1118" s="2"/>
      <c r="O1118" s="4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</row>
    <row r="1119" spans="6:51" x14ac:dyDescent="0.3">
      <c r="F1119" s="2"/>
      <c r="G1119" s="2"/>
      <c r="O1119" s="4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</row>
    <row r="1120" spans="6:51" x14ac:dyDescent="0.3">
      <c r="F1120"/>
      <c r="G1120" s="2"/>
      <c r="O1120" s="4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</row>
    <row r="1121" spans="6:51" x14ac:dyDescent="0.3">
      <c r="F1121" s="2"/>
      <c r="G1121" s="2"/>
      <c r="O1121" s="4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</row>
    <row r="1122" spans="6:51" x14ac:dyDescent="0.3">
      <c r="F1122"/>
      <c r="G1122" s="2"/>
      <c r="O1122" s="4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</row>
    <row r="1123" spans="6:51" x14ac:dyDescent="0.3">
      <c r="F1123"/>
      <c r="G1123" s="2"/>
      <c r="O1123" s="4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</row>
    <row r="1124" spans="6:51" x14ac:dyDescent="0.3">
      <c r="F1124" s="2"/>
      <c r="G1124" s="2"/>
      <c r="O1124" s="4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</row>
    <row r="1125" spans="6:51" x14ac:dyDescent="0.3">
      <c r="F1125"/>
      <c r="G1125" s="2"/>
      <c r="O1125" s="4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</row>
    <row r="1126" spans="6:51" x14ac:dyDescent="0.3">
      <c r="F1126"/>
      <c r="G1126" s="2"/>
      <c r="O1126" s="4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</row>
    <row r="1127" spans="6:51" x14ac:dyDescent="0.3">
      <c r="G1127" s="2"/>
      <c r="O1127" s="4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</row>
    <row r="1128" spans="6:51" x14ac:dyDescent="0.3">
      <c r="F1128" s="2"/>
      <c r="G1128" s="2"/>
      <c r="O1128" s="4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</row>
    <row r="1129" spans="6:51" x14ac:dyDescent="0.3">
      <c r="F1129"/>
      <c r="G1129" s="2"/>
      <c r="O1129" s="4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</row>
    <row r="1130" spans="6:51" x14ac:dyDescent="0.3">
      <c r="F1130" s="2"/>
      <c r="G1130" s="2"/>
      <c r="O1130" s="4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</row>
    <row r="1131" spans="6:51" x14ac:dyDescent="0.3">
      <c r="F1131"/>
      <c r="G1131" s="2"/>
      <c r="O1131" s="4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</row>
    <row r="1132" spans="6:51" x14ac:dyDescent="0.3">
      <c r="F1132"/>
      <c r="G1132" s="2"/>
      <c r="O1132" s="4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</row>
    <row r="1133" spans="6:51" x14ac:dyDescent="0.3">
      <c r="F1133"/>
      <c r="G1133" s="2"/>
      <c r="O1133" s="4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</row>
    <row r="1134" spans="6:51" x14ac:dyDescent="0.3">
      <c r="F1134"/>
      <c r="G1134" s="2"/>
      <c r="O1134" s="4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</row>
    <row r="1135" spans="6:51" x14ac:dyDescent="0.3">
      <c r="F1135"/>
      <c r="G1135" s="2"/>
      <c r="O1135" s="4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</row>
    <row r="1136" spans="6:51" x14ac:dyDescent="0.3">
      <c r="F1136"/>
      <c r="G1136" s="2"/>
      <c r="O1136" s="4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</row>
    <row r="1137" spans="6:51" x14ac:dyDescent="0.3">
      <c r="G1137" s="2"/>
      <c r="O1137" s="4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</row>
    <row r="1138" spans="6:51" x14ac:dyDescent="0.3">
      <c r="F1138" s="2"/>
      <c r="G1138" s="2"/>
      <c r="O1138" s="4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</row>
    <row r="1139" spans="6:51" x14ac:dyDescent="0.3">
      <c r="F1139"/>
      <c r="G1139" s="2"/>
      <c r="O1139" s="4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</row>
    <row r="1140" spans="6:51" x14ac:dyDescent="0.3">
      <c r="G1140" s="2"/>
      <c r="O1140" s="4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</row>
    <row r="1141" spans="6:51" x14ac:dyDescent="0.3">
      <c r="F1141" s="2"/>
      <c r="G1141" s="2"/>
      <c r="O1141" s="4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</row>
    <row r="1142" spans="6:51" x14ac:dyDescent="0.3">
      <c r="F1142" s="2"/>
      <c r="G1142" s="2"/>
      <c r="O1142" s="4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</row>
    <row r="1143" spans="6:51" x14ac:dyDescent="0.3">
      <c r="F1143" s="2"/>
      <c r="G1143" s="2"/>
      <c r="O1143" s="4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</row>
    <row r="1144" spans="6:51" x14ac:dyDescent="0.3">
      <c r="F1144"/>
      <c r="G1144" s="2"/>
      <c r="O1144" s="4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</row>
    <row r="1145" spans="6:51" x14ac:dyDescent="0.3">
      <c r="F1145" s="2"/>
      <c r="G1145" s="2"/>
      <c r="O1145" s="4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</row>
    <row r="1146" spans="6:51" x14ac:dyDescent="0.3">
      <c r="F1146" s="2"/>
      <c r="G1146" s="2"/>
      <c r="O1146" s="4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</row>
    <row r="1147" spans="6:51" x14ac:dyDescent="0.3">
      <c r="F1147"/>
      <c r="G1147" s="2"/>
      <c r="O1147" s="4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</row>
    <row r="1148" spans="6:51" x14ac:dyDescent="0.3">
      <c r="F1148"/>
      <c r="G1148" s="2"/>
      <c r="O1148" s="4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</row>
    <row r="1149" spans="6:51" x14ac:dyDescent="0.3">
      <c r="F1149"/>
      <c r="G1149" s="2"/>
      <c r="O1149" s="4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</row>
    <row r="1150" spans="6:51" x14ac:dyDescent="0.3">
      <c r="F1150"/>
      <c r="G1150" s="2"/>
      <c r="O1150" s="4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</row>
    <row r="1151" spans="6:51" x14ac:dyDescent="0.3">
      <c r="F1151"/>
      <c r="G1151" s="2"/>
      <c r="O1151" s="4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</row>
    <row r="1152" spans="6:51" x14ac:dyDescent="0.3">
      <c r="F1152"/>
      <c r="G1152" s="2"/>
      <c r="O1152" s="4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</row>
    <row r="1153" spans="6:51" x14ac:dyDescent="0.3">
      <c r="F1153" s="2"/>
      <c r="G1153" s="2"/>
      <c r="O1153" s="4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</row>
    <row r="1154" spans="6:51" x14ac:dyDescent="0.3">
      <c r="F1154"/>
      <c r="G1154" s="2"/>
      <c r="O1154" s="4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</row>
    <row r="1155" spans="6:51" x14ac:dyDescent="0.3">
      <c r="F1155"/>
      <c r="G1155" s="2"/>
      <c r="O1155" s="4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</row>
    <row r="1156" spans="6:51" x14ac:dyDescent="0.3">
      <c r="F1156"/>
      <c r="G1156" s="2"/>
      <c r="O1156" s="4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</row>
    <row r="1157" spans="6:51" x14ac:dyDescent="0.3">
      <c r="F1157"/>
      <c r="G1157" s="2"/>
      <c r="O1157" s="4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</row>
    <row r="1158" spans="6:51" x14ac:dyDescent="0.3">
      <c r="F1158"/>
      <c r="G1158" s="2"/>
      <c r="O1158" s="4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</row>
    <row r="1159" spans="6:51" x14ac:dyDescent="0.3">
      <c r="F1159"/>
      <c r="G1159" s="2"/>
      <c r="O1159" s="4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</row>
    <row r="1160" spans="6:51" x14ac:dyDescent="0.3">
      <c r="F1160"/>
      <c r="G1160" s="2"/>
      <c r="O1160" s="4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</row>
    <row r="1161" spans="6:51" x14ac:dyDescent="0.3">
      <c r="F1161"/>
      <c r="G1161" s="2"/>
      <c r="O1161" s="4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</row>
    <row r="1162" spans="6:51" s="14" customFormat="1" x14ac:dyDescent="0.3">
      <c r="G1162" s="15"/>
      <c r="O1162" s="16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P1162" s="17"/>
      <c r="AQ1162" s="17"/>
      <c r="AR1162" s="17"/>
      <c r="AS1162" s="17"/>
      <c r="AT1162" s="17"/>
      <c r="AU1162" s="17"/>
      <c r="AV1162" s="17"/>
      <c r="AW1162" s="17"/>
      <c r="AX1162" s="17"/>
      <c r="AY1162" s="17"/>
    </row>
    <row r="1163" spans="6:51" s="14" customFormat="1" x14ac:dyDescent="0.3">
      <c r="G1163" s="15"/>
      <c r="O1163" s="16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P1163" s="17"/>
      <c r="AQ1163" s="17"/>
      <c r="AR1163" s="17"/>
      <c r="AS1163" s="17"/>
      <c r="AT1163" s="17"/>
      <c r="AU1163" s="17"/>
      <c r="AV1163" s="17"/>
      <c r="AW1163" s="17"/>
      <c r="AX1163" s="17"/>
      <c r="AY1163" s="17"/>
    </row>
    <row r="1164" spans="6:51" x14ac:dyDescent="0.3">
      <c r="F1164"/>
      <c r="G1164" s="2"/>
      <c r="O1164" s="4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</row>
    <row r="1165" spans="6:51" x14ac:dyDescent="0.3">
      <c r="F1165"/>
      <c r="G1165" s="2"/>
      <c r="O1165" s="4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</row>
    <row r="1166" spans="6:51" x14ac:dyDescent="0.3">
      <c r="F1166"/>
      <c r="G1166" s="2"/>
      <c r="O1166" s="4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</row>
    <row r="1167" spans="6:51" x14ac:dyDescent="0.3">
      <c r="F1167"/>
      <c r="G1167" s="2"/>
      <c r="O1167" s="4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</row>
    <row r="1168" spans="6:51" x14ac:dyDescent="0.3">
      <c r="F1168"/>
      <c r="G1168" s="2"/>
      <c r="O1168" s="4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</row>
    <row r="1169" spans="6:51" x14ac:dyDescent="0.3">
      <c r="F1169"/>
      <c r="G1169" s="2"/>
      <c r="O1169" s="4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</row>
    <row r="1170" spans="6:51" x14ac:dyDescent="0.3">
      <c r="F1170"/>
      <c r="G1170" s="2"/>
      <c r="O1170" s="4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</row>
    <row r="1171" spans="6:51" x14ac:dyDescent="0.3">
      <c r="F1171"/>
      <c r="G1171" s="2"/>
      <c r="O1171" s="4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</row>
    <row r="1172" spans="6:51" x14ac:dyDescent="0.3">
      <c r="F1172"/>
      <c r="G1172" s="2"/>
      <c r="O1172" s="4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</row>
    <row r="1173" spans="6:51" x14ac:dyDescent="0.3">
      <c r="F1173"/>
      <c r="G1173" s="2"/>
      <c r="O1173" s="4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</row>
    <row r="1174" spans="6:51" x14ac:dyDescent="0.3">
      <c r="F1174"/>
      <c r="G1174" s="2"/>
      <c r="O1174" s="4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</row>
    <row r="1175" spans="6:51" x14ac:dyDescent="0.3">
      <c r="F1175"/>
      <c r="G1175" s="2"/>
      <c r="O1175" s="4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</row>
    <row r="1176" spans="6:51" x14ac:dyDescent="0.3">
      <c r="F1176"/>
      <c r="G1176" s="2"/>
      <c r="O1176" s="4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</row>
    <row r="1177" spans="6:51" x14ac:dyDescent="0.3">
      <c r="F1177"/>
      <c r="G1177" s="2"/>
      <c r="O1177" s="4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</row>
    <row r="1178" spans="6:51" x14ac:dyDescent="0.3">
      <c r="F1178" s="2"/>
      <c r="G1178" s="2"/>
      <c r="O1178" s="4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</row>
    <row r="1179" spans="6:51" x14ac:dyDescent="0.3">
      <c r="F1179"/>
      <c r="G1179" s="2"/>
      <c r="O1179" s="4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</row>
    <row r="1180" spans="6:51" x14ac:dyDescent="0.3">
      <c r="F1180" s="2"/>
      <c r="G1180" s="2"/>
      <c r="O1180" s="4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</row>
    <row r="1181" spans="6:51" x14ac:dyDescent="0.3">
      <c r="F1181" s="2"/>
      <c r="G1181" s="2"/>
      <c r="O1181" s="4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</row>
    <row r="1182" spans="6:51" x14ac:dyDescent="0.3">
      <c r="F1182" s="2"/>
      <c r="G1182" s="2"/>
      <c r="O1182" s="4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</row>
    <row r="1183" spans="6:51" x14ac:dyDescent="0.3">
      <c r="F1183"/>
      <c r="G1183" s="2"/>
      <c r="O1183" s="4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</row>
    <row r="1184" spans="6:51" x14ac:dyDescent="0.3">
      <c r="F1184"/>
      <c r="G1184" s="2"/>
      <c r="O1184" s="4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</row>
    <row r="1185" spans="6:51" x14ac:dyDescent="0.3">
      <c r="F1185"/>
      <c r="G1185" s="2"/>
      <c r="O1185" s="4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</row>
    <row r="1186" spans="6:51" x14ac:dyDescent="0.3">
      <c r="F1186" s="2"/>
      <c r="G1186" s="2"/>
      <c r="O1186" s="4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</row>
    <row r="1187" spans="6:51" x14ac:dyDescent="0.3">
      <c r="F1187"/>
      <c r="G1187" s="2"/>
      <c r="O1187" s="4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</row>
    <row r="1188" spans="6:51" x14ac:dyDescent="0.3">
      <c r="F1188" s="2"/>
      <c r="G1188" s="2"/>
      <c r="O1188" s="4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</row>
    <row r="1189" spans="6:51" x14ac:dyDescent="0.3">
      <c r="F1189" s="2"/>
      <c r="G1189" s="2"/>
      <c r="O1189" s="4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</row>
    <row r="1190" spans="6:51" x14ac:dyDescent="0.3">
      <c r="F1190" s="2"/>
      <c r="G1190" s="2"/>
      <c r="O1190" s="4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</row>
    <row r="1191" spans="6:51" x14ac:dyDescent="0.3">
      <c r="F1191"/>
      <c r="G1191" s="2"/>
      <c r="O1191" s="4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</row>
    <row r="1192" spans="6:51" x14ac:dyDescent="0.3">
      <c r="F1192" s="2"/>
      <c r="G1192" s="2"/>
      <c r="O1192" s="4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</row>
    <row r="1193" spans="6:51" x14ac:dyDescent="0.3">
      <c r="F1193"/>
      <c r="G1193" s="2"/>
      <c r="O1193" s="4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</row>
    <row r="1194" spans="6:51" x14ac:dyDescent="0.3">
      <c r="F1194" s="2"/>
      <c r="G1194" s="2"/>
      <c r="O1194" s="4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</row>
    <row r="1195" spans="6:51" x14ac:dyDescent="0.3">
      <c r="F1195"/>
      <c r="G1195" s="2"/>
      <c r="O1195" s="4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</row>
    <row r="1196" spans="6:51" x14ac:dyDescent="0.3">
      <c r="F1196"/>
      <c r="G1196" s="2"/>
      <c r="O1196" s="4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</row>
    <row r="1197" spans="6:51" x14ac:dyDescent="0.3">
      <c r="F1197"/>
      <c r="G1197" s="2"/>
      <c r="O1197" s="4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</row>
    <row r="1198" spans="6:51" x14ac:dyDescent="0.3">
      <c r="F1198" s="2"/>
      <c r="G1198" s="2"/>
      <c r="O1198" s="4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</row>
    <row r="1199" spans="6:51" x14ac:dyDescent="0.3">
      <c r="F1199"/>
      <c r="G1199" s="2"/>
      <c r="O1199" s="4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</row>
    <row r="1200" spans="6:51" x14ac:dyDescent="0.3">
      <c r="F1200"/>
      <c r="G1200" s="2"/>
      <c r="O1200" s="4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</row>
    <row r="1201" spans="6:51" x14ac:dyDescent="0.3">
      <c r="F1201"/>
      <c r="G1201" s="2"/>
      <c r="O1201" s="4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</row>
    <row r="1202" spans="6:51" x14ac:dyDescent="0.3">
      <c r="F1202"/>
      <c r="G1202" s="2"/>
      <c r="O1202" s="4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</row>
    <row r="1203" spans="6:51" x14ac:dyDescent="0.3">
      <c r="F1203"/>
      <c r="G1203" s="2"/>
      <c r="O1203" s="4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</row>
    <row r="1204" spans="6:51" x14ac:dyDescent="0.3">
      <c r="F1204"/>
      <c r="G1204" s="2"/>
      <c r="O1204" s="4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</row>
    <row r="1205" spans="6:51" x14ac:dyDescent="0.3">
      <c r="F1205"/>
      <c r="G1205" s="2"/>
      <c r="O1205" s="4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</row>
    <row r="1206" spans="6:51" x14ac:dyDescent="0.3">
      <c r="F1206" s="2"/>
      <c r="G1206" s="2"/>
      <c r="O1206" s="4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</row>
    <row r="1207" spans="6:51" x14ac:dyDescent="0.3">
      <c r="F1207"/>
      <c r="G1207" s="2"/>
      <c r="O1207" s="4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</row>
    <row r="1208" spans="6:51" x14ac:dyDescent="0.3">
      <c r="F1208"/>
      <c r="G1208" s="2"/>
      <c r="O1208" s="4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</row>
    <row r="1209" spans="6:51" x14ac:dyDescent="0.3">
      <c r="F1209"/>
      <c r="G1209" s="2"/>
      <c r="O1209" s="4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</row>
    <row r="1210" spans="6:51" x14ac:dyDescent="0.3">
      <c r="F1210" s="2"/>
      <c r="G1210" s="2"/>
      <c r="O1210" s="4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</row>
    <row r="1211" spans="6:51" x14ac:dyDescent="0.3">
      <c r="F1211"/>
      <c r="G1211" s="2"/>
      <c r="O1211" s="4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</row>
    <row r="1212" spans="6:51" x14ac:dyDescent="0.3">
      <c r="F1212" s="2"/>
      <c r="G1212" s="2"/>
      <c r="O1212" s="4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</row>
    <row r="1213" spans="6:51" x14ac:dyDescent="0.3">
      <c r="F1213"/>
      <c r="G1213" s="2"/>
      <c r="O1213" s="4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</row>
    <row r="1214" spans="6:51" x14ac:dyDescent="0.3">
      <c r="F1214"/>
      <c r="G1214" s="2"/>
      <c r="O1214" s="4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</row>
    <row r="1215" spans="6:51" x14ac:dyDescent="0.3">
      <c r="F1215"/>
      <c r="G1215" s="2"/>
      <c r="O1215" s="4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</row>
    <row r="1216" spans="6:51" x14ac:dyDescent="0.3">
      <c r="F1216" s="2"/>
      <c r="G1216" s="2"/>
      <c r="O1216" s="4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</row>
    <row r="1217" spans="6:51" x14ac:dyDescent="0.3">
      <c r="F1217"/>
      <c r="G1217" s="2"/>
      <c r="O1217" s="4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</row>
    <row r="1218" spans="6:51" x14ac:dyDescent="0.3">
      <c r="F1218"/>
      <c r="G1218" s="2"/>
      <c r="O1218" s="4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</row>
    <row r="1219" spans="6:51" x14ac:dyDescent="0.3">
      <c r="F1219"/>
      <c r="G1219" s="2"/>
      <c r="O1219" s="4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</row>
    <row r="1220" spans="6:51" x14ac:dyDescent="0.3">
      <c r="F1220"/>
      <c r="G1220" s="2"/>
      <c r="O1220" s="4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</row>
    <row r="1221" spans="6:51" x14ac:dyDescent="0.3">
      <c r="F1221" s="2"/>
      <c r="G1221" s="2"/>
      <c r="O1221" s="4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</row>
  </sheetData>
  <autoFilter ref="A1:AY1221" xr:uid="{951D9AFC-6BA3-48BD-8B54-7B5406B64A19}"/>
  <phoneticPr fontId="3" type="noConversion"/>
  <conditionalFormatting sqref="A1:A104857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V2 Global 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2023-06-27T08:17:19Z</dcterms:created>
  <dcterms:modified xsi:type="dcterms:W3CDTF">2023-07-17T11:25:33Z</dcterms:modified>
</cp:coreProperties>
</file>