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B7FE6334-C1A2-E50D-BD3D-5F4D41BBC2E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YA\Desktop\"/>
    </mc:Choice>
  </mc:AlternateContent>
  <xr:revisionPtr revIDLastSave="0" documentId="8_{61A7BA3C-AFAB-4BE1-AB0F-76B69AE7BF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lendrier" sheetId="1" r:id="rId1"/>
    <sheet name="Vacance Scolaire" sheetId="2" r:id="rId2"/>
    <sheet name="Vacance Moi" sheetId="5" r:id="rId3"/>
    <sheet name="Jours fériés" sheetId="3" r:id="rId4"/>
    <sheet name="2022" sheetId="7" r:id="rId5"/>
    <sheet name="2023" sheetId="8" r:id="rId6"/>
    <sheet name="2024" sheetId="11" r:id="rId7"/>
    <sheet name="Feuil1" sheetId="12" r:id="rId8"/>
  </sheets>
  <externalReferences>
    <externalReference r:id="rId9"/>
  </externalReferences>
  <definedNames>
    <definedName name="An">#REF!</definedName>
    <definedName name="annee">[1]Calendrier!$BD$2</definedName>
    <definedName name="Année">Calendrier!$L$2</definedName>
    <definedName name="Date_Deb">DATE(An,1,1)</definedName>
    <definedName name="DebA">'Vacance Scolaire'!$C$5:$C$27</definedName>
    <definedName name="DebB">'Vacance Scolaire'!$E$5:$E$27</definedName>
    <definedName name="DebC">'Vacance Scolaire'!$G$5:$G$27</definedName>
    <definedName name="Fériés">#REF!</definedName>
    <definedName name="Fêtes">#REF!</definedName>
    <definedName name="FinA">'Vacance Scolaire'!$D$5:$D$27</definedName>
    <definedName name="FinB">'Vacance Scolaire'!$F$5:$F$27</definedName>
    <definedName name="FinC">'Vacance Scolaire'!$H$5:$H$27</definedName>
    <definedName name="Mois">Calendrier!$AC$2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#REF!</definedName>
    <definedName name="Semaine">Calendrier!$AN$2</definedName>
    <definedName name="WeekEn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O8" i="1" l="1"/>
  <c r="CO9" i="1" s="1"/>
  <c r="CO10" i="1" s="1"/>
  <c r="CO11" i="1" s="1"/>
  <c r="CO12" i="1" s="1"/>
  <c r="CO13" i="1" s="1"/>
  <c r="CO14" i="1" s="1"/>
  <c r="CO15" i="1" s="1"/>
  <c r="CO16" i="1" s="1"/>
  <c r="CO17" i="1" s="1"/>
  <c r="CO18" i="1" s="1"/>
  <c r="CO19" i="1" s="1"/>
  <c r="CO20" i="1" s="1"/>
  <c r="CO21" i="1" s="1"/>
  <c r="CO22" i="1" s="1"/>
  <c r="CO23" i="1" s="1"/>
  <c r="CO24" i="1" s="1"/>
  <c r="CO25" i="1" s="1"/>
  <c r="CO26" i="1" s="1"/>
  <c r="CO27" i="1" s="1"/>
  <c r="CO28" i="1" s="1"/>
  <c r="CO29" i="1" s="1"/>
  <c r="CO30" i="1" s="1"/>
  <c r="CO31" i="1" s="1"/>
  <c r="CO32" i="1" s="1"/>
  <c r="CO33" i="1" s="1"/>
  <c r="CO34" i="1" s="1"/>
  <c r="CO35" i="1" s="1"/>
  <c r="CO36" i="1" s="1"/>
  <c r="CO37" i="1" s="1"/>
  <c r="CO38" i="1" s="1"/>
  <c r="CX8" i="1"/>
  <c r="CX9" i="1" s="1"/>
  <c r="CX10" i="1" s="1"/>
  <c r="CX11" i="1" s="1"/>
  <c r="CX12" i="1" s="1"/>
  <c r="CX13" i="1" s="1"/>
  <c r="CX14" i="1" s="1"/>
  <c r="CX15" i="1" s="1"/>
  <c r="CX16" i="1" s="1"/>
  <c r="CX17" i="1" s="1"/>
  <c r="CX18" i="1" s="1"/>
  <c r="CX19" i="1" s="1"/>
  <c r="CX20" i="1" s="1"/>
  <c r="CX21" i="1" s="1"/>
  <c r="CX22" i="1" s="1"/>
  <c r="CX23" i="1" s="1"/>
  <c r="CX24" i="1" s="1"/>
  <c r="CX25" i="1" s="1"/>
  <c r="CX26" i="1" s="1"/>
  <c r="CX27" i="1" s="1"/>
  <c r="CX28" i="1" s="1"/>
  <c r="CX29" i="1" s="1"/>
  <c r="CX30" i="1" s="1"/>
  <c r="CX31" i="1" s="1"/>
  <c r="CX32" i="1" s="1"/>
  <c r="CX33" i="1" s="1"/>
  <c r="CX34" i="1" s="1"/>
  <c r="CX35" i="1" s="1"/>
  <c r="CX36" i="1" s="1"/>
  <c r="CX37" i="1" s="1"/>
  <c r="CX38" i="1" s="1"/>
  <c r="AD8" i="1"/>
  <c r="AC6" i="1" s="1"/>
  <c r="CF8" i="1"/>
  <c r="CF9" i="1" s="1"/>
  <c r="CF10" i="1" s="1"/>
  <c r="CF11" i="1" s="1"/>
  <c r="CF12" i="1" s="1"/>
  <c r="CF13" i="1" s="1"/>
  <c r="CF14" i="1" s="1"/>
  <c r="CF15" i="1" s="1"/>
  <c r="CF16" i="1" s="1"/>
  <c r="CF17" i="1" s="1"/>
  <c r="CF18" i="1" s="1"/>
  <c r="CF19" i="1" s="1"/>
  <c r="CF20" i="1" s="1"/>
  <c r="CF21" i="1" s="1"/>
  <c r="CF22" i="1" s="1"/>
  <c r="CF23" i="1" s="1"/>
  <c r="CF24" i="1" s="1"/>
  <c r="CF25" i="1" s="1"/>
  <c r="CF26" i="1" s="1"/>
  <c r="CF27" i="1" s="1"/>
  <c r="CF28" i="1" s="1"/>
  <c r="CF29" i="1" s="1"/>
  <c r="CF30" i="1" s="1"/>
  <c r="CF31" i="1" s="1"/>
  <c r="CF32" i="1" s="1"/>
  <c r="CF33" i="1" s="1"/>
  <c r="CF34" i="1" s="1"/>
  <c r="CF35" i="1" s="1"/>
  <c r="CE35" i="1" s="1"/>
  <c r="BW8" i="1"/>
  <c r="BW9" i="1" s="1"/>
  <c r="BW10" i="1" s="1"/>
  <c r="BW11" i="1" s="1"/>
  <c r="BW12" i="1" s="1"/>
  <c r="BW13" i="1" s="1"/>
  <c r="BW14" i="1" s="1"/>
  <c r="BW15" i="1" s="1"/>
  <c r="BW16" i="1" s="1"/>
  <c r="BW17" i="1" s="1"/>
  <c r="BW18" i="1" s="1"/>
  <c r="BW19" i="1" s="1"/>
  <c r="BW20" i="1" s="1"/>
  <c r="BW21" i="1" s="1"/>
  <c r="BW22" i="1" s="1"/>
  <c r="BW23" i="1" s="1"/>
  <c r="BW24" i="1" s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V35" i="1" s="1"/>
  <c r="BN8" i="1"/>
  <c r="BM8" i="1" s="1"/>
  <c r="BE8" i="1"/>
  <c r="BD8" i="1" s="1"/>
  <c r="AV8" i="1"/>
  <c r="AU8" i="1" s="1"/>
  <c r="AM8" i="1"/>
  <c r="AL8" i="1" s="1"/>
  <c r="U8" i="1"/>
  <c r="T8" i="1" s="1"/>
  <c r="L8" i="1"/>
  <c r="CW38" i="1" l="1"/>
  <c r="CN36" i="1"/>
  <c r="CN13" i="1"/>
  <c r="CN32" i="1"/>
  <c r="CN31" i="1"/>
  <c r="CN29" i="1"/>
  <c r="CN23" i="1"/>
  <c r="CN24" i="1"/>
  <c r="CN21" i="1"/>
  <c r="CN16" i="1"/>
  <c r="CN15" i="1"/>
  <c r="CW29" i="1"/>
  <c r="CW13" i="1"/>
  <c r="CN30" i="1"/>
  <c r="CN22" i="1"/>
  <c r="CN14" i="1"/>
  <c r="CW36" i="1"/>
  <c r="CW28" i="1"/>
  <c r="CW20" i="1"/>
  <c r="CW12" i="1"/>
  <c r="CW35" i="1"/>
  <c r="CW27" i="1"/>
  <c r="CW19" i="1"/>
  <c r="CW11" i="1"/>
  <c r="CN8" i="1"/>
  <c r="CN28" i="1"/>
  <c r="CN20" i="1"/>
  <c r="CN12" i="1"/>
  <c r="CW34" i="1"/>
  <c r="CW26" i="1"/>
  <c r="CW18" i="1"/>
  <c r="CW10" i="1"/>
  <c r="CN35" i="1"/>
  <c r="CN27" i="1"/>
  <c r="CN19" i="1"/>
  <c r="CN11" i="1"/>
  <c r="CW33" i="1"/>
  <c r="CW25" i="1"/>
  <c r="CW17" i="1"/>
  <c r="CW9" i="1"/>
  <c r="CW37" i="1"/>
  <c r="CW21" i="1"/>
  <c r="CN34" i="1"/>
  <c r="CN26" i="1"/>
  <c r="CN18" i="1"/>
  <c r="CN10" i="1"/>
  <c r="CW32" i="1"/>
  <c r="CW24" i="1"/>
  <c r="CW16" i="1"/>
  <c r="CN33" i="1"/>
  <c r="CN25" i="1"/>
  <c r="CN17" i="1"/>
  <c r="CN9" i="1"/>
  <c r="CW31" i="1"/>
  <c r="CW23" i="1"/>
  <c r="CW15" i="1"/>
  <c r="CW30" i="1"/>
  <c r="CW22" i="1"/>
  <c r="CW14" i="1"/>
  <c r="CE8" i="1"/>
  <c r="CW8" i="1"/>
  <c r="BV33" i="1"/>
  <c r="BV17" i="1"/>
  <c r="BV25" i="1"/>
  <c r="BV9" i="1"/>
  <c r="CE32" i="1"/>
  <c r="CE24" i="1"/>
  <c r="CE16" i="1"/>
  <c r="BV32" i="1"/>
  <c r="BV24" i="1"/>
  <c r="BV16" i="1"/>
  <c r="CE31" i="1"/>
  <c r="CE23" i="1"/>
  <c r="CE15" i="1"/>
  <c r="BV8" i="1"/>
  <c r="BV31" i="1"/>
  <c r="BV23" i="1"/>
  <c r="BV15" i="1"/>
  <c r="CE30" i="1"/>
  <c r="CE22" i="1"/>
  <c r="CE14" i="1"/>
  <c r="BW36" i="1"/>
  <c r="BV30" i="1"/>
  <c r="BV22" i="1"/>
  <c r="BV14" i="1"/>
  <c r="CE29" i="1"/>
  <c r="CE21" i="1"/>
  <c r="CE13" i="1"/>
  <c r="CF36" i="1"/>
  <c r="BV29" i="1"/>
  <c r="BV21" i="1"/>
  <c r="BV13" i="1"/>
  <c r="CE28" i="1"/>
  <c r="CE20" i="1"/>
  <c r="CE12" i="1"/>
  <c r="BV28" i="1"/>
  <c r="BV20" i="1"/>
  <c r="BV12" i="1"/>
  <c r="CE27" i="1"/>
  <c r="CE19" i="1"/>
  <c r="CE11" i="1"/>
  <c r="BV27" i="1"/>
  <c r="BV19" i="1"/>
  <c r="BV11" i="1"/>
  <c r="CE34" i="1"/>
  <c r="CE26" i="1"/>
  <c r="CE18" i="1"/>
  <c r="CE10" i="1"/>
  <c r="BV34" i="1"/>
  <c r="BV26" i="1"/>
  <c r="BV18" i="1"/>
  <c r="BV10" i="1"/>
  <c r="CE33" i="1"/>
  <c r="CE25" i="1"/>
  <c r="CE17" i="1"/>
  <c r="CE9" i="1"/>
  <c r="AC8" i="1"/>
  <c r="BN9" i="1"/>
  <c r="BE9" i="1"/>
  <c r="AV9" i="1"/>
  <c r="AM9" i="1"/>
  <c r="AD9" i="1"/>
  <c r="U9" i="1"/>
  <c r="K8" i="1"/>
  <c r="C8" i="1"/>
  <c r="C9" i="1" s="1"/>
  <c r="CQ38" i="1" l="1"/>
  <c r="CF37" i="1"/>
  <c r="CE36" i="1"/>
  <c r="BW37" i="1"/>
  <c r="BV36" i="1"/>
  <c r="BE10" i="1"/>
  <c r="BD9" i="1"/>
  <c r="BN10" i="1"/>
  <c r="BM9" i="1"/>
  <c r="AM10" i="1"/>
  <c r="AL9" i="1"/>
  <c r="AV10" i="1"/>
  <c r="AU9" i="1"/>
  <c r="AD10" i="1"/>
  <c r="AC9" i="1"/>
  <c r="U10" i="1"/>
  <c r="T9" i="1"/>
  <c r="L9" i="1"/>
  <c r="K9" i="1" s="1"/>
  <c r="C10" i="1"/>
  <c r="C11" i="1" s="1"/>
  <c r="C12" i="1" s="1"/>
  <c r="C13" i="1" s="1"/>
  <c r="C14" i="1" s="1"/>
  <c r="B9" i="1"/>
  <c r="B8" i="1"/>
  <c r="CW5" i="1"/>
  <c r="CN5" i="1"/>
  <c r="CE5" i="1"/>
  <c r="BV5" i="1"/>
  <c r="BM5" i="1"/>
  <c r="BD5" i="1"/>
  <c r="AU5" i="1"/>
  <c r="AL5" i="1"/>
  <c r="AC5" i="1"/>
  <c r="T6" i="1"/>
  <c r="T5" i="1"/>
  <c r="CW6" i="1"/>
  <c r="CN6" i="1"/>
  <c r="CE6" i="1"/>
  <c r="BV6" i="1"/>
  <c r="BD6" i="1"/>
  <c r="BM6" i="1"/>
  <c r="AU6" i="1"/>
  <c r="AL6" i="1"/>
  <c r="K6" i="1"/>
  <c r="B6" i="1"/>
  <c r="BN11" i="1" l="1"/>
  <c r="BM10" i="1"/>
  <c r="BE11" i="1"/>
  <c r="BD10" i="1"/>
  <c r="BV37" i="1"/>
  <c r="BW38" i="1"/>
  <c r="BV38" i="1" s="1"/>
  <c r="CF38" i="1"/>
  <c r="CE38" i="1" s="1"/>
  <c r="CE37" i="1"/>
  <c r="AV11" i="1"/>
  <c r="AU10" i="1"/>
  <c r="AM11" i="1"/>
  <c r="AL10" i="1"/>
  <c r="AD11" i="1"/>
  <c r="AC10" i="1"/>
  <c r="U11" i="1"/>
  <c r="T10" i="1"/>
  <c r="B13" i="1"/>
  <c r="B10" i="1"/>
  <c r="B11" i="1"/>
  <c r="L10" i="1"/>
  <c r="B12" i="1"/>
  <c r="C15" i="1"/>
  <c r="B14" i="1"/>
  <c r="CX8" i="7"/>
  <c r="CX9" i="7" s="1"/>
  <c r="CX10" i="7" s="1"/>
  <c r="CW10" i="7" s="1"/>
  <c r="CO8" i="7"/>
  <c r="CF8" i="7"/>
  <c r="CH8" i="7" s="1"/>
  <c r="BW8" i="7"/>
  <c r="BW9" i="7" s="1"/>
  <c r="BN8" i="7"/>
  <c r="BN9" i="7" s="1"/>
  <c r="BM9" i="7" s="1"/>
  <c r="BM8" i="7"/>
  <c r="BE8" i="7"/>
  <c r="BE9" i="7" s="1"/>
  <c r="AV8" i="7"/>
  <c r="AX8" i="7" s="1"/>
  <c r="AM8" i="7"/>
  <c r="AO8" i="7" s="1"/>
  <c r="AD8" i="7"/>
  <c r="AC8" i="7" s="1"/>
  <c r="U8" i="7"/>
  <c r="L8" i="7"/>
  <c r="K5" i="7" s="1"/>
  <c r="C8" i="7"/>
  <c r="E8" i="7" s="1"/>
  <c r="CW6" i="7"/>
  <c r="CN6" i="7"/>
  <c r="CE6" i="7"/>
  <c r="BV6" i="7"/>
  <c r="BM6" i="7"/>
  <c r="BD6" i="7"/>
  <c r="AU6" i="7"/>
  <c r="AL6" i="7"/>
  <c r="AC6" i="7"/>
  <c r="T6" i="7"/>
  <c r="K6" i="7"/>
  <c r="B6" i="7"/>
  <c r="CN5" i="7"/>
  <c r="BM5" i="7"/>
  <c r="T5" i="7"/>
  <c r="K4" i="7"/>
  <c r="AV9" i="7" l="1"/>
  <c r="BD5" i="7"/>
  <c r="BG8" i="7"/>
  <c r="AL8" i="7"/>
  <c r="BE12" i="1"/>
  <c r="BD11" i="1"/>
  <c r="BN12" i="1"/>
  <c r="BM11" i="1"/>
  <c r="AM12" i="1"/>
  <c r="AL11" i="1"/>
  <c r="AV12" i="1"/>
  <c r="AU11" i="1"/>
  <c r="AD12" i="1"/>
  <c r="AC11" i="1"/>
  <c r="U12" i="1"/>
  <c r="T11" i="1"/>
  <c r="L11" i="1"/>
  <c r="K11" i="1" s="1"/>
  <c r="K10" i="1"/>
  <c r="AC5" i="7"/>
  <c r="AU5" i="7"/>
  <c r="AU8" i="7"/>
  <c r="BP8" i="7"/>
  <c r="CW5" i="7"/>
  <c r="N8" i="7"/>
  <c r="BD8" i="7"/>
  <c r="CW8" i="7"/>
  <c r="C16" i="1"/>
  <c r="B15" i="1"/>
  <c r="BY9" i="7"/>
  <c r="BW10" i="7"/>
  <c r="BV9" i="7"/>
  <c r="T8" i="7"/>
  <c r="U9" i="7"/>
  <c r="W8" i="7"/>
  <c r="AL5" i="7"/>
  <c r="CN8" i="7"/>
  <c r="CO9" i="7"/>
  <c r="CQ8" i="7"/>
  <c r="CE8" i="7"/>
  <c r="CF9" i="7"/>
  <c r="AD9" i="7"/>
  <c r="AF8" i="7"/>
  <c r="CX11" i="7"/>
  <c r="CZ10" i="7"/>
  <c r="AM9" i="7"/>
  <c r="B8" i="7"/>
  <c r="B5" i="7"/>
  <c r="BN10" i="7"/>
  <c r="BP9" i="7"/>
  <c r="AU9" i="7"/>
  <c r="AV10" i="7"/>
  <c r="CE5" i="7"/>
  <c r="C9" i="7"/>
  <c r="AX9" i="7"/>
  <c r="CW9" i="7"/>
  <c r="K8" i="7"/>
  <c r="L9" i="7"/>
  <c r="BY8" i="7"/>
  <c r="BV8" i="7"/>
  <c r="BV5" i="7"/>
  <c r="BD9" i="7"/>
  <c r="BE10" i="7"/>
  <c r="BG9" i="7"/>
  <c r="CZ9" i="7"/>
  <c r="CZ8" i="7"/>
  <c r="BN13" i="1" l="1"/>
  <c r="BM12" i="1"/>
  <c r="BE13" i="1"/>
  <c r="BD12" i="1"/>
  <c r="AM13" i="1"/>
  <c r="AL12" i="1"/>
  <c r="AV13" i="1"/>
  <c r="AU12" i="1"/>
  <c r="AD13" i="1"/>
  <c r="AC12" i="1"/>
  <c r="U13" i="1"/>
  <c r="T12" i="1"/>
  <c r="L12" i="1"/>
  <c r="K12" i="1" s="1"/>
  <c r="C17" i="1"/>
  <c r="B16" i="1"/>
  <c r="AO9" i="7"/>
  <c r="AL9" i="7"/>
  <c r="AM10" i="7"/>
  <c r="AU10" i="7"/>
  <c r="AV11" i="7"/>
  <c r="AX10" i="7"/>
  <c r="CX12" i="7"/>
  <c r="CZ11" i="7"/>
  <c r="CW11" i="7"/>
  <c r="BD10" i="7"/>
  <c r="BE11" i="7"/>
  <c r="BG10" i="7"/>
  <c r="BY10" i="7"/>
  <c r="BV10" i="7"/>
  <c r="BW11" i="7"/>
  <c r="E9" i="7"/>
  <c r="B9" i="7"/>
  <c r="C10" i="7"/>
  <c r="K9" i="7"/>
  <c r="N9" i="7"/>
  <c r="L10" i="7"/>
  <c r="AD10" i="7"/>
  <c r="AF9" i="7"/>
  <c r="AC9" i="7"/>
  <c r="T9" i="7"/>
  <c r="U10" i="7"/>
  <c r="W9" i="7"/>
  <c r="CN9" i="7"/>
  <c r="CO10" i="7"/>
  <c r="CQ9" i="7"/>
  <c r="BN11" i="7"/>
  <c r="BP10" i="7"/>
  <c r="BM10" i="7"/>
  <c r="CF10" i="7"/>
  <c r="CH9" i="7"/>
  <c r="CE9" i="7"/>
  <c r="BE14" i="1" l="1"/>
  <c r="BD13" i="1"/>
  <c r="BN14" i="1"/>
  <c r="BM13" i="1"/>
  <c r="AV14" i="1"/>
  <c r="AU13" i="1"/>
  <c r="AM14" i="1"/>
  <c r="AL13" i="1"/>
  <c r="AD14" i="1"/>
  <c r="AC13" i="1"/>
  <c r="U14" i="1"/>
  <c r="T13" i="1"/>
  <c r="L13" i="1"/>
  <c r="K13" i="1" s="1"/>
  <c r="C18" i="1"/>
  <c r="B17" i="1"/>
  <c r="BN12" i="7"/>
  <c r="BP11" i="7"/>
  <c r="BM11" i="7"/>
  <c r="BY11" i="7"/>
  <c r="BV11" i="7"/>
  <c r="BW12" i="7"/>
  <c r="CX13" i="7"/>
  <c r="CZ12" i="7"/>
  <c r="CW12" i="7"/>
  <c r="CE10" i="7"/>
  <c r="CF11" i="7"/>
  <c r="CH10" i="7"/>
  <c r="T10" i="7"/>
  <c r="U11" i="7"/>
  <c r="W10" i="7"/>
  <c r="E10" i="7"/>
  <c r="B10" i="7"/>
  <c r="C11" i="7"/>
  <c r="AD11" i="7"/>
  <c r="AF10" i="7"/>
  <c r="AC10" i="7"/>
  <c r="CN10" i="7"/>
  <c r="CO11" i="7"/>
  <c r="CQ10" i="7"/>
  <c r="K10" i="7"/>
  <c r="L11" i="7"/>
  <c r="N10" i="7"/>
  <c r="AU11" i="7"/>
  <c r="AV12" i="7"/>
  <c r="AX11" i="7"/>
  <c r="BD11" i="7"/>
  <c r="BE12" i="7"/>
  <c r="BG11" i="7"/>
  <c r="AO10" i="7"/>
  <c r="AL10" i="7"/>
  <c r="AM11" i="7"/>
  <c r="K4" i="1"/>
  <c r="CZ8" i="1"/>
  <c r="CQ8" i="1"/>
  <c r="CH8" i="1"/>
  <c r="BY8" i="1"/>
  <c r="BP8" i="1"/>
  <c r="BG8" i="1"/>
  <c r="AX8" i="1"/>
  <c r="AO8" i="1"/>
  <c r="AF8" i="1"/>
  <c r="BN15" i="1" l="1"/>
  <c r="BM14" i="1"/>
  <c r="BE15" i="1"/>
  <c r="BD14" i="1"/>
  <c r="AM15" i="1"/>
  <c r="AL14" i="1"/>
  <c r="AV15" i="1"/>
  <c r="AU14" i="1"/>
  <c r="AD15" i="1"/>
  <c r="AC14" i="1"/>
  <c r="U15" i="1"/>
  <c r="T14" i="1"/>
  <c r="L14" i="1"/>
  <c r="K14" i="1" s="1"/>
  <c r="C19" i="1"/>
  <c r="B18" i="1"/>
  <c r="K5" i="1"/>
  <c r="W8" i="1"/>
  <c r="B5" i="1"/>
  <c r="BD12" i="7"/>
  <c r="BE13" i="7"/>
  <c r="BG12" i="7"/>
  <c r="CN11" i="7"/>
  <c r="CO12" i="7"/>
  <c r="CQ11" i="7"/>
  <c r="CX14" i="7"/>
  <c r="CZ13" i="7"/>
  <c r="CW13" i="7"/>
  <c r="T11" i="7"/>
  <c r="U12" i="7"/>
  <c r="W11" i="7"/>
  <c r="BY12" i="7"/>
  <c r="BV12" i="7"/>
  <c r="BW13" i="7"/>
  <c r="AV13" i="7"/>
  <c r="AX12" i="7"/>
  <c r="AU12" i="7"/>
  <c r="AO11" i="7"/>
  <c r="AL11" i="7"/>
  <c r="AM12" i="7"/>
  <c r="AD12" i="7"/>
  <c r="AF11" i="7"/>
  <c r="AC11" i="7"/>
  <c r="CE11" i="7"/>
  <c r="CH11" i="7"/>
  <c r="CF12" i="7"/>
  <c r="L12" i="7"/>
  <c r="N11" i="7"/>
  <c r="K11" i="7"/>
  <c r="E11" i="7"/>
  <c r="C12" i="7"/>
  <c r="B11" i="7"/>
  <c r="BN13" i="7"/>
  <c r="BP12" i="7"/>
  <c r="BM12" i="7"/>
  <c r="N8" i="1"/>
  <c r="E8" i="1"/>
  <c r="BE16" i="1" l="1"/>
  <c r="BD15" i="1"/>
  <c r="BN16" i="1"/>
  <c r="BM15" i="1"/>
  <c r="AM16" i="1"/>
  <c r="AL15" i="1"/>
  <c r="AV16" i="1"/>
  <c r="AU15" i="1"/>
  <c r="AD16" i="1"/>
  <c r="AC15" i="1"/>
  <c r="U16" i="1"/>
  <c r="T15" i="1"/>
  <c r="L15" i="1"/>
  <c r="K15" i="1" s="1"/>
  <c r="C20" i="1"/>
  <c r="B19" i="1"/>
  <c r="CX15" i="7"/>
  <c r="CZ14" i="7"/>
  <c r="CW14" i="7"/>
  <c r="E12" i="7"/>
  <c r="B12" i="7"/>
  <c r="C13" i="7"/>
  <c r="AO12" i="7"/>
  <c r="AM13" i="7"/>
  <c r="AL12" i="7"/>
  <c r="K12" i="7"/>
  <c r="L13" i="7"/>
  <c r="N12" i="7"/>
  <c r="AU13" i="7"/>
  <c r="AV14" i="7"/>
  <c r="AX13" i="7"/>
  <c r="BY13" i="7"/>
  <c r="BW14" i="7"/>
  <c r="BV13" i="7"/>
  <c r="AD13" i="7"/>
  <c r="AF12" i="7"/>
  <c r="AC12" i="7"/>
  <c r="CN12" i="7"/>
  <c r="CO13" i="7"/>
  <c r="CQ12" i="7"/>
  <c r="CE12" i="7"/>
  <c r="CF13" i="7"/>
  <c r="CH12" i="7"/>
  <c r="T12" i="7"/>
  <c r="U13" i="7"/>
  <c r="W12" i="7"/>
  <c r="BN14" i="7"/>
  <c r="BP13" i="7"/>
  <c r="BM13" i="7"/>
  <c r="BD13" i="7"/>
  <c r="BE14" i="7"/>
  <c r="BG13" i="7"/>
  <c r="CZ9" i="1"/>
  <c r="CQ9" i="1"/>
  <c r="BN17" i="1" l="1"/>
  <c r="BM16" i="1"/>
  <c r="BE17" i="1"/>
  <c r="BD16" i="1"/>
  <c r="AV17" i="1"/>
  <c r="AU16" i="1"/>
  <c r="AM17" i="1"/>
  <c r="AL16" i="1"/>
  <c r="AD17" i="1"/>
  <c r="AC16" i="1"/>
  <c r="U17" i="1"/>
  <c r="T16" i="1"/>
  <c r="L16" i="1"/>
  <c r="K16" i="1" s="1"/>
  <c r="C21" i="1"/>
  <c r="B20" i="1"/>
  <c r="BN15" i="7"/>
  <c r="BP14" i="7"/>
  <c r="BM14" i="7"/>
  <c r="CF14" i="7"/>
  <c r="CH13" i="7"/>
  <c r="CE13" i="7"/>
  <c r="AU14" i="7"/>
  <c r="AX14" i="7"/>
  <c r="AV15" i="7"/>
  <c r="E13" i="7"/>
  <c r="B13" i="7"/>
  <c r="C14" i="7"/>
  <c r="T13" i="7"/>
  <c r="U14" i="7"/>
  <c r="W13" i="7"/>
  <c r="AO13" i="7"/>
  <c r="AL13" i="7"/>
  <c r="AM14" i="7"/>
  <c r="CN13" i="7"/>
  <c r="CO14" i="7"/>
  <c r="CQ13" i="7"/>
  <c r="BD14" i="7"/>
  <c r="BE15" i="7"/>
  <c r="BG14" i="7"/>
  <c r="AD14" i="7"/>
  <c r="AF13" i="7"/>
  <c r="AC13" i="7"/>
  <c r="K13" i="7"/>
  <c r="N13" i="7"/>
  <c r="L14" i="7"/>
  <c r="BY14" i="7"/>
  <c r="BV14" i="7"/>
  <c r="BW15" i="7"/>
  <c r="CX16" i="7"/>
  <c r="CZ15" i="7"/>
  <c r="CW15" i="7"/>
  <c r="BP9" i="1"/>
  <c r="CQ10" i="1"/>
  <c r="CZ10" i="1"/>
  <c r="BY9" i="1"/>
  <c r="CH9" i="1"/>
  <c r="BE18" i="1" l="1"/>
  <c r="BD17" i="1"/>
  <c r="BN18" i="1"/>
  <c r="BM17" i="1"/>
  <c r="AM18" i="1"/>
  <c r="AL17" i="1"/>
  <c r="AV18" i="1"/>
  <c r="AU17" i="1"/>
  <c r="AD18" i="1"/>
  <c r="AC17" i="1"/>
  <c r="U18" i="1"/>
  <c r="T17" i="1"/>
  <c r="L17" i="1"/>
  <c r="K17" i="1" s="1"/>
  <c r="C22" i="1"/>
  <c r="B21" i="1"/>
  <c r="K14" i="7"/>
  <c r="L15" i="7"/>
  <c r="N14" i="7"/>
  <c r="T14" i="7"/>
  <c r="U15" i="7"/>
  <c r="W14" i="7"/>
  <c r="BD15" i="7"/>
  <c r="BE16" i="7"/>
  <c r="BG15" i="7"/>
  <c r="CN14" i="7"/>
  <c r="CO15" i="7"/>
  <c r="CQ14" i="7"/>
  <c r="E14" i="7"/>
  <c r="B14" i="7"/>
  <c r="C15" i="7"/>
  <c r="CE14" i="7"/>
  <c r="CF15" i="7"/>
  <c r="CH14" i="7"/>
  <c r="CX17" i="7"/>
  <c r="CZ16" i="7"/>
  <c r="CW16" i="7"/>
  <c r="AO14" i="7"/>
  <c r="AL14" i="7"/>
  <c r="AM15" i="7"/>
  <c r="BY15" i="7"/>
  <c r="BV15" i="7"/>
  <c r="BW16" i="7"/>
  <c r="AD15" i="7"/>
  <c r="AF14" i="7"/>
  <c r="AC14" i="7"/>
  <c r="AU15" i="7"/>
  <c r="AV16" i="7"/>
  <c r="AX15" i="7"/>
  <c r="BN16" i="7"/>
  <c r="BP15" i="7"/>
  <c r="BM15" i="7"/>
  <c r="BP10" i="1"/>
  <c r="BY10" i="1"/>
  <c r="CZ11" i="1"/>
  <c r="CQ11" i="1"/>
  <c r="CH10" i="1"/>
  <c r="BN19" i="1" l="1"/>
  <c r="BM18" i="1"/>
  <c r="BE19" i="1"/>
  <c r="BD18" i="1"/>
  <c r="AV19" i="1"/>
  <c r="AU18" i="1"/>
  <c r="AM19" i="1"/>
  <c r="AL18" i="1"/>
  <c r="AD19" i="1"/>
  <c r="AC18" i="1"/>
  <c r="U19" i="1"/>
  <c r="T18" i="1"/>
  <c r="L18" i="1"/>
  <c r="K18" i="1" s="1"/>
  <c r="C23" i="1"/>
  <c r="B22" i="1"/>
  <c r="AO15" i="7"/>
  <c r="AL15" i="7"/>
  <c r="AM16" i="7"/>
  <c r="AV17" i="7"/>
  <c r="AX16" i="7"/>
  <c r="AU16" i="7"/>
  <c r="BD16" i="7"/>
  <c r="BE17" i="7"/>
  <c r="BG16" i="7"/>
  <c r="E15" i="7"/>
  <c r="C16" i="7"/>
  <c r="B15" i="7"/>
  <c r="T15" i="7"/>
  <c r="U16" i="7"/>
  <c r="W15" i="7"/>
  <c r="AD16" i="7"/>
  <c r="AF15" i="7"/>
  <c r="AC15" i="7"/>
  <c r="BW17" i="7"/>
  <c r="BY16" i="7"/>
  <c r="BV16" i="7"/>
  <c r="CW17" i="7"/>
  <c r="CX18" i="7"/>
  <c r="CZ17" i="7"/>
  <c r="CN15" i="7"/>
  <c r="CO16" i="7"/>
  <c r="CQ15" i="7"/>
  <c r="L16" i="7"/>
  <c r="N15" i="7"/>
  <c r="K15" i="7"/>
  <c r="BN17" i="7"/>
  <c r="BP16" i="7"/>
  <c r="BM16" i="7"/>
  <c r="CE15" i="7"/>
  <c r="CH15" i="7"/>
  <c r="CF16" i="7"/>
  <c r="BP11" i="1"/>
  <c r="CZ12" i="1"/>
  <c r="BY11" i="1"/>
  <c r="CQ12" i="1"/>
  <c r="CH11" i="1"/>
  <c r="N9" i="1"/>
  <c r="BE20" i="1" l="1"/>
  <c r="BD19" i="1"/>
  <c r="BN20" i="1"/>
  <c r="BM19" i="1"/>
  <c r="AM20" i="1"/>
  <c r="AL19" i="1"/>
  <c r="AV20" i="1"/>
  <c r="AU19" i="1"/>
  <c r="AD20" i="1"/>
  <c r="AC19" i="1"/>
  <c r="U20" i="1"/>
  <c r="T19" i="1"/>
  <c r="L19" i="1"/>
  <c r="K19" i="1" s="1"/>
  <c r="C24" i="1"/>
  <c r="B23" i="1"/>
  <c r="E9" i="1"/>
  <c r="AD17" i="7"/>
  <c r="AF16" i="7"/>
  <c r="AC16" i="7"/>
  <c r="BD17" i="7"/>
  <c r="BE18" i="7"/>
  <c r="BG17" i="7"/>
  <c r="T16" i="7"/>
  <c r="U17" i="7"/>
  <c r="W16" i="7"/>
  <c r="CE16" i="7"/>
  <c r="CF17" i="7"/>
  <c r="CH16" i="7"/>
  <c r="K16" i="7"/>
  <c r="L17" i="7"/>
  <c r="N16" i="7"/>
  <c r="AU17" i="7"/>
  <c r="AV18" i="7"/>
  <c r="AX17" i="7"/>
  <c r="BN18" i="7"/>
  <c r="BP17" i="7"/>
  <c r="BM17" i="7"/>
  <c r="BY17" i="7"/>
  <c r="BV17" i="7"/>
  <c r="BW18" i="7"/>
  <c r="E16" i="7"/>
  <c r="B16" i="7"/>
  <c r="C17" i="7"/>
  <c r="AO16" i="7"/>
  <c r="AM17" i="7"/>
  <c r="AL16" i="7"/>
  <c r="CN16" i="7"/>
  <c r="CO17" i="7"/>
  <c r="CQ16" i="7"/>
  <c r="CX19" i="7"/>
  <c r="CZ18" i="7"/>
  <c r="CW18" i="7"/>
  <c r="AX9" i="1"/>
  <c r="BG9" i="1"/>
  <c r="BP12" i="1"/>
  <c r="AO9" i="1"/>
  <c r="AF9" i="1"/>
  <c r="W9" i="1"/>
  <c r="CQ13" i="1"/>
  <c r="BY12" i="1"/>
  <c r="CH12" i="1"/>
  <c r="CZ13" i="1"/>
  <c r="AF10" i="1"/>
  <c r="E10" i="1"/>
  <c r="BN21" i="1" l="1"/>
  <c r="BM20" i="1"/>
  <c r="BE21" i="1"/>
  <c r="BD20" i="1"/>
  <c r="AV21" i="1"/>
  <c r="AU20" i="1"/>
  <c r="AM21" i="1"/>
  <c r="AL20" i="1"/>
  <c r="AD21" i="1"/>
  <c r="AC20" i="1"/>
  <c r="U21" i="1"/>
  <c r="T20" i="1"/>
  <c r="L20" i="1"/>
  <c r="K20" i="1" s="1"/>
  <c r="C25" i="1"/>
  <c r="B24" i="1"/>
  <c r="L18" i="7"/>
  <c r="K17" i="7"/>
  <c r="N17" i="7"/>
  <c r="CQ17" i="7"/>
  <c r="CN17" i="7"/>
  <c r="CO18" i="7"/>
  <c r="BW19" i="7"/>
  <c r="BY18" i="7"/>
  <c r="BV18" i="7"/>
  <c r="T17" i="7"/>
  <c r="U18" i="7"/>
  <c r="W17" i="7"/>
  <c r="BG18" i="7"/>
  <c r="BD18" i="7"/>
  <c r="BE19" i="7"/>
  <c r="E17" i="7"/>
  <c r="B17" i="7"/>
  <c r="C18" i="7"/>
  <c r="BM18" i="7"/>
  <c r="BN19" i="7"/>
  <c r="BP18" i="7"/>
  <c r="CF18" i="7"/>
  <c r="CE17" i="7"/>
  <c r="CH17" i="7"/>
  <c r="AM18" i="7"/>
  <c r="AO17" i="7"/>
  <c r="AL17" i="7"/>
  <c r="CW19" i="7"/>
  <c r="CX20" i="7"/>
  <c r="CZ19" i="7"/>
  <c r="AV19" i="7"/>
  <c r="AX18" i="7"/>
  <c r="AU18" i="7"/>
  <c r="AD18" i="7"/>
  <c r="AF17" i="7"/>
  <c r="AC17" i="7"/>
  <c r="BP13" i="1"/>
  <c r="BG10" i="1"/>
  <c r="AX11" i="1"/>
  <c r="AX10" i="1"/>
  <c r="AO10" i="1"/>
  <c r="W11" i="1"/>
  <c r="W10" i="1"/>
  <c r="N10" i="1"/>
  <c r="N11" i="1"/>
  <c r="CZ14" i="1"/>
  <c r="CH13" i="1"/>
  <c r="CQ14" i="1"/>
  <c r="BY13" i="1"/>
  <c r="AF11" i="1"/>
  <c r="BE22" i="1" l="1"/>
  <c r="BD21" i="1"/>
  <c r="BN22" i="1"/>
  <c r="BM21" i="1"/>
  <c r="AM22" i="1"/>
  <c r="AL21" i="1"/>
  <c r="AV22" i="1"/>
  <c r="AU21" i="1"/>
  <c r="AD22" i="1"/>
  <c r="AC21" i="1"/>
  <c r="U22" i="1"/>
  <c r="T21" i="1"/>
  <c r="L21" i="1"/>
  <c r="K21" i="1" s="1"/>
  <c r="C26" i="1"/>
  <c r="B25" i="1"/>
  <c r="AV20" i="7"/>
  <c r="AX19" i="7"/>
  <c r="AU19" i="7"/>
  <c r="BD19" i="7"/>
  <c r="BG19" i="7"/>
  <c r="BE20" i="7"/>
  <c r="BY19" i="7"/>
  <c r="BV19" i="7"/>
  <c r="BW20" i="7"/>
  <c r="CN18" i="7"/>
  <c r="CO19" i="7"/>
  <c r="CQ18" i="7"/>
  <c r="CX21" i="7"/>
  <c r="CZ20" i="7"/>
  <c r="CW20" i="7"/>
  <c r="BN20" i="7"/>
  <c r="BP19" i="7"/>
  <c r="BM19" i="7"/>
  <c r="T18" i="7"/>
  <c r="U19" i="7"/>
  <c r="W18" i="7"/>
  <c r="CH18" i="7"/>
  <c r="CE18" i="7"/>
  <c r="CF19" i="7"/>
  <c r="AD19" i="7"/>
  <c r="AF18" i="7"/>
  <c r="AC18" i="7"/>
  <c r="C19" i="7"/>
  <c r="E18" i="7"/>
  <c r="B18" i="7"/>
  <c r="AO18" i="7"/>
  <c r="AL18" i="7"/>
  <c r="AM19" i="7"/>
  <c r="N18" i="7"/>
  <c r="K18" i="7"/>
  <c r="L19" i="7"/>
  <c r="E11" i="1"/>
  <c r="E12" i="1"/>
  <c r="BG12" i="1"/>
  <c r="BG11" i="1"/>
  <c r="AX12" i="1"/>
  <c r="BP14" i="1"/>
  <c r="AO11" i="1"/>
  <c r="W12" i="1"/>
  <c r="BY14" i="1"/>
  <c r="CQ15" i="1"/>
  <c r="CH14" i="1"/>
  <c r="CZ15" i="1"/>
  <c r="AF12" i="1"/>
  <c r="BN23" i="1" l="1"/>
  <c r="BM22" i="1"/>
  <c r="BE23" i="1"/>
  <c r="BD22" i="1"/>
  <c r="AV23" i="1"/>
  <c r="AU22" i="1"/>
  <c r="AM23" i="1"/>
  <c r="AL22" i="1"/>
  <c r="AD23" i="1"/>
  <c r="AC22" i="1"/>
  <c r="U23" i="1"/>
  <c r="T22" i="1"/>
  <c r="L22" i="1"/>
  <c r="K22" i="1" s="1"/>
  <c r="C27" i="1"/>
  <c r="B26" i="1"/>
  <c r="CF20" i="7"/>
  <c r="CH19" i="7"/>
  <c r="CE19" i="7"/>
  <c r="BP20" i="7"/>
  <c r="BN21" i="7"/>
  <c r="BM20" i="7"/>
  <c r="L20" i="7"/>
  <c r="N19" i="7"/>
  <c r="K19" i="7"/>
  <c r="U20" i="7"/>
  <c r="W19" i="7"/>
  <c r="T19" i="7"/>
  <c r="BE21" i="7"/>
  <c r="BD20" i="7"/>
  <c r="BG20" i="7"/>
  <c r="CZ21" i="7"/>
  <c r="CW21" i="7"/>
  <c r="CX22" i="7"/>
  <c r="E19" i="7"/>
  <c r="B19" i="7"/>
  <c r="C20" i="7"/>
  <c r="CO20" i="7"/>
  <c r="CQ19" i="7"/>
  <c r="CN19" i="7"/>
  <c r="AM20" i="7"/>
  <c r="AO19" i="7"/>
  <c r="AL19" i="7"/>
  <c r="AC19" i="7"/>
  <c r="AD20" i="7"/>
  <c r="AF19" i="7"/>
  <c r="BV20" i="7"/>
  <c r="BW21" i="7"/>
  <c r="BY20" i="7"/>
  <c r="AX20" i="7"/>
  <c r="AU20" i="7"/>
  <c r="AV21" i="7"/>
  <c r="E13" i="1"/>
  <c r="BG13" i="1"/>
  <c r="AX13" i="1"/>
  <c r="BP15" i="1"/>
  <c r="AO12" i="1"/>
  <c r="W13" i="1"/>
  <c r="N12" i="1"/>
  <c r="N13" i="1"/>
  <c r="CZ16" i="1"/>
  <c r="CH15" i="1"/>
  <c r="CQ16" i="1"/>
  <c r="BY15" i="1"/>
  <c r="AF13" i="1"/>
  <c r="BE24" i="1" l="1"/>
  <c r="BD23" i="1"/>
  <c r="BN24" i="1"/>
  <c r="BM23" i="1"/>
  <c r="AM24" i="1"/>
  <c r="AL23" i="1"/>
  <c r="AV24" i="1"/>
  <c r="AU23" i="1"/>
  <c r="AD24" i="1"/>
  <c r="AC23" i="1"/>
  <c r="U24" i="1"/>
  <c r="T23" i="1"/>
  <c r="L23" i="1"/>
  <c r="K23" i="1" s="1"/>
  <c r="C28" i="1"/>
  <c r="B27" i="1"/>
  <c r="L21" i="7"/>
  <c r="N20" i="7"/>
  <c r="K20" i="7"/>
  <c r="CQ20" i="7"/>
  <c r="CN20" i="7"/>
  <c r="CO21" i="7"/>
  <c r="AD21" i="7"/>
  <c r="AF20" i="7"/>
  <c r="AC20" i="7"/>
  <c r="C21" i="7"/>
  <c r="E20" i="7"/>
  <c r="B20" i="7"/>
  <c r="BG21" i="7"/>
  <c r="BD21" i="7"/>
  <c r="BE22" i="7"/>
  <c r="BN22" i="7"/>
  <c r="BP21" i="7"/>
  <c r="BM21" i="7"/>
  <c r="AV22" i="7"/>
  <c r="AX21" i="7"/>
  <c r="AU21" i="7"/>
  <c r="CX23" i="7"/>
  <c r="CZ22" i="7"/>
  <c r="CW22" i="7"/>
  <c r="W20" i="7"/>
  <c r="T20" i="7"/>
  <c r="U21" i="7"/>
  <c r="BY21" i="7"/>
  <c r="BV21" i="7"/>
  <c r="BW22" i="7"/>
  <c r="AO20" i="7"/>
  <c r="AM21" i="7"/>
  <c r="AL20" i="7"/>
  <c r="CF21" i="7"/>
  <c r="CH20" i="7"/>
  <c r="CE20" i="7"/>
  <c r="E14" i="1"/>
  <c r="BG14" i="1"/>
  <c r="AX14" i="1"/>
  <c r="BP16" i="1"/>
  <c r="AO13" i="1"/>
  <c r="W14" i="1"/>
  <c r="N14" i="1"/>
  <c r="CQ17" i="1"/>
  <c r="CH16" i="1"/>
  <c r="CZ17" i="1"/>
  <c r="AF14" i="1"/>
  <c r="BN25" i="1" l="1"/>
  <c r="BM24" i="1"/>
  <c r="BE25" i="1"/>
  <c r="BD24" i="1"/>
  <c r="AV25" i="1"/>
  <c r="AU24" i="1"/>
  <c r="AM25" i="1"/>
  <c r="AL24" i="1"/>
  <c r="AD25" i="1"/>
  <c r="AC24" i="1"/>
  <c r="U25" i="1"/>
  <c r="T24" i="1"/>
  <c r="L24" i="1"/>
  <c r="K24" i="1" s="1"/>
  <c r="C29" i="1"/>
  <c r="B28" i="1"/>
  <c r="BP22" i="7"/>
  <c r="BM22" i="7"/>
  <c r="BN23" i="7"/>
  <c r="BE23" i="7"/>
  <c r="BG22" i="7"/>
  <c r="BD22" i="7"/>
  <c r="AF21" i="7"/>
  <c r="AC21" i="7"/>
  <c r="AD22" i="7"/>
  <c r="CZ23" i="7"/>
  <c r="CW23" i="7"/>
  <c r="CX24" i="7"/>
  <c r="CO22" i="7"/>
  <c r="CQ21" i="7"/>
  <c r="CN21" i="7"/>
  <c r="BV22" i="7"/>
  <c r="BW23" i="7"/>
  <c r="BY22" i="7"/>
  <c r="AL21" i="7"/>
  <c r="AM22" i="7"/>
  <c r="AO21" i="7"/>
  <c r="U22" i="7"/>
  <c r="W21" i="7"/>
  <c r="T21" i="7"/>
  <c r="AU22" i="7"/>
  <c r="AX22" i="7"/>
  <c r="AV23" i="7"/>
  <c r="E21" i="7"/>
  <c r="C22" i="7"/>
  <c r="B21" i="7"/>
  <c r="CE21" i="7"/>
  <c r="CH21" i="7"/>
  <c r="CF22" i="7"/>
  <c r="K21" i="7"/>
  <c r="N21" i="7"/>
  <c r="L22" i="7"/>
  <c r="BY16" i="1"/>
  <c r="E15" i="1"/>
  <c r="BG15" i="1"/>
  <c r="AX15" i="1"/>
  <c r="BP17" i="1"/>
  <c r="W15" i="1"/>
  <c r="AO14" i="1"/>
  <c r="N15" i="1"/>
  <c r="CH17" i="1"/>
  <c r="CQ18" i="1"/>
  <c r="CZ18" i="1"/>
  <c r="BY17" i="1"/>
  <c r="AF15" i="1"/>
  <c r="BE26" i="1" l="1"/>
  <c r="BD25" i="1"/>
  <c r="BN26" i="1"/>
  <c r="BM25" i="1"/>
  <c r="AM26" i="1"/>
  <c r="AL25" i="1"/>
  <c r="AV26" i="1"/>
  <c r="AU25" i="1"/>
  <c r="AD26" i="1"/>
  <c r="AC25" i="1"/>
  <c r="U26" i="1"/>
  <c r="T25" i="1"/>
  <c r="L25" i="1"/>
  <c r="K25" i="1" s="1"/>
  <c r="C30" i="1"/>
  <c r="B29" i="1"/>
  <c r="AD23" i="7"/>
  <c r="AF22" i="7"/>
  <c r="AC22" i="7"/>
  <c r="B22" i="7"/>
  <c r="C23" i="7"/>
  <c r="E22" i="7"/>
  <c r="CQ22" i="7"/>
  <c r="CN22" i="7"/>
  <c r="CO23" i="7"/>
  <c r="CF23" i="7"/>
  <c r="CH22" i="7"/>
  <c r="CE22" i="7"/>
  <c r="W22" i="7"/>
  <c r="T22" i="7"/>
  <c r="U23" i="7"/>
  <c r="L23" i="7"/>
  <c r="N22" i="7"/>
  <c r="K22" i="7"/>
  <c r="AO22" i="7"/>
  <c r="AL22" i="7"/>
  <c r="AM23" i="7"/>
  <c r="CX25" i="7"/>
  <c r="CZ24" i="7"/>
  <c r="CW24" i="7"/>
  <c r="BG23" i="7"/>
  <c r="BD23" i="7"/>
  <c r="BE24" i="7"/>
  <c r="BY23" i="7"/>
  <c r="BV23" i="7"/>
  <c r="BW24" i="7"/>
  <c r="AV24" i="7"/>
  <c r="AX23" i="7"/>
  <c r="AU23" i="7"/>
  <c r="BN24" i="7"/>
  <c r="BP23" i="7"/>
  <c r="BM23" i="7"/>
  <c r="E16" i="1"/>
  <c r="AX16" i="1"/>
  <c r="BG16" i="1"/>
  <c r="BP18" i="1"/>
  <c r="W16" i="1"/>
  <c r="AO15" i="1"/>
  <c r="N16" i="1"/>
  <c r="BY18" i="1"/>
  <c r="CZ19" i="1"/>
  <c r="CQ19" i="1"/>
  <c r="CH18" i="1"/>
  <c r="AF16" i="1"/>
  <c r="BN27" i="1" l="1"/>
  <c r="BM26" i="1"/>
  <c r="BE27" i="1"/>
  <c r="BD26" i="1"/>
  <c r="AV27" i="1"/>
  <c r="AU26" i="1"/>
  <c r="AM27" i="1"/>
  <c r="AL26" i="1"/>
  <c r="AD27" i="1"/>
  <c r="AC26" i="1"/>
  <c r="U27" i="1"/>
  <c r="T26" i="1"/>
  <c r="L26" i="1"/>
  <c r="K26" i="1" s="1"/>
  <c r="C31" i="1"/>
  <c r="B30" i="1"/>
  <c r="AF23" i="7"/>
  <c r="AC23" i="7"/>
  <c r="AD24" i="7"/>
  <c r="AU24" i="7"/>
  <c r="AV25" i="7"/>
  <c r="AX24" i="7"/>
  <c r="U24" i="7"/>
  <c r="T23" i="7"/>
  <c r="W23" i="7"/>
  <c r="BP24" i="7"/>
  <c r="BM24" i="7"/>
  <c r="BN25" i="7"/>
  <c r="CZ25" i="7"/>
  <c r="CW25" i="7"/>
  <c r="CX26" i="7"/>
  <c r="CE23" i="7"/>
  <c r="CH23" i="7"/>
  <c r="CF24" i="7"/>
  <c r="CO24" i="7"/>
  <c r="CQ23" i="7"/>
  <c r="CN23" i="7"/>
  <c r="K23" i="7"/>
  <c r="N23" i="7"/>
  <c r="L24" i="7"/>
  <c r="BV24" i="7"/>
  <c r="BW25" i="7"/>
  <c r="BY24" i="7"/>
  <c r="AL23" i="7"/>
  <c r="AM24" i="7"/>
  <c r="AO23" i="7"/>
  <c r="E23" i="7"/>
  <c r="B23" i="7"/>
  <c r="C24" i="7"/>
  <c r="BE25" i="7"/>
  <c r="BD24" i="7"/>
  <c r="BG24" i="7"/>
  <c r="E17" i="1"/>
  <c r="BG17" i="1"/>
  <c r="AX17" i="1"/>
  <c r="BP19" i="1"/>
  <c r="W17" i="1"/>
  <c r="AO16" i="1"/>
  <c r="N17" i="1"/>
  <c r="CH19" i="1"/>
  <c r="CQ20" i="1"/>
  <c r="CZ20" i="1"/>
  <c r="BY19" i="1"/>
  <c r="AF17" i="1"/>
  <c r="BE28" i="1" l="1"/>
  <c r="BD27" i="1"/>
  <c r="BN28" i="1"/>
  <c r="BM27" i="1"/>
  <c r="AM28" i="1"/>
  <c r="AL27" i="1"/>
  <c r="AV28" i="1"/>
  <c r="AU27" i="1"/>
  <c r="AD28" i="1"/>
  <c r="AC27" i="1"/>
  <c r="U28" i="1"/>
  <c r="T27" i="1"/>
  <c r="L27" i="1"/>
  <c r="K27" i="1" s="1"/>
  <c r="C32" i="1"/>
  <c r="B31" i="1"/>
  <c r="CX27" i="7"/>
  <c r="CZ26" i="7"/>
  <c r="CW26" i="7"/>
  <c r="W24" i="7"/>
  <c r="T24" i="7"/>
  <c r="U25" i="7"/>
  <c r="BG25" i="7"/>
  <c r="BD25" i="7"/>
  <c r="BE26" i="7"/>
  <c r="B24" i="7"/>
  <c r="C25" i="7"/>
  <c r="E24" i="7"/>
  <c r="L25" i="7"/>
  <c r="N24" i="7"/>
  <c r="K24" i="7"/>
  <c r="CF25" i="7"/>
  <c r="CH24" i="7"/>
  <c r="CE24" i="7"/>
  <c r="AO24" i="7"/>
  <c r="AL24" i="7"/>
  <c r="AM25" i="7"/>
  <c r="AV26" i="7"/>
  <c r="AX25" i="7"/>
  <c r="AU25" i="7"/>
  <c r="BY25" i="7"/>
  <c r="BW26" i="7"/>
  <c r="BV25" i="7"/>
  <c r="BN26" i="7"/>
  <c r="BP25" i="7"/>
  <c r="BM25" i="7"/>
  <c r="CQ24" i="7"/>
  <c r="CN24" i="7"/>
  <c r="CO25" i="7"/>
  <c r="AD25" i="7"/>
  <c r="AF24" i="7"/>
  <c r="AC24" i="7"/>
  <c r="E18" i="1"/>
  <c r="BG18" i="1"/>
  <c r="AX19" i="1"/>
  <c r="W18" i="1"/>
  <c r="BP20" i="1"/>
  <c r="AO17" i="1"/>
  <c r="N18" i="1"/>
  <c r="BY20" i="1"/>
  <c r="CZ21" i="1"/>
  <c r="CQ21" i="1"/>
  <c r="CH20" i="1"/>
  <c r="AF18" i="1"/>
  <c r="BN29" i="1" l="1"/>
  <c r="BM28" i="1"/>
  <c r="BE29" i="1"/>
  <c r="BD28" i="1"/>
  <c r="AM29" i="1"/>
  <c r="AL28" i="1"/>
  <c r="AV29" i="1"/>
  <c r="AU28" i="1"/>
  <c r="AD29" i="1"/>
  <c r="AC28" i="1"/>
  <c r="U29" i="1"/>
  <c r="T28" i="1"/>
  <c r="L28" i="1"/>
  <c r="K28" i="1" s="1"/>
  <c r="C33" i="1"/>
  <c r="B32" i="1"/>
  <c r="CZ27" i="7"/>
  <c r="CW27" i="7"/>
  <c r="CX28" i="7"/>
  <c r="CO26" i="7"/>
  <c r="CQ25" i="7"/>
  <c r="CN25" i="7"/>
  <c r="BE27" i="7"/>
  <c r="BG26" i="7"/>
  <c r="BD26" i="7"/>
  <c r="CE25" i="7"/>
  <c r="CF26" i="7"/>
  <c r="CH25" i="7"/>
  <c r="AU26" i="7"/>
  <c r="AX26" i="7"/>
  <c r="AV27" i="7"/>
  <c r="U26" i="7"/>
  <c r="W25" i="7"/>
  <c r="T25" i="7"/>
  <c r="AL25" i="7"/>
  <c r="AM26" i="7"/>
  <c r="AO25" i="7"/>
  <c r="K25" i="7"/>
  <c r="L26" i="7"/>
  <c r="N25" i="7"/>
  <c r="BP26" i="7"/>
  <c r="BM26" i="7"/>
  <c r="BN27" i="7"/>
  <c r="E25" i="7"/>
  <c r="C26" i="7"/>
  <c r="B25" i="7"/>
  <c r="AF25" i="7"/>
  <c r="AC25" i="7"/>
  <c r="AD26" i="7"/>
  <c r="BV26" i="7"/>
  <c r="BW27" i="7"/>
  <c r="BY26" i="7"/>
  <c r="E19" i="1"/>
  <c r="W19" i="1"/>
  <c r="BG19" i="1"/>
  <c r="AX18" i="1"/>
  <c r="BP21" i="1"/>
  <c r="AO18" i="1"/>
  <c r="N19" i="1"/>
  <c r="CH21" i="1"/>
  <c r="CQ22" i="1"/>
  <c r="CZ22" i="1"/>
  <c r="BY21" i="1"/>
  <c r="AX20" i="1"/>
  <c r="AF19" i="1"/>
  <c r="BE30" i="1" l="1"/>
  <c r="BD29" i="1"/>
  <c r="BN30" i="1"/>
  <c r="BM29" i="1"/>
  <c r="AV30" i="1"/>
  <c r="AU29" i="1"/>
  <c r="AM30" i="1"/>
  <c r="AL29" i="1"/>
  <c r="AD30" i="1"/>
  <c r="AC29" i="1"/>
  <c r="U30" i="1"/>
  <c r="T29" i="1"/>
  <c r="L29" i="1"/>
  <c r="K29" i="1" s="1"/>
  <c r="C34" i="1"/>
  <c r="B33" i="1"/>
  <c r="W26" i="7"/>
  <c r="T26" i="7"/>
  <c r="U27" i="7"/>
  <c r="L27" i="7"/>
  <c r="N26" i="7"/>
  <c r="K26" i="7"/>
  <c r="AV28" i="7"/>
  <c r="AX27" i="7"/>
  <c r="AU27" i="7"/>
  <c r="BG27" i="7"/>
  <c r="BD27" i="7"/>
  <c r="BE28" i="7"/>
  <c r="AD27" i="7"/>
  <c r="AF26" i="7"/>
  <c r="AC26" i="7"/>
  <c r="B26" i="7"/>
  <c r="C27" i="7"/>
  <c r="E26" i="7"/>
  <c r="AO26" i="7"/>
  <c r="AM27" i="7"/>
  <c r="AL26" i="7"/>
  <c r="CQ26" i="7"/>
  <c r="CN26" i="7"/>
  <c r="CO27" i="7"/>
  <c r="BY27" i="7"/>
  <c r="BV27" i="7"/>
  <c r="BW28" i="7"/>
  <c r="BN28" i="7"/>
  <c r="BP27" i="7"/>
  <c r="BM27" i="7"/>
  <c r="CF27" i="7"/>
  <c r="CH26" i="7"/>
  <c r="CE26" i="7"/>
  <c r="CX29" i="7"/>
  <c r="CZ28" i="7"/>
  <c r="CW28" i="7"/>
  <c r="E20" i="1"/>
  <c r="W20" i="1"/>
  <c r="BG20" i="1"/>
  <c r="BP22" i="1"/>
  <c r="AO19" i="1"/>
  <c r="N20" i="1"/>
  <c r="BY22" i="1"/>
  <c r="CZ23" i="1"/>
  <c r="CQ23" i="1"/>
  <c r="CH22" i="1"/>
  <c r="AX21" i="1"/>
  <c r="AF20" i="1"/>
  <c r="BN31" i="1" l="1"/>
  <c r="BM30" i="1"/>
  <c r="BE31" i="1"/>
  <c r="BD30" i="1"/>
  <c r="AM31" i="1"/>
  <c r="AL30" i="1"/>
  <c r="AV31" i="1"/>
  <c r="AU30" i="1"/>
  <c r="AD31" i="1"/>
  <c r="AC30" i="1"/>
  <c r="U31" i="1"/>
  <c r="T30" i="1"/>
  <c r="L30" i="1"/>
  <c r="K30" i="1" s="1"/>
  <c r="C35" i="1"/>
  <c r="B34" i="1"/>
  <c r="CE27" i="7"/>
  <c r="CH27" i="7"/>
  <c r="CF28" i="7"/>
  <c r="AU28" i="7"/>
  <c r="AX28" i="7"/>
  <c r="AV29" i="7"/>
  <c r="E27" i="7"/>
  <c r="B27" i="7"/>
  <c r="C28" i="7"/>
  <c r="CO28" i="7"/>
  <c r="CQ27" i="7"/>
  <c r="CN27" i="7"/>
  <c r="AF27" i="7"/>
  <c r="AC27" i="7"/>
  <c r="AD28" i="7"/>
  <c r="BP28" i="7"/>
  <c r="BM28" i="7"/>
  <c r="BN29" i="7"/>
  <c r="BE29" i="7"/>
  <c r="BD28" i="7"/>
  <c r="BG28" i="7"/>
  <c r="U28" i="7"/>
  <c r="W27" i="7"/>
  <c r="T27" i="7"/>
  <c r="AL27" i="7"/>
  <c r="AM28" i="7"/>
  <c r="AO27" i="7"/>
  <c r="K27" i="7"/>
  <c r="N27" i="7"/>
  <c r="L28" i="7"/>
  <c r="BV28" i="7"/>
  <c r="BW29" i="7"/>
  <c r="BY28" i="7"/>
  <c r="CZ29" i="7"/>
  <c r="CW29" i="7"/>
  <c r="CX30" i="7"/>
  <c r="W21" i="1"/>
  <c r="BG21" i="1"/>
  <c r="BP23" i="1"/>
  <c r="AO20" i="1"/>
  <c r="N21" i="1"/>
  <c r="CH23" i="1"/>
  <c r="CQ24" i="1"/>
  <c r="CZ24" i="1"/>
  <c r="BY23" i="1"/>
  <c r="AX22" i="1"/>
  <c r="AF21" i="1"/>
  <c r="E21" i="1"/>
  <c r="BE32" i="1" l="1"/>
  <c r="BD31" i="1"/>
  <c r="BN32" i="1"/>
  <c r="BM31" i="1"/>
  <c r="AV32" i="1"/>
  <c r="AU31" i="1"/>
  <c r="AM32" i="1"/>
  <c r="AL31" i="1"/>
  <c r="AD32" i="1"/>
  <c r="AC31" i="1"/>
  <c r="U32" i="1"/>
  <c r="T31" i="1"/>
  <c r="L31" i="1"/>
  <c r="K31" i="1" s="1"/>
  <c r="B35" i="1"/>
  <c r="C36" i="1"/>
  <c r="CN37" i="1" s="1"/>
  <c r="AV30" i="7"/>
  <c r="AX29" i="7"/>
  <c r="AU29" i="7"/>
  <c r="BY29" i="7"/>
  <c r="BV29" i="7"/>
  <c r="BW30" i="7"/>
  <c r="AD29" i="7"/>
  <c r="AF28" i="7"/>
  <c r="AC28" i="7"/>
  <c r="L29" i="7"/>
  <c r="N28" i="7"/>
  <c r="K28" i="7"/>
  <c r="W28" i="7"/>
  <c r="T28" i="7"/>
  <c r="U29" i="7"/>
  <c r="BG29" i="7"/>
  <c r="BD29" i="7"/>
  <c r="BE30" i="7"/>
  <c r="CF29" i="7"/>
  <c r="CH28" i="7"/>
  <c r="CE28" i="7"/>
  <c r="AO28" i="7"/>
  <c r="AL28" i="7"/>
  <c r="AM29" i="7"/>
  <c r="BN30" i="7"/>
  <c r="BP29" i="7"/>
  <c r="BM29" i="7"/>
  <c r="CQ28" i="7"/>
  <c r="CN28" i="7"/>
  <c r="CO29" i="7"/>
  <c r="CX31" i="7"/>
  <c r="CZ30" i="7"/>
  <c r="CW30" i="7"/>
  <c r="B28" i="7"/>
  <c r="C29" i="7"/>
  <c r="E28" i="7"/>
  <c r="E22" i="1"/>
  <c r="W22" i="1"/>
  <c r="BG22" i="1"/>
  <c r="BP24" i="1"/>
  <c r="AO21" i="1"/>
  <c r="N22" i="1"/>
  <c r="BY24" i="1"/>
  <c r="CZ25" i="1"/>
  <c r="CQ25" i="1"/>
  <c r="CH24" i="1"/>
  <c r="AX23" i="1"/>
  <c r="AF22" i="1"/>
  <c r="CN38" i="1" l="1"/>
  <c r="BN33" i="1"/>
  <c r="BM32" i="1"/>
  <c r="BE33" i="1"/>
  <c r="BD32" i="1"/>
  <c r="AM33" i="1"/>
  <c r="AL32" i="1"/>
  <c r="AV33" i="1"/>
  <c r="AU32" i="1"/>
  <c r="AD33" i="1"/>
  <c r="AC32" i="1"/>
  <c r="U33" i="1"/>
  <c r="T32" i="1"/>
  <c r="L32" i="1"/>
  <c r="K32" i="1" s="1"/>
  <c r="C37" i="1"/>
  <c r="B36" i="1"/>
  <c r="U30" i="7"/>
  <c r="W29" i="7"/>
  <c r="T29" i="7"/>
  <c r="AF29" i="7"/>
  <c r="AC29" i="7"/>
  <c r="AD30" i="7"/>
  <c r="AL29" i="7"/>
  <c r="AM30" i="7"/>
  <c r="AO29" i="7"/>
  <c r="CZ31" i="7"/>
  <c r="CW31" i="7"/>
  <c r="CX32" i="7"/>
  <c r="CO30" i="7"/>
  <c r="CN29" i="7"/>
  <c r="CQ29" i="7"/>
  <c r="BV30" i="7"/>
  <c r="BW31" i="7"/>
  <c r="BY30" i="7"/>
  <c r="BP30" i="7"/>
  <c r="BM30" i="7"/>
  <c r="BN31" i="7"/>
  <c r="E29" i="7"/>
  <c r="B29" i="7"/>
  <c r="C30" i="7"/>
  <c r="CE29" i="7"/>
  <c r="CF30" i="7"/>
  <c r="CH29" i="7"/>
  <c r="BE31" i="7"/>
  <c r="BG30" i="7"/>
  <c r="BD30" i="7"/>
  <c r="K29" i="7"/>
  <c r="N29" i="7"/>
  <c r="L30" i="7"/>
  <c r="AU30" i="7"/>
  <c r="AV31" i="7"/>
  <c r="AX30" i="7"/>
  <c r="E23" i="1"/>
  <c r="W23" i="1"/>
  <c r="BG23" i="1"/>
  <c r="BP25" i="1"/>
  <c r="AO22" i="1"/>
  <c r="N23" i="1"/>
  <c r="CH25" i="1"/>
  <c r="CQ26" i="1"/>
  <c r="CZ26" i="1"/>
  <c r="BY25" i="1"/>
  <c r="AX24" i="1"/>
  <c r="AF23" i="1"/>
  <c r="BE34" i="1" l="1"/>
  <c r="BD33" i="1"/>
  <c r="BN34" i="1"/>
  <c r="BM33" i="1"/>
  <c r="AV34" i="1"/>
  <c r="AU33" i="1"/>
  <c r="AM34" i="1"/>
  <c r="AL33" i="1"/>
  <c r="AD34" i="1"/>
  <c r="AC33" i="1"/>
  <c r="U34" i="1"/>
  <c r="T33" i="1"/>
  <c r="L33" i="1"/>
  <c r="K33" i="1" s="1"/>
  <c r="C38" i="1"/>
  <c r="B38" i="1" s="1"/>
  <c r="B37" i="1"/>
  <c r="B30" i="7"/>
  <c r="C31" i="7"/>
  <c r="E30" i="7"/>
  <c r="AO30" i="7"/>
  <c r="AM31" i="7"/>
  <c r="AL30" i="7"/>
  <c r="AV32" i="7"/>
  <c r="AX31" i="7"/>
  <c r="AU31" i="7"/>
  <c r="AD31" i="7"/>
  <c r="AF30" i="7"/>
  <c r="AC30" i="7"/>
  <c r="BN32" i="7"/>
  <c r="BP31" i="7"/>
  <c r="BM31" i="7"/>
  <c r="CQ30" i="7"/>
  <c r="CN30" i="7"/>
  <c r="CO31" i="7"/>
  <c r="BG31" i="7"/>
  <c r="BD31" i="7"/>
  <c r="BE32" i="7"/>
  <c r="CX33" i="7"/>
  <c r="CZ32" i="7"/>
  <c r="CW32" i="7"/>
  <c r="CF31" i="7"/>
  <c r="CH30" i="7"/>
  <c r="CE30" i="7"/>
  <c r="L31" i="7"/>
  <c r="N30" i="7"/>
  <c r="K30" i="7"/>
  <c r="BY31" i="7"/>
  <c r="BW32" i="7"/>
  <c r="BV31" i="7"/>
  <c r="W30" i="7"/>
  <c r="T30" i="7"/>
  <c r="U31" i="7"/>
  <c r="E24" i="1"/>
  <c r="W24" i="1"/>
  <c r="BG24" i="1"/>
  <c r="BP26" i="1"/>
  <c r="AO23" i="1"/>
  <c r="N24" i="1"/>
  <c r="BY26" i="1"/>
  <c r="CZ27" i="1"/>
  <c r="CQ27" i="1"/>
  <c r="CH26" i="1"/>
  <c r="AX25" i="1"/>
  <c r="AF24" i="1"/>
  <c r="BN35" i="1" l="1"/>
  <c r="BM34" i="1"/>
  <c r="BE35" i="1"/>
  <c r="BD34" i="1"/>
  <c r="AM35" i="1"/>
  <c r="AM36" i="1" s="1"/>
  <c r="AM37" i="1" s="1"/>
  <c r="AM38" i="1" s="1"/>
  <c r="AL34" i="1"/>
  <c r="AV35" i="1"/>
  <c r="AV36" i="1" s="1"/>
  <c r="AV37" i="1" s="1"/>
  <c r="AV38" i="1" s="1"/>
  <c r="AU34" i="1"/>
  <c r="AD35" i="1"/>
  <c r="AD36" i="1" s="1"/>
  <c r="AC34" i="1"/>
  <c r="U35" i="1"/>
  <c r="U36" i="1" s="1"/>
  <c r="U37" i="1" s="1"/>
  <c r="U38" i="1" s="1"/>
  <c r="T34" i="1"/>
  <c r="L34" i="1"/>
  <c r="K34" i="1" s="1"/>
  <c r="W25" i="1"/>
  <c r="BV32" i="7"/>
  <c r="BW33" i="7"/>
  <c r="BY32" i="7"/>
  <c r="AU32" i="7"/>
  <c r="AX32" i="7"/>
  <c r="AV33" i="7"/>
  <c r="CZ33" i="7"/>
  <c r="CW33" i="7"/>
  <c r="CX34" i="7"/>
  <c r="BE33" i="7"/>
  <c r="BG32" i="7"/>
  <c r="BD32" i="7"/>
  <c r="BP32" i="7"/>
  <c r="BM32" i="7"/>
  <c r="BN33" i="7"/>
  <c r="AL31" i="7"/>
  <c r="AM32" i="7"/>
  <c r="AO31" i="7"/>
  <c r="CE31" i="7"/>
  <c r="CH31" i="7"/>
  <c r="CF32" i="7"/>
  <c r="U32" i="7"/>
  <c r="W31" i="7"/>
  <c r="T31" i="7"/>
  <c r="K31" i="7"/>
  <c r="N31" i="7"/>
  <c r="L32" i="7"/>
  <c r="CO32" i="7"/>
  <c r="CQ31" i="7"/>
  <c r="CN31" i="7"/>
  <c r="AF31" i="7"/>
  <c r="AC31" i="7"/>
  <c r="AD32" i="7"/>
  <c r="E31" i="7"/>
  <c r="C32" i="7"/>
  <c r="B31" i="7"/>
  <c r="E25" i="1"/>
  <c r="BG25" i="1"/>
  <c r="BP27" i="1"/>
  <c r="AO24" i="1"/>
  <c r="N25" i="1"/>
  <c r="CH27" i="1"/>
  <c r="CQ28" i="1"/>
  <c r="CZ28" i="1"/>
  <c r="BY27" i="1"/>
  <c r="AX26" i="1"/>
  <c r="AF25" i="1"/>
  <c r="W26" i="1"/>
  <c r="BD35" i="1" l="1"/>
  <c r="BE36" i="1"/>
  <c r="AD37" i="1"/>
  <c r="AD38" i="1" s="1"/>
  <c r="AC38" i="1" s="1"/>
  <c r="BM35" i="1"/>
  <c r="BN36" i="1"/>
  <c r="AU35" i="1"/>
  <c r="AL35" i="1"/>
  <c r="AC35" i="1"/>
  <c r="T35" i="1"/>
  <c r="L35" i="1"/>
  <c r="BG33" i="7"/>
  <c r="BD33" i="7"/>
  <c r="BE34" i="7"/>
  <c r="BN34" i="7"/>
  <c r="BP33" i="7"/>
  <c r="BM33" i="7"/>
  <c r="AV34" i="7"/>
  <c r="AX33" i="7"/>
  <c r="AU33" i="7"/>
  <c r="W32" i="7"/>
  <c r="T32" i="7"/>
  <c r="U33" i="7"/>
  <c r="CF33" i="7"/>
  <c r="CH32" i="7"/>
  <c r="CE32" i="7"/>
  <c r="BY33" i="7"/>
  <c r="BV33" i="7"/>
  <c r="BW34" i="7"/>
  <c r="AD33" i="7"/>
  <c r="AF32" i="7"/>
  <c r="AC32" i="7"/>
  <c r="CQ32" i="7"/>
  <c r="CN32" i="7"/>
  <c r="CO33" i="7"/>
  <c r="AO32" i="7"/>
  <c r="AL32" i="7"/>
  <c r="AM33" i="7"/>
  <c r="CX35" i="7"/>
  <c r="CZ34" i="7"/>
  <c r="CW34" i="7"/>
  <c r="B32" i="7"/>
  <c r="C33" i="7"/>
  <c r="E32" i="7"/>
  <c r="L33" i="7"/>
  <c r="N32" i="7"/>
  <c r="K32" i="7"/>
  <c r="E26" i="1"/>
  <c r="BG26" i="1"/>
  <c r="BP28" i="1"/>
  <c r="AO25" i="1"/>
  <c r="N26" i="1"/>
  <c r="BY28" i="1"/>
  <c r="CZ29" i="1"/>
  <c r="CQ29" i="1"/>
  <c r="CH28" i="1"/>
  <c r="AX27" i="1"/>
  <c r="AF26" i="1"/>
  <c r="W27" i="1"/>
  <c r="BM36" i="1" l="1"/>
  <c r="BN37" i="1"/>
  <c r="BD36" i="1"/>
  <c r="BE37" i="1"/>
  <c r="AL36" i="1"/>
  <c r="AU36" i="1"/>
  <c r="AC37" i="1"/>
  <c r="T36" i="1"/>
  <c r="K35" i="1"/>
  <c r="L36" i="1"/>
  <c r="L37" i="1" s="1"/>
  <c r="AU34" i="7"/>
  <c r="AX34" i="7"/>
  <c r="AV35" i="7"/>
  <c r="E33" i="7"/>
  <c r="B33" i="7"/>
  <c r="C34" i="7"/>
  <c r="CO34" i="7"/>
  <c r="CN33" i="7"/>
  <c r="CQ33" i="7"/>
  <c r="CE33" i="7"/>
  <c r="CH33" i="7"/>
  <c r="CF34" i="7"/>
  <c r="CZ35" i="7"/>
  <c r="CW35" i="7"/>
  <c r="CX36" i="7"/>
  <c r="U34" i="7"/>
  <c r="W33" i="7"/>
  <c r="T33" i="7"/>
  <c r="BP34" i="7"/>
  <c r="BM34" i="7"/>
  <c r="BN35" i="7"/>
  <c r="AL33" i="7"/>
  <c r="AM34" i="7"/>
  <c r="AO33" i="7"/>
  <c r="AF33" i="7"/>
  <c r="AC33" i="7"/>
  <c r="AD34" i="7"/>
  <c r="BE35" i="7"/>
  <c r="BG34" i="7"/>
  <c r="BD34" i="7"/>
  <c r="K33" i="7"/>
  <c r="N33" i="7"/>
  <c r="L34" i="7"/>
  <c r="BV34" i="7"/>
  <c r="BW35" i="7"/>
  <c r="BY34" i="7"/>
  <c r="BG27" i="1"/>
  <c r="BP29" i="1"/>
  <c r="AO26" i="1"/>
  <c r="N27" i="1"/>
  <c r="CH29" i="1"/>
  <c r="CQ30" i="1"/>
  <c r="CZ30" i="1"/>
  <c r="BY29" i="1"/>
  <c r="AX28" i="1"/>
  <c r="AF27" i="1"/>
  <c r="W28" i="1"/>
  <c r="E27" i="1"/>
  <c r="BD37" i="1" l="1"/>
  <c r="BE38" i="1"/>
  <c r="BD38" i="1" s="1"/>
  <c r="BM37" i="1"/>
  <c r="BN38" i="1"/>
  <c r="BM38" i="1" s="1"/>
  <c r="AU38" i="1"/>
  <c r="AU37" i="1"/>
  <c r="AL38" i="1"/>
  <c r="AL37" i="1"/>
  <c r="T38" i="1"/>
  <c r="T37" i="1"/>
  <c r="N36" i="1"/>
  <c r="K37" i="1"/>
  <c r="L38" i="1"/>
  <c r="K38" i="1" s="1"/>
  <c r="K36" i="1"/>
  <c r="AO34" i="7"/>
  <c r="AL34" i="7"/>
  <c r="AM35" i="7"/>
  <c r="CW36" i="7"/>
  <c r="CX37" i="7"/>
  <c r="CZ36" i="7"/>
  <c r="CQ34" i="7"/>
  <c r="CN34" i="7"/>
  <c r="CO35" i="7"/>
  <c r="B34" i="7"/>
  <c r="C35" i="7"/>
  <c r="E34" i="7"/>
  <c r="L35" i="7"/>
  <c r="N34" i="7"/>
  <c r="K34" i="7"/>
  <c r="W34" i="7"/>
  <c r="T34" i="7"/>
  <c r="U35" i="7"/>
  <c r="CF35" i="7"/>
  <c r="CH34" i="7"/>
  <c r="CE34" i="7"/>
  <c r="BN36" i="7"/>
  <c r="BP35" i="7"/>
  <c r="BM35" i="7"/>
  <c r="BG35" i="7"/>
  <c r="BD35" i="7"/>
  <c r="BE36" i="7"/>
  <c r="BW36" i="7"/>
  <c r="BY35" i="7"/>
  <c r="BV35" i="7"/>
  <c r="AD35" i="7"/>
  <c r="AF34" i="7"/>
  <c r="AC34" i="7"/>
  <c r="AV36" i="7"/>
  <c r="AX35" i="7"/>
  <c r="AU35" i="7"/>
  <c r="BG28" i="1"/>
  <c r="E28" i="1"/>
  <c r="BP30" i="1"/>
  <c r="AO27" i="1"/>
  <c r="N28" i="1"/>
  <c r="BY30" i="1"/>
  <c r="CZ31" i="1"/>
  <c r="CQ31" i="1"/>
  <c r="CH30" i="1"/>
  <c r="AX29" i="1"/>
  <c r="BG29" i="1"/>
  <c r="AF28" i="1"/>
  <c r="W29" i="1"/>
  <c r="AX36" i="7" l="1"/>
  <c r="AU36" i="7"/>
  <c r="AV37" i="7"/>
  <c r="U36" i="7"/>
  <c r="T35" i="7"/>
  <c r="W35" i="7"/>
  <c r="AF35" i="7"/>
  <c r="AC35" i="7"/>
  <c r="AD36" i="7"/>
  <c r="K35" i="7"/>
  <c r="L36" i="7"/>
  <c r="N35" i="7"/>
  <c r="CX38" i="7"/>
  <c r="CZ37" i="7"/>
  <c r="CW37" i="7"/>
  <c r="BN37" i="7"/>
  <c r="BP36" i="7"/>
  <c r="BM36" i="7"/>
  <c r="BV36" i="7"/>
  <c r="BW37" i="7"/>
  <c r="BY36" i="7"/>
  <c r="BE37" i="7"/>
  <c r="BG36" i="7"/>
  <c r="BD36" i="7"/>
  <c r="CE35" i="7"/>
  <c r="CF36" i="7"/>
  <c r="CH35" i="7"/>
  <c r="C36" i="7"/>
  <c r="E35" i="7"/>
  <c r="B35" i="7"/>
  <c r="AL35" i="7"/>
  <c r="AM36" i="7"/>
  <c r="AO35" i="7"/>
  <c r="CO36" i="7"/>
  <c r="CQ35" i="7"/>
  <c r="CN35" i="7"/>
  <c r="E29" i="1"/>
  <c r="BP31" i="1"/>
  <c r="AO28" i="1"/>
  <c r="N29" i="1"/>
  <c r="CH31" i="1"/>
  <c r="CQ32" i="1"/>
  <c r="CZ32" i="1"/>
  <c r="BY31" i="1"/>
  <c r="AX30" i="1"/>
  <c r="BG30" i="1"/>
  <c r="AF29" i="1"/>
  <c r="W30" i="1"/>
  <c r="BM37" i="7" l="1"/>
  <c r="BN38" i="7"/>
  <c r="BP37" i="7"/>
  <c r="CZ38" i="7"/>
  <c r="CW38" i="7"/>
  <c r="B36" i="7"/>
  <c r="C37" i="7"/>
  <c r="E36" i="7"/>
  <c r="BW38" i="7"/>
  <c r="BY37" i="7"/>
  <c r="BV37" i="7"/>
  <c r="W36" i="7"/>
  <c r="T36" i="7"/>
  <c r="U37" i="7"/>
  <c r="L37" i="7"/>
  <c r="N36" i="7"/>
  <c r="K36" i="7"/>
  <c r="AV38" i="7"/>
  <c r="AX37" i="7"/>
  <c r="AU37" i="7"/>
  <c r="BE38" i="7"/>
  <c r="BG37" i="7"/>
  <c r="BD37" i="7"/>
  <c r="CQ36" i="7"/>
  <c r="CN36" i="7"/>
  <c r="CO37" i="7"/>
  <c r="CF37" i="7"/>
  <c r="CH36" i="7"/>
  <c r="CE36" i="7"/>
  <c r="AM37" i="7"/>
  <c r="AO36" i="7"/>
  <c r="AL36" i="7"/>
  <c r="AC36" i="7"/>
  <c r="AD37" i="7"/>
  <c r="AF36" i="7"/>
  <c r="E30" i="1"/>
  <c r="BP32" i="1"/>
  <c r="AO29" i="1"/>
  <c r="N30" i="1"/>
  <c r="BY32" i="1"/>
  <c r="CZ33" i="1"/>
  <c r="CQ33" i="1"/>
  <c r="CH32" i="1"/>
  <c r="AX31" i="1"/>
  <c r="BG31" i="1"/>
  <c r="AF30" i="1"/>
  <c r="W31" i="1"/>
  <c r="N37" i="7" l="1"/>
  <c r="L38" i="7"/>
  <c r="N38" i="7" s="1"/>
  <c r="C38" i="7"/>
  <c r="E37" i="7"/>
  <c r="B37" i="7"/>
  <c r="AO37" i="7"/>
  <c r="AL37" i="7"/>
  <c r="AM38" i="7"/>
  <c r="T37" i="7"/>
  <c r="U38" i="7"/>
  <c r="W37" i="7"/>
  <c r="BD38" i="7"/>
  <c r="BG38" i="7"/>
  <c r="CH37" i="7"/>
  <c r="CE37" i="7"/>
  <c r="CF38" i="7"/>
  <c r="AD38" i="7"/>
  <c r="AF37" i="7"/>
  <c r="AC37" i="7"/>
  <c r="CN37" i="7"/>
  <c r="CO38" i="7"/>
  <c r="CQ37" i="7"/>
  <c r="AX38" i="7"/>
  <c r="AU38" i="7"/>
  <c r="BP38" i="7"/>
  <c r="BM38" i="7"/>
  <c r="BY38" i="7"/>
  <c r="BV38" i="7"/>
  <c r="E31" i="1"/>
  <c r="BP33" i="1"/>
  <c r="AO30" i="1"/>
  <c r="N31" i="1"/>
  <c r="CH33" i="1"/>
  <c r="CQ34" i="1"/>
  <c r="CZ34" i="1"/>
  <c r="BY33" i="1"/>
  <c r="AX32" i="1"/>
  <c r="BG32" i="1"/>
  <c r="AF31" i="1"/>
  <c r="W32" i="1"/>
  <c r="CE38" i="7" l="1"/>
  <c r="CH38" i="7"/>
  <c r="AO38" i="7"/>
  <c r="AL38" i="7"/>
  <c r="CQ38" i="7"/>
  <c r="CN38" i="7"/>
  <c r="E38" i="7"/>
  <c r="B38" i="7"/>
  <c r="W38" i="7"/>
  <c r="T38" i="7"/>
  <c r="AF38" i="7"/>
  <c r="AC38" i="7"/>
  <c r="E32" i="1"/>
  <c r="BP34" i="1"/>
  <c r="AO31" i="1"/>
  <c r="N32" i="1"/>
  <c r="BY34" i="1"/>
  <c r="CZ35" i="1"/>
  <c r="CQ35" i="1"/>
  <c r="CH34" i="1"/>
  <c r="AX33" i="1"/>
  <c r="BG33" i="1"/>
  <c r="AF32" i="1"/>
  <c r="W33" i="1"/>
  <c r="E33" i="1" l="1"/>
  <c r="BP35" i="1"/>
  <c r="AO32" i="1"/>
  <c r="N33" i="1"/>
  <c r="CH35" i="1"/>
  <c r="CQ36" i="1"/>
  <c r="CZ36" i="1"/>
  <c r="BY35" i="1"/>
  <c r="AX34" i="1"/>
  <c r="BG34" i="1"/>
  <c r="AF33" i="1"/>
  <c r="W34" i="1"/>
  <c r="E34" i="1" l="1"/>
  <c r="BP36" i="1"/>
  <c r="AO33" i="1"/>
  <c r="N34" i="1"/>
  <c r="BY36" i="1"/>
  <c r="CZ37" i="1"/>
  <c r="CH36" i="1"/>
  <c r="AX35" i="1"/>
  <c r="BG35" i="1"/>
  <c r="AF34" i="1"/>
  <c r="W35" i="1"/>
  <c r="BP37" i="1" l="1"/>
  <c r="AO34" i="1"/>
  <c r="N35" i="1"/>
  <c r="CH37" i="1"/>
  <c r="BY37" i="1"/>
  <c r="AX36" i="1"/>
  <c r="BG36" i="1"/>
  <c r="AF35" i="1"/>
  <c r="W36" i="1"/>
  <c r="E35" i="1"/>
  <c r="CZ38" i="1" l="1"/>
  <c r="BP38" i="1"/>
  <c r="AO35" i="1"/>
  <c r="BY38" i="1"/>
  <c r="AX37" i="1"/>
  <c r="BG37" i="1"/>
  <c r="W37" i="1"/>
  <c r="E36" i="1"/>
  <c r="CH38" i="1" l="1"/>
  <c r="AO36" i="1"/>
  <c r="AF37" i="1"/>
  <c r="E37" i="1"/>
  <c r="BG38" i="1" l="1"/>
  <c r="AX38" i="1"/>
  <c r="AO37" i="1"/>
  <c r="W38" i="1"/>
  <c r="E38" i="1"/>
  <c r="AO38" i="1" l="1"/>
  <c r="AF36" i="1" l="1"/>
  <c r="AC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JOUQUAND Olivier ADC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Vacances scolaires :</t>
        </r>
        <r>
          <rPr>
            <sz val="9"/>
            <color indexed="81"/>
            <rFont val="Tahoma"/>
            <family val="2"/>
          </rPr>
          <t xml:space="preserve">
Entrez les dates de premier jour et de dernier jour de chaque période de vacances pour chaque zone.</t>
        </r>
      </text>
    </comment>
  </commentList>
</comments>
</file>

<file path=xl/sharedStrings.xml><?xml version="1.0" encoding="utf-8"?>
<sst xmlns="http://schemas.openxmlformats.org/spreadsheetml/2006/main" count="207" uniqueCount="47">
  <si>
    <t>Mois de départ :</t>
  </si>
  <si>
    <t>semaine :</t>
  </si>
  <si>
    <t>V</t>
  </si>
  <si>
    <t xml:space="preserve"> </t>
  </si>
  <si>
    <t>J</t>
  </si>
  <si>
    <t>D</t>
  </si>
  <si>
    <t>S</t>
  </si>
  <si>
    <r>
      <t xml:space="preserve">      </t>
    </r>
    <r>
      <rPr>
        <b/>
        <sz val="11"/>
        <color theme="1"/>
        <rFont val="Calibri"/>
        <family val="2"/>
        <scheme val="minor"/>
      </rPr>
      <t xml:space="preserve">Zone A </t>
    </r>
  </si>
  <si>
    <r>
      <t xml:space="preserve">  </t>
    </r>
    <r>
      <rPr>
        <b/>
        <sz val="11"/>
        <color theme="1"/>
        <rFont val="Calibri"/>
        <family val="2"/>
        <scheme val="minor"/>
      </rPr>
      <t xml:space="preserve">    Zone B :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FF0000"/>
        <rFont val="Calibri"/>
        <family val="2"/>
        <scheme val="minor"/>
      </rPr>
      <t>Rouen</t>
    </r>
  </si>
  <si>
    <r>
      <rPr>
        <b/>
        <sz val="11"/>
        <color theme="1"/>
        <rFont val="Calibri"/>
        <family val="2"/>
        <scheme val="minor"/>
      </rPr>
      <t xml:space="preserve">      Zone C :</t>
    </r>
    <r>
      <rPr>
        <sz val="11"/>
        <color theme="1"/>
        <rFont val="Calibri"/>
        <family val="2"/>
        <scheme val="minor"/>
      </rPr>
      <t xml:space="preserve">  </t>
    </r>
    <r>
      <rPr>
        <b/>
        <i/>
        <sz val="11"/>
        <color rgb="FFFF0000"/>
        <rFont val="Calibri"/>
        <family val="2"/>
        <scheme val="minor"/>
      </rPr>
      <t>Paris</t>
    </r>
  </si>
  <si>
    <t>Semaine :</t>
  </si>
  <si>
    <r>
      <t xml:space="preserve">Année du calendrier : </t>
    </r>
    <r>
      <rPr>
        <b/>
        <sz val="12"/>
        <color rgb="FFFF0000"/>
        <rFont val="Calibri"/>
        <family val="2"/>
      </rPr>
      <t>2022</t>
    </r>
  </si>
  <si>
    <t>Vacance 2022</t>
  </si>
  <si>
    <t xml:space="preserve">Début </t>
  </si>
  <si>
    <t>Fin</t>
  </si>
  <si>
    <t>Vacance 2023</t>
  </si>
  <si>
    <t>Vacance 2024</t>
  </si>
  <si>
    <t>Vacance 2025</t>
  </si>
  <si>
    <t>Vacance 2026</t>
  </si>
  <si>
    <t>Zone A</t>
  </si>
  <si>
    <t>Vacances Scolaire</t>
  </si>
  <si>
    <t>noms</t>
  </si>
  <si>
    <t>Début</t>
  </si>
  <si>
    <t>Hiver</t>
  </si>
  <si>
    <t>Printemps</t>
  </si>
  <si>
    <t>Eté</t>
  </si>
  <si>
    <t>Toussaint</t>
  </si>
  <si>
    <t>Noel</t>
  </si>
  <si>
    <t>Zone C</t>
  </si>
  <si>
    <r>
      <t xml:space="preserve">   Vacances et Weekend avec  </t>
    </r>
    <r>
      <rPr>
        <b/>
        <i/>
        <sz val="11"/>
        <color rgb="FFFF0000"/>
        <rFont val="Calibri"/>
        <family val="2"/>
        <scheme val="minor"/>
      </rPr>
      <t>Moi</t>
    </r>
  </si>
  <si>
    <r>
      <t xml:space="preserve">   Vacances avec weekend avec </t>
    </r>
    <r>
      <rPr>
        <b/>
        <i/>
        <sz val="11"/>
        <color rgb="FFFF0000"/>
        <rFont val="Calibri"/>
        <family val="2"/>
        <scheme val="minor"/>
      </rPr>
      <t>Aurélie</t>
    </r>
  </si>
  <si>
    <t xml:space="preserve">Semaine :  </t>
  </si>
  <si>
    <t>Vacances scolaires</t>
  </si>
  <si>
    <t>Zone B</t>
  </si>
  <si>
    <t xml:space="preserve">Noël  </t>
  </si>
  <si>
    <t xml:space="preserve">Hivers  </t>
  </si>
  <si>
    <t xml:space="preserve">Printemps </t>
  </si>
  <si>
    <t xml:space="preserve">Eté  </t>
  </si>
  <si>
    <t xml:space="preserve">Toussaint  </t>
  </si>
  <si>
    <r>
      <t xml:space="preserve">   </t>
    </r>
    <r>
      <rPr>
        <b/>
        <sz val="11"/>
        <color theme="1"/>
        <rFont val="Calibri"/>
        <family val="2"/>
        <scheme val="minor"/>
      </rPr>
      <t xml:space="preserve">Zone A </t>
    </r>
  </si>
  <si>
    <r>
      <t xml:space="preserve">  </t>
    </r>
    <r>
      <rPr>
        <b/>
        <sz val="11"/>
        <color theme="1"/>
        <rFont val="Calibri"/>
        <family val="2"/>
        <scheme val="minor"/>
      </rPr>
      <t xml:space="preserve"> Zone B :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FF0000"/>
        <rFont val="Calibri"/>
        <family val="2"/>
        <scheme val="minor"/>
      </rPr>
      <t>Rouen</t>
    </r>
  </si>
  <si>
    <r>
      <rPr>
        <b/>
        <sz val="11"/>
        <color theme="1"/>
        <rFont val="Calibri"/>
        <family val="2"/>
        <scheme val="minor"/>
      </rPr>
      <t xml:space="preserve">   Zone C :</t>
    </r>
    <r>
      <rPr>
        <sz val="11"/>
        <color theme="1"/>
        <rFont val="Calibri"/>
        <family val="2"/>
        <scheme val="minor"/>
      </rPr>
      <t xml:space="preserve">  </t>
    </r>
    <r>
      <rPr>
        <b/>
        <i/>
        <sz val="11"/>
        <color rgb="FFFF0000"/>
        <rFont val="Calibri"/>
        <family val="2"/>
        <scheme val="minor"/>
      </rPr>
      <t>Paris</t>
    </r>
  </si>
  <si>
    <t xml:space="preserve">   Matin</t>
  </si>
  <si>
    <t xml:space="preserve">   Après-midi</t>
  </si>
  <si>
    <t xml:space="preserve">   Nuit</t>
  </si>
  <si>
    <t>Retour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</si>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</sst>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Book Antiqua"/>
      <family val="1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theme="1"/>
      <name val="Book Antiqua"/>
      <family val="1"/>
    </font>
    <font>
      <b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9F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rgb="FF89FFBE"/>
        <bgColor indexed="64"/>
      </patternFill>
    </fill>
    <fill>
      <patternFill patternType="solid">
        <fgColor rgb="FF7030A0"/>
        <bgColor theme="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CC00F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7" xfId="0" applyBorder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22" xfId="0" applyBorder="1"/>
    <xf numFmtId="0" fontId="0" fillId="0" borderId="0" xfId="0" applyAlignment="1">
      <alignment vertical="center"/>
    </xf>
    <xf numFmtId="0" fontId="0" fillId="3" borderId="20" xfId="0" applyFill="1" applyBorder="1"/>
    <xf numFmtId="0" fontId="0" fillId="0" borderId="28" xfId="0" applyBorder="1" applyAlignment="1">
      <alignment vertical="center"/>
    </xf>
    <xf numFmtId="164" fontId="0" fillId="8" borderId="26" xfId="0" applyNumberFormat="1" applyFill="1" applyBorder="1" applyAlignment="1">
      <alignment horizontal="center" vertical="center"/>
    </xf>
    <xf numFmtId="164" fontId="0" fillId="10" borderId="27" xfId="0" applyNumberFormat="1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4" fontId="0" fillId="0" borderId="0" xfId="0" applyNumberFormat="1"/>
    <xf numFmtId="0" fontId="0" fillId="0" borderId="32" xfId="0" applyBorder="1"/>
    <xf numFmtId="164" fontId="1" fillId="10" borderId="27" xfId="0" applyNumberFormat="1" applyFont="1" applyFill="1" applyBorder="1" applyAlignment="1">
      <alignment horizontal="center" vertical="center"/>
    </xf>
    <xf numFmtId="164" fontId="1" fillId="8" borderId="26" xfId="0" applyNumberFormat="1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/>
    </xf>
    <xf numFmtId="164" fontId="0" fillId="0" borderId="15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0" borderId="40" xfId="0" applyBorder="1" applyAlignment="1">
      <alignment vertical="center"/>
    </xf>
    <xf numFmtId="164" fontId="0" fillId="0" borderId="42" xfId="0" applyNumberFormat="1" applyBorder="1" applyAlignment="1">
      <alignment horizontal="center" vertical="center"/>
    </xf>
    <xf numFmtId="0" fontId="0" fillId="0" borderId="44" xfId="0" applyBorder="1"/>
    <xf numFmtId="0" fontId="0" fillId="0" borderId="5" xfId="0" applyBorder="1"/>
    <xf numFmtId="0" fontId="0" fillId="0" borderId="6" xfId="0" applyBorder="1"/>
    <xf numFmtId="164" fontId="0" fillId="0" borderId="45" xfId="0" applyNumberFormat="1" applyBorder="1" applyAlignment="1">
      <alignment horizontal="center" vertical="center"/>
    </xf>
    <xf numFmtId="0" fontId="0" fillId="0" borderId="46" xfId="0" applyBorder="1"/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8" borderId="38" xfId="0" applyNumberFormat="1" applyFill="1" applyBorder="1" applyAlignment="1">
      <alignment horizontal="center" vertical="center"/>
    </xf>
    <xf numFmtId="164" fontId="0" fillId="10" borderId="39" xfId="0" applyNumberFormat="1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0" borderId="49" xfId="0" applyBorder="1"/>
    <xf numFmtId="0" fontId="10" fillId="0" borderId="3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165" fontId="11" fillId="0" borderId="46" xfId="0" applyNumberFormat="1" applyFont="1" applyBorder="1" applyAlignment="1">
      <alignment vertical="center"/>
    </xf>
    <xf numFmtId="165" fontId="11" fillId="0" borderId="2" xfId="0" applyNumberFormat="1" applyFont="1" applyBorder="1" applyAlignment="1">
      <alignment vertical="center"/>
    </xf>
    <xf numFmtId="165" fontId="11" fillId="0" borderId="43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165" fontId="11" fillId="0" borderId="16" xfId="0" applyNumberFormat="1" applyFont="1" applyBorder="1" applyAlignment="1">
      <alignment vertical="center"/>
    </xf>
    <xf numFmtId="165" fontId="11" fillId="0" borderId="10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165" fontId="11" fillId="11" borderId="51" xfId="0" applyNumberFormat="1" applyFont="1" applyFill="1" applyBorder="1" applyAlignment="1">
      <alignment horizontal="center" vertical="center"/>
    </xf>
    <xf numFmtId="0" fontId="0" fillId="11" borderId="51" xfId="0" applyFill="1" applyBorder="1"/>
    <xf numFmtId="0" fontId="10" fillId="11" borderId="51" xfId="0" applyFont="1" applyFill="1" applyBorder="1" applyAlignment="1">
      <alignment horizontal="center" vertical="center"/>
    </xf>
    <xf numFmtId="0" fontId="0" fillId="11" borderId="21" xfId="0" applyFill="1" applyBorder="1"/>
    <xf numFmtId="0" fontId="12" fillId="11" borderId="51" xfId="0" applyFont="1" applyFill="1" applyBorder="1"/>
    <xf numFmtId="0" fontId="0" fillId="0" borderId="52" xfId="0" applyBorder="1"/>
    <xf numFmtId="164" fontId="0" fillId="0" borderId="24" xfId="0" applyNumberFormat="1" applyBorder="1" applyAlignment="1">
      <alignment horizontal="center" vertical="center"/>
    </xf>
    <xf numFmtId="165" fontId="11" fillId="0" borderId="37" xfId="0" applyNumberFormat="1" applyFont="1" applyBorder="1" applyAlignment="1">
      <alignment vertical="center"/>
    </xf>
    <xf numFmtId="0" fontId="10" fillId="0" borderId="33" xfId="0" applyFont="1" applyBorder="1" applyAlignment="1">
      <alignment horizontal="center" vertical="center"/>
    </xf>
    <xf numFmtId="0" fontId="0" fillId="11" borderId="13" xfId="0" applyFill="1" applyBorder="1"/>
    <xf numFmtId="0" fontId="0" fillId="11" borderId="14" xfId="0" applyFill="1" applyBorder="1"/>
    <xf numFmtId="164" fontId="0" fillId="11" borderId="23" xfId="0" applyNumberFormat="1" applyFill="1" applyBorder="1" applyAlignment="1">
      <alignment horizontal="center" vertical="center"/>
    </xf>
    <xf numFmtId="165" fontId="11" fillId="11" borderId="51" xfId="0" applyNumberFormat="1" applyFont="1" applyFill="1" applyBorder="1" applyAlignment="1">
      <alignment vertical="center"/>
    </xf>
    <xf numFmtId="164" fontId="0" fillId="11" borderId="4" xfId="0" applyNumberFormat="1" applyFill="1" applyBorder="1" applyAlignment="1">
      <alignment horizontal="center" vertical="center"/>
    </xf>
    <xf numFmtId="14" fontId="11" fillId="11" borderId="5" xfId="0" applyNumberFormat="1" applyFont="1" applyFill="1" applyBorder="1" applyAlignment="1">
      <alignment vertical="center"/>
    </xf>
    <xf numFmtId="0" fontId="0" fillId="11" borderId="5" xfId="0" applyFill="1" applyBorder="1"/>
    <xf numFmtId="0" fontId="10" fillId="11" borderId="5" xfId="0" applyFont="1" applyFill="1" applyBorder="1" applyAlignment="1">
      <alignment horizontal="center" vertical="center"/>
    </xf>
    <xf numFmtId="0" fontId="0" fillId="11" borderId="6" xfId="0" applyFill="1" applyBorder="1"/>
    <xf numFmtId="164" fontId="0" fillId="11" borderId="19" xfId="0" applyNumberFormat="1" applyFill="1" applyBorder="1" applyAlignment="1">
      <alignment horizontal="center" vertical="center"/>
    </xf>
    <xf numFmtId="14" fontId="11" fillId="11" borderId="13" xfId="0" applyNumberFormat="1" applyFont="1" applyFill="1" applyBorder="1" applyAlignment="1">
      <alignment vertical="center"/>
    </xf>
    <xf numFmtId="0" fontId="10" fillId="11" borderId="13" xfId="0" applyFont="1" applyFill="1" applyBorder="1" applyAlignment="1">
      <alignment horizontal="center" vertical="center"/>
    </xf>
    <xf numFmtId="164" fontId="0" fillId="0" borderId="53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14" borderId="55" xfId="0" applyFill="1" applyBorder="1" applyAlignment="1">
      <alignment horizontal="center" vertical="center"/>
    </xf>
    <xf numFmtId="0" fontId="0" fillId="14" borderId="56" xfId="0" applyFill="1" applyBorder="1"/>
    <xf numFmtId="0" fontId="0" fillId="13" borderId="55" xfId="0" applyFill="1" applyBorder="1" applyAlignment="1">
      <alignment horizontal="center"/>
    </xf>
    <xf numFmtId="0" fontId="0" fillId="13" borderId="56" xfId="0" applyFill="1" applyBorder="1" applyAlignment="1">
      <alignment horizontal="center"/>
    </xf>
    <xf numFmtId="14" fontId="0" fillId="0" borderId="55" xfId="0" applyNumberFormat="1" applyBorder="1"/>
    <xf numFmtId="14" fontId="0" fillId="0" borderId="56" xfId="0" applyNumberFormat="1" applyBorder="1"/>
    <xf numFmtId="0" fontId="0" fillId="0" borderId="55" xfId="0" applyBorder="1"/>
    <xf numFmtId="0" fontId="0" fillId="0" borderId="56" xfId="0" applyBorder="1"/>
    <xf numFmtId="0" fontId="0" fillId="14" borderId="55" xfId="0" applyFill="1" applyBorder="1"/>
    <xf numFmtId="164" fontId="0" fillId="7" borderId="15" xfId="0" applyNumberFormat="1" applyFill="1" applyBorder="1" applyAlignment="1">
      <alignment horizontal="center" vertical="center"/>
    </xf>
    <xf numFmtId="165" fontId="11" fillId="11" borderId="1" xfId="0" applyNumberFormat="1" applyFont="1" applyFill="1" applyBorder="1" applyAlignment="1">
      <alignment vertical="center"/>
    </xf>
    <xf numFmtId="0" fontId="0" fillId="3" borderId="36" xfId="0" applyFill="1" applyBorder="1" applyAlignment="1">
      <alignment horizontal="center" vertical="center"/>
    </xf>
    <xf numFmtId="14" fontId="0" fillId="0" borderId="36" xfId="0" applyNumberFormat="1" applyBorder="1"/>
    <xf numFmtId="0" fontId="0" fillId="0" borderId="36" xfId="0" applyBorder="1"/>
    <xf numFmtId="0" fontId="0" fillId="3" borderId="36" xfId="0" applyFill="1" applyBorder="1"/>
    <xf numFmtId="0" fontId="14" fillId="0" borderId="36" xfId="0" applyFont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14" fontId="17" fillId="0" borderId="36" xfId="0" applyNumberFormat="1" applyFont="1" applyBorder="1"/>
    <xf numFmtId="0" fontId="17" fillId="0" borderId="36" xfId="0" applyFont="1" applyBorder="1"/>
    <xf numFmtId="0" fontId="17" fillId="3" borderId="36" xfId="0" applyFont="1" applyFill="1" applyBorder="1"/>
    <xf numFmtId="0" fontId="18" fillId="0" borderId="36" xfId="0" applyFont="1" applyBorder="1"/>
    <xf numFmtId="14" fontId="18" fillId="0" borderId="36" xfId="0" applyNumberFormat="1" applyFont="1" applyBorder="1"/>
    <xf numFmtId="0" fontId="18" fillId="3" borderId="36" xfId="0" applyFont="1" applyFill="1" applyBorder="1"/>
    <xf numFmtId="0" fontId="15" fillId="0" borderId="36" xfId="0" applyFont="1" applyBorder="1"/>
    <xf numFmtId="14" fontId="15" fillId="0" borderId="36" xfId="0" applyNumberFormat="1" applyFont="1" applyBorder="1"/>
    <xf numFmtId="0" fontId="15" fillId="3" borderId="36" xfId="0" applyFont="1" applyFill="1" applyBorder="1"/>
    <xf numFmtId="0" fontId="0" fillId="0" borderId="34" xfId="0" applyBorder="1" applyAlignment="1">
      <alignment horizontal="center" vertical="center"/>
    </xf>
    <xf numFmtId="165" fontId="11" fillId="17" borderId="16" xfId="0" applyNumberFormat="1" applyFont="1" applyFill="1" applyBorder="1" applyAlignment="1">
      <alignment vertical="center"/>
    </xf>
    <xf numFmtId="165" fontId="11" fillId="17" borderId="1" xfId="0" applyNumberFormat="1" applyFont="1" applyFill="1" applyBorder="1" applyAlignment="1">
      <alignment vertical="center"/>
    </xf>
    <xf numFmtId="165" fontId="11" fillId="9" borderId="1" xfId="0" applyNumberFormat="1" applyFont="1" applyFill="1" applyBorder="1" applyAlignment="1">
      <alignment vertical="center"/>
    </xf>
    <xf numFmtId="165" fontId="11" fillId="18" borderId="1" xfId="0" applyNumberFormat="1" applyFont="1" applyFill="1" applyBorder="1" applyAlignment="1">
      <alignment vertical="center"/>
    </xf>
    <xf numFmtId="165" fontId="11" fillId="20" borderId="1" xfId="0" applyNumberFormat="1" applyFont="1" applyFill="1" applyBorder="1" applyAlignment="1">
      <alignment vertical="center"/>
    </xf>
    <xf numFmtId="164" fontId="0" fillId="19" borderId="15" xfId="0" applyNumberFormat="1" applyFill="1" applyBorder="1" applyAlignment="1">
      <alignment horizontal="center" vertical="center"/>
    </xf>
    <xf numFmtId="165" fontId="11" fillId="9" borderId="10" xfId="0" applyNumberFormat="1" applyFont="1" applyFill="1" applyBorder="1" applyAlignment="1">
      <alignment vertical="center"/>
    </xf>
    <xf numFmtId="165" fontId="11" fillId="9" borderId="16" xfId="0" applyNumberFormat="1" applyFont="1" applyFill="1" applyBorder="1" applyAlignment="1">
      <alignment vertical="center"/>
    </xf>
    <xf numFmtId="0" fontId="0" fillId="19" borderId="7" xfId="0" applyFill="1" applyBorder="1" applyAlignment="1">
      <alignment horizontal="center" vertical="center"/>
    </xf>
    <xf numFmtId="165" fontId="11" fillId="18" borderId="1" xfId="0" applyNumberFormat="1" applyFont="1" applyFill="1" applyBorder="1" applyAlignment="1">
      <alignment horizontal="center" vertical="center"/>
    </xf>
    <xf numFmtId="165" fontId="11" fillId="17" borderId="1" xfId="0" applyNumberFormat="1" applyFont="1" applyFill="1" applyBorder="1" applyAlignment="1">
      <alignment horizontal="center" vertical="center"/>
    </xf>
    <xf numFmtId="165" fontId="11" fillId="9" borderId="1" xfId="0" applyNumberFormat="1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65" fontId="11" fillId="9" borderId="10" xfId="0" applyNumberFormat="1" applyFont="1" applyFill="1" applyBorder="1" applyAlignment="1">
      <alignment horizontal="center" vertical="center"/>
    </xf>
    <xf numFmtId="0" fontId="0" fillId="19" borderId="42" xfId="0" applyFill="1" applyBorder="1" applyAlignment="1">
      <alignment horizontal="center" vertical="center"/>
    </xf>
    <xf numFmtId="165" fontId="11" fillId="0" borderId="43" xfId="0" applyNumberFormat="1" applyFont="1" applyBorder="1" applyAlignment="1">
      <alignment horizontal="center" vertical="center"/>
    </xf>
    <xf numFmtId="165" fontId="11" fillId="0" borderId="46" xfId="0" applyNumberFormat="1" applyFont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165" fontId="11" fillId="18" borderId="2" xfId="0" applyNumberFormat="1" applyFont="1" applyFill="1" applyBorder="1" applyAlignment="1">
      <alignment horizontal="center" vertical="center"/>
    </xf>
    <xf numFmtId="165" fontId="11" fillId="17" borderId="2" xfId="0" applyNumberFormat="1" applyFont="1" applyFill="1" applyBorder="1" applyAlignment="1">
      <alignment horizontal="center" vertical="center"/>
    </xf>
    <xf numFmtId="165" fontId="11" fillId="9" borderId="2" xfId="0" applyNumberFormat="1" applyFont="1" applyFill="1" applyBorder="1" applyAlignment="1">
      <alignment horizontal="center" vertical="center"/>
    </xf>
    <xf numFmtId="165" fontId="11" fillId="9" borderId="11" xfId="0" applyNumberFormat="1" applyFont="1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18" borderId="1" xfId="0" applyNumberFormat="1" applyFont="1" applyFill="1" applyBorder="1" applyAlignment="1">
      <alignment horizontal="center" vertical="center"/>
    </xf>
    <xf numFmtId="165" fontId="7" fillId="17" borderId="1" xfId="0" applyNumberFormat="1" applyFont="1" applyFill="1" applyBorder="1" applyAlignment="1">
      <alignment horizontal="center" vertical="center"/>
    </xf>
    <xf numFmtId="165" fontId="7" fillId="9" borderId="1" xfId="0" applyNumberFormat="1" applyFont="1" applyFill="1" applyBorder="1" applyAlignment="1">
      <alignment horizontal="center" vertical="center"/>
    </xf>
    <xf numFmtId="0" fontId="0" fillId="0" borderId="62" xfId="0" applyBorder="1"/>
    <xf numFmtId="0" fontId="0" fillId="3" borderId="0" xfId="0" applyFill="1" applyAlignment="1">
      <alignment horizontal="center"/>
    </xf>
    <xf numFmtId="164" fontId="11" fillId="0" borderId="1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0" fontId="0" fillId="3" borderId="6" xfId="0" applyFill="1" applyBorder="1"/>
    <xf numFmtId="0" fontId="0" fillId="3" borderId="14" xfId="0" applyFill="1" applyBorder="1"/>
    <xf numFmtId="0" fontId="0" fillId="3" borderId="8" xfId="0" applyFill="1" applyBorder="1"/>
    <xf numFmtId="0" fontId="0" fillId="0" borderId="5" xfId="0" applyBorder="1" applyAlignment="1">
      <alignment vertical="center"/>
    </xf>
    <xf numFmtId="0" fontId="0" fillId="0" borderId="64" xfId="0" applyBorder="1"/>
    <xf numFmtId="0" fontId="0" fillId="0" borderId="65" xfId="0" applyBorder="1"/>
    <xf numFmtId="0" fontId="0" fillId="0" borderId="3" xfId="0" applyBorder="1"/>
    <xf numFmtId="0" fontId="0" fillId="0" borderId="12" xfId="0" applyBorder="1"/>
    <xf numFmtId="0" fontId="21" fillId="3" borderId="0" xfId="0" applyFont="1" applyFill="1"/>
    <xf numFmtId="0" fontId="0" fillId="9" borderId="6" xfId="0" applyFill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0" fontId="22" fillId="0" borderId="66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0" fontId="0" fillId="0" borderId="69" xfId="0" applyBorder="1"/>
    <xf numFmtId="0" fontId="0" fillId="11" borderId="65" xfId="0" applyFill="1" applyBorder="1"/>
    <xf numFmtId="0" fontId="10" fillId="11" borderId="12" xfId="0" applyFont="1" applyFill="1" applyBorder="1" applyAlignment="1">
      <alignment horizontal="center" vertical="center"/>
    </xf>
    <xf numFmtId="0" fontId="0" fillId="11" borderId="67" xfId="0" applyFill="1" applyBorder="1"/>
    <xf numFmtId="0" fontId="23" fillId="0" borderId="0" xfId="0" applyFont="1" applyAlignment="1">
      <alignment horizontal="left" vertical="center"/>
    </xf>
    <xf numFmtId="164" fontId="7" fillId="0" borderId="22" xfId="0" applyNumberFormat="1" applyFont="1" applyBorder="1" applyAlignment="1">
      <alignment horizontal="center" vertical="center"/>
    </xf>
    <xf numFmtId="164" fontId="7" fillId="0" borderId="49" xfId="0" applyNumberFormat="1" applyFont="1" applyBorder="1" applyAlignment="1">
      <alignment horizontal="center" vertical="center"/>
    </xf>
    <xf numFmtId="164" fontId="7" fillId="0" borderId="43" xfId="0" applyNumberFormat="1" applyFont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164" fontId="7" fillId="7" borderId="1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9" fillId="4" borderId="0" xfId="0" applyFont="1" applyFill="1" applyAlignment="1">
      <alignment horizontal="center" vertical="center" wrapText="1"/>
    </xf>
    <xf numFmtId="0" fontId="0" fillId="4" borderId="0" xfId="0" applyFill="1"/>
    <xf numFmtId="0" fontId="9" fillId="24" borderId="36" xfId="0" applyFont="1" applyFill="1" applyBorder="1" applyAlignment="1">
      <alignment horizontal="center"/>
    </xf>
    <xf numFmtId="14" fontId="24" fillId="25" borderId="36" xfId="0" applyNumberFormat="1" applyFont="1" applyFill="1" applyBorder="1" applyAlignment="1">
      <alignment horizontal="center" vertical="center"/>
    </xf>
    <xf numFmtId="0" fontId="9" fillId="24" borderId="36" xfId="0" applyFont="1" applyFill="1" applyBorder="1" applyAlignment="1">
      <alignment horizontal="center" vertical="center"/>
    </xf>
    <xf numFmtId="0" fontId="0" fillId="14" borderId="0" xfId="0" applyFill="1"/>
    <xf numFmtId="0" fontId="9" fillId="26" borderId="36" xfId="0" applyFont="1" applyFill="1" applyBorder="1" applyAlignment="1">
      <alignment horizontal="center"/>
    </xf>
    <xf numFmtId="0" fontId="9" fillId="26" borderId="0" xfId="0" applyFont="1" applyFill="1" applyAlignment="1">
      <alignment horizontal="center" vertical="center"/>
    </xf>
    <xf numFmtId="14" fontId="24" fillId="14" borderId="0" xfId="0" applyNumberFormat="1" applyFont="1" applyFill="1" applyAlignment="1">
      <alignment horizontal="center" vertical="center"/>
    </xf>
    <xf numFmtId="164" fontId="20" fillId="27" borderId="1" xfId="0" applyNumberFormat="1" applyFont="1" applyFill="1" applyBorder="1" applyAlignment="1">
      <alignment horizontal="center" vertical="center"/>
    </xf>
    <xf numFmtId="164" fontId="20" fillId="10" borderId="1" xfId="0" applyNumberFormat="1" applyFont="1" applyFill="1" applyBorder="1" applyAlignment="1">
      <alignment horizontal="center" vertical="center"/>
    </xf>
    <xf numFmtId="164" fontId="7" fillId="10" borderId="46" xfId="0" applyNumberFormat="1" applyFont="1" applyFill="1" applyBorder="1" applyAlignment="1">
      <alignment horizontal="center" vertical="center"/>
    </xf>
    <xf numFmtId="164" fontId="7" fillId="10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7" borderId="2" xfId="0" applyNumberFormat="1" applyFont="1" applyFill="1" applyBorder="1" applyAlignment="1">
      <alignment horizontal="center" vertical="center"/>
    </xf>
    <xf numFmtId="164" fontId="7" fillId="7" borderId="63" xfId="0" applyNumberFormat="1" applyFont="1" applyFill="1" applyBorder="1" applyAlignment="1">
      <alignment horizontal="center" vertical="center"/>
    </xf>
    <xf numFmtId="164" fontId="7" fillId="10" borderId="1" xfId="0" applyNumberFormat="1" applyFont="1" applyFill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10" borderId="3" xfId="0" applyNumberFormat="1" applyFont="1" applyFill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164" fontId="7" fillId="0" borderId="63" xfId="0" applyNumberFormat="1" applyFont="1" applyBorder="1" applyAlignment="1">
      <alignment horizontal="center" vertical="center"/>
    </xf>
    <xf numFmtId="164" fontId="7" fillId="7" borderId="43" xfId="0" applyNumberFormat="1" applyFont="1" applyFill="1" applyBorder="1" applyAlignment="1">
      <alignment horizontal="center" vertical="center"/>
    </xf>
    <xf numFmtId="164" fontId="7" fillId="10" borderId="22" xfId="0" applyNumberFormat="1" applyFont="1" applyFill="1" applyBorder="1" applyAlignment="1">
      <alignment horizontal="center" vertical="center"/>
    </xf>
    <xf numFmtId="164" fontId="7" fillId="0" borderId="45" xfId="0" applyNumberFormat="1" applyFont="1" applyBorder="1" applyAlignment="1">
      <alignment horizontal="center" vertical="center"/>
    </xf>
    <xf numFmtId="164" fontId="7" fillId="0" borderId="47" xfId="0" applyNumberFormat="1" applyFont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 vertical="center"/>
    </xf>
    <xf numFmtId="164" fontId="7" fillId="28" borderId="2" xfId="0" applyNumberFormat="1" applyFont="1" applyFill="1" applyBorder="1" applyAlignment="1">
      <alignment horizontal="center" vertical="center"/>
    </xf>
    <xf numFmtId="164" fontId="7" fillId="28" borderId="1" xfId="0" applyNumberFormat="1" applyFont="1" applyFill="1" applyBorder="1" applyAlignment="1">
      <alignment horizontal="center" vertical="center"/>
    </xf>
    <xf numFmtId="164" fontId="20" fillId="28" borderId="10" xfId="0" applyNumberFormat="1" applyFont="1" applyFill="1" applyBorder="1" applyAlignment="1">
      <alignment horizontal="center" vertical="center"/>
    </xf>
    <xf numFmtId="164" fontId="7" fillId="28" borderId="16" xfId="0" applyNumberFormat="1" applyFont="1" applyFill="1" applyBorder="1" applyAlignment="1">
      <alignment horizontal="center" vertical="center"/>
    </xf>
    <xf numFmtId="164" fontId="7" fillId="28" borderId="10" xfId="0" applyNumberFormat="1" applyFont="1" applyFill="1" applyBorder="1" applyAlignment="1">
      <alignment horizontal="center" vertical="center"/>
    </xf>
    <xf numFmtId="164" fontId="7" fillId="28" borderId="3" xfId="0" applyNumberFormat="1" applyFont="1" applyFill="1" applyBorder="1" applyAlignment="1">
      <alignment horizontal="center" vertical="center"/>
    </xf>
    <xf numFmtId="164" fontId="7" fillId="11" borderId="16" xfId="0" applyNumberFormat="1" applyFont="1" applyFill="1" applyBorder="1" applyAlignment="1">
      <alignment horizontal="center" vertical="center"/>
    </xf>
    <xf numFmtId="164" fontId="7" fillId="11" borderId="1" xfId="0" applyNumberFormat="1" applyFont="1" applyFill="1" applyBorder="1" applyAlignment="1">
      <alignment horizontal="center" vertical="center"/>
    </xf>
    <xf numFmtId="164" fontId="7" fillId="11" borderId="3" xfId="0" applyNumberFormat="1" applyFont="1" applyFill="1" applyBorder="1" applyAlignment="1">
      <alignment horizontal="center" vertical="center"/>
    </xf>
    <xf numFmtId="164" fontId="7" fillId="28" borderId="22" xfId="0" applyNumberFormat="1" applyFont="1" applyFill="1" applyBorder="1" applyAlignment="1">
      <alignment horizontal="center" vertical="center"/>
    </xf>
    <xf numFmtId="164" fontId="7" fillId="29" borderId="1" xfId="0" applyNumberFormat="1" applyFont="1" applyFill="1" applyBorder="1" applyAlignment="1">
      <alignment horizontal="center" vertical="center"/>
    </xf>
    <xf numFmtId="164" fontId="7" fillId="29" borderId="3" xfId="0" applyNumberFormat="1" applyFont="1" applyFill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164" fontId="7" fillId="0" borderId="25" xfId="0" applyNumberFormat="1" applyFont="1" applyBorder="1" applyAlignment="1">
      <alignment horizontal="center" vertical="center"/>
    </xf>
    <xf numFmtId="164" fontId="7" fillId="0" borderId="34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64" fontId="20" fillId="29" borderId="1" xfId="0" applyNumberFormat="1" applyFont="1" applyFill="1" applyBorder="1" applyAlignment="1">
      <alignment horizontal="center" vertical="center"/>
    </xf>
    <xf numFmtId="164" fontId="7" fillId="29" borderId="22" xfId="0" applyNumberFormat="1" applyFont="1" applyFill="1" applyBorder="1" applyAlignment="1">
      <alignment horizontal="center" vertical="center"/>
    </xf>
    <xf numFmtId="164" fontId="7" fillId="31" borderId="47" xfId="0" applyNumberFormat="1" applyFont="1" applyFill="1" applyBorder="1" applyAlignment="1">
      <alignment horizontal="center" vertical="center"/>
    </xf>
    <xf numFmtId="164" fontId="7" fillId="31" borderId="7" xfId="0" applyNumberFormat="1" applyFont="1" applyFill="1" applyBorder="1" applyAlignment="1">
      <alignment horizontal="center" vertical="center"/>
    </xf>
    <xf numFmtId="164" fontId="7" fillId="31" borderId="9" xfId="0" applyNumberFormat="1" applyFont="1" applyFill="1" applyBorder="1" applyAlignment="1">
      <alignment horizontal="center" vertical="center"/>
    </xf>
    <xf numFmtId="164" fontId="7" fillId="31" borderId="15" xfId="0" applyNumberFormat="1" applyFont="1" applyFill="1" applyBorder="1" applyAlignment="1">
      <alignment horizontal="center" vertical="center"/>
    </xf>
    <xf numFmtId="164" fontId="7" fillId="31" borderId="45" xfId="0" applyNumberFormat="1" applyFont="1" applyFill="1" applyBorder="1" applyAlignment="1">
      <alignment horizontal="center" vertical="center"/>
    </xf>
    <xf numFmtId="164" fontId="7" fillId="31" borderId="25" xfId="0" applyNumberFormat="1" applyFont="1" applyFill="1" applyBorder="1" applyAlignment="1">
      <alignment horizontal="center" vertical="center"/>
    </xf>
    <xf numFmtId="164" fontId="7" fillId="31" borderId="34" xfId="0" applyNumberFormat="1" applyFont="1" applyFill="1" applyBorder="1" applyAlignment="1">
      <alignment horizontal="center" vertical="center"/>
    </xf>
    <xf numFmtId="0" fontId="7" fillId="31" borderId="7" xfId="0" applyFont="1" applyFill="1" applyBorder="1" applyAlignment="1">
      <alignment horizontal="center" vertical="center"/>
    </xf>
    <xf numFmtId="0" fontId="7" fillId="31" borderId="42" xfId="0" applyFont="1" applyFill="1" applyBorder="1" applyAlignment="1">
      <alignment horizontal="center" vertical="center"/>
    </xf>
    <xf numFmtId="164" fontId="7" fillId="29" borderId="2" xfId="0" applyNumberFormat="1" applyFont="1" applyFill="1" applyBorder="1" applyAlignment="1">
      <alignment horizontal="center" vertical="center"/>
    </xf>
    <xf numFmtId="164" fontId="7" fillId="32" borderId="7" xfId="0" applyNumberFormat="1" applyFont="1" applyFill="1" applyBorder="1" applyAlignment="1">
      <alignment horizontal="center" vertical="center"/>
    </xf>
    <xf numFmtId="164" fontId="7" fillId="32" borderId="47" xfId="0" applyNumberFormat="1" applyFont="1" applyFill="1" applyBorder="1" applyAlignment="1">
      <alignment horizontal="center" vertical="center"/>
    </xf>
    <xf numFmtId="164" fontId="7" fillId="32" borderId="15" xfId="0" applyNumberFormat="1" applyFont="1" applyFill="1" applyBorder="1" applyAlignment="1">
      <alignment horizontal="center" vertical="center"/>
    </xf>
    <xf numFmtId="0" fontId="7" fillId="32" borderId="7" xfId="0" applyFont="1" applyFill="1" applyBorder="1" applyAlignment="1">
      <alignment horizontal="center" vertical="center"/>
    </xf>
    <xf numFmtId="0" fontId="0" fillId="29" borderId="36" xfId="0" applyFill="1" applyBorder="1" applyAlignment="1">
      <alignment horizontal="left"/>
    </xf>
    <xf numFmtId="0" fontId="0" fillId="30" borderId="36" xfId="0" applyFill="1" applyBorder="1" applyAlignment="1">
      <alignment horizontal="left" vertical="center"/>
    </xf>
    <xf numFmtId="0" fontId="0" fillId="28" borderId="36" xfId="0" applyFill="1" applyBorder="1" applyAlignment="1">
      <alignment horizontal="left"/>
    </xf>
    <xf numFmtId="164" fontId="7" fillId="30" borderId="1" xfId="0" applyNumberFormat="1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3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5" borderId="70" xfId="0" applyFill="1" applyBorder="1"/>
    <xf numFmtId="0" fontId="0" fillId="5" borderId="71" xfId="0" applyFill="1" applyBorder="1"/>
    <xf numFmtId="0" fontId="1" fillId="7" borderId="28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0" fillId="32" borderId="70" xfId="0" applyFill="1" applyBorder="1"/>
    <xf numFmtId="0" fontId="0" fillId="32" borderId="71" xfId="0" applyFill="1" applyBorder="1"/>
    <xf numFmtId="0" fontId="0" fillId="31" borderId="70" xfId="0" applyFill="1" applyBorder="1"/>
    <xf numFmtId="0" fontId="0" fillId="31" borderId="71" xfId="0" applyFill="1" applyBorder="1"/>
    <xf numFmtId="0" fontId="9" fillId="2" borderId="20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0" fillId="6" borderId="70" xfId="0" applyFill="1" applyBorder="1"/>
    <xf numFmtId="0" fontId="0" fillId="6" borderId="71" xfId="0" applyFill="1" applyBorder="1"/>
    <xf numFmtId="0" fontId="0" fillId="4" borderId="70" xfId="0" applyFill="1" applyBorder="1"/>
    <xf numFmtId="0" fontId="0" fillId="4" borderId="71" xfId="0" applyFill="1" applyBorder="1"/>
    <xf numFmtId="0" fontId="9" fillId="4" borderId="36" xfId="0" applyFont="1" applyFill="1" applyBorder="1" applyAlignment="1">
      <alignment horizontal="center"/>
    </xf>
    <xf numFmtId="0" fontId="9" fillId="16" borderId="36" xfId="0" applyFont="1" applyFill="1" applyBorder="1" applyAlignment="1">
      <alignment horizontal="center"/>
    </xf>
    <xf numFmtId="0" fontId="9" fillId="6" borderId="3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12" borderId="60" xfId="0" applyFill="1" applyBorder="1" applyAlignment="1">
      <alignment horizontal="center"/>
    </xf>
    <xf numFmtId="0" fontId="0" fillId="0" borderId="61" xfId="0" applyBorder="1"/>
    <xf numFmtId="0" fontId="14" fillId="0" borderId="26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0" fillId="15" borderId="57" xfId="0" applyFill="1" applyBorder="1" applyAlignment="1">
      <alignment horizontal="center" vertical="center"/>
    </xf>
    <xf numFmtId="0" fontId="0" fillId="0" borderId="58" xfId="0" applyBorder="1"/>
    <xf numFmtId="0" fontId="0" fillId="0" borderId="59" xfId="0" applyBorder="1"/>
    <xf numFmtId="0" fontId="0" fillId="0" borderId="57" xfId="0" applyBorder="1" applyAlignment="1">
      <alignment horizontal="center" vertical="center"/>
    </xf>
    <xf numFmtId="0" fontId="5" fillId="11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0" fillId="0" borderId="20" xfId="0" applyBorder="1" applyAlignment="1">
      <alignment horizontal="left" vertical="center"/>
    </xf>
    <xf numFmtId="0" fontId="0" fillId="5" borderId="23" xfId="0" applyFill="1" applyBorder="1"/>
    <xf numFmtId="0" fontId="0" fillId="5" borderId="21" xfId="0" applyFill="1" applyBorder="1"/>
    <xf numFmtId="0" fontId="0" fillId="19" borderId="23" xfId="0" applyFill="1" applyBorder="1"/>
    <xf numFmtId="0" fontId="0" fillId="19" borderId="21" xfId="0" applyFill="1" applyBorder="1"/>
    <xf numFmtId="0" fontId="0" fillId="6" borderId="23" xfId="0" applyFill="1" applyBorder="1"/>
    <xf numFmtId="0" fontId="0" fillId="6" borderId="21" xfId="0" applyFill="1" applyBorder="1"/>
    <xf numFmtId="0" fontId="0" fillId="4" borderId="23" xfId="0" applyFill="1" applyBorder="1"/>
    <xf numFmtId="0" fontId="0" fillId="4" borderId="21" xfId="0" applyFill="1" applyBorder="1"/>
    <xf numFmtId="0" fontId="0" fillId="7" borderId="23" xfId="0" applyFill="1" applyBorder="1"/>
    <xf numFmtId="0" fontId="0" fillId="7" borderId="21" xfId="0" applyFill="1" applyBorder="1"/>
    <xf numFmtId="0" fontId="1" fillId="21" borderId="36" xfId="0" applyFont="1" applyFill="1" applyBorder="1" applyAlignment="1">
      <alignment horizontal="center" vertical="center"/>
    </xf>
    <xf numFmtId="0" fontId="1" fillId="22" borderId="36" xfId="0" applyFont="1" applyFill="1" applyBorder="1" applyAlignment="1">
      <alignment horizontal="center" vertical="center"/>
    </xf>
    <xf numFmtId="0" fontId="1" fillId="23" borderId="36" xfId="0" applyFont="1" applyFill="1" applyBorder="1" applyAlignment="1">
      <alignment horizontal="center" vertical="center"/>
    </xf>
    <xf numFmtId="0" fontId="0" fillId="0" borderId="70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1">
    <cellStyle name="Normal" xfId="0" builtinId="0"/>
  </cellStyles>
  <dxfs count="10">
    <dxf>
      <font>
        <b/>
        <i val="0"/>
        <color theme="7"/>
      </font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ont>
        <b/>
        <i val="0"/>
        <color theme="0" tint="-4.9989318521683403E-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C00FF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r:id="rId1"/>
</file>

<file path=xl/ctrlProps/ctrlProp1.xml><?xml version="1.0" encoding="utf-8"?>
<formControlPr xmlns="http://schemas.microsoft.com/office/spreadsheetml/2009/9/main" objectType="Spin" dx="22" fmlaLink="$L$2" max="2050" min="2020" page="10" val="2022"/>
</file>

<file path=xl/ctrlProps/ctrlProp2.xml><?xml version="1.0" encoding="utf-8"?>
<formControlPr xmlns="http://schemas.microsoft.com/office/spreadsheetml/2009/9/main" objectType="Spin" dx="22" fmlaLink="Mois" max="12" min="1" page="10" val="6"/>
</file>

<file path=xl/ctrlProps/ctrlProp3.xml><?xml version="1.0" encoding="utf-8"?>
<formControlPr xmlns="http://schemas.microsoft.com/office/spreadsheetml/2009/9/main" objectType="Spin" dx="22" fmlaLink="Semaine" max="52" page="10" val="42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116</xdr:col>
          <xdr:colOff>7620</xdr:colOff>
          <xdr:row>1</xdr:row>
          <xdr:rowOff>7620</xdr:rowOff>
        </xdr:from>
        <xdr:to>
          <xdr:col>116</xdr:col>
          <xdr:colOff>220980</xdr:colOff>
          <xdr:row>2</xdr:row>
          <xdr:rowOff>0</xdr:rowOff>
        </xdr:to>
        <xdr:sp macro="" textlink="">
          <xdr:nvSpPr>
            <xdr:cNvPr id="1034" name="SpinButton3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600DBDFA-FF4E-259C-6BE7-652538DF9B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289560</xdr:colOff>
          <xdr:row>1</xdr:row>
          <xdr:rowOff>0</xdr:rowOff>
        </xdr:from>
        <xdr:to>
          <xdr:col>12</xdr:col>
          <xdr:colOff>502920</xdr:colOff>
          <xdr:row>2</xdr:row>
          <xdr:rowOff>0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73873B02-CD5D-50F5-C44A-DCF4F24A77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7620</xdr:colOff>
          <xdr:row>1</xdr:row>
          <xdr:rowOff>0</xdr:rowOff>
        </xdr:from>
        <xdr:to>
          <xdr:col>30</xdr:col>
          <xdr:colOff>220980</xdr:colOff>
          <xdr:row>2</xdr:row>
          <xdr:rowOff>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45CAC015-F1E5-62C6-4580-1DF3F8F74E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297180</xdr:colOff>
          <xdr:row>1</xdr:row>
          <xdr:rowOff>0</xdr:rowOff>
        </xdr:from>
        <xdr:to>
          <xdr:col>40</xdr:col>
          <xdr:colOff>0</xdr:colOff>
          <xdr:row>2</xdr:row>
          <xdr:rowOff>0</xdr:rowOff>
        </xdr:to>
        <xdr:sp macro="" textlink="">
          <xdr:nvSpPr>
            <xdr:cNvPr id="1041" name="Spinner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78EA7766-DC24-1CF1-B57C-B41812F92E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YA/Downloads/calendrier-perpetuel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Dates"/>
      <sheetName val="A propos"/>
    </sheetNames>
    <sheetDataSet>
      <sheetData sheetId="0">
        <row r="2">
          <cell r="BD2">
            <v>2019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L46"/>
  <sheetViews>
    <sheetView tabSelected="1" topLeftCell="A16" workbookViewId="0">
      <selection activeCell="AW49" sqref="AW49"/>
    </sheetView>
  </sheetViews>
  <sheetFormatPr baseColWidth="10" defaultRowHeight="14.4" x14ac:dyDescent="0.3"/>
  <cols>
    <col min="1" max="1" width="1" customWidth="1"/>
    <col min="2" max="3" width="2.6640625" customWidth="1"/>
    <col min="4" max="4" width="9.33203125" customWidth="1"/>
    <col min="5" max="5" width="2.6640625" customWidth="1"/>
    <col min="6" max="9" width="0.88671875" customWidth="1"/>
    <col min="10" max="10" width="1" customWidth="1"/>
    <col min="11" max="12" width="2.6640625" customWidth="1"/>
    <col min="13" max="13" width="9.33203125" customWidth="1"/>
    <col min="14" max="14" width="2.6640625" customWidth="1"/>
    <col min="15" max="18" width="0.88671875" customWidth="1"/>
    <col min="19" max="19" width="1" customWidth="1"/>
    <col min="20" max="21" width="2.6640625" customWidth="1"/>
    <col min="22" max="22" width="9.33203125" customWidth="1"/>
    <col min="23" max="23" width="2.6640625" customWidth="1"/>
    <col min="24" max="27" width="0.88671875" customWidth="1"/>
    <col min="28" max="28" width="1" customWidth="1"/>
    <col min="29" max="30" width="2.6640625" customWidth="1"/>
    <col min="31" max="31" width="9.33203125" customWidth="1"/>
    <col min="32" max="32" width="2.6640625" customWidth="1"/>
    <col min="33" max="36" width="0.88671875" customWidth="1"/>
    <col min="37" max="37" width="1" customWidth="1"/>
    <col min="38" max="39" width="2.6640625" customWidth="1"/>
    <col min="40" max="40" width="9.33203125" customWidth="1"/>
    <col min="41" max="41" width="2.6640625" customWidth="1"/>
    <col min="42" max="45" width="0.88671875" customWidth="1"/>
    <col min="46" max="46" width="1" customWidth="1"/>
    <col min="47" max="48" width="2.6640625" customWidth="1"/>
    <col min="49" max="49" width="9.33203125" customWidth="1"/>
    <col min="50" max="50" width="2.6640625" customWidth="1"/>
    <col min="51" max="54" width="0.88671875" customWidth="1"/>
    <col min="55" max="55" width="1" customWidth="1"/>
    <col min="56" max="57" width="2.6640625" customWidth="1"/>
    <col min="58" max="58" width="9.6640625" customWidth="1"/>
    <col min="59" max="59" width="2.6640625" customWidth="1"/>
    <col min="60" max="63" width="0.88671875" customWidth="1"/>
    <col min="64" max="64" width="1" customWidth="1"/>
    <col min="65" max="66" width="2.6640625" customWidth="1"/>
    <col min="67" max="67" width="9.6640625" customWidth="1"/>
    <col min="68" max="68" width="2.6640625" customWidth="1"/>
    <col min="69" max="72" width="0.88671875" customWidth="1"/>
    <col min="73" max="73" width="1" customWidth="1"/>
    <col min="74" max="75" width="2.6640625" customWidth="1"/>
    <col min="76" max="76" width="9.6640625" customWidth="1"/>
    <col min="77" max="77" width="2.6640625" customWidth="1"/>
    <col min="78" max="81" width="0.88671875" customWidth="1"/>
    <col min="82" max="82" width="1" customWidth="1"/>
    <col min="83" max="84" width="2.6640625" customWidth="1"/>
    <col min="85" max="85" width="9.6640625" customWidth="1"/>
    <col min="86" max="86" width="2.6640625" customWidth="1"/>
    <col min="87" max="90" width="0.88671875" customWidth="1"/>
    <col min="91" max="91" width="1" customWidth="1"/>
    <col min="92" max="93" width="2.6640625" customWidth="1"/>
    <col min="94" max="94" width="9.6640625" customWidth="1"/>
    <col min="95" max="95" width="2.6640625" customWidth="1"/>
    <col min="96" max="99" width="0.88671875" customWidth="1"/>
    <col min="100" max="100" width="1" customWidth="1"/>
    <col min="101" max="102" width="2.6640625" customWidth="1"/>
    <col min="103" max="103" width="9.6640625" customWidth="1"/>
    <col min="104" max="104" width="2.6640625" customWidth="1"/>
    <col min="105" max="108" width="0.88671875" customWidth="1"/>
    <col min="109" max="109" width="1" customWidth="1"/>
    <col min="110" max="110" width="9.5546875" customWidth="1"/>
    <col min="111" max="111" width="21.6640625" customWidth="1"/>
    <col min="112" max="112" width="5.109375" customWidth="1"/>
    <col min="113" max="113" width="5.88671875" customWidth="1"/>
  </cols>
  <sheetData>
    <row r="1" spans="1:116" ht="9.9" customHeight="1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264"/>
      <c r="DG1" s="264"/>
      <c r="DH1" s="11"/>
      <c r="DI1" s="9"/>
    </row>
    <row r="2" spans="1:116" ht="20.399999999999999" customHeight="1" x14ac:dyDescent="0.3">
      <c r="A2" s="8"/>
      <c r="B2" s="8"/>
      <c r="C2" s="274" t="s">
        <v>11</v>
      </c>
      <c r="D2" s="274"/>
      <c r="E2" s="274"/>
      <c r="F2" s="274"/>
      <c r="G2" s="274"/>
      <c r="H2" s="274"/>
      <c r="I2" s="274"/>
      <c r="J2" s="274"/>
      <c r="K2" s="274"/>
      <c r="L2" s="273">
        <v>2022</v>
      </c>
      <c r="M2" s="273"/>
      <c r="N2" s="8"/>
      <c r="O2" s="8"/>
      <c r="P2" s="8"/>
      <c r="Q2" s="8"/>
      <c r="R2" s="8"/>
      <c r="S2" s="8"/>
      <c r="T2" s="8"/>
      <c r="U2" s="8"/>
      <c r="V2" s="275" t="s">
        <v>0</v>
      </c>
      <c r="W2" s="275"/>
      <c r="X2" s="275"/>
      <c r="Y2" s="275"/>
      <c r="Z2" s="275"/>
      <c r="AA2" s="275"/>
      <c r="AB2" s="275"/>
      <c r="AC2" s="269">
        <v>6</v>
      </c>
      <c r="AD2" s="269"/>
      <c r="AE2" s="8"/>
      <c r="AF2" s="248" t="s">
        <v>31</v>
      </c>
      <c r="AG2" s="249"/>
      <c r="AH2" s="249"/>
      <c r="AI2" s="249"/>
      <c r="AJ2" s="249"/>
      <c r="AK2" s="249"/>
      <c r="AL2" s="249"/>
      <c r="AM2" s="249"/>
      <c r="AN2" s="162">
        <v>42</v>
      </c>
      <c r="AO2" s="142"/>
      <c r="AP2" s="8"/>
      <c r="AQ2" s="8"/>
      <c r="AR2" s="8"/>
      <c r="AS2" s="168"/>
      <c r="AT2" s="250"/>
      <c r="AU2" s="250"/>
      <c r="AV2" s="250"/>
      <c r="AW2" s="250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268"/>
      <c r="DG2" s="268"/>
      <c r="DI2" s="1"/>
      <c r="DK2" t="s">
        <v>1</v>
      </c>
      <c r="DL2">
        <v>1</v>
      </c>
    </row>
    <row r="3" spans="1:116" ht="9.9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</row>
    <row r="4" spans="1:116" ht="12" customHeight="1" thickBot="1" x14ac:dyDescent="0.35">
      <c r="A4" s="8"/>
      <c r="B4" s="241">
        <v>1</v>
      </c>
      <c r="C4" s="241"/>
      <c r="D4" s="241"/>
      <c r="E4" s="241"/>
      <c r="F4" s="241"/>
      <c r="G4" s="241"/>
      <c r="H4" s="241"/>
      <c r="I4" s="241"/>
      <c r="J4" s="8"/>
      <c r="K4" s="241">
        <f>B4+1</f>
        <v>2</v>
      </c>
      <c r="L4" s="241"/>
      <c r="M4" s="241"/>
      <c r="N4" s="241"/>
      <c r="O4" s="241"/>
      <c r="P4" s="241"/>
      <c r="Q4" s="241"/>
      <c r="R4" s="241"/>
      <c r="S4" s="8">
        <v>9</v>
      </c>
      <c r="T4" s="251">
        <v>3</v>
      </c>
      <c r="U4" s="251"/>
      <c r="V4" s="251"/>
      <c r="W4" s="251"/>
      <c r="X4" s="251"/>
      <c r="Y4" s="251"/>
      <c r="Z4" s="251"/>
      <c r="AA4" s="251"/>
      <c r="AB4" s="8">
        <v>9</v>
      </c>
      <c r="AC4" s="251">
        <v>4</v>
      </c>
      <c r="AD4" s="251"/>
      <c r="AE4" s="251"/>
      <c r="AF4" s="251"/>
      <c r="AG4" s="251"/>
      <c r="AH4" s="251"/>
      <c r="AI4" s="251"/>
      <c r="AJ4" s="251"/>
      <c r="AK4" s="8"/>
      <c r="AL4" s="241">
        <v>5</v>
      </c>
      <c r="AM4" s="241"/>
      <c r="AN4" s="241"/>
      <c r="AO4" s="241"/>
      <c r="AP4" s="241"/>
      <c r="AQ4" s="241"/>
      <c r="AR4" s="241"/>
      <c r="AS4" s="241"/>
      <c r="AT4" s="8"/>
      <c r="AU4" s="241">
        <v>6</v>
      </c>
      <c r="AV4" s="241"/>
      <c r="AW4" s="241"/>
      <c r="AX4" s="241"/>
      <c r="AY4" s="241"/>
      <c r="AZ4" s="241"/>
      <c r="BA4" s="241"/>
      <c r="BB4" s="241"/>
      <c r="BC4" s="8"/>
      <c r="BD4" s="241">
        <v>7</v>
      </c>
      <c r="BE4" s="241"/>
      <c r="BF4" s="241"/>
      <c r="BG4" s="241"/>
      <c r="BH4" s="241"/>
      <c r="BI4" s="241"/>
      <c r="BJ4" s="241"/>
      <c r="BK4" s="241"/>
      <c r="BL4" s="8"/>
      <c r="BM4" s="241">
        <v>8</v>
      </c>
      <c r="BN4" s="241"/>
      <c r="BO4" s="241"/>
      <c r="BP4" s="241"/>
      <c r="BQ4" s="241"/>
      <c r="BR4" s="241"/>
      <c r="BS4" s="241"/>
      <c r="BT4" s="241"/>
      <c r="BU4" s="8"/>
      <c r="BV4" s="241">
        <v>9</v>
      </c>
      <c r="BW4" s="241"/>
      <c r="BX4" s="241"/>
      <c r="BY4" s="241"/>
      <c r="BZ4" s="241"/>
      <c r="CA4" s="241"/>
      <c r="CB4" s="241"/>
      <c r="CC4" s="241"/>
      <c r="CD4" s="8"/>
      <c r="CE4" s="241">
        <v>10</v>
      </c>
      <c r="CF4" s="241"/>
      <c r="CG4" s="241"/>
      <c r="CH4" s="241"/>
      <c r="CI4" s="241"/>
      <c r="CJ4" s="241"/>
      <c r="CK4" s="241"/>
      <c r="CL4" s="241"/>
      <c r="CM4" s="8"/>
      <c r="CN4" s="241">
        <v>11</v>
      </c>
      <c r="CO4" s="241"/>
      <c r="CP4" s="241"/>
      <c r="CQ4" s="241"/>
      <c r="CR4" s="241"/>
      <c r="CS4" s="241"/>
      <c r="CT4" s="241"/>
      <c r="CU4" s="241"/>
      <c r="CV4" s="8"/>
      <c r="CW4" s="241">
        <v>12</v>
      </c>
      <c r="CX4" s="241"/>
      <c r="CY4" s="241"/>
      <c r="CZ4" s="241"/>
      <c r="DA4" s="241"/>
      <c r="DB4" s="241"/>
      <c r="DC4" s="241"/>
      <c r="DD4" s="241"/>
      <c r="DE4" s="8"/>
    </row>
    <row r="5" spans="1:116" ht="15.6" x14ac:dyDescent="0.3">
      <c r="A5" s="8"/>
      <c r="B5" s="265" t="str">
        <f>PROPER(TEXT(C8,"mmmm"))</f>
        <v>Juin</v>
      </c>
      <c r="C5" s="266"/>
      <c r="D5" s="266"/>
      <c r="E5" s="266"/>
      <c r="F5" s="266"/>
      <c r="G5" s="266"/>
      <c r="H5" s="266"/>
      <c r="I5" s="267"/>
      <c r="J5" s="8"/>
      <c r="K5" s="265" t="str">
        <f>PROPER(TEXT(L8,"mmmm"))</f>
        <v>Juillet</v>
      </c>
      <c r="L5" s="266"/>
      <c r="M5" s="266"/>
      <c r="N5" s="266"/>
      <c r="O5" s="266"/>
      <c r="P5" s="266"/>
      <c r="Q5" s="266"/>
      <c r="R5" s="267"/>
      <c r="S5" s="8"/>
      <c r="T5" s="245" t="str">
        <f>PROPER(TEXT(U8,"mmmm"))</f>
        <v>Août</v>
      </c>
      <c r="U5" s="246"/>
      <c r="V5" s="246"/>
      <c r="W5" s="246"/>
      <c r="X5" s="246"/>
      <c r="Y5" s="246"/>
      <c r="Z5" s="246"/>
      <c r="AA5" s="247"/>
      <c r="AB5" s="8"/>
      <c r="AC5" s="265" t="str">
        <f>PROPER(TEXT(AD8,"mmmm"))</f>
        <v>Septembre</v>
      </c>
      <c r="AD5" s="266"/>
      <c r="AE5" s="266"/>
      <c r="AF5" s="266"/>
      <c r="AG5" s="266"/>
      <c r="AH5" s="266"/>
      <c r="AI5" s="266"/>
      <c r="AJ5" s="267"/>
      <c r="AK5" s="12"/>
      <c r="AL5" s="245" t="str">
        <f>UPPER(TEXT(AM8,"mmmm"))</f>
        <v>OCTOBRE</v>
      </c>
      <c r="AM5" s="246"/>
      <c r="AN5" s="246"/>
      <c r="AO5" s="246"/>
      <c r="AP5" s="246"/>
      <c r="AQ5" s="246"/>
      <c r="AR5" s="246"/>
      <c r="AS5" s="247"/>
      <c r="AT5" s="8"/>
      <c r="AU5" s="242" t="str">
        <f>PROPER(TEXT(AV8,"mmmm"))</f>
        <v>Novembre</v>
      </c>
      <c r="AV5" s="243"/>
      <c r="AW5" s="243"/>
      <c r="AX5" s="243"/>
      <c r="AY5" s="243"/>
      <c r="AZ5" s="243"/>
      <c r="BA5" s="243"/>
      <c r="BB5" s="244"/>
      <c r="BC5" s="8"/>
      <c r="BD5" s="242" t="str">
        <f>PROPER(TEXT(BE8,"mmmm"))</f>
        <v>Décembre</v>
      </c>
      <c r="BE5" s="243"/>
      <c r="BF5" s="243"/>
      <c r="BG5" s="243"/>
      <c r="BH5" s="243"/>
      <c r="BI5" s="243"/>
      <c r="BJ5" s="243"/>
      <c r="BK5" s="244"/>
      <c r="BL5" s="8"/>
      <c r="BM5" s="242" t="str">
        <f>PROPER(TEXT(BN8,"mmmm"))</f>
        <v>Janvier</v>
      </c>
      <c r="BN5" s="243"/>
      <c r="BO5" s="243"/>
      <c r="BP5" s="243"/>
      <c r="BQ5" s="243"/>
      <c r="BR5" s="243"/>
      <c r="BS5" s="243"/>
      <c r="BT5" s="244"/>
      <c r="BU5" s="8"/>
      <c r="BV5" s="245" t="str">
        <f>PROPER(TEXT(BW8,"mmmm"))</f>
        <v>Février</v>
      </c>
      <c r="BW5" s="246"/>
      <c r="BX5" s="246"/>
      <c r="BY5" s="246"/>
      <c r="BZ5" s="246"/>
      <c r="CA5" s="246"/>
      <c r="CB5" s="246"/>
      <c r="CC5" s="247"/>
      <c r="CD5" s="8"/>
      <c r="CE5" s="245" t="str">
        <f>PROPER(TEXT(CF8,"mmmm"))</f>
        <v>Mars</v>
      </c>
      <c r="CF5" s="246"/>
      <c r="CG5" s="246"/>
      <c r="CH5" s="246"/>
      <c r="CI5" s="246"/>
      <c r="CJ5" s="246"/>
      <c r="CK5" s="246"/>
      <c r="CL5" s="247"/>
      <c r="CM5" s="8"/>
      <c r="CN5" s="245" t="str">
        <f>PROPER(TEXT(CO8,"mmmm"))</f>
        <v>Avril</v>
      </c>
      <c r="CO5" s="246"/>
      <c r="CP5" s="246"/>
      <c r="CQ5" s="246"/>
      <c r="CR5" s="246"/>
      <c r="CS5" s="246"/>
      <c r="CT5" s="246"/>
      <c r="CU5" s="247"/>
      <c r="CV5" s="8"/>
      <c r="CW5" s="270" t="str">
        <f>PROPER(TEXT(CX8,"mmmm"))</f>
        <v>Mai</v>
      </c>
      <c r="CX5" s="271"/>
      <c r="CY5" s="271"/>
      <c r="CZ5" s="271"/>
      <c r="DA5" s="271"/>
      <c r="DB5" s="271"/>
      <c r="DC5" s="271"/>
      <c r="DD5" s="272"/>
      <c r="DE5" s="8"/>
    </row>
    <row r="6" spans="1:116" ht="15" thickBot="1" x14ac:dyDescent="0.35">
      <c r="A6" s="8"/>
      <c r="B6" s="238">
        <f>YEAR(C8)</f>
        <v>2022</v>
      </c>
      <c r="C6" s="239"/>
      <c r="D6" s="239"/>
      <c r="E6" s="239"/>
      <c r="F6" s="239"/>
      <c r="G6" s="239"/>
      <c r="H6" s="239"/>
      <c r="I6" s="240"/>
      <c r="J6" s="8"/>
      <c r="K6" s="280">
        <f>YEAR(L8)</f>
        <v>2022</v>
      </c>
      <c r="L6" s="281"/>
      <c r="M6" s="281"/>
      <c r="N6" s="281"/>
      <c r="O6" s="281"/>
      <c r="P6" s="281"/>
      <c r="Q6" s="281"/>
      <c r="R6" s="282"/>
      <c r="S6" s="8"/>
      <c r="T6" s="238">
        <f>YEAR(U8)</f>
        <v>2022</v>
      </c>
      <c r="U6" s="239"/>
      <c r="V6" s="239"/>
      <c r="W6" s="239"/>
      <c r="X6" s="239"/>
      <c r="Y6" s="239"/>
      <c r="Z6" s="239"/>
      <c r="AA6" s="240"/>
      <c r="AB6" s="8"/>
      <c r="AC6" s="238">
        <f>YEAR(AD8)</f>
        <v>2022</v>
      </c>
      <c r="AD6" s="239"/>
      <c r="AE6" s="239"/>
      <c r="AF6" s="239"/>
      <c r="AG6" s="239"/>
      <c r="AH6" s="239"/>
      <c r="AI6" s="239"/>
      <c r="AJ6" s="240"/>
      <c r="AK6" s="12"/>
      <c r="AL6" s="238">
        <f>YEAR(AM8)</f>
        <v>2022</v>
      </c>
      <c r="AM6" s="239"/>
      <c r="AN6" s="239"/>
      <c r="AO6" s="239"/>
      <c r="AP6" s="239"/>
      <c r="AQ6" s="239"/>
      <c r="AR6" s="239"/>
      <c r="AS6" s="240"/>
      <c r="AT6" s="8"/>
      <c r="AU6" s="238">
        <f>YEAR(AV8)</f>
        <v>2022</v>
      </c>
      <c r="AV6" s="239"/>
      <c r="AW6" s="239"/>
      <c r="AX6" s="239"/>
      <c r="AY6" s="239"/>
      <c r="AZ6" s="239"/>
      <c r="BA6" s="239"/>
      <c r="BB6" s="240"/>
      <c r="BC6" s="8"/>
      <c r="BD6" s="238">
        <f>YEAR(BE8)</f>
        <v>2022</v>
      </c>
      <c r="BE6" s="239"/>
      <c r="BF6" s="239"/>
      <c r="BG6" s="239"/>
      <c r="BH6" s="239"/>
      <c r="BI6" s="239"/>
      <c r="BJ6" s="239"/>
      <c r="BK6" s="240"/>
      <c r="BL6" s="8"/>
      <c r="BM6" s="238">
        <f>YEAR(BN8)</f>
        <v>2023</v>
      </c>
      <c r="BN6" s="239"/>
      <c r="BO6" s="239"/>
      <c r="BP6" s="239"/>
      <c r="BQ6" s="239"/>
      <c r="BR6" s="239"/>
      <c r="BS6" s="239"/>
      <c r="BT6" s="240"/>
      <c r="BU6" s="8"/>
      <c r="BV6" s="238">
        <f>YEAR(BW8)</f>
        <v>2023</v>
      </c>
      <c r="BW6" s="239"/>
      <c r="BX6" s="239"/>
      <c r="BY6" s="239"/>
      <c r="BZ6" s="239"/>
      <c r="CA6" s="239"/>
      <c r="CB6" s="239"/>
      <c r="CC6" s="240"/>
      <c r="CD6" s="8"/>
      <c r="CE6" s="238">
        <f>YEAR(CF8)</f>
        <v>2023</v>
      </c>
      <c r="CF6" s="239"/>
      <c r="CG6" s="239"/>
      <c r="CH6" s="239"/>
      <c r="CI6" s="239"/>
      <c r="CJ6" s="239"/>
      <c r="CK6" s="239"/>
      <c r="CL6" s="240"/>
      <c r="CM6" s="8"/>
      <c r="CN6" s="238">
        <f>YEAR(CO8)</f>
        <v>2023</v>
      </c>
      <c r="CO6" s="239"/>
      <c r="CP6" s="239"/>
      <c r="CQ6" s="239"/>
      <c r="CR6" s="239"/>
      <c r="CS6" s="239"/>
      <c r="CT6" s="239"/>
      <c r="CU6" s="240"/>
      <c r="CV6" s="8"/>
      <c r="CW6" s="238">
        <f>YEAR(CX8)</f>
        <v>2023</v>
      </c>
      <c r="CX6" s="239"/>
      <c r="CY6" s="239"/>
      <c r="CZ6" s="239"/>
      <c r="DA6" s="239"/>
      <c r="DB6" s="239"/>
      <c r="DC6" s="239"/>
      <c r="DD6" s="240"/>
      <c r="DE6" s="8"/>
    </row>
    <row r="7" spans="1:116" ht="15" customHeight="1" thickBot="1" x14ac:dyDescent="0.35">
      <c r="A7" s="8"/>
      <c r="B7" s="22" t="s">
        <v>4</v>
      </c>
      <c r="C7" s="21" t="s">
        <v>5</v>
      </c>
      <c r="D7" s="13"/>
      <c r="E7" s="23" t="s">
        <v>6</v>
      </c>
      <c r="F7" s="258" t="s">
        <v>2</v>
      </c>
      <c r="G7" s="259"/>
      <c r="H7" s="259"/>
      <c r="I7" s="260"/>
      <c r="J7" s="8"/>
      <c r="K7" s="40" t="s">
        <v>4</v>
      </c>
      <c r="L7" s="41" t="s">
        <v>5</v>
      </c>
      <c r="M7" s="146"/>
      <c r="N7" s="42" t="s">
        <v>6</v>
      </c>
      <c r="O7" s="261" t="s">
        <v>2</v>
      </c>
      <c r="P7" s="262"/>
      <c r="Q7" s="262"/>
      <c r="R7" s="263"/>
      <c r="S7" s="143"/>
      <c r="T7" s="14" t="s">
        <v>4</v>
      </c>
      <c r="U7" s="15" t="s">
        <v>5</v>
      </c>
      <c r="V7" s="13"/>
      <c r="W7" s="16" t="s">
        <v>6</v>
      </c>
      <c r="X7" s="252" t="s">
        <v>2</v>
      </c>
      <c r="Y7" s="253"/>
      <c r="Z7" s="253"/>
      <c r="AA7" s="254"/>
      <c r="AB7" s="8"/>
      <c r="AC7" s="14" t="s">
        <v>4</v>
      </c>
      <c r="AD7" s="15" t="s">
        <v>5</v>
      </c>
      <c r="AE7" s="13"/>
      <c r="AF7" s="16" t="s">
        <v>6</v>
      </c>
      <c r="AG7" s="252" t="s">
        <v>2</v>
      </c>
      <c r="AH7" s="253"/>
      <c r="AI7" s="253"/>
      <c r="AJ7" s="254"/>
      <c r="AK7" s="8"/>
      <c r="AL7" s="40" t="s">
        <v>4</v>
      </c>
      <c r="AM7" s="41" t="s">
        <v>5</v>
      </c>
      <c r="AN7" s="31"/>
      <c r="AO7" s="152" t="s">
        <v>6</v>
      </c>
      <c r="AP7" s="262" t="s">
        <v>2</v>
      </c>
      <c r="AQ7" s="262"/>
      <c r="AR7" s="262"/>
      <c r="AS7" s="263"/>
      <c r="AT7" s="8"/>
      <c r="AU7" s="14" t="s">
        <v>4</v>
      </c>
      <c r="AV7" s="15" t="s">
        <v>5</v>
      </c>
      <c r="AW7" s="13"/>
      <c r="AX7" s="16" t="s">
        <v>6</v>
      </c>
      <c r="AY7" s="252" t="s">
        <v>2</v>
      </c>
      <c r="AZ7" s="253"/>
      <c r="BA7" s="253"/>
      <c r="BB7" s="254"/>
      <c r="BC7" s="8"/>
      <c r="BD7" s="14" t="s">
        <v>4</v>
      </c>
      <c r="BE7" s="15" t="s">
        <v>5</v>
      </c>
      <c r="BF7" s="13"/>
      <c r="BG7" s="16" t="s">
        <v>6</v>
      </c>
      <c r="BH7" s="252" t="s">
        <v>2</v>
      </c>
      <c r="BI7" s="253"/>
      <c r="BJ7" s="253"/>
      <c r="BK7" s="254"/>
      <c r="BL7" s="8"/>
      <c r="BM7" s="40" t="s">
        <v>4</v>
      </c>
      <c r="BN7" s="41" t="s">
        <v>5</v>
      </c>
      <c r="BO7" s="31"/>
      <c r="BP7" s="42" t="s">
        <v>6</v>
      </c>
      <c r="BQ7" s="253" t="s">
        <v>2</v>
      </c>
      <c r="BR7" s="253"/>
      <c r="BS7" s="253"/>
      <c r="BT7" s="254"/>
      <c r="BU7" s="8"/>
      <c r="BV7" s="14" t="s">
        <v>4</v>
      </c>
      <c r="BW7" s="15" t="s">
        <v>5</v>
      </c>
      <c r="BX7" s="13"/>
      <c r="BY7" s="16" t="s">
        <v>6</v>
      </c>
      <c r="BZ7" s="252" t="s">
        <v>2</v>
      </c>
      <c r="CA7" s="253"/>
      <c r="CB7" s="253"/>
      <c r="CC7" s="254"/>
      <c r="CD7" s="8"/>
      <c r="CE7" s="40" t="s">
        <v>4</v>
      </c>
      <c r="CF7" s="41" t="s">
        <v>5</v>
      </c>
      <c r="CG7" s="31"/>
      <c r="CH7" s="42" t="s">
        <v>6</v>
      </c>
      <c r="CI7" s="261" t="s">
        <v>2</v>
      </c>
      <c r="CJ7" s="262"/>
      <c r="CK7" s="262"/>
      <c r="CL7" s="263"/>
      <c r="CM7" s="8"/>
      <c r="CN7" s="40" t="s">
        <v>4</v>
      </c>
      <c r="CO7" s="41" t="s">
        <v>5</v>
      </c>
      <c r="CP7" s="31"/>
      <c r="CQ7" s="42" t="s">
        <v>6</v>
      </c>
      <c r="CR7" s="261" t="s">
        <v>2</v>
      </c>
      <c r="CS7" s="262"/>
      <c r="CT7" s="262"/>
      <c r="CU7" s="263"/>
      <c r="CV7" s="8"/>
      <c r="CW7" s="40" t="s">
        <v>4</v>
      </c>
      <c r="CX7" s="41" t="s">
        <v>5</v>
      </c>
      <c r="CY7" s="31"/>
      <c r="CZ7" s="42" t="s">
        <v>6</v>
      </c>
      <c r="DA7" s="261" t="s">
        <v>2</v>
      </c>
      <c r="DB7" s="262"/>
      <c r="DC7" s="262"/>
      <c r="DD7" s="263"/>
      <c r="DE7" s="8"/>
    </row>
    <row r="8" spans="1:116" ht="9.6" customHeight="1" x14ac:dyDescent="0.3">
      <c r="A8" s="151"/>
      <c r="B8" s="194" t="str">
        <f>IF(C8&lt;&gt;"",UPPER(LEFT(TEXT(C8,"jjj"))),"")</f>
        <v>M</v>
      </c>
      <c r="C8" s="180">
        <f>DATE(Année,ROUNDDOWN(COLUMN()/5,0)+Mois,1)</f>
        <v>44713</v>
      </c>
      <c r="D8" s="37"/>
      <c r="E8" s="44" t="str">
        <f>IF(WEEKDAY(C8)=2,_xlfn.ISOWEEKNUM(C8),"")</f>
        <v/>
      </c>
      <c r="I8" s="3"/>
      <c r="J8" s="8"/>
      <c r="K8" s="211" t="str">
        <f>IF(L8&lt;&gt;"",UPPER(LEFT(TEXT(L8,"jjj"))),"")</f>
        <v>V</v>
      </c>
      <c r="L8" s="184">
        <f>DATE(Année,ROUNDDOWN(COLUMN()/7,0)+Mois,1)</f>
        <v>44743</v>
      </c>
      <c r="M8" s="138"/>
      <c r="N8" s="44" t="str">
        <f>IF(WEEKDAY(L8)=2,_xlfn.ISOWEEKNUM(L8),"")</f>
        <v/>
      </c>
      <c r="R8" s="3"/>
      <c r="S8" s="145"/>
      <c r="T8" s="209" t="str">
        <f>IF(U8&lt;&gt;"",UPPER(LEFT(TEXT(U8,"jjj"))),"")</f>
        <v>L</v>
      </c>
      <c r="U8" s="200">
        <f>DATE(Année,ROUNDDOWN(COLUMN()/9,0)+Mois,1)</f>
        <v>44774</v>
      </c>
      <c r="V8" s="2"/>
      <c r="W8" s="45">
        <f>IF(WEEKDAY(U8)=2,_xlfn.ISOWEEKNUM(U8),"")</f>
        <v>31</v>
      </c>
      <c r="AA8" s="3"/>
      <c r="AB8" s="8"/>
      <c r="AC8" s="209" t="str">
        <f>IF(AD8&lt;&gt;"",UPPER(LEFT(TEXT(AD8,"jjj"))),"")</f>
        <v>J</v>
      </c>
      <c r="AD8" s="186">
        <f>DATE(Année,ROUNDDOWN(COLUMN()/8,0)+Mois,1)</f>
        <v>44805</v>
      </c>
      <c r="AE8" s="2"/>
      <c r="AF8" s="45" t="str">
        <f>IF(WEEKDAY(AD8)=2,_xlfn.ISOWEEKNUM(AD8),"")</f>
        <v/>
      </c>
      <c r="AJ8" s="3"/>
      <c r="AK8" s="8"/>
      <c r="AL8" s="223" t="str">
        <f>IF(AM8&lt;&gt;"",UPPER(LEFT(TEXT(AM8,"jjj"))),"")</f>
        <v>S</v>
      </c>
      <c r="AM8" s="187">
        <f>DATE(Année,ROUNDDOWN(COLUMN()/8,0)+Mois,1)</f>
        <v>44835</v>
      </c>
      <c r="AN8" s="37"/>
      <c r="AO8" s="156" t="str">
        <f t="shared" ref="AO8:AO38" si="0">IF(WEEKDAY(AM8)=2,_xlfn.ISOWEEKNUM(AM8),"")</f>
        <v/>
      </c>
      <c r="AP8" s="34"/>
      <c r="AQ8" s="34"/>
      <c r="AR8" s="34"/>
      <c r="AS8" s="35"/>
      <c r="AT8" s="8"/>
      <c r="AU8" s="209" t="str">
        <f>IF(AV8&lt;&gt;"",UPPER(LEFT(TEXT(AV8,"jjj"))),"")</f>
        <v>M</v>
      </c>
      <c r="AV8" s="203">
        <f>DATE(Année,ROUNDDOWN(COLUMN()/9,0)+Mois,1)</f>
        <v>44866</v>
      </c>
      <c r="AW8" s="2"/>
      <c r="AX8" s="45" t="str">
        <f>IF(WEEKDAY(AV8)=2,_xlfn.ISOWEEKNUM(AV8),"")</f>
        <v/>
      </c>
      <c r="BB8" s="3"/>
      <c r="BC8" s="8"/>
      <c r="BD8" s="209" t="str">
        <f>IF(BE8&lt;&gt;"",UPPER(LEFT(TEXT(BE8,"jjj"))),"")</f>
        <v>J</v>
      </c>
      <c r="BE8" s="186">
        <f>DATE(Année,ROUNDDOWN(COLUMN()/9,0)+Mois,1)</f>
        <v>44896</v>
      </c>
      <c r="BF8" s="2"/>
      <c r="BG8" s="45" t="str">
        <f>IF(WEEKDAY(BE8)=2,_xlfn.ISOWEEKNUM(BE8),"")</f>
        <v/>
      </c>
      <c r="BK8" s="3"/>
      <c r="BL8" s="8"/>
      <c r="BM8" s="225" t="str">
        <f>IF(BN8&lt;&gt;"",UPPER(LEFT(TEXT(BN8,"jjj"))),"")</f>
        <v>D</v>
      </c>
      <c r="BN8" s="191">
        <f>DATE(Année,ROUNDDOWN(COLUMN()/9,0)+Mois,1)</f>
        <v>44927</v>
      </c>
      <c r="BO8" s="138"/>
      <c r="BP8" s="44" t="str">
        <f>IF(WEEKDAY(BN8)=2,_xlfn.ISOWEEKNUM(BN8),"")</f>
        <v/>
      </c>
      <c r="BT8" s="3"/>
      <c r="BU8" s="8"/>
      <c r="BV8" s="214" t="str">
        <f>IF(BW8&lt;&gt;"",UPPER(LEFT(TEXT(BW8,"jjj"))),"")</f>
        <v>M</v>
      </c>
      <c r="BW8" s="141">
        <f>DATE(Année,ROUNDDOWN(COLUMN()/9,0)+Mois,1)</f>
        <v>44958</v>
      </c>
      <c r="BX8" s="2"/>
      <c r="BY8" s="45" t="str">
        <f>IF(WEEKDAY(BW8)=2,_xlfn.ISOWEEKNUM(BW8),"")</f>
        <v/>
      </c>
      <c r="CC8" s="3"/>
      <c r="CD8" s="8"/>
      <c r="CE8" s="216" t="str">
        <f>IF(CF8&lt;&gt;"",UPPER(LEFT(TEXT(CF8,"jjj"))),"")</f>
        <v>M</v>
      </c>
      <c r="CF8" s="192">
        <f>DATE(Année,ROUNDDOWN(COLUMN()/9,0)+Mois,1)</f>
        <v>44986</v>
      </c>
      <c r="CG8" s="33"/>
      <c r="CH8" s="47" t="str">
        <f>IF(WEEKDAY(CF8)=2,_xlfn.ISOWEEKNUM(CF8),"")</f>
        <v/>
      </c>
      <c r="CI8" s="34"/>
      <c r="CJ8" s="34"/>
      <c r="CK8" s="34"/>
      <c r="CL8" s="35"/>
      <c r="CM8" s="8"/>
      <c r="CN8" s="227" t="str">
        <f>IF(CO8&lt;&gt;"",UPPER(LEFT(TEXT(CO8,"jjj"))),"")</f>
        <v>S</v>
      </c>
      <c r="CO8" s="164">
        <f>DATE(Année,ROUNDDOWN(COLUMN()/9,0)+Mois,1)</f>
        <v>45017</v>
      </c>
      <c r="CP8" s="33"/>
      <c r="CQ8" s="47" t="str">
        <f>IF(WEEKDAY(CO8)=2,_xlfn.ISOWEEKNUM(CO8),"")</f>
        <v/>
      </c>
      <c r="CR8" s="34"/>
      <c r="CS8" s="34"/>
      <c r="CT8" s="34"/>
      <c r="CU8" s="35"/>
      <c r="CV8" s="8"/>
      <c r="CW8" s="216" t="str">
        <f>IF(CX8&lt;&gt;"",UPPER(LEFT(TEXT(CX8,"jjj"))),"")</f>
        <v>L</v>
      </c>
      <c r="CX8" s="165">
        <f>DATE(Année,ROUNDDOWN(COLUMN()/9,0)+Mois,1)</f>
        <v>45047</v>
      </c>
      <c r="CY8" s="33"/>
      <c r="CZ8" s="47">
        <f>IF(WEEKDAY(CX8)=2,_xlfn.ISOWEEKNUM(CX8),"")</f>
        <v>18</v>
      </c>
      <c r="DA8" s="34"/>
      <c r="DB8" s="34"/>
      <c r="DC8" s="34"/>
      <c r="DD8" s="35"/>
      <c r="DE8" s="151"/>
    </row>
    <row r="9" spans="1:116" ht="9.6" customHeight="1" x14ac:dyDescent="0.3">
      <c r="A9" s="151"/>
      <c r="B9" s="195" t="str">
        <f>IF(C9&lt;&gt;"",UPPER(LEFT(TEXT(C9,"jjj"))),"")</f>
        <v>J</v>
      </c>
      <c r="C9" s="181">
        <f>C8+1</f>
        <v>44714</v>
      </c>
      <c r="D9" s="2"/>
      <c r="E9" s="45" t="str">
        <f t="shared" ref="E9:E38" si="1">IF(WEEKDAY(C9)=2,_xlfn.ISOWEEKNUM(C9),"")</f>
        <v/>
      </c>
      <c r="I9" s="3"/>
      <c r="J9" s="8"/>
      <c r="K9" s="220" t="str">
        <f t="shared" ref="K9:K38" si="2">IF(L9&lt;&gt;"",UPPER(LEFT(TEXT(L9,"jjj"))),"")</f>
        <v>S</v>
      </c>
      <c r="L9" s="166">
        <f>L8+1</f>
        <v>44744</v>
      </c>
      <c r="M9" s="10"/>
      <c r="N9" s="45" t="str">
        <f t="shared" ref="N9:N36" si="3">IF(WEEKDAY(L9)=2,_xlfn.ISOWEEKNUM(L9),"")</f>
        <v/>
      </c>
      <c r="R9" s="3"/>
      <c r="S9" s="145"/>
      <c r="T9" s="209" t="str">
        <f t="shared" ref="T9:T38" si="4">IF(U9&lt;&gt;"",UPPER(LEFT(TEXT(U9,"jjj"))),"")</f>
        <v>M</v>
      </c>
      <c r="U9" s="141">
        <f>U8+1</f>
        <v>44775</v>
      </c>
      <c r="V9" s="2"/>
      <c r="W9" s="45" t="str">
        <f t="shared" ref="W9:W38" si="5">IF(WEEKDAY(U9)=2,_xlfn.ISOWEEKNUM(U9),"")</f>
        <v/>
      </c>
      <c r="AA9" s="3"/>
      <c r="AB9" s="8"/>
      <c r="AC9" s="209" t="str">
        <f t="shared" ref="AC9:AC38" si="6">IF(AD9&lt;&gt;"",UPPER(LEFT(TEXT(AD9,"jjj"))),"")</f>
        <v>V</v>
      </c>
      <c r="AD9" s="141">
        <f>AD8+1</f>
        <v>44806</v>
      </c>
      <c r="AE9" s="2"/>
      <c r="AF9" s="45" t="str">
        <f t="shared" ref="AF9:AF37" si="7">IF(WEEKDAY(AD9)=2,_xlfn.ISOWEEKNUM(AD9),"")</f>
        <v/>
      </c>
      <c r="AJ9" s="3"/>
      <c r="AK9" s="8"/>
      <c r="AL9" s="219" t="str">
        <f t="shared" ref="AL9:AL38" si="8">IF(AM9&lt;&gt;"",UPPER(LEFT(TEXT(AM9,"jjj"))),"")</f>
        <v>D</v>
      </c>
      <c r="AM9" s="188">
        <f t="shared" ref="AM9:AM35" si="9">AM8+1</f>
        <v>44836</v>
      </c>
      <c r="AN9" s="2"/>
      <c r="AO9" s="153" t="str">
        <f t="shared" si="0"/>
        <v/>
      </c>
      <c r="AS9" s="3"/>
      <c r="AT9" s="8"/>
      <c r="AU9" s="209" t="str">
        <f t="shared" ref="AU9:AU38" si="10">IF(AV9&lt;&gt;"",UPPER(LEFT(TEXT(AV9,"jjj"))),"")</f>
        <v>M</v>
      </c>
      <c r="AV9" s="204">
        <f>AV8+1</f>
        <v>44867</v>
      </c>
      <c r="AW9" s="2"/>
      <c r="AX9" s="45" t="str">
        <f t="shared" ref="AX9:AX38" si="11">IF(WEEKDAY(AV9)=2,_xlfn.ISOWEEKNUM(AV9),"")</f>
        <v/>
      </c>
      <c r="BB9" s="3"/>
      <c r="BC9" s="8"/>
      <c r="BD9" s="209" t="str">
        <f t="shared" ref="BD9:BD38" si="12">IF(BE9&lt;&gt;"",UPPER(LEFT(TEXT(BE9,"jjj"))),"")</f>
        <v>V</v>
      </c>
      <c r="BE9" s="141">
        <f>BE8+1</f>
        <v>44897</v>
      </c>
      <c r="BF9" s="2"/>
      <c r="BG9" s="45" t="str">
        <f t="shared" ref="BG9:BG38" si="13">IF(WEEKDAY(BE9)=2,_xlfn.ISOWEEKNUM(BE9),"")</f>
        <v/>
      </c>
      <c r="BK9" s="3"/>
      <c r="BL9" s="8"/>
      <c r="BM9" s="212" t="str">
        <f t="shared" ref="BM9:BM38" si="14">IF(BN9&lt;&gt;"",UPPER(LEFT(TEXT(BN9,"jjj"))),"")</f>
        <v>L</v>
      </c>
      <c r="BN9" s="141">
        <f>BN8+1</f>
        <v>44928</v>
      </c>
      <c r="BO9" s="10"/>
      <c r="BP9" s="45">
        <f t="shared" ref="BP9:BP38" si="15">IF(WEEKDAY(BN9)=2,_xlfn.ISOWEEKNUM(BN9),"")</f>
        <v>1</v>
      </c>
      <c r="BT9" s="3"/>
      <c r="BU9" s="8"/>
      <c r="BV9" s="214" t="str">
        <f t="shared" ref="BV9:BV38" si="16">IF(BW9&lt;&gt;"",UPPER(LEFT(TEXT(BW9,"jjj"))),"")</f>
        <v>J</v>
      </c>
      <c r="BW9" s="207">
        <f>BW8+1</f>
        <v>44959</v>
      </c>
      <c r="BX9" s="2"/>
      <c r="BY9" s="45" t="str">
        <f t="shared" ref="BY9:BY37" si="17">IF(WEEKDAY(BW9)=2,_xlfn.ISOWEEKNUM(BW9),"")</f>
        <v/>
      </c>
      <c r="CC9" s="3"/>
      <c r="CD9" s="8"/>
      <c r="CE9" s="214" t="str">
        <f t="shared" ref="CE9:CE38" si="18">IF(CF9&lt;&gt;"",UPPER(LEFT(TEXT(CF9,"jjj"))),"")</f>
        <v>J</v>
      </c>
      <c r="CF9" s="166">
        <f>CF8+1</f>
        <v>44987</v>
      </c>
      <c r="CG9" s="2"/>
      <c r="CH9" s="45" t="str">
        <f t="shared" ref="CH9:CH38" si="19">IF(WEEKDAY(CF9)=2,_xlfn.ISOWEEKNUM(CF9),"")</f>
        <v/>
      </c>
      <c r="CL9" s="3"/>
      <c r="CM9" s="8"/>
      <c r="CN9" s="226" t="str">
        <f t="shared" ref="CN9:CN35" si="20">IF(CO9&lt;&gt;"",UPPER(LEFT(TEXT(CO9,"jjj"))),"")</f>
        <v>D</v>
      </c>
      <c r="CO9" s="163">
        <f>CO8+1</f>
        <v>45018</v>
      </c>
      <c r="CP9" s="2"/>
      <c r="CQ9" s="45" t="str">
        <f t="shared" ref="CQ9:CQ36" si="21">IF(WEEKDAY(CO9)=2,_xlfn.ISOWEEKNUM(CO9),"")</f>
        <v/>
      </c>
      <c r="CU9" s="3"/>
      <c r="CV9" s="8"/>
      <c r="CW9" s="214" t="str">
        <f t="shared" ref="CW9:CW38" si="22">IF(CX9&lt;&gt;"",UPPER(LEFT(TEXT(CX9,"jjj"))),"")</f>
        <v>M</v>
      </c>
      <c r="CX9" s="141">
        <f>CX8+1</f>
        <v>45048</v>
      </c>
      <c r="CY9" s="2"/>
      <c r="CZ9" s="45" t="str">
        <f t="shared" ref="CZ9:CZ38" si="23">IF(WEEKDAY(CX9)=2,_xlfn.ISOWEEKNUM(CX9),"")</f>
        <v/>
      </c>
      <c r="DD9" s="3"/>
      <c r="DE9" s="151"/>
    </row>
    <row r="10" spans="1:116" ht="9.6" customHeight="1" x14ac:dyDescent="0.3">
      <c r="A10" s="151"/>
      <c r="B10" s="195" t="str">
        <f t="shared" ref="B10:B38" si="24">IF(C10&lt;&gt;"",UPPER(LEFT(TEXT(C10,"jjj"))),"")</f>
        <v>V</v>
      </c>
      <c r="C10" s="197">
        <f t="shared" ref="C10:C35" si="25">C9+1</f>
        <v>44715</v>
      </c>
      <c r="D10" s="2"/>
      <c r="E10" s="45" t="str">
        <f t="shared" si="1"/>
        <v/>
      </c>
      <c r="I10" s="3"/>
      <c r="J10" s="8"/>
      <c r="K10" s="220" t="str">
        <f t="shared" si="2"/>
        <v>D</v>
      </c>
      <c r="L10" s="166">
        <f t="shared" ref="L10:L35" si="26">L9+1</f>
        <v>44745</v>
      </c>
      <c r="M10" s="10"/>
      <c r="N10" s="45" t="str">
        <f t="shared" si="3"/>
        <v/>
      </c>
      <c r="R10" s="3"/>
      <c r="S10" s="145"/>
      <c r="T10" s="209" t="str">
        <f t="shared" si="4"/>
        <v>M</v>
      </c>
      <c r="U10" s="141">
        <f t="shared" ref="U10:U35" si="27">U9+1</f>
        <v>44776</v>
      </c>
      <c r="V10" s="2"/>
      <c r="W10" s="45" t="str">
        <f t="shared" si="5"/>
        <v/>
      </c>
      <c r="AA10" s="3"/>
      <c r="AB10" s="8"/>
      <c r="AC10" s="222" t="str">
        <f t="shared" si="6"/>
        <v>S</v>
      </c>
      <c r="AD10" s="141">
        <f t="shared" ref="AD10:AD35" si="28">AD9+1</f>
        <v>44807</v>
      </c>
      <c r="AE10" s="2"/>
      <c r="AF10" s="45" t="str">
        <f t="shared" si="7"/>
        <v/>
      </c>
      <c r="AJ10" s="3"/>
      <c r="AK10" s="8"/>
      <c r="AL10" s="195" t="str">
        <f t="shared" si="8"/>
        <v>L</v>
      </c>
      <c r="AM10" s="188">
        <f t="shared" si="9"/>
        <v>44837</v>
      </c>
      <c r="AN10" s="2"/>
      <c r="AO10" s="153">
        <f t="shared" si="0"/>
        <v>40</v>
      </c>
      <c r="AS10" s="3"/>
      <c r="AT10" s="8"/>
      <c r="AU10" s="209" t="str">
        <f t="shared" si="10"/>
        <v>J</v>
      </c>
      <c r="AV10" s="204">
        <f t="shared" ref="AV10:AV35" si="29">AV9+1</f>
        <v>44868</v>
      </c>
      <c r="AW10" s="2"/>
      <c r="AX10" s="45" t="str">
        <f t="shared" si="11"/>
        <v/>
      </c>
      <c r="BB10" s="3"/>
      <c r="BC10" s="8"/>
      <c r="BD10" s="222" t="str">
        <f t="shared" si="12"/>
        <v>S</v>
      </c>
      <c r="BE10" s="141">
        <f t="shared" ref="BE10:BE35" si="30">BE9+1</f>
        <v>44898</v>
      </c>
      <c r="BF10" s="2"/>
      <c r="BG10" s="45" t="str">
        <f t="shared" si="13"/>
        <v/>
      </c>
      <c r="BK10" s="3"/>
      <c r="BL10" s="8"/>
      <c r="BM10" s="212" t="str">
        <f t="shared" si="14"/>
        <v>M</v>
      </c>
      <c r="BN10" s="207">
        <f t="shared" ref="BN10:BN35" si="31">BN9+1</f>
        <v>44929</v>
      </c>
      <c r="BO10" s="10"/>
      <c r="BP10" s="45" t="str">
        <f t="shared" si="15"/>
        <v/>
      </c>
      <c r="BT10" s="3"/>
      <c r="BU10" s="8"/>
      <c r="BV10" s="214" t="str">
        <f t="shared" si="16"/>
        <v>V</v>
      </c>
      <c r="BW10" s="207">
        <f t="shared" ref="BW10:BW35" si="32">BW9+1</f>
        <v>44960</v>
      </c>
      <c r="BX10" s="2"/>
      <c r="BY10" s="45" t="str">
        <f t="shared" si="17"/>
        <v/>
      </c>
      <c r="CC10" s="3"/>
      <c r="CD10" s="8"/>
      <c r="CE10" s="214" t="str">
        <f t="shared" si="18"/>
        <v>V</v>
      </c>
      <c r="CF10" s="166">
        <f t="shared" ref="CF10:CF35" si="33">CF9+1</f>
        <v>44988</v>
      </c>
      <c r="CG10" s="2"/>
      <c r="CH10" s="45" t="str">
        <f t="shared" si="19"/>
        <v/>
      </c>
      <c r="CL10" s="3"/>
      <c r="CM10" s="8"/>
      <c r="CN10" s="214" t="str">
        <f t="shared" si="20"/>
        <v>L</v>
      </c>
      <c r="CO10" s="218">
        <f t="shared" ref="CO10:CO35" si="34">CO9+1</f>
        <v>45019</v>
      </c>
      <c r="CP10" s="2"/>
      <c r="CQ10" s="45">
        <f t="shared" si="21"/>
        <v>14</v>
      </c>
      <c r="CU10" s="3"/>
      <c r="CV10" s="8"/>
      <c r="CW10" s="214" t="str">
        <f t="shared" si="22"/>
        <v>M</v>
      </c>
      <c r="CX10" s="207">
        <f t="shared" ref="CX10:CX35" si="35">CX9+1</f>
        <v>45049</v>
      </c>
      <c r="CY10" s="2"/>
      <c r="CZ10" s="45" t="str">
        <f t="shared" si="23"/>
        <v/>
      </c>
      <c r="DD10" s="3"/>
      <c r="DE10" s="151"/>
    </row>
    <row r="11" spans="1:116" ht="9.6" customHeight="1" x14ac:dyDescent="0.3">
      <c r="A11" s="151"/>
      <c r="B11" s="219" t="str">
        <f t="shared" si="24"/>
        <v>S</v>
      </c>
      <c r="C11" s="197">
        <f t="shared" si="25"/>
        <v>44716</v>
      </c>
      <c r="D11" s="2"/>
      <c r="E11" s="45" t="str">
        <f t="shared" si="1"/>
        <v/>
      </c>
      <c r="I11" s="3"/>
      <c r="J11" s="8"/>
      <c r="K11" s="212" t="str">
        <f t="shared" si="2"/>
        <v>L</v>
      </c>
      <c r="L11" s="166">
        <f t="shared" si="26"/>
        <v>44746</v>
      </c>
      <c r="M11" s="10"/>
      <c r="N11" s="45">
        <f t="shared" si="3"/>
        <v>27</v>
      </c>
      <c r="R11" s="3"/>
      <c r="S11" s="145"/>
      <c r="T11" s="209" t="str">
        <f t="shared" si="4"/>
        <v>J</v>
      </c>
      <c r="U11" s="141">
        <f t="shared" si="27"/>
        <v>44777</v>
      </c>
      <c r="V11" s="2"/>
      <c r="W11" s="45" t="str">
        <f t="shared" si="5"/>
        <v/>
      </c>
      <c r="AA11" s="3"/>
      <c r="AB11" s="8"/>
      <c r="AC11" s="222" t="str">
        <f t="shared" si="6"/>
        <v>D</v>
      </c>
      <c r="AD11" s="141">
        <f t="shared" si="28"/>
        <v>44808</v>
      </c>
      <c r="AE11" s="2"/>
      <c r="AF11" s="45" t="str">
        <f t="shared" si="7"/>
        <v/>
      </c>
      <c r="AJ11" s="3"/>
      <c r="AK11" s="8"/>
      <c r="AL11" s="195" t="str">
        <f t="shared" si="8"/>
        <v>M</v>
      </c>
      <c r="AM11" s="188">
        <f t="shared" si="9"/>
        <v>44838</v>
      </c>
      <c r="AN11" s="2"/>
      <c r="AO11" s="153" t="str">
        <f t="shared" si="0"/>
        <v/>
      </c>
      <c r="AS11" s="3"/>
      <c r="AT11" s="8"/>
      <c r="AU11" s="209" t="str">
        <f t="shared" si="10"/>
        <v>V</v>
      </c>
      <c r="AV11" s="207">
        <f t="shared" si="29"/>
        <v>44869</v>
      </c>
      <c r="AW11" s="2"/>
      <c r="AX11" s="45" t="str">
        <f t="shared" si="11"/>
        <v/>
      </c>
      <c r="BB11" s="3"/>
      <c r="BC11" s="8"/>
      <c r="BD11" s="222" t="str">
        <f t="shared" si="12"/>
        <v>D</v>
      </c>
      <c r="BE11" s="207">
        <f t="shared" si="30"/>
        <v>44899</v>
      </c>
      <c r="BF11" s="2"/>
      <c r="BG11" s="45" t="str">
        <f t="shared" si="13"/>
        <v/>
      </c>
      <c r="BK11" s="3"/>
      <c r="BL11" s="8"/>
      <c r="BM11" s="212" t="str">
        <f t="shared" si="14"/>
        <v>M</v>
      </c>
      <c r="BN11" s="207">
        <f t="shared" si="31"/>
        <v>44930</v>
      </c>
      <c r="BO11" s="10"/>
      <c r="BP11" s="45" t="str">
        <f t="shared" si="15"/>
        <v/>
      </c>
      <c r="BT11" s="3"/>
      <c r="BU11" s="8"/>
      <c r="BV11" s="226" t="str">
        <f t="shared" si="16"/>
        <v>S</v>
      </c>
      <c r="BW11" s="185">
        <f t="shared" si="32"/>
        <v>44961</v>
      </c>
      <c r="BX11" s="2"/>
      <c r="BY11" s="45" t="str">
        <f t="shared" si="17"/>
        <v/>
      </c>
      <c r="CC11" s="3"/>
      <c r="CD11" s="8"/>
      <c r="CE11" s="226" t="str">
        <f t="shared" si="18"/>
        <v>S</v>
      </c>
      <c r="CF11" s="217">
        <f t="shared" si="33"/>
        <v>44989</v>
      </c>
      <c r="CG11" s="2"/>
      <c r="CH11" s="45" t="str">
        <f t="shared" si="19"/>
        <v/>
      </c>
      <c r="CL11" s="3"/>
      <c r="CM11" s="8"/>
      <c r="CN11" s="214" t="str">
        <f t="shared" si="20"/>
        <v>M</v>
      </c>
      <c r="CO11" s="218">
        <f t="shared" si="34"/>
        <v>45020</v>
      </c>
      <c r="CP11" s="2"/>
      <c r="CQ11" s="45" t="str">
        <f t="shared" si="21"/>
        <v/>
      </c>
      <c r="CU11" s="3"/>
      <c r="CV11" s="8"/>
      <c r="CW11" s="214" t="str">
        <f t="shared" si="22"/>
        <v>J</v>
      </c>
      <c r="CX11" s="207">
        <f t="shared" si="35"/>
        <v>45050</v>
      </c>
      <c r="CY11" s="2"/>
      <c r="CZ11" s="45" t="str">
        <f t="shared" si="23"/>
        <v/>
      </c>
      <c r="DD11" s="3"/>
      <c r="DE11" s="151"/>
    </row>
    <row r="12" spans="1:116" ht="9.6" customHeight="1" x14ac:dyDescent="0.3">
      <c r="A12" s="151"/>
      <c r="B12" s="219" t="str">
        <f t="shared" si="24"/>
        <v>D</v>
      </c>
      <c r="C12" s="182">
        <f t="shared" si="25"/>
        <v>44717</v>
      </c>
      <c r="D12" s="2"/>
      <c r="E12" s="45" t="str">
        <f t="shared" si="1"/>
        <v/>
      </c>
      <c r="I12" s="3"/>
      <c r="J12" s="8"/>
      <c r="K12" s="212" t="str">
        <f t="shared" si="2"/>
        <v>M</v>
      </c>
      <c r="L12" s="166">
        <f t="shared" si="26"/>
        <v>44747</v>
      </c>
      <c r="M12" s="10"/>
      <c r="N12" s="45" t="str">
        <f t="shared" si="3"/>
        <v/>
      </c>
      <c r="R12" s="3"/>
      <c r="S12" s="145"/>
      <c r="T12" s="209" t="str">
        <f t="shared" si="4"/>
        <v>V</v>
      </c>
      <c r="U12" s="141">
        <f t="shared" si="27"/>
        <v>44778</v>
      </c>
      <c r="V12" s="2"/>
      <c r="W12" s="45" t="str">
        <f t="shared" si="5"/>
        <v/>
      </c>
      <c r="AA12" s="3"/>
      <c r="AB12" s="8"/>
      <c r="AC12" s="209" t="str">
        <f t="shared" si="6"/>
        <v>L</v>
      </c>
      <c r="AD12" s="207">
        <f t="shared" si="28"/>
        <v>44809</v>
      </c>
      <c r="AE12" s="2"/>
      <c r="AF12" s="45">
        <f t="shared" si="7"/>
        <v>36</v>
      </c>
      <c r="AJ12" s="3"/>
      <c r="AK12" s="8"/>
      <c r="AL12" s="195" t="str">
        <f t="shared" si="8"/>
        <v>M</v>
      </c>
      <c r="AM12" s="208">
        <f t="shared" si="9"/>
        <v>44839</v>
      </c>
      <c r="AN12" s="2"/>
      <c r="AO12" s="153" t="str">
        <f t="shared" si="0"/>
        <v/>
      </c>
      <c r="AS12" s="3"/>
      <c r="AT12" s="8"/>
      <c r="AU12" s="222" t="str">
        <f t="shared" si="10"/>
        <v>S</v>
      </c>
      <c r="AV12" s="207">
        <f t="shared" si="29"/>
        <v>44870</v>
      </c>
      <c r="AW12" s="2"/>
      <c r="AX12" s="45" t="str">
        <f t="shared" si="11"/>
        <v/>
      </c>
      <c r="BB12" s="3"/>
      <c r="BC12" s="8"/>
      <c r="BD12" s="209" t="str">
        <f t="shared" si="12"/>
        <v>L</v>
      </c>
      <c r="BE12" s="207">
        <f t="shared" si="30"/>
        <v>44900</v>
      </c>
      <c r="BF12" s="2"/>
      <c r="BG12" s="45">
        <f t="shared" si="13"/>
        <v>49</v>
      </c>
      <c r="BK12" s="3"/>
      <c r="BL12" s="8"/>
      <c r="BM12" s="212" t="str">
        <f t="shared" si="14"/>
        <v>J</v>
      </c>
      <c r="BN12" s="185">
        <f t="shared" si="31"/>
        <v>44931</v>
      </c>
      <c r="BO12" s="10"/>
      <c r="BP12" s="45" t="str">
        <f t="shared" si="15"/>
        <v/>
      </c>
      <c r="BT12" s="3"/>
      <c r="BU12" s="8"/>
      <c r="BV12" s="226" t="str">
        <f t="shared" si="16"/>
        <v>D</v>
      </c>
      <c r="BW12" s="185">
        <f t="shared" si="32"/>
        <v>44962</v>
      </c>
      <c r="BX12" s="2"/>
      <c r="BY12" s="45" t="str">
        <f t="shared" si="17"/>
        <v/>
      </c>
      <c r="CC12" s="3"/>
      <c r="CD12" s="8"/>
      <c r="CE12" s="226" t="str">
        <f t="shared" si="18"/>
        <v>D</v>
      </c>
      <c r="CF12" s="217">
        <f t="shared" si="33"/>
        <v>44990</v>
      </c>
      <c r="CG12" s="2"/>
      <c r="CH12" s="45" t="str">
        <f t="shared" si="19"/>
        <v/>
      </c>
      <c r="CL12" s="3"/>
      <c r="CM12" s="8"/>
      <c r="CN12" s="214" t="str">
        <f t="shared" si="20"/>
        <v>M</v>
      </c>
      <c r="CO12" s="193">
        <f t="shared" si="34"/>
        <v>45021</v>
      </c>
      <c r="CP12" s="2"/>
      <c r="CQ12" s="45" t="str">
        <f t="shared" si="21"/>
        <v/>
      </c>
      <c r="CU12" s="3"/>
      <c r="CV12" s="8"/>
      <c r="CW12" s="214" t="str">
        <f t="shared" si="22"/>
        <v>V</v>
      </c>
      <c r="CX12" s="185">
        <f t="shared" si="35"/>
        <v>45051</v>
      </c>
      <c r="CY12" s="2"/>
      <c r="CZ12" s="45" t="str">
        <f t="shared" si="23"/>
        <v/>
      </c>
      <c r="DD12" s="3"/>
      <c r="DE12" s="151"/>
    </row>
    <row r="13" spans="1:116" ht="9.6" customHeight="1" x14ac:dyDescent="0.3">
      <c r="A13" s="151"/>
      <c r="B13" s="195" t="str">
        <f t="shared" si="24"/>
        <v>L</v>
      </c>
      <c r="C13" s="182">
        <f t="shared" si="25"/>
        <v>44718</v>
      </c>
      <c r="D13" s="2"/>
      <c r="E13" s="45">
        <f t="shared" si="1"/>
        <v>23</v>
      </c>
      <c r="I13" s="3"/>
      <c r="J13" s="8"/>
      <c r="K13" s="212" t="str">
        <f t="shared" si="2"/>
        <v>M</v>
      </c>
      <c r="L13" s="166">
        <f t="shared" si="26"/>
        <v>44748</v>
      </c>
      <c r="M13" s="10"/>
      <c r="N13" s="45" t="str">
        <f t="shared" si="3"/>
        <v/>
      </c>
      <c r="R13" s="3"/>
      <c r="S13" s="145"/>
      <c r="T13" s="222" t="str">
        <f t="shared" si="4"/>
        <v>S</v>
      </c>
      <c r="U13" s="207">
        <f t="shared" si="27"/>
        <v>44779</v>
      </c>
      <c r="V13" s="2"/>
      <c r="W13" s="45" t="str">
        <f t="shared" si="5"/>
        <v/>
      </c>
      <c r="AA13" s="3"/>
      <c r="AB13" s="8"/>
      <c r="AC13" s="209" t="str">
        <f t="shared" si="6"/>
        <v>M</v>
      </c>
      <c r="AD13" s="207">
        <f t="shared" si="28"/>
        <v>44810</v>
      </c>
      <c r="AE13" s="2"/>
      <c r="AF13" s="45" t="str">
        <f t="shared" si="7"/>
        <v/>
      </c>
      <c r="AJ13" s="3"/>
      <c r="AK13" s="8"/>
      <c r="AL13" s="195" t="str">
        <f t="shared" si="8"/>
        <v>J</v>
      </c>
      <c r="AM13" s="208">
        <f t="shared" si="9"/>
        <v>44840</v>
      </c>
      <c r="AN13" s="2"/>
      <c r="AO13" s="153" t="str">
        <f t="shared" si="0"/>
        <v/>
      </c>
      <c r="AS13" s="3"/>
      <c r="AT13" s="8"/>
      <c r="AU13" s="222" t="str">
        <f t="shared" si="10"/>
        <v>D</v>
      </c>
      <c r="AV13" s="185">
        <f t="shared" si="29"/>
        <v>44871</v>
      </c>
      <c r="AW13" s="2"/>
      <c r="AX13" s="45" t="str">
        <f t="shared" si="11"/>
        <v/>
      </c>
      <c r="BB13" s="3"/>
      <c r="BC13" s="8"/>
      <c r="BD13" s="209" t="str">
        <f t="shared" si="12"/>
        <v>M</v>
      </c>
      <c r="BE13" s="185">
        <f t="shared" si="30"/>
        <v>44901</v>
      </c>
      <c r="BF13" s="2"/>
      <c r="BG13" s="45" t="str">
        <f t="shared" si="13"/>
        <v/>
      </c>
      <c r="BK13" s="3"/>
      <c r="BL13" s="8"/>
      <c r="BM13" s="212" t="str">
        <f t="shared" si="14"/>
        <v>V</v>
      </c>
      <c r="BN13" s="185">
        <f t="shared" si="31"/>
        <v>44932</v>
      </c>
      <c r="BO13" s="10"/>
      <c r="BP13" s="45" t="str">
        <f t="shared" si="15"/>
        <v/>
      </c>
      <c r="BT13" s="3"/>
      <c r="BU13" s="8"/>
      <c r="BV13" s="214" t="str">
        <f t="shared" si="16"/>
        <v>L</v>
      </c>
      <c r="BW13" s="198">
        <f t="shared" si="32"/>
        <v>44963</v>
      </c>
      <c r="BX13" s="2"/>
      <c r="BY13" s="45">
        <f t="shared" si="17"/>
        <v>6</v>
      </c>
      <c r="CC13" s="3"/>
      <c r="CD13" s="8"/>
      <c r="CE13" s="214" t="str">
        <f t="shared" si="18"/>
        <v>L</v>
      </c>
      <c r="CF13" s="185">
        <f t="shared" si="33"/>
        <v>44991</v>
      </c>
      <c r="CG13" s="2"/>
      <c r="CH13" s="45">
        <f t="shared" si="19"/>
        <v>10</v>
      </c>
      <c r="CL13" s="3"/>
      <c r="CM13" s="8"/>
      <c r="CN13" s="214" t="str">
        <f t="shared" si="20"/>
        <v>J</v>
      </c>
      <c r="CO13" s="193">
        <f t="shared" si="34"/>
        <v>45022</v>
      </c>
      <c r="CP13" s="2"/>
      <c r="CQ13" s="45" t="str">
        <f t="shared" si="21"/>
        <v/>
      </c>
      <c r="CU13" s="3"/>
      <c r="CV13" s="8"/>
      <c r="CW13" s="226" t="str">
        <f t="shared" si="22"/>
        <v>S</v>
      </c>
      <c r="CX13" s="185">
        <f t="shared" si="35"/>
        <v>45052</v>
      </c>
      <c r="CY13" s="2"/>
      <c r="CZ13" s="45" t="str">
        <f t="shared" si="23"/>
        <v/>
      </c>
      <c r="DD13" s="3"/>
      <c r="DE13" s="151"/>
    </row>
    <row r="14" spans="1:116" ht="9.6" customHeight="1" x14ac:dyDescent="0.3">
      <c r="A14" s="151"/>
      <c r="B14" s="195" t="str">
        <f t="shared" si="24"/>
        <v>M</v>
      </c>
      <c r="C14" s="182">
        <f t="shared" si="25"/>
        <v>44719</v>
      </c>
      <c r="D14" s="2"/>
      <c r="E14" s="45" t="str">
        <f t="shared" si="1"/>
        <v/>
      </c>
      <c r="I14" s="3"/>
      <c r="J14" s="8"/>
      <c r="K14" s="212" t="str">
        <f t="shared" si="2"/>
        <v>J</v>
      </c>
      <c r="L14" s="166">
        <f t="shared" si="26"/>
        <v>44749</v>
      </c>
      <c r="M14" s="10"/>
      <c r="N14" s="45" t="str">
        <f t="shared" si="3"/>
        <v/>
      </c>
      <c r="R14" s="3"/>
      <c r="S14" s="145"/>
      <c r="T14" s="222" t="str">
        <f t="shared" si="4"/>
        <v>D</v>
      </c>
      <c r="U14" s="207">
        <f t="shared" si="27"/>
        <v>44780</v>
      </c>
      <c r="V14" s="2"/>
      <c r="W14" s="45" t="str">
        <f t="shared" si="5"/>
        <v/>
      </c>
      <c r="AA14" s="3"/>
      <c r="AB14" s="8"/>
      <c r="AC14" s="209" t="str">
        <f t="shared" si="6"/>
        <v>M</v>
      </c>
      <c r="AD14" s="185">
        <f t="shared" si="28"/>
        <v>44811</v>
      </c>
      <c r="AE14" s="2"/>
      <c r="AF14" s="45" t="str">
        <f t="shared" si="7"/>
        <v/>
      </c>
      <c r="AJ14" s="3"/>
      <c r="AK14" s="8"/>
      <c r="AL14" s="195" t="str">
        <f t="shared" si="8"/>
        <v>V</v>
      </c>
      <c r="AM14" s="189">
        <f t="shared" si="9"/>
        <v>44841</v>
      </c>
      <c r="AN14" s="2"/>
      <c r="AO14" s="153" t="str">
        <f t="shared" si="0"/>
        <v/>
      </c>
      <c r="AS14" s="3"/>
      <c r="AT14" s="8"/>
      <c r="AU14" s="209" t="str">
        <f t="shared" si="10"/>
        <v>L</v>
      </c>
      <c r="AV14" s="185">
        <f t="shared" si="29"/>
        <v>44872</v>
      </c>
      <c r="AW14" s="2"/>
      <c r="AX14" s="45">
        <f t="shared" si="11"/>
        <v>45</v>
      </c>
      <c r="BB14" s="3"/>
      <c r="BC14" s="8"/>
      <c r="BD14" s="209" t="str">
        <f t="shared" si="12"/>
        <v>M</v>
      </c>
      <c r="BE14" s="185">
        <f t="shared" si="30"/>
        <v>44902</v>
      </c>
      <c r="BF14" s="2"/>
      <c r="BG14" s="45" t="str">
        <f t="shared" si="13"/>
        <v/>
      </c>
      <c r="BK14" s="3"/>
      <c r="BL14" s="8"/>
      <c r="BM14" s="229" t="str">
        <f t="shared" si="14"/>
        <v>S</v>
      </c>
      <c r="BN14" s="198">
        <f t="shared" si="31"/>
        <v>44933</v>
      </c>
      <c r="BO14" s="10"/>
      <c r="BP14" s="45" t="str">
        <f t="shared" si="15"/>
        <v/>
      </c>
      <c r="BT14" s="3"/>
      <c r="BU14" s="8"/>
      <c r="BV14" s="214" t="str">
        <f t="shared" si="16"/>
        <v>M</v>
      </c>
      <c r="BW14" s="198">
        <f t="shared" si="32"/>
        <v>44964</v>
      </c>
      <c r="BX14" s="2"/>
      <c r="BY14" s="45" t="str">
        <f t="shared" si="17"/>
        <v/>
      </c>
      <c r="CC14" s="3"/>
      <c r="CD14" s="8"/>
      <c r="CE14" s="214" t="str">
        <f t="shared" si="18"/>
        <v>M</v>
      </c>
      <c r="CF14" s="185">
        <f t="shared" si="33"/>
        <v>44992</v>
      </c>
      <c r="CG14" s="2"/>
      <c r="CH14" s="45" t="str">
        <f t="shared" si="19"/>
        <v/>
      </c>
      <c r="CL14" s="3"/>
      <c r="CM14" s="8"/>
      <c r="CN14" s="214" t="str">
        <f t="shared" si="20"/>
        <v>V</v>
      </c>
      <c r="CO14" s="206">
        <f t="shared" si="34"/>
        <v>45023</v>
      </c>
      <c r="CP14" s="2"/>
      <c r="CQ14" s="45" t="str">
        <f t="shared" si="21"/>
        <v/>
      </c>
      <c r="CU14" s="3"/>
      <c r="CV14" s="8"/>
      <c r="CW14" s="226" t="str">
        <f t="shared" si="22"/>
        <v>D</v>
      </c>
      <c r="CX14" s="198">
        <f t="shared" si="35"/>
        <v>45053</v>
      </c>
      <c r="CY14" s="2"/>
      <c r="CZ14" s="45" t="str">
        <f t="shared" si="23"/>
        <v/>
      </c>
      <c r="DD14" s="3"/>
      <c r="DE14" s="151"/>
    </row>
    <row r="15" spans="1:116" ht="9.6" customHeight="1" x14ac:dyDescent="0.3">
      <c r="A15" s="151"/>
      <c r="B15" s="195" t="str">
        <f t="shared" si="24"/>
        <v>M</v>
      </c>
      <c r="C15" s="182">
        <f t="shared" si="25"/>
        <v>44720</v>
      </c>
      <c r="D15" s="2"/>
      <c r="E15" s="45" t="str">
        <f t="shared" si="1"/>
        <v/>
      </c>
      <c r="I15" s="3"/>
      <c r="J15" s="8"/>
      <c r="K15" s="212" t="str">
        <f t="shared" si="2"/>
        <v>V</v>
      </c>
      <c r="L15" s="166">
        <f t="shared" si="26"/>
        <v>44750</v>
      </c>
      <c r="M15" s="10"/>
      <c r="N15" s="45" t="str">
        <f t="shared" si="3"/>
        <v/>
      </c>
      <c r="R15" s="3"/>
      <c r="S15" s="145"/>
      <c r="T15" s="209" t="str">
        <f t="shared" si="4"/>
        <v>L</v>
      </c>
      <c r="U15" s="185">
        <f t="shared" si="27"/>
        <v>44781</v>
      </c>
      <c r="V15" s="2"/>
      <c r="W15" s="45">
        <f t="shared" si="5"/>
        <v>32</v>
      </c>
      <c r="AA15" s="3"/>
      <c r="AB15" s="8"/>
      <c r="AC15" s="209" t="str">
        <f t="shared" si="6"/>
        <v>J</v>
      </c>
      <c r="AD15" s="185">
        <f t="shared" si="28"/>
        <v>44812</v>
      </c>
      <c r="AE15" s="2"/>
      <c r="AF15" s="45" t="str">
        <f t="shared" si="7"/>
        <v/>
      </c>
      <c r="AJ15" s="3"/>
      <c r="AK15" s="8"/>
      <c r="AL15" s="230" t="str">
        <f t="shared" si="8"/>
        <v>S</v>
      </c>
      <c r="AM15" s="189">
        <f t="shared" si="9"/>
        <v>44842</v>
      </c>
      <c r="AN15" s="2"/>
      <c r="AO15" s="153" t="str">
        <f t="shared" si="0"/>
        <v/>
      </c>
      <c r="AS15" s="3"/>
      <c r="AT15" s="8"/>
      <c r="AU15" s="209" t="str">
        <f t="shared" si="10"/>
        <v>M</v>
      </c>
      <c r="AV15" s="198">
        <f t="shared" si="29"/>
        <v>44873</v>
      </c>
      <c r="AW15" s="2"/>
      <c r="AX15" s="45" t="str">
        <f t="shared" si="11"/>
        <v/>
      </c>
      <c r="BB15" s="3"/>
      <c r="BC15" s="8"/>
      <c r="BD15" s="209" t="str">
        <f t="shared" si="12"/>
        <v>J</v>
      </c>
      <c r="BE15" s="198">
        <f t="shared" si="30"/>
        <v>44903</v>
      </c>
      <c r="BF15" s="2"/>
      <c r="BG15" s="45" t="str">
        <f t="shared" si="13"/>
        <v/>
      </c>
      <c r="BK15" s="3"/>
      <c r="BL15" s="8"/>
      <c r="BM15" s="229" t="str">
        <f t="shared" si="14"/>
        <v>D</v>
      </c>
      <c r="BN15" s="198">
        <f t="shared" si="31"/>
        <v>44934</v>
      </c>
      <c r="BO15" s="10"/>
      <c r="BP15" s="45" t="str">
        <f t="shared" si="15"/>
        <v/>
      </c>
      <c r="BT15" s="3"/>
      <c r="BU15" s="8"/>
      <c r="BV15" s="214" t="str">
        <f t="shared" si="16"/>
        <v>M</v>
      </c>
      <c r="BW15" s="141">
        <f t="shared" si="32"/>
        <v>44965</v>
      </c>
      <c r="BX15" s="2"/>
      <c r="BY15" s="45" t="str">
        <f t="shared" si="17"/>
        <v/>
      </c>
      <c r="CC15" s="3"/>
      <c r="CD15" s="8"/>
      <c r="CE15" s="214" t="str">
        <f t="shared" si="18"/>
        <v>M</v>
      </c>
      <c r="CF15" s="198">
        <f t="shared" si="33"/>
        <v>44993</v>
      </c>
      <c r="CG15" s="2"/>
      <c r="CH15" s="45" t="str">
        <f t="shared" si="19"/>
        <v/>
      </c>
      <c r="CL15" s="3"/>
      <c r="CM15" s="8"/>
      <c r="CN15" s="232" t="str">
        <f t="shared" si="20"/>
        <v>S</v>
      </c>
      <c r="CO15" s="206">
        <f t="shared" si="34"/>
        <v>45024</v>
      </c>
      <c r="CP15" s="2"/>
      <c r="CQ15" s="45" t="str">
        <f t="shared" si="21"/>
        <v/>
      </c>
      <c r="CU15" s="3"/>
      <c r="CV15" s="8"/>
      <c r="CW15" s="214" t="str">
        <f t="shared" si="22"/>
        <v>L</v>
      </c>
      <c r="CX15" s="198">
        <f t="shared" si="35"/>
        <v>45054</v>
      </c>
      <c r="CY15" s="2"/>
      <c r="CZ15" s="45">
        <f t="shared" si="23"/>
        <v>19</v>
      </c>
      <c r="DD15" s="3"/>
      <c r="DE15" s="151"/>
    </row>
    <row r="16" spans="1:116" ht="9.6" customHeight="1" x14ac:dyDescent="0.3">
      <c r="A16" s="151"/>
      <c r="B16" s="195" t="str">
        <f t="shared" si="24"/>
        <v>J</v>
      </c>
      <c r="C16" s="228">
        <f t="shared" si="25"/>
        <v>44721</v>
      </c>
      <c r="D16" s="2"/>
      <c r="E16" s="45" t="str">
        <f t="shared" si="1"/>
        <v/>
      </c>
      <c r="I16" s="3"/>
      <c r="J16" s="8"/>
      <c r="K16" s="229" t="str">
        <f t="shared" si="2"/>
        <v>S</v>
      </c>
      <c r="L16" s="166">
        <f t="shared" si="26"/>
        <v>44751</v>
      </c>
      <c r="M16" s="10"/>
      <c r="N16" s="45" t="str">
        <f t="shared" si="3"/>
        <v/>
      </c>
      <c r="R16" s="3"/>
      <c r="S16" s="145"/>
      <c r="T16" s="209" t="str">
        <f t="shared" si="4"/>
        <v>M</v>
      </c>
      <c r="U16" s="185">
        <f t="shared" si="27"/>
        <v>44782</v>
      </c>
      <c r="V16" s="2"/>
      <c r="W16" s="45" t="str">
        <f t="shared" si="5"/>
        <v/>
      </c>
      <c r="AA16" s="3"/>
      <c r="AB16" s="8"/>
      <c r="AC16" s="209" t="str">
        <f t="shared" si="6"/>
        <v>V</v>
      </c>
      <c r="AD16" s="198">
        <f t="shared" si="28"/>
        <v>44813</v>
      </c>
      <c r="AE16" s="2"/>
      <c r="AF16" s="45" t="str">
        <f t="shared" si="7"/>
        <v/>
      </c>
      <c r="AJ16" s="3"/>
      <c r="AK16" s="8"/>
      <c r="AL16" s="230" t="str">
        <f t="shared" si="8"/>
        <v>D</v>
      </c>
      <c r="AM16" s="202">
        <f t="shared" si="9"/>
        <v>44843</v>
      </c>
      <c r="AN16" s="2"/>
      <c r="AO16" s="153" t="str">
        <f t="shared" si="0"/>
        <v/>
      </c>
      <c r="AS16" s="3"/>
      <c r="AT16" s="8"/>
      <c r="AU16" s="209" t="str">
        <f t="shared" si="10"/>
        <v>M</v>
      </c>
      <c r="AV16" s="198">
        <f t="shared" si="29"/>
        <v>44874</v>
      </c>
      <c r="AW16" s="2"/>
      <c r="AX16" s="45" t="str">
        <f t="shared" si="11"/>
        <v/>
      </c>
      <c r="BB16" s="3"/>
      <c r="BC16" s="8"/>
      <c r="BD16" s="209" t="str">
        <f t="shared" si="12"/>
        <v>V</v>
      </c>
      <c r="BE16" s="198">
        <f t="shared" si="30"/>
        <v>44904</v>
      </c>
      <c r="BF16" s="2"/>
      <c r="BG16" s="45" t="str">
        <f t="shared" si="13"/>
        <v/>
      </c>
      <c r="BK16" s="3"/>
      <c r="BL16" s="8"/>
      <c r="BM16" s="212" t="str">
        <f t="shared" si="14"/>
        <v>L</v>
      </c>
      <c r="BN16" s="141">
        <f t="shared" si="31"/>
        <v>44935</v>
      </c>
      <c r="BO16" s="10"/>
      <c r="BP16" s="45">
        <f t="shared" si="15"/>
        <v>2</v>
      </c>
      <c r="BT16" s="3"/>
      <c r="BU16" s="8"/>
      <c r="BV16" s="214" t="str">
        <f t="shared" si="16"/>
        <v>J</v>
      </c>
      <c r="BW16" s="141">
        <f t="shared" si="32"/>
        <v>44966</v>
      </c>
      <c r="BX16" s="2"/>
      <c r="BY16" s="45" t="str">
        <f t="shared" si="17"/>
        <v/>
      </c>
      <c r="CC16" s="3"/>
      <c r="CD16" s="8"/>
      <c r="CE16" s="214" t="str">
        <f t="shared" si="18"/>
        <v>J</v>
      </c>
      <c r="CF16" s="198">
        <f t="shared" si="33"/>
        <v>44994</v>
      </c>
      <c r="CG16" s="2"/>
      <c r="CH16" s="45" t="str">
        <f t="shared" si="19"/>
        <v/>
      </c>
      <c r="CL16" s="3"/>
      <c r="CM16" s="8"/>
      <c r="CN16" s="232" t="str">
        <f t="shared" si="20"/>
        <v>D</v>
      </c>
      <c r="CO16" s="163">
        <f t="shared" si="34"/>
        <v>45025</v>
      </c>
      <c r="CP16" s="2"/>
      <c r="CQ16" s="45" t="str">
        <f t="shared" si="21"/>
        <v/>
      </c>
      <c r="CU16" s="3"/>
      <c r="CV16" s="8"/>
      <c r="CW16" s="214" t="str">
        <f t="shared" si="22"/>
        <v>M</v>
      </c>
      <c r="CX16" s="141">
        <f t="shared" si="35"/>
        <v>45055</v>
      </c>
      <c r="CY16" s="2"/>
      <c r="CZ16" s="45" t="str">
        <f t="shared" si="23"/>
        <v/>
      </c>
      <c r="DD16" s="3"/>
      <c r="DE16" s="151"/>
    </row>
    <row r="17" spans="1:109" ht="9.6" customHeight="1" x14ac:dyDescent="0.3">
      <c r="A17" s="151"/>
      <c r="B17" s="195" t="str">
        <f t="shared" si="24"/>
        <v>V</v>
      </c>
      <c r="C17" s="228">
        <f t="shared" si="25"/>
        <v>44722</v>
      </c>
      <c r="D17" s="2"/>
      <c r="E17" s="45" t="str">
        <f t="shared" si="1"/>
        <v/>
      </c>
      <c r="I17" s="3"/>
      <c r="J17" s="8"/>
      <c r="K17" s="229" t="str">
        <f t="shared" si="2"/>
        <v>D</v>
      </c>
      <c r="L17" s="166">
        <f t="shared" si="26"/>
        <v>44752</v>
      </c>
      <c r="M17" s="10"/>
      <c r="N17" s="45" t="str">
        <f t="shared" si="3"/>
        <v/>
      </c>
      <c r="R17" s="3"/>
      <c r="S17" s="145"/>
      <c r="T17" s="209" t="str">
        <f t="shared" si="4"/>
        <v>M</v>
      </c>
      <c r="U17" s="198">
        <f t="shared" si="27"/>
        <v>44783</v>
      </c>
      <c r="V17" s="2"/>
      <c r="W17" s="45" t="str">
        <f t="shared" si="5"/>
        <v/>
      </c>
      <c r="AA17" s="3"/>
      <c r="AB17" s="8"/>
      <c r="AC17" s="231" t="str">
        <f t="shared" si="6"/>
        <v>S</v>
      </c>
      <c r="AD17" s="198">
        <f t="shared" si="28"/>
        <v>44814</v>
      </c>
      <c r="AE17" s="2"/>
      <c r="AF17" s="45" t="str">
        <f t="shared" si="7"/>
        <v/>
      </c>
      <c r="AJ17" s="3"/>
      <c r="AK17" s="8"/>
      <c r="AL17" s="195" t="str">
        <f t="shared" si="8"/>
        <v>L</v>
      </c>
      <c r="AM17" s="202">
        <f t="shared" si="9"/>
        <v>44844</v>
      </c>
      <c r="AN17" s="2"/>
      <c r="AO17" s="153">
        <f t="shared" si="0"/>
        <v>41</v>
      </c>
      <c r="AS17" s="3"/>
      <c r="AT17" s="8"/>
      <c r="AU17" s="209" t="str">
        <f t="shared" si="10"/>
        <v>J</v>
      </c>
      <c r="AV17" s="204">
        <f t="shared" si="29"/>
        <v>44875</v>
      </c>
      <c r="AW17" s="2"/>
      <c r="AX17" s="45" t="str">
        <f t="shared" si="11"/>
        <v/>
      </c>
      <c r="BB17" s="3"/>
      <c r="BC17" s="8"/>
      <c r="BD17" s="231" t="str">
        <f t="shared" si="12"/>
        <v>S</v>
      </c>
      <c r="BE17" s="141">
        <f t="shared" si="30"/>
        <v>44905</v>
      </c>
      <c r="BF17" s="2"/>
      <c r="BG17" s="45" t="str">
        <f t="shared" si="13"/>
        <v/>
      </c>
      <c r="BK17" s="3"/>
      <c r="BL17" s="8"/>
      <c r="BM17" s="212" t="str">
        <f t="shared" si="14"/>
        <v>M</v>
      </c>
      <c r="BN17" s="141">
        <f t="shared" si="31"/>
        <v>44936</v>
      </c>
      <c r="BO17" s="10"/>
      <c r="BP17" s="45" t="str">
        <f t="shared" si="15"/>
        <v/>
      </c>
      <c r="BT17" s="3"/>
      <c r="BU17" s="8"/>
      <c r="BV17" s="214" t="str">
        <f t="shared" si="16"/>
        <v>V</v>
      </c>
      <c r="BW17" s="141">
        <f t="shared" si="32"/>
        <v>44967</v>
      </c>
      <c r="BX17" s="2"/>
      <c r="BY17" s="45" t="str">
        <f t="shared" si="17"/>
        <v/>
      </c>
      <c r="CC17" s="3"/>
      <c r="CD17" s="8"/>
      <c r="CE17" s="214" t="str">
        <f t="shared" si="18"/>
        <v>V</v>
      </c>
      <c r="CF17" s="141">
        <f t="shared" si="33"/>
        <v>44995</v>
      </c>
      <c r="CG17" s="2"/>
      <c r="CH17" s="45" t="str">
        <f t="shared" si="19"/>
        <v/>
      </c>
      <c r="CL17" s="3"/>
      <c r="CM17" s="8"/>
      <c r="CN17" s="214" t="str">
        <f t="shared" si="20"/>
        <v>L</v>
      </c>
      <c r="CO17" s="163">
        <f t="shared" si="34"/>
        <v>45026</v>
      </c>
      <c r="CP17" s="2"/>
      <c r="CQ17" s="45">
        <f t="shared" si="21"/>
        <v>15</v>
      </c>
      <c r="CU17" s="3"/>
      <c r="CV17" s="8"/>
      <c r="CW17" s="214" t="str">
        <f t="shared" si="22"/>
        <v>M</v>
      </c>
      <c r="CX17" s="141">
        <f t="shared" si="35"/>
        <v>45056</v>
      </c>
      <c r="CY17" s="2"/>
      <c r="CZ17" s="45" t="str">
        <f t="shared" si="23"/>
        <v/>
      </c>
      <c r="DD17" s="3"/>
      <c r="DE17" s="151"/>
    </row>
    <row r="18" spans="1:109" ht="9.6" customHeight="1" x14ac:dyDescent="0.3">
      <c r="A18" s="151"/>
      <c r="B18" s="230" t="str">
        <f t="shared" si="24"/>
        <v>S</v>
      </c>
      <c r="C18" s="181">
        <f t="shared" si="25"/>
        <v>44723</v>
      </c>
      <c r="D18" s="2"/>
      <c r="E18" s="45" t="str">
        <f t="shared" si="1"/>
        <v/>
      </c>
      <c r="I18" s="3"/>
      <c r="J18" s="8"/>
      <c r="K18" s="212" t="str">
        <f t="shared" si="2"/>
        <v>L</v>
      </c>
      <c r="L18" s="166">
        <f t="shared" si="26"/>
        <v>44753</v>
      </c>
      <c r="M18" s="10"/>
      <c r="N18" s="45">
        <f t="shared" si="3"/>
        <v>28</v>
      </c>
      <c r="R18" s="3"/>
      <c r="S18" s="145"/>
      <c r="T18" s="209" t="str">
        <f t="shared" si="4"/>
        <v>J</v>
      </c>
      <c r="U18" s="198">
        <f t="shared" si="27"/>
        <v>44784</v>
      </c>
      <c r="V18" s="2"/>
      <c r="W18" s="45" t="str">
        <f t="shared" si="5"/>
        <v/>
      </c>
      <c r="AA18" s="3"/>
      <c r="AB18" s="8"/>
      <c r="AC18" s="231" t="str">
        <f t="shared" si="6"/>
        <v>D</v>
      </c>
      <c r="AD18" s="141">
        <f t="shared" si="28"/>
        <v>44815</v>
      </c>
      <c r="AE18" s="2"/>
      <c r="AF18" s="45" t="str">
        <f t="shared" si="7"/>
        <v/>
      </c>
      <c r="AJ18" s="3"/>
      <c r="AK18" s="8"/>
      <c r="AL18" s="195" t="str">
        <f t="shared" si="8"/>
        <v>M</v>
      </c>
      <c r="AM18" s="188">
        <f t="shared" si="9"/>
        <v>44845</v>
      </c>
      <c r="AN18" s="2"/>
      <c r="AO18" s="153" t="str">
        <f t="shared" si="0"/>
        <v/>
      </c>
      <c r="AS18" s="3"/>
      <c r="AT18" s="8"/>
      <c r="AU18" s="209" t="str">
        <f t="shared" si="10"/>
        <v>V</v>
      </c>
      <c r="AV18" s="204">
        <f t="shared" si="29"/>
        <v>44876</v>
      </c>
      <c r="AW18" s="2"/>
      <c r="AX18" s="45" t="str">
        <f t="shared" si="11"/>
        <v/>
      </c>
      <c r="BB18" s="3"/>
      <c r="BC18" s="8"/>
      <c r="BD18" s="231" t="str">
        <f t="shared" si="12"/>
        <v>D</v>
      </c>
      <c r="BE18" s="141">
        <f t="shared" si="30"/>
        <v>44906</v>
      </c>
      <c r="BF18" s="2"/>
      <c r="BG18" s="45" t="str">
        <f t="shared" si="13"/>
        <v/>
      </c>
      <c r="BK18" s="3"/>
      <c r="BL18" s="8"/>
      <c r="BM18" s="212" t="str">
        <f t="shared" si="14"/>
        <v>M</v>
      </c>
      <c r="BN18" s="141">
        <f t="shared" si="31"/>
        <v>44937</v>
      </c>
      <c r="BO18" s="10"/>
      <c r="BP18" s="45" t="str">
        <f t="shared" si="15"/>
        <v/>
      </c>
      <c r="BT18" s="3"/>
      <c r="BU18" s="8"/>
      <c r="BV18" s="232" t="str">
        <f t="shared" si="16"/>
        <v>S</v>
      </c>
      <c r="BW18" s="141">
        <f t="shared" si="32"/>
        <v>44968</v>
      </c>
      <c r="BX18" s="2"/>
      <c r="BY18" s="45" t="str">
        <f t="shared" si="17"/>
        <v/>
      </c>
      <c r="CC18" s="3"/>
      <c r="CD18" s="8"/>
      <c r="CE18" s="232" t="str">
        <f t="shared" si="18"/>
        <v>S</v>
      </c>
      <c r="CF18" s="141">
        <f t="shared" si="33"/>
        <v>44996</v>
      </c>
      <c r="CG18" s="2"/>
      <c r="CH18" s="45" t="str">
        <f t="shared" si="19"/>
        <v/>
      </c>
      <c r="CL18" s="3"/>
      <c r="CM18" s="8"/>
      <c r="CN18" s="214" t="str">
        <f t="shared" si="20"/>
        <v>M</v>
      </c>
      <c r="CO18" s="163">
        <f t="shared" si="34"/>
        <v>45027</v>
      </c>
      <c r="CP18" s="2"/>
      <c r="CQ18" s="45" t="str">
        <f t="shared" si="21"/>
        <v/>
      </c>
      <c r="CU18" s="3"/>
      <c r="CV18" s="8"/>
      <c r="CW18" s="214" t="str">
        <f t="shared" si="22"/>
        <v>J</v>
      </c>
      <c r="CX18" s="141">
        <f t="shared" si="35"/>
        <v>45057</v>
      </c>
      <c r="CY18" s="2"/>
      <c r="CZ18" s="45" t="str">
        <f t="shared" si="23"/>
        <v/>
      </c>
      <c r="DD18" s="3"/>
      <c r="DE18" s="151"/>
    </row>
    <row r="19" spans="1:109" ht="9.6" customHeight="1" x14ac:dyDescent="0.3">
      <c r="A19" s="151"/>
      <c r="B19" s="230" t="str">
        <f t="shared" si="24"/>
        <v>D</v>
      </c>
      <c r="C19" s="181">
        <f t="shared" si="25"/>
        <v>44724</v>
      </c>
      <c r="D19" s="2"/>
      <c r="E19" s="45" t="str">
        <f t="shared" si="1"/>
        <v/>
      </c>
      <c r="I19" s="3"/>
      <c r="J19" s="8"/>
      <c r="K19" s="212" t="str">
        <f t="shared" si="2"/>
        <v>M</v>
      </c>
      <c r="L19" s="166">
        <f t="shared" si="26"/>
        <v>44754</v>
      </c>
      <c r="M19" s="10"/>
      <c r="N19" s="45" t="str">
        <f t="shared" si="3"/>
        <v/>
      </c>
      <c r="R19" s="3"/>
      <c r="S19" s="145"/>
      <c r="T19" s="209" t="str">
        <f t="shared" si="4"/>
        <v>V</v>
      </c>
      <c r="U19" s="141">
        <f t="shared" si="27"/>
        <v>44785</v>
      </c>
      <c r="V19" s="2"/>
      <c r="W19" s="45" t="str">
        <f t="shared" si="5"/>
        <v/>
      </c>
      <c r="AA19" s="3"/>
      <c r="AB19" s="8"/>
      <c r="AC19" s="209" t="str">
        <f t="shared" si="6"/>
        <v>L</v>
      </c>
      <c r="AD19" s="236">
        <f t="shared" si="28"/>
        <v>44816</v>
      </c>
      <c r="AE19" s="237" t="s">
        <v>45</v>
      </c>
      <c r="AF19" s="45">
        <f t="shared" si="7"/>
        <v>37</v>
      </c>
      <c r="AJ19" s="3"/>
      <c r="AK19" s="8"/>
      <c r="AL19" s="195" t="str">
        <f t="shared" si="8"/>
        <v>M</v>
      </c>
      <c r="AM19" s="188">
        <f t="shared" si="9"/>
        <v>44846</v>
      </c>
      <c r="AN19" s="2"/>
      <c r="AO19" s="155" t="str">
        <f t="shared" si="0"/>
        <v/>
      </c>
      <c r="AS19" s="3"/>
      <c r="AT19" s="8"/>
      <c r="AU19" s="231" t="str">
        <f t="shared" si="10"/>
        <v>S</v>
      </c>
      <c r="AV19" s="204">
        <f t="shared" si="29"/>
        <v>44877</v>
      </c>
      <c r="AW19" s="2"/>
      <c r="AX19" s="45" t="str">
        <f t="shared" si="11"/>
        <v/>
      </c>
      <c r="BB19" s="3"/>
      <c r="BC19" s="8"/>
      <c r="BD19" s="209" t="str">
        <f t="shared" si="12"/>
        <v>L</v>
      </c>
      <c r="BE19" s="141">
        <f t="shared" si="30"/>
        <v>44907</v>
      </c>
      <c r="BF19" s="2"/>
      <c r="BG19" s="45">
        <f t="shared" si="13"/>
        <v>50</v>
      </c>
      <c r="BK19" s="3"/>
      <c r="BL19" s="8"/>
      <c r="BM19" s="212" t="str">
        <f t="shared" si="14"/>
        <v>J</v>
      </c>
      <c r="BN19" s="141">
        <f t="shared" si="31"/>
        <v>44938</v>
      </c>
      <c r="BO19" s="10"/>
      <c r="BP19" s="45" t="str">
        <f t="shared" si="15"/>
        <v/>
      </c>
      <c r="BT19" s="3"/>
      <c r="BU19" s="8"/>
      <c r="BV19" s="232" t="str">
        <f t="shared" si="16"/>
        <v>D</v>
      </c>
      <c r="BW19" s="207">
        <f t="shared" si="32"/>
        <v>44969</v>
      </c>
      <c r="BX19" s="2"/>
      <c r="BY19" s="45" t="str">
        <f t="shared" si="17"/>
        <v/>
      </c>
      <c r="CC19" s="3"/>
      <c r="CD19" s="8"/>
      <c r="CE19" s="232" t="str">
        <f t="shared" si="18"/>
        <v>D</v>
      </c>
      <c r="CF19" s="141">
        <f t="shared" si="33"/>
        <v>44997</v>
      </c>
      <c r="CG19" s="2"/>
      <c r="CH19" s="45" t="str">
        <f t="shared" si="19"/>
        <v/>
      </c>
      <c r="CL19" s="3"/>
      <c r="CM19" s="8"/>
      <c r="CN19" s="214" t="str">
        <f t="shared" si="20"/>
        <v>M</v>
      </c>
      <c r="CO19" s="163">
        <f t="shared" si="34"/>
        <v>45028</v>
      </c>
      <c r="CP19" s="2"/>
      <c r="CQ19" s="45" t="str">
        <f t="shared" si="21"/>
        <v/>
      </c>
      <c r="CU19" s="3"/>
      <c r="CV19" s="8"/>
      <c r="CW19" s="214" t="str">
        <f t="shared" si="22"/>
        <v>V</v>
      </c>
      <c r="CX19" s="141">
        <f t="shared" si="35"/>
        <v>45058</v>
      </c>
      <c r="CY19" s="2"/>
      <c r="CZ19" s="45" t="str">
        <f t="shared" si="23"/>
        <v/>
      </c>
      <c r="DD19" s="3"/>
      <c r="DE19" s="151"/>
    </row>
    <row r="20" spans="1:109" ht="9.6" customHeight="1" x14ac:dyDescent="0.3">
      <c r="A20" s="151"/>
      <c r="B20" s="195" t="str">
        <f t="shared" si="24"/>
        <v>L</v>
      </c>
      <c r="C20" s="197">
        <f t="shared" si="25"/>
        <v>44725</v>
      </c>
      <c r="D20" s="2"/>
      <c r="E20" s="45">
        <f t="shared" si="1"/>
        <v>24</v>
      </c>
      <c r="I20" s="3"/>
      <c r="J20" s="8"/>
      <c r="K20" s="212" t="str">
        <f t="shared" si="2"/>
        <v>M</v>
      </c>
      <c r="L20" s="166">
        <f t="shared" si="26"/>
        <v>44755</v>
      </c>
      <c r="M20" s="10"/>
      <c r="N20" s="45" t="str">
        <f t="shared" si="3"/>
        <v/>
      </c>
      <c r="R20" s="3"/>
      <c r="S20" s="145"/>
      <c r="T20" s="231" t="str">
        <f t="shared" si="4"/>
        <v>S</v>
      </c>
      <c r="U20" s="141">
        <f t="shared" si="27"/>
        <v>44786</v>
      </c>
      <c r="V20" s="2"/>
      <c r="W20" s="45" t="str">
        <f t="shared" si="5"/>
        <v/>
      </c>
      <c r="AA20" s="3"/>
      <c r="AB20" s="8"/>
      <c r="AC20" s="209" t="str">
        <f t="shared" si="6"/>
        <v>M</v>
      </c>
      <c r="AD20" s="141">
        <f t="shared" si="28"/>
        <v>44817</v>
      </c>
      <c r="AE20" s="2"/>
      <c r="AF20" s="45" t="str">
        <f t="shared" si="7"/>
        <v/>
      </c>
      <c r="AJ20" s="3"/>
      <c r="AK20" s="8"/>
      <c r="AL20" s="195" t="str">
        <f t="shared" si="8"/>
        <v>J</v>
      </c>
      <c r="AM20" s="188">
        <f t="shared" si="9"/>
        <v>44847</v>
      </c>
      <c r="AN20" s="2"/>
      <c r="AO20" s="153" t="str">
        <f t="shared" si="0"/>
        <v/>
      </c>
      <c r="AS20" s="3"/>
      <c r="AT20" s="8"/>
      <c r="AU20" s="231" t="str">
        <f t="shared" si="10"/>
        <v>D</v>
      </c>
      <c r="AV20" s="204">
        <f t="shared" si="29"/>
        <v>44878</v>
      </c>
      <c r="AW20" s="2"/>
      <c r="AX20" s="45" t="str">
        <f t="shared" si="11"/>
        <v/>
      </c>
      <c r="BB20" s="3"/>
      <c r="BC20" s="8"/>
      <c r="BD20" s="209" t="str">
        <f t="shared" si="12"/>
        <v>M</v>
      </c>
      <c r="BE20" s="141">
        <f t="shared" si="30"/>
        <v>44908</v>
      </c>
      <c r="BF20" s="2"/>
      <c r="BG20" s="45" t="str">
        <f t="shared" si="13"/>
        <v/>
      </c>
      <c r="BK20" s="3"/>
      <c r="BL20" s="8"/>
      <c r="BM20" s="212" t="str">
        <f t="shared" si="14"/>
        <v>V</v>
      </c>
      <c r="BN20" s="207">
        <f t="shared" si="31"/>
        <v>44939</v>
      </c>
      <c r="BO20" s="10"/>
      <c r="BP20" s="45" t="str">
        <f t="shared" si="15"/>
        <v/>
      </c>
      <c r="BT20" s="3"/>
      <c r="BU20" s="8"/>
      <c r="BV20" s="214" t="str">
        <f t="shared" si="16"/>
        <v>L</v>
      </c>
      <c r="BW20" s="207">
        <f t="shared" si="32"/>
        <v>44970</v>
      </c>
      <c r="BX20" s="2"/>
      <c r="BY20" s="45">
        <f t="shared" si="17"/>
        <v>7</v>
      </c>
      <c r="CC20" s="3"/>
      <c r="CD20" s="8"/>
      <c r="CE20" s="214" t="str">
        <f t="shared" si="18"/>
        <v>L</v>
      </c>
      <c r="CF20" s="141">
        <f t="shared" si="33"/>
        <v>44998</v>
      </c>
      <c r="CG20" s="2"/>
      <c r="CH20" s="45">
        <f t="shared" si="19"/>
        <v>11</v>
      </c>
      <c r="CL20" s="3"/>
      <c r="CM20" s="8"/>
      <c r="CN20" s="214" t="str">
        <f t="shared" si="20"/>
        <v>J</v>
      </c>
      <c r="CO20" s="218">
        <f t="shared" si="34"/>
        <v>45029</v>
      </c>
      <c r="CP20" s="2"/>
      <c r="CQ20" s="45" t="str">
        <f t="shared" si="21"/>
        <v/>
      </c>
      <c r="CU20" s="3"/>
      <c r="CV20" s="8"/>
      <c r="CW20" s="232" t="str">
        <f t="shared" si="22"/>
        <v>S</v>
      </c>
      <c r="CX20" s="217">
        <f t="shared" si="35"/>
        <v>45059</v>
      </c>
      <c r="CY20" s="2"/>
      <c r="CZ20" s="45" t="str">
        <f t="shared" si="23"/>
        <v/>
      </c>
      <c r="DD20" s="3"/>
      <c r="DE20" s="151"/>
    </row>
    <row r="21" spans="1:109" ht="9.6" customHeight="1" x14ac:dyDescent="0.3">
      <c r="A21" s="151"/>
      <c r="B21" s="195" t="str">
        <f t="shared" si="24"/>
        <v>M</v>
      </c>
      <c r="C21" s="197">
        <f t="shared" si="25"/>
        <v>44726</v>
      </c>
      <c r="D21" s="2"/>
      <c r="E21" s="45" t="str">
        <f t="shared" si="1"/>
        <v/>
      </c>
      <c r="I21" s="3"/>
      <c r="J21" s="8"/>
      <c r="K21" s="212" t="str">
        <f t="shared" si="2"/>
        <v>J</v>
      </c>
      <c r="L21" s="166">
        <f t="shared" si="26"/>
        <v>44756</v>
      </c>
      <c r="M21" s="10"/>
      <c r="N21" s="45" t="str">
        <f t="shared" si="3"/>
        <v/>
      </c>
      <c r="R21" s="3"/>
      <c r="S21" s="145"/>
      <c r="T21" s="231" t="str">
        <f t="shared" si="4"/>
        <v>D</v>
      </c>
      <c r="U21" s="141">
        <f t="shared" si="27"/>
        <v>44787</v>
      </c>
      <c r="V21" s="2"/>
      <c r="W21" s="45" t="str">
        <f t="shared" si="5"/>
        <v/>
      </c>
      <c r="AA21" s="3"/>
      <c r="AB21" s="8"/>
      <c r="AC21" s="209" t="str">
        <f t="shared" si="6"/>
        <v>M</v>
      </c>
      <c r="AD21" s="141">
        <f t="shared" si="28"/>
        <v>44818</v>
      </c>
      <c r="AE21" s="2"/>
      <c r="AF21" s="45" t="str">
        <f t="shared" si="7"/>
        <v/>
      </c>
      <c r="AJ21" s="3"/>
      <c r="AK21" s="8"/>
      <c r="AL21" s="195" t="str">
        <f t="shared" si="8"/>
        <v>V</v>
      </c>
      <c r="AM21" s="188">
        <f t="shared" si="9"/>
        <v>44848</v>
      </c>
      <c r="AN21" s="2"/>
      <c r="AO21" s="153" t="str">
        <f t="shared" si="0"/>
        <v/>
      </c>
      <c r="AS21" s="3"/>
      <c r="AT21" s="8"/>
      <c r="AU21" s="209" t="str">
        <f t="shared" si="10"/>
        <v>L</v>
      </c>
      <c r="AV21" s="207">
        <f t="shared" si="29"/>
        <v>44879</v>
      </c>
      <c r="AW21" s="2"/>
      <c r="AX21" s="45">
        <f t="shared" si="11"/>
        <v>46</v>
      </c>
      <c r="BB21" s="3"/>
      <c r="BC21" s="8"/>
      <c r="BD21" s="209" t="str">
        <f t="shared" si="12"/>
        <v>M</v>
      </c>
      <c r="BE21" s="207">
        <f t="shared" si="30"/>
        <v>44909</v>
      </c>
      <c r="BF21" s="2"/>
      <c r="BG21" s="45" t="str">
        <f t="shared" si="13"/>
        <v/>
      </c>
      <c r="BK21" s="3"/>
      <c r="BL21" s="8"/>
      <c r="BM21" s="220" t="str">
        <f t="shared" si="14"/>
        <v>S</v>
      </c>
      <c r="BN21" s="207">
        <f t="shared" si="31"/>
        <v>44940</v>
      </c>
      <c r="BO21" s="10"/>
      <c r="BP21" s="45" t="str">
        <f t="shared" si="15"/>
        <v/>
      </c>
      <c r="BT21" s="3"/>
      <c r="BU21" s="8"/>
      <c r="BV21" s="214" t="str">
        <f t="shared" si="16"/>
        <v>M</v>
      </c>
      <c r="BW21" s="185">
        <f t="shared" si="32"/>
        <v>44971</v>
      </c>
      <c r="BX21" s="2"/>
      <c r="BY21" s="45" t="str">
        <f t="shared" si="17"/>
        <v/>
      </c>
      <c r="CC21" s="3"/>
      <c r="CD21" s="8"/>
      <c r="CE21" s="214" t="str">
        <f t="shared" si="18"/>
        <v>M</v>
      </c>
      <c r="CF21" s="207">
        <f t="shared" si="33"/>
        <v>44999</v>
      </c>
      <c r="CG21" s="2"/>
      <c r="CH21" s="45" t="str">
        <f t="shared" si="19"/>
        <v/>
      </c>
      <c r="CL21" s="3"/>
      <c r="CM21" s="8"/>
      <c r="CN21" s="214" t="str">
        <f t="shared" si="20"/>
        <v>V</v>
      </c>
      <c r="CO21" s="218">
        <f t="shared" si="34"/>
        <v>45030</v>
      </c>
      <c r="CP21" s="2"/>
      <c r="CQ21" s="45" t="str">
        <f t="shared" si="21"/>
        <v/>
      </c>
      <c r="CU21" s="3"/>
      <c r="CV21" s="8"/>
      <c r="CW21" s="232" t="str">
        <f t="shared" si="22"/>
        <v>D</v>
      </c>
      <c r="CX21" s="217">
        <f t="shared" si="35"/>
        <v>45060</v>
      </c>
      <c r="CY21" s="2"/>
      <c r="CZ21" s="45" t="str">
        <f t="shared" si="23"/>
        <v/>
      </c>
      <c r="DD21" s="3"/>
      <c r="DE21" s="151"/>
    </row>
    <row r="22" spans="1:109" ht="9.6" customHeight="1" x14ac:dyDescent="0.3">
      <c r="A22" s="151"/>
      <c r="B22" s="195" t="str">
        <f t="shared" si="24"/>
        <v>M</v>
      </c>
      <c r="C22" s="182">
        <f t="shared" si="25"/>
        <v>44727</v>
      </c>
      <c r="D22" s="2"/>
      <c r="E22" s="45" t="str">
        <f t="shared" si="1"/>
        <v/>
      </c>
      <c r="I22" s="3"/>
      <c r="J22" s="8"/>
      <c r="K22" s="212" t="str">
        <f t="shared" si="2"/>
        <v>V</v>
      </c>
      <c r="L22" s="166">
        <f t="shared" si="26"/>
        <v>44757</v>
      </c>
      <c r="M22" s="10"/>
      <c r="N22" s="45" t="str">
        <f t="shared" si="3"/>
        <v/>
      </c>
      <c r="R22" s="3"/>
      <c r="S22" s="145"/>
      <c r="T22" s="209" t="str">
        <f t="shared" si="4"/>
        <v>L</v>
      </c>
      <c r="U22" s="141">
        <f t="shared" si="27"/>
        <v>44788</v>
      </c>
      <c r="V22" s="2"/>
      <c r="W22" s="45">
        <f t="shared" si="5"/>
        <v>33</v>
      </c>
      <c r="AA22" s="3"/>
      <c r="AB22" s="8"/>
      <c r="AC22" s="209" t="str">
        <f t="shared" si="6"/>
        <v>J</v>
      </c>
      <c r="AD22" s="207">
        <f t="shared" si="28"/>
        <v>44819</v>
      </c>
      <c r="AE22" s="2"/>
      <c r="AF22" s="45" t="str">
        <f t="shared" si="7"/>
        <v/>
      </c>
      <c r="AJ22" s="3"/>
      <c r="AK22" s="8"/>
      <c r="AL22" s="219" t="str">
        <f t="shared" si="8"/>
        <v>S</v>
      </c>
      <c r="AM22" s="208">
        <f t="shared" si="9"/>
        <v>44849</v>
      </c>
      <c r="AN22" s="2"/>
      <c r="AO22" s="153" t="str">
        <f t="shared" si="0"/>
        <v/>
      </c>
      <c r="AS22" s="3"/>
      <c r="AT22" s="8"/>
      <c r="AU22" s="209" t="str">
        <f t="shared" si="10"/>
        <v>M</v>
      </c>
      <c r="AV22" s="207">
        <f t="shared" si="29"/>
        <v>44880</v>
      </c>
      <c r="AW22" s="2"/>
      <c r="AX22" s="45" t="str">
        <f t="shared" si="11"/>
        <v/>
      </c>
      <c r="BB22" s="3"/>
      <c r="BC22" s="8"/>
      <c r="BD22" s="209" t="str">
        <f t="shared" si="12"/>
        <v>J</v>
      </c>
      <c r="BE22" s="207">
        <f t="shared" si="30"/>
        <v>44910</v>
      </c>
      <c r="BF22" s="2"/>
      <c r="BG22" s="45" t="str">
        <f t="shared" si="13"/>
        <v/>
      </c>
      <c r="BK22" s="3"/>
      <c r="BL22" s="8"/>
      <c r="BM22" s="220" t="str">
        <f t="shared" si="14"/>
        <v>D</v>
      </c>
      <c r="BN22" s="185">
        <f t="shared" si="31"/>
        <v>44941</v>
      </c>
      <c r="BO22" s="10"/>
      <c r="BP22" s="45" t="str">
        <f t="shared" si="15"/>
        <v/>
      </c>
      <c r="BT22" s="3"/>
      <c r="BU22" s="8"/>
      <c r="BV22" s="214" t="str">
        <f t="shared" si="16"/>
        <v>M</v>
      </c>
      <c r="BW22" s="185">
        <f t="shared" si="32"/>
        <v>44972</v>
      </c>
      <c r="BX22" s="2"/>
      <c r="BY22" s="45" t="str">
        <f t="shared" si="17"/>
        <v/>
      </c>
      <c r="CC22" s="3"/>
      <c r="CD22" s="8"/>
      <c r="CE22" s="214" t="str">
        <f t="shared" si="18"/>
        <v>M</v>
      </c>
      <c r="CF22" s="207">
        <f t="shared" si="33"/>
        <v>45000</v>
      </c>
      <c r="CG22" s="2"/>
      <c r="CH22" s="45" t="str">
        <f t="shared" si="19"/>
        <v/>
      </c>
      <c r="CL22" s="3"/>
      <c r="CM22" s="8"/>
      <c r="CN22" s="226" t="str">
        <f t="shared" si="20"/>
        <v>S</v>
      </c>
      <c r="CO22" s="193">
        <f t="shared" si="34"/>
        <v>45031</v>
      </c>
      <c r="CP22" s="2"/>
      <c r="CQ22" s="45" t="str">
        <f t="shared" si="21"/>
        <v/>
      </c>
      <c r="CU22" s="3"/>
      <c r="CV22" s="8"/>
      <c r="CW22" s="214" t="str">
        <f t="shared" si="22"/>
        <v>L</v>
      </c>
      <c r="CX22" s="185">
        <f t="shared" si="35"/>
        <v>45061</v>
      </c>
      <c r="CY22" s="2"/>
      <c r="CZ22" s="45">
        <f t="shared" si="23"/>
        <v>20</v>
      </c>
      <c r="DD22" s="3"/>
      <c r="DE22" s="151"/>
    </row>
    <row r="23" spans="1:109" ht="9.6" customHeight="1" x14ac:dyDescent="0.3">
      <c r="A23" s="151"/>
      <c r="B23" s="195" t="str">
        <f t="shared" si="24"/>
        <v>J</v>
      </c>
      <c r="C23" s="182">
        <f t="shared" si="25"/>
        <v>44728</v>
      </c>
      <c r="D23" s="2"/>
      <c r="E23" s="45" t="str">
        <f t="shared" si="1"/>
        <v/>
      </c>
      <c r="I23" s="3"/>
      <c r="J23" s="8"/>
      <c r="K23" s="220" t="str">
        <f t="shared" si="2"/>
        <v>S</v>
      </c>
      <c r="L23" s="166">
        <f t="shared" si="26"/>
        <v>44758</v>
      </c>
      <c r="M23" s="10"/>
      <c r="N23" s="45" t="str">
        <f t="shared" si="3"/>
        <v/>
      </c>
      <c r="R23" s="3"/>
      <c r="S23" s="145"/>
      <c r="T23" s="209" t="str">
        <f t="shared" si="4"/>
        <v>M</v>
      </c>
      <c r="U23" s="207">
        <f t="shared" si="27"/>
        <v>44789</v>
      </c>
      <c r="V23" s="2"/>
      <c r="W23" s="45" t="str">
        <f t="shared" si="5"/>
        <v/>
      </c>
      <c r="AA23" s="3"/>
      <c r="AB23" s="8"/>
      <c r="AC23" s="209" t="str">
        <f t="shared" si="6"/>
        <v>V</v>
      </c>
      <c r="AD23" s="207">
        <f t="shared" si="28"/>
        <v>44820</v>
      </c>
      <c r="AE23" s="2"/>
      <c r="AF23" s="45" t="str">
        <f t="shared" si="7"/>
        <v/>
      </c>
      <c r="AJ23" s="3"/>
      <c r="AK23" s="8"/>
      <c r="AL23" s="219" t="str">
        <f t="shared" si="8"/>
        <v>D</v>
      </c>
      <c r="AM23" s="208">
        <f t="shared" si="9"/>
        <v>44850</v>
      </c>
      <c r="AN23" s="2"/>
      <c r="AO23" s="153" t="str">
        <f t="shared" si="0"/>
        <v/>
      </c>
      <c r="AS23" s="3"/>
      <c r="AT23" s="8"/>
      <c r="AU23" s="209" t="str">
        <f t="shared" si="10"/>
        <v>M</v>
      </c>
      <c r="AV23" s="185">
        <f t="shared" si="29"/>
        <v>44881</v>
      </c>
      <c r="AW23" s="2"/>
      <c r="AX23" s="45" t="str">
        <f t="shared" si="11"/>
        <v/>
      </c>
      <c r="BB23" s="3"/>
      <c r="BC23" s="8"/>
      <c r="BD23" s="209" t="str">
        <f t="shared" si="12"/>
        <v>V</v>
      </c>
      <c r="BE23" s="185">
        <f t="shared" si="30"/>
        <v>44911</v>
      </c>
      <c r="BF23" s="2"/>
      <c r="BG23" s="45" t="str">
        <f t="shared" si="13"/>
        <v/>
      </c>
      <c r="BK23" s="3"/>
      <c r="BL23" s="8"/>
      <c r="BM23" s="212" t="str">
        <f t="shared" si="14"/>
        <v>L</v>
      </c>
      <c r="BN23" s="185">
        <f t="shared" si="31"/>
        <v>44942</v>
      </c>
      <c r="BO23" s="10"/>
      <c r="BP23" s="45">
        <f t="shared" si="15"/>
        <v>3</v>
      </c>
      <c r="BT23" s="3"/>
      <c r="BU23" s="8"/>
      <c r="BV23" s="214" t="str">
        <f t="shared" si="16"/>
        <v>J</v>
      </c>
      <c r="BW23" s="198">
        <f t="shared" si="32"/>
        <v>44973</v>
      </c>
      <c r="BX23" s="2"/>
      <c r="BY23" s="45" t="str">
        <f t="shared" si="17"/>
        <v/>
      </c>
      <c r="CC23" s="3"/>
      <c r="CD23" s="8"/>
      <c r="CE23" s="214" t="str">
        <f t="shared" si="18"/>
        <v>J</v>
      </c>
      <c r="CF23" s="185">
        <f t="shared" si="33"/>
        <v>45001</v>
      </c>
      <c r="CG23" s="2"/>
      <c r="CH23" s="45" t="str">
        <f t="shared" si="19"/>
        <v/>
      </c>
      <c r="CL23" s="3"/>
      <c r="CM23" s="8"/>
      <c r="CN23" s="226" t="str">
        <f t="shared" si="20"/>
        <v>D</v>
      </c>
      <c r="CO23" s="193">
        <f t="shared" si="34"/>
        <v>45032</v>
      </c>
      <c r="CP23" s="2"/>
      <c r="CQ23" s="45" t="str">
        <f t="shared" si="21"/>
        <v/>
      </c>
      <c r="CU23" s="3"/>
      <c r="CV23" s="8"/>
      <c r="CW23" s="214" t="str">
        <f t="shared" si="22"/>
        <v>M</v>
      </c>
      <c r="CX23" s="185">
        <f t="shared" si="35"/>
        <v>45062</v>
      </c>
      <c r="CY23" s="2"/>
      <c r="CZ23" s="45" t="str">
        <f t="shared" si="23"/>
        <v/>
      </c>
      <c r="DD23" s="3"/>
      <c r="DE23" s="151"/>
    </row>
    <row r="24" spans="1:109" ht="9.6" customHeight="1" x14ac:dyDescent="0.3">
      <c r="A24" s="151"/>
      <c r="B24" s="195" t="str">
        <f t="shared" si="24"/>
        <v>V</v>
      </c>
      <c r="C24" s="182">
        <f t="shared" si="25"/>
        <v>44729</v>
      </c>
      <c r="D24" s="2"/>
      <c r="E24" s="45" t="str">
        <f t="shared" si="1"/>
        <v/>
      </c>
      <c r="I24" s="3"/>
      <c r="J24" s="8"/>
      <c r="K24" s="220" t="str">
        <f t="shared" si="2"/>
        <v>D</v>
      </c>
      <c r="L24" s="207">
        <f t="shared" si="26"/>
        <v>44759</v>
      </c>
      <c r="M24" s="10"/>
      <c r="N24" s="45" t="str">
        <f t="shared" si="3"/>
        <v/>
      </c>
      <c r="R24" s="3"/>
      <c r="S24" s="145"/>
      <c r="T24" s="209" t="str">
        <f t="shared" si="4"/>
        <v>M</v>
      </c>
      <c r="U24" s="207">
        <f t="shared" si="27"/>
        <v>44790</v>
      </c>
      <c r="V24" s="2"/>
      <c r="W24" s="45" t="str">
        <f t="shared" si="5"/>
        <v/>
      </c>
      <c r="AA24" s="3"/>
      <c r="AB24" s="8"/>
      <c r="AC24" s="222" t="str">
        <f t="shared" si="6"/>
        <v>S</v>
      </c>
      <c r="AD24" s="185">
        <f t="shared" si="28"/>
        <v>44821</v>
      </c>
      <c r="AE24" s="2"/>
      <c r="AF24" s="45" t="str">
        <f t="shared" si="7"/>
        <v/>
      </c>
      <c r="AJ24" s="3"/>
      <c r="AK24" s="8"/>
      <c r="AL24" s="195" t="str">
        <f t="shared" si="8"/>
        <v>L</v>
      </c>
      <c r="AM24" s="189">
        <f t="shared" si="9"/>
        <v>44851</v>
      </c>
      <c r="AN24" s="2"/>
      <c r="AO24" s="153">
        <f t="shared" si="0"/>
        <v>42</v>
      </c>
      <c r="AS24" s="3"/>
      <c r="AT24" s="8"/>
      <c r="AU24" s="209" t="str">
        <f t="shared" si="10"/>
        <v>J</v>
      </c>
      <c r="AV24" s="185">
        <f t="shared" si="29"/>
        <v>44882</v>
      </c>
      <c r="AW24" s="2"/>
      <c r="AX24" s="45" t="str">
        <f t="shared" si="11"/>
        <v/>
      </c>
      <c r="BB24" s="3"/>
      <c r="BC24" s="8"/>
      <c r="BD24" s="222" t="str">
        <f t="shared" si="12"/>
        <v>S</v>
      </c>
      <c r="BE24" s="185">
        <f t="shared" si="30"/>
        <v>44912</v>
      </c>
      <c r="BF24" s="2"/>
      <c r="BG24" s="45" t="str">
        <f t="shared" si="13"/>
        <v/>
      </c>
      <c r="BK24" s="3"/>
      <c r="BL24" s="8"/>
      <c r="BM24" s="212" t="str">
        <f t="shared" si="14"/>
        <v>M</v>
      </c>
      <c r="BN24" s="198">
        <f t="shared" si="31"/>
        <v>44943</v>
      </c>
      <c r="BO24" s="10"/>
      <c r="BP24" s="45" t="str">
        <f t="shared" si="15"/>
        <v/>
      </c>
      <c r="BT24" s="3"/>
      <c r="BU24" s="8"/>
      <c r="BV24" s="214" t="str">
        <f t="shared" si="16"/>
        <v>V</v>
      </c>
      <c r="BW24" s="198">
        <f t="shared" si="32"/>
        <v>44974</v>
      </c>
      <c r="BX24" s="2"/>
      <c r="BY24" s="45" t="str">
        <f t="shared" si="17"/>
        <v/>
      </c>
      <c r="CC24" s="3"/>
      <c r="CD24" s="8"/>
      <c r="CE24" s="214" t="str">
        <f t="shared" si="18"/>
        <v>V</v>
      </c>
      <c r="CF24" s="185">
        <f t="shared" si="33"/>
        <v>45002</v>
      </c>
      <c r="CG24" s="2"/>
      <c r="CH24" s="45" t="str">
        <f t="shared" si="19"/>
        <v/>
      </c>
      <c r="CL24" s="3"/>
      <c r="CM24" s="8"/>
      <c r="CN24" s="214" t="str">
        <f t="shared" si="20"/>
        <v>L</v>
      </c>
      <c r="CO24" s="206">
        <f t="shared" si="34"/>
        <v>45033</v>
      </c>
      <c r="CP24" s="2"/>
      <c r="CQ24" s="45">
        <f t="shared" si="21"/>
        <v>16</v>
      </c>
      <c r="CU24" s="3"/>
      <c r="CV24" s="8"/>
      <c r="CW24" s="214" t="str">
        <f t="shared" si="22"/>
        <v>M</v>
      </c>
      <c r="CX24" s="198">
        <f t="shared" si="35"/>
        <v>45063</v>
      </c>
      <c r="CY24" s="2"/>
      <c r="CZ24" s="45" t="str">
        <f t="shared" si="23"/>
        <v/>
      </c>
      <c r="DD24" s="3"/>
      <c r="DE24" s="151"/>
    </row>
    <row r="25" spans="1:109" ht="9.6" customHeight="1" x14ac:dyDescent="0.3">
      <c r="A25" s="151"/>
      <c r="B25" s="219" t="str">
        <f t="shared" si="24"/>
        <v>S</v>
      </c>
      <c r="C25" s="182">
        <f t="shared" si="25"/>
        <v>44730</v>
      </c>
      <c r="D25" s="2"/>
      <c r="E25" s="45" t="str">
        <f t="shared" si="1"/>
        <v/>
      </c>
      <c r="I25" s="3"/>
      <c r="J25" s="8"/>
      <c r="K25" s="212" t="str">
        <f t="shared" si="2"/>
        <v>L</v>
      </c>
      <c r="L25" s="207">
        <f t="shared" si="26"/>
        <v>44760</v>
      </c>
      <c r="M25" s="10"/>
      <c r="N25" s="45">
        <f t="shared" si="3"/>
        <v>29</v>
      </c>
      <c r="R25" s="3"/>
      <c r="S25" s="145"/>
      <c r="T25" s="209" t="str">
        <f t="shared" si="4"/>
        <v>J</v>
      </c>
      <c r="U25" s="185">
        <f t="shared" si="27"/>
        <v>44791</v>
      </c>
      <c r="V25" s="2"/>
      <c r="W25" s="45" t="str">
        <f t="shared" si="5"/>
        <v/>
      </c>
      <c r="AA25" s="3"/>
      <c r="AB25" s="8"/>
      <c r="AC25" s="222" t="str">
        <f t="shared" si="6"/>
        <v>D</v>
      </c>
      <c r="AD25" s="185">
        <f t="shared" si="28"/>
        <v>44822</v>
      </c>
      <c r="AE25" s="2"/>
      <c r="AF25" s="45" t="str">
        <f t="shared" si="7"/>
        <v/>
      </c>
      <c r="AJ25" s="3"/>
      <c r="AK25" s="8"/>
      <c r="AL25" s="195" t="str">
        <f t="shared" si="8"/>
        <v>M</v>
      </c>
      <c r="AM25" s="189">
        <f t="shared" si="9"/>
        <v>44852</v>
      </c>
      <c r="AN25" s="2"/>
      <c r="AO25" s="153" t="str">
        <f t="shared" si="0"/>
        <v/>
      </c>
      <c r="AS25" s="3"/>
      <c r="AT25" s="8"/>
      <c r="AU25" s="209" t="str">
        <f t="shared" si="10"/>
        <v>V</v>
      </c>
      <c r="AV25" s="198">
        <f t="shared" si="29"/>
        <v>44883</v>
      </c>
      <c r="AW25" s="2"/>
      <c r="AX25" s="45" t="str">
        <f t="shared" si="11"/>
        <v/>
      </c>
      <c r="BB25" s="3"/>
      <c r="BC25" s="8"/>
      <c r="BD25" s="222" t="str">
        <f t="shared" si="12"/>
        <v>D</v>
      </c>
      <c r="BE25" s="198">
        <f t="shared" si="30"/>
        <v>44913</v>
      </c>
      <c r="BF25" s="2"/>
      <c r="BG25" s="45" t="str">
        <f t="shared" si="13"/>
        <v/>
      </c>
      <c r="BK25" s="3"/>
      <c r="BL25" s="8"/>
      <c r="BM25" s="212" t="str">
        <f t="shared" si="14"/>
        <v>M</v>
      </c>
      <c r="BN25" s="198">
        <f t="shared" si="31"/>
        <v>44944</v>
      </c>
      <c r="BO25" s="10"/>
      <c r="BP25" s="45" t="str">
        <f t="shared" si="15"/>
        <v/>
      </c>
      <c r="BT25" s="3"/>
      <c r="BU25" s="8"/>
      <c r="BV25" s="226" t="str">
        <f t="shared" si="16"/>
        <v>S</v>
      </c>
      <c r="BW25" s="166">
        <f t="shared" si="32"/>
        <v>44975</v>
      </c>
      <c r="BX25" s="2"/>
      <c r="BY25" s="45" t="str">
        <f t="shared" si="17"/>
        <v/>
      </c>
      <c r="CC25" s="3"/>
      <c r="CD25" s="8"/>
      <c r="CE25" s="226" t="str">
        <f t="shared" si="18"/>
        <v>S</v>
      </c>
      <c r="CF25" s="198">
        <f t="shared" si="33"/>
        <v>45003</v>
      </c>
      <c r="CG25" s="2"/>
      <c r="CH25" s="45" t="str">
        <f t="shared" si="19"/>
        <v/>
      </c>
      <c r="CL25" s="3"/>
      <c r="CM25" s="8"/>
      <c r="CN25" s="214" t="str">
        <f t="shared" si="20"/>
        <v>M</v>
      </c>
      <c r="CO25" s="206">
        <f t="shared" si="34"/>
        <v>45034</v>
      </c>
      <c r="CP25" s="2"/>
      <c r="CQ25" s="45" t="str">
        <f t="shared" si="21"/>
        <v/>
      </c>
      <c r="CU25" s="3"/>
      <c r="CV25" s="8"/>
      <c r="CW25" s="214" t="str">
        <f t="shared" si="22"/>
        <v>J</v>
      </c>
      <c r="CX25" s="198">
        <f t="shared" si="35"/>
        <v>45064</v>
      </c>
      <c r="CY25" s="2"/>
      <c r="CZ25" s="45" t="str">
        <f t="shared" si="23"/>
        <v/>
      </c>
      <c r="DD25" s="3"/>
      <c r="DE25" s="151"/>
    </row>
    <row r="26" spans="1:109" ht="9.6" customHeight="1" x14ac:dyDescent="0.3">
      <c r="A26" s="151"/>
      <c r="B26" s="219" t="str">
        <f t="shared" si="24"/>
        <v>D</v>
      </c>
      <c r="C26" s="228">
        <f t="shared" si="25"/>
        <v>44731</v>
      </c>
      <c r="D26" s="2"/>
      <c r="E26" s="45" t="str">
        <f t="shared" si="1"/>
        <v/>
      </c>
      <c r="I26" s="3"/>
      <c r="J26" s="8"/>
      <c r="K26" s="212" t="str">
        <f t="shared" si="2"/>
        <v>M</v>
      </c>
      <c r="L26" s="185">
        <f t="shared" si="26"/>
        <v>44761</v>
      </c>
      <c r="M26" s="10"/>
      <c r="N26" s="45" t="str">
        <f t="shared" si="3"/>
        <v/>
      </c>
      <c r="R26" s="3"/>
      <c r="S26" s="145"/>
      <c r="T26" s="209" t="str">
        <f t="shared" si="4"/>
        <v>V</v>
      </c>
      <c r="U26" s="185">
        <f t="shared" si="27"/>
        <v>44792</v>
      </c>
      <c r="V26" s="2"/>
      <c r="W26" s="45" t="str">
        <f t="shared" si="5"/>
        <v/>
      </c>
      <c r="AA26" s="3"/>
      <c r="AB26" s="8"/>
      <c r="AC26" s="209" t="str">
        <f t="shared" si="6"/>
        <v>L</v>
      </c>
      <c r="AD26" s="204">
        <f t="shared" si="28"/>
        <v>44823</v>
      </c>
      <c r="AE26" s="237" t="s">
        <v>46</v>
      </c>
      <c r="AF26" s="45">
        <f t="shared" si="7"/>
        <v>38</v>
      </c>
      <c r="AJ26" s="3"/>
      <c r="AK26" s="8"/>
      <c r="AL26" s="195" t="str">
        <f t="shared" si="8"/>
        <v>M</v>
      </c>
      <c r="AM26" s="202">
        <f t="shared" si="9"/>
        <v>44853</v>
      </c>
      <c r="AN26" s="2"/>
      <c r="AO26" s="153" t="str">
        <f t="shared" si="0"/>
        <v/>
      </c>
      <c r="AS26" s="3"/>
      <c r="AT26" s="8"/>
      <c r="AU26" s="222" t="str">
        <f t="shared" si="10"/>
        <v>S</v>
      </c>
      <c r="AV26" s="198">
        <f t="shared" si="29"/>
        <v>44884</v>
      </c>
      <c r="AW26" s="2"/>
      <c r="AX26" s="45" t="str">
        <f t="shared" si="11"/>
        <v/>
      </c>
      <c r="BB26" s="3"/>
      <c r="BC26" s="8"/>
      <c r="BD26" s="209" t="str">
        <f t="shared" si="12"/>
        <v>L</v>
      </c>
      <c r="BE26" s="198">
        <f t="shared" si="30"/>
        <v>44914</v>
      </c>
      <c r="BF26" s="2"/>
      <c r="BG26" s="45">
        <f t="shared" si="13"/>
        <v>51</v>
      </c>
      <c r="BK26" s="3"/>
      <c r="BL26" s="8"/>
      <c r="BM26" s="212" t="str">
        <f t="shared" si="14"/>
        <v>J</v>
      </c>
      <c r="BN26" s="141">
        <f t="shared" si="31"/>
        <v>44945</v>
      </c>
      <c r="BO26" s="10"/>
      <c r="BP26" s="45" t="str">
        <f t="shared" si="15"/>
        <v/>
      </c>
      <c r="BT26" s="3"/>
      <c r="BU26" s="8"/>
      <c r="BV26" s="226" t="str">
        <f t="shared" si="16"/>
        <v>D</v>
      </c>
      <c r="BW26" s="166">
        <f t="shared" si="32"/>
        <v>44976</v>
      </c>
      <c r="BX26" s="2"/>
      <c r="BY26" s="45" t="str">
        <f t="shared" si="17"/>
        <v/>
      </c>
      <c r="CC26" s="3"/>
      <c r="CD26" s="8"/>
      <c r="CE26" s="226" t="str">
        <f t="shared" si="18"/>
        <v>D</v>
      </c>
      <c r="CF26" s="198">
        <f t="shared" si="33"/>
        <v>45004</v>
      </c>
      <c r="CG26" s="2"/>
      <c r="CH26" s="45" t="str">
        <f t="shared" si="19"/>
        <v/>
      </c>
      <c r="CL26" s="3"/>
      <c r="CM26" s="8"/>
      <c r="CN26" s="214" t="str">
        <f t="shared" si="20"/>
        <v>M</v>
      </c>
      <c r="CO26" s="163">
        <f t="shared" si="34"/>
        <v>45035</v>
      </c>
      <c r="CP26" s="2"/>
      <c r="CQ26" s="45" t="str">
        <f t="shared" si="21"/>
        <v/>
      </c>
      <c r="CU26" s="3"/>
      <c r="CV26" s="8"/>
      <c r="CW26" s="214" t="str">
        <f t="shared" si="22"/>
        <v>V</v>
      </c>
      <c r="CX26" s="166">
        <f t="shared" si="35"/>
        <v>45065</v>
      </c>
      <c r="CY26" s="2"/>
      <c r="CZ26" s="45" t="str">
        <f t="shared" si="23"/>
        <v/>
      </c>
      <c r="DD26" s="3"/>
      <c r="DE26" s="151"/>
    </row>
    <row r="27" spans="1:109" ht="9.6" customHeight="1" x14ac:dyDescent="0.3">
      <c r="A27" s="151"/>
      <c r="B27" s="195" t="str">
        <f t="shared" si="24"/>
        <v>L</v>
      </c>
      <c r="C27" s="228">
        <f t="shared" si="25"/>
        <v>44732</v>
      </c>
      <c r="D27" s="2"/>
      <c r="E27" s="45">
        <f t="shared" si="1"/>
        <v>25</v>
      </c>
      <c r="I27" s="3"/>
      <c r="J27" s="8"/>
      <c r="K27" s="212" t="str">
        <f t="shared" si="2"/>
        <v>M</v>
      </c>
      <c r="L27" s="185">
        <f t="shared" si="26"/>
        <v>44762</v>
      </c>
      <c r="M27" s="10"/>
      <c r="N27" s="45" t="str">
        <f t="shared" si="3"/>
        <v/>
      </c>
      <c r="R27" s="3"/>
      <c r="S27" s="145"/>
      <c r="T27" s="222" t="str">
        <f t="shared" si="4"/>
        <v>S</v>
      </c>
      <c r="U27" s="198">
        <f t="shared" si="27"/>
        <v>44793</v>
      </c>
      <c r="V27" s="2"/>
      <c r="W27" s="45" t="str">
        <f t="shared" si="5"/>
        <v/>
      </c>
      <c r="AA27" s="3"/>
      <c r="AB27" s="8"/>
      <c r="AC27" s="209" t="str">
        <f t="shared" si="6"/>
        <v>M</v>
      </c>
      <c r="AD27" s="198">
        <f t="shared" si="28"/>
        <v>44824</v>
      </c>
      <c r="AE27" s="2"/>
      <c r="AF27" s="45" t="str">
        <f t="shared" si="7"/>
        <v/>
      </c>
      <c r="AJ27" s="3"/>
      <c r="AK27" s="8"/>
      <c r="AL27" s="195" t="str">
        <f t="shared" si="8"/>
        <v>J</v>
      </c>
      <c r="AM27" s="202">
        <f t="shared" si="9"/>
        <v>44854</v>
      </c>
      <c r="AN27" s="2"/>
      <c r="AO27" s="153" t="str">
        <f t="shared" si="0"/>
        <v/>
      </c>
      <c r="AS27" s="3"/>
      <c r="AT27" s="8"/>
      <c r="AU27" s="222" t="str">
        <f t="shared" si="10"/>
        <v>D</v>
      </c>
      <c r="AV27" s="204">
        <f t="shared" si="29"/>
        <v>44885</v>
      </c>
      <c r="AW27" s="2"/>
      <c r="AX27" s="45" t="str">
        <f t="shared" si="11"/>
        <v/>
      </c>
      <c r="BB27" s="3"/>
      <c r="BC27" s="8"/>
      <c r="BD27" s="209" t="str">
        <f t="shared" si="12"/>
        <v>M</v>
      </c>
      <c r="BE27" s="141">
        <f t="shared" si="30"/>
        <v>44915</v>
      </c>
      <c r="BF27" s="2"/>
      <c r="BG27" s="45" t="str">
        <f t="shared" si="13"/>
        <v/>
      </c>
      <c r="BK27" s="3"/>
      <c r="BL27" s="8"/>
      <c r="BM27" s="212" t="str">
        <f t="shared" si="14"/>
        <v>V</v>
      </c>
      <c r="BN27" s="141">
        <f t="shared" si="31"/>
        <v>44946</v>
      </c>
      <c r="BO27" s="10"/>
      <c r="BP27" s="45" t="str">
        <f t="shared" si="15"/>
        <v/>
      </c>
      <c r="BT27" s="3"/>
      <c r="BU27" s="8"/>
      <c r="BV27" s="214" t="str">
        <f t="shared" si="16"/>
        <v>L</v>
      </c>
      <c r="BW27" s="166">
        <f t="shared" si="32"/>
        <v>44977</v>
      </c>
      <c r="BX27" s="2"/>
      <c r="BY27" s="45">
        <f t="shared" si="17"/>
        <v>8</v>
      </c>
      <c r="CC27" s="3"/>
      <c r="CD27" s="8"/>
      <c r="CE27" s="214" t="str">
        <f t="shared" si="18"/>
        <v>L</v>
      </c>
      <c r="CF27" s="141">
        <f t="shared" si="33"/>
        <v>45005</v>
      </c>
      <c r="CG27" s="2"/>
      <c r="CH27" s="45">
        <f t="shared" si="19"/>
        <v>12</v>
      </c>
      <c r="CL27" s="3"/>
      <c r="CM27" s="8"/>
      <c r="CN27" s="214" t="str">
        <f t="shared" si="20"/>
        <v>J</v>
      </c>
      <c r="CO27" s="163">
        <f t="shared" si="34"/>
        <v>45036</v>
      </c>
      <c r="CP27" s="2"/>
      <c r="CQ27" s="45" t="str">
        <f t="shared" si="21"/>
        <v/>
      </c>
      <c r="CU27" s="3"/>
      <c r="CV27" s="8"/>
      <c r="CW27" s="226" t="str">
        <f t="shared" si="22"/>
        <v>S</v>
      </c>
      <c r="CX27" s="166">
        <f t="shared" si="35"/>
        <v>45066</v>
      </c>
      <c r="CY27" s="2"/>
      <c r="CZ27" s="45" t="str">
        <f t="shared" si="23"/>
        <v/>
      </c>
      <c r="DD27" s="3"/>
      <c r="DE27" s="151"/>
    </row>
    <row r="28" spans="1:109" ht="9.6" customHeight="1" x14ac:dyDescent="0.3">
      <c r="A28" s="151"/>
      <c r="B28" s="195" t="str">
        <f t="shared" si="24"/>
        <v>M</v>
      </c>
      <c r="C28" s="181">
        <f t="shared" si="25"/>
        <v>44733</v>
      </c>
      <c r="D28" s="2"/>
      <c r="E28" s="45" t="str">
        <f t="shared" si="1"/>
        <v/>
      </c>
      <c r="I28" s="3"/>
      <c r="J28" s="8"/>
      <c r="K28" s="212" t="str">
        <f t="shared" si="2"/>
        <v>J</v>
      </c>
      <c r="L28" s="198">
        <f t="shared" si="26"/>
        <v>44763</v>
      </c>
      <c r="M28" s="10"/>
      <c r="N28" s="45" t="str">
        <f t="shared" si="3"/>
        <v/>
      </c>
      <c r="R28" s="3"/>
      <c r="S28" s="145"/>
      <c r="T28" s="222" t="str">
        <f t="shared" si="4"/>
        <v>D</v>
      </c>
      <c r="U28" s="198">
        <f t="shared" si="27"/>
        <v>44794</v>
      </c>
      <c r="V28" s="2"/>
      <c r="W28" s="45" t="str">
        <f t="shared" si="5"/>
        <v/>
      </c>
      <c r="AA28" s="3"/>
      <c r="AB28" s="8"/>
      <c r="AC28" s="209" t="str">
        <f t="shared" si="6"/>
        <v>M</v>
      </c>
      <c r="AD28" s="141">
        <f t="shared" si="28"/>
        <v>44825</v>
      </c>
      <c r="AE28" s="2"/>
      <c r="AF28" s="45" t="str">
        <f t="shared" si="7"/>
        <v/>
      </c>
      <c r="AJ28" s="3"/>
      <c r="AK28" s="8"/>
      <c r="AL28" s="195" t="str">
        <f t="shared" si="8"/>
        <v>V</v>
      </c>
      <c r="AM28" s="188">
        <f t="shared" si="9"/>
        <v>44855</v>
      </c>
      <c r="AN28" s="2"/>
      <c r="AO28" s="153" t="str">
        <f t="shared" si="0"/>
        <v/>
      </c>
      <c r="AS28" s="3"/>
      <c r="AT28" s="8"/>
      <c r="AU28" s="209" t="str">
        <f t="shared" si="10"/>
        <v>L</v>
      </c>
      <c r="AV28" s="204">
        <f t="shared" si="29"/>
        <v>44886</v>
      </c>
      <c r="AW28" s="2"/>
      <c r="AX28" s="45">
        <f t="shared" si="11"/>
        <v>47</v>
      </c>
      <c r="BB28" s="3"/>
      <c r="BC28" s="8"/>
      <c r="BD28" s="209" t="str">
        <f t="shared" si="12"/>
        <v>M</v>
      </c>
      <c r="BE28" s="141">
        <f t="shared" si="30"/>
        <v>44916</v>
      </c>
      <c r="BF28" s="2"/>
      <c r="BG28" s="45" t="str">
        <f t="shared" si="13"/>
        <v/>
      </c>
      <c r="BK28" s="3"/>
      <c r="BL28" s="8"/>
      <c r="BM28" s="229" t="str">
        <f t="shared" si="14"/>
        <v>S</v>
      </c>
      <c r="BN28" s="141">
        <f t="shared" si="31"/>
        <v>44947</v>
      </c>
      <c r="BO28" s="10"/>
      <c r="BP28" s="45" t="str">
        <f t="shared" si="15"/>
        <v/>
      </c>
      <c r="BT28" s="3"/>
      <c r="BU28" s="8"/>
      <c r="BV28" s="214" t="str">
        <f t="shared" si="16"/>
        <v>M</v>
      </c>
      <c r="BW28" s="166">
        <f t="shared" si="32"/>
        <v>44978</v>
      </c>
      <c r="BX28" s="2"/>
      <c r="BY28" s="45" t="str">
        <f t="shared" si="17"/>
        <v/>
      </c>
      <c r="CC28" s="3"/>
      <c r="CD28" s="8"/>
      <c r="CE28" s="214" t="str">
        <f t="shared" si="18"/>
        <v>M</v>
      </c>
      <c r="CF28" s="141">
        <f t="shared" si="33"/>
        <v>45006</v>
      </c>
      <c r="CG28" s="2"/>
      <c r="CH28" s="45" t="str">
        <f t="shared" si="19"/>
        <v/>
      </c>
      <c r="CL28" s="3"/>
      <c r="CM28" s="8"/>
      <c r="CN28" s="214" t="str">
        <f t="shared" si="20"/>
        <v>V</v>
      </c>
      <c r="CO28" s="163">
        <f t="shared" si="34"/>
        <v>45037</v>
      </c>
      <c r="CP28" s="2"/>
      <c r="CQ28" s="45" t="str">
        <f t="shared" si="21"/>
        <v/>
      </c>
      <c r="CU28" s="3"/>
      <c r="CV28" s="8"/>
      <c r="CW28" s="226" t="str">
        <f t="shared" si="22"/>
        <v>D</v>
      </c>
      <c r="CX28" s="166">
        <f t="shared" si="35"/>
        <v>45067</v>
      </c>
      <c r="CY28" s="2"/>
      <c r="CZ28" s="45" t="str">
        <f t="shared" si="23"/>
        <v/>
      </c>
      <c r="DD28" s="3"/>
      <c r="DE28" s="151"/>
    </row>
    <row r="29" spans="1:109" ht="9.6" customHeight="1" x14ac:dyDescent="0.3">
      <c r="A29" s="151"/>
      <c r="B29" s="195" t="str">
        <f t="shared" si="24"/>
        <v>M</v>
      </c>
      <c r="C29" s="181">
        <f t="shared" si="25"/>
        <v>44734</v>
      </c>
      <c r="D29" s="2"/>
      <c r="E29" s="45" t="str">
        <f t="shared" si="1"/>
        <v/>
      </c>
      <c r="I29" s="3"/>
      <c r="J29" s="8"/>
      <c r="K29" s="212" t="str">
        <f t="shared" si="2"/>
        <v>V</v>
      </c>
      <c r="L29" s="198">
        <f t="shared" si="26"/>
        <v>44764</v>
      </c>
      <c r="M29" s="10"/>
      <c r="N29" s="45" t="str">
        <f t="shared" si="3"/>
        <v/>
      </c>
      <c r="R29" s="3"/>
      <c r="S29" s="145"/>
      <c r="T29" s="209" t="str">
        <f t="shared" si="4"/>
        <v>L</v>
      </c>
      <c r="U29" s="141">
        <f t="shared" si="27"/>
        <v>44795</v>
      </c>
      <c r="V29" s="2"/>
      <c r="W29" s="45">
        <f t="shared" si="5"/>
        <v>34</v>
      </c>
      <c r="AA29" s="3"/>
      <c r="AB29" s="8"/>
      <c r="AC29" s="209" t="str">
        <f t="shared" si="6"/>
        <v>J</v>
      </c>
      <c r="AD29" s="141">
        <f t="shared" si="28"/>
        <v>44826</v>
      </c>
      <c r="AE29" s="2"/>
      <c r="AF29" s="45" t="str">
        <f t="shared" si="7"/>
        <v/>
      </c>
      <c r="AJ29" s="3"/>
      <c r="AK29" s="8"/>
      <c r="AL29" s="230" t="str">
        <f t="shared" si="8"/>
        <v>S</v>
      </c>
      <c r="AM29" s="188">
        <f t="shared" si="9"/>
        <v>44856</v>
      </c>
      <c r="AN29" s="2"/>
      <c r="AO29" s="153" t="str">
        <f t="shared" si="0"/>
        <v/>
      </c>
      <c r="AS29" s="3"/>
      <c r="AT29" s="8"/>
      <c r="AU29" s="209" t="str">
        <f t="shared" si="10"/>
        <v>M</v>
      </c>
      <c r="AV29" s="204">
        <f t="shared" si="29"/>
        <v>44887</v>
      </c>
      <c r="AW29" s="2"/>
      <c r="AX29" s="45" t="str">
        <f t="shared" si="11"/>
        <v/>
      </c>
      <c r="BB29" s="3"/>
      <c r="BC29" s="8"/>
      <c r="BD29" s="209" t="str">
        <f t="shared" si="12"/>
        <v>J</v>
      </c>
      <c r="BE29" s="141">
        <f t="shared" si="30"/>
        <v>44917</v>
      </c>
      <c r="BF29" s="2"/>
      <c r="BG29" s="45" t="str">
        <f t="shared" si="13"/>
        <v/>
      </c>
      <c r="BK29" s="3"/>
      <c r="BL29" s="8"/>
      <c r="BM29" s="229" t="str">
        <f t="shared" si="14"/>
        <v>D</v>
      </c>
      <c r="BN29" s="141">
        <f t="shared" si="31"/>
        <v>44948</v>
      </c>
      <c r="BO29" s="10"/>
      <c r="BP29" s="45" t="str">
        <f t="shared" si="15"/>
        <v/>
      </c>
      <c r="BT29" s="3"/>
      <c r="BU29" s="8"/>
      <c r="BV29" s="214" t="str">
        <f t="shared" si="16"/>
        <v>M</v>
      </c>
      <c r="BW29" s="166">
        <f t="shared" si="32"/>
        <v>44979</v>
      </c>
      <c r="BX29" s="2"/>
      <c r="BY29" s="45" t="str">
        <f t="shared" si="17"/>
        <v/>
      </c>
      <c r="CC29" s="3"/>
      <c r="CD29" s="8"/>
      <c r="CE29" s="214" t="str">
        <f t="shared" si="18"/>
        <v>M</v>
      </c>
      <c r="CF29" s="141">
        <f t="shared" si="33"/>
        <v>45007</v>
      </c>
      <c r="CG29" s="2"/>
      <c r="CH29" s="45" t="str">
        <f t="shared" si="19"/>
        <v/>
      </c>
      <c r="CL29" s="3"/>
      <c r="CM29" s="8"/>
      <c r="CN29" s="232" t="str">
        <f t="shared" si="20"/>
        <v>S</v>
      </c>
      <c r="CO29" s="163">
        <f t="shared" si="34"/>
        <v>45038</v>
      </c>
      <c r="CP29" s="2"/>
      <c r="CQ29" s="45" t="str">
        <f t="shared" si="21"/>
        <v/>
      </c>
      <c r="CU29" s="3"/>
      <c r="CV29" s="8"/>
      <c r="CW29" s="214" t="str">
        <f t="shared" si="22"/>
        <v>L</v>
      </c>
      <c r="CX29" s="166">
        <f t="shared" si="35"/>
        <v>45068</v>
      </c>
      <c r="CY29" s="2"/>
      <c r="CZ29" s="45">
        <f t="shared" si="23"/>
        <v>21</v>
      </c>
      <c r="DD29" s="3"/>
      <c r="DE29" s="151"/>
    </row>
    <row r="30" spans="1:109" ht="9.6" customHeight="1" x14ac:dyDescent="0.3">
      <c r="A30" s="151"/>
      <c r="B30" s="195" t="str">
        <f t="shared" si="24"/>
        <v>J</v>
      </c>
      <c r="C30" s="197">
        <f t="shared" si="25"/>
        <v>44735</v>
      </c>
      <c r="D30" s="2"/>
      <c r="E30" s="45" t="str">
        <f t="shared" si="1"/>
        <v/>
      </c>
      <c r="I30" s="3"/>
      <c r="J30" s="8"/>
      <c r="K30" s="229" t="str">
        <f t="shared" si="2"/>
        <v>S</v>
      </c>
      <c r="L30" s="141">
        <f t="shared" si="26"/>
        <v>44765</v>
      </c>
      <c r="M30" s="10"/>
      <c r="N30" s="45" t="str">
        <f t="shared" si="3"/>
        <v/>
      </c>
      <c r="R30" s="3"/>
      <c r="S30" s="145"/>
      <c r="T30" s="209" t="str">
        <f t="shared" si="4"/>
        <v>M</v>
      </c>
      <c r="U30" s="141">
        <f t="shared" si="27"/>
        <v>44796</v>
      </c>
      <c r="V30" s="2"/>
      <c r="W30" s="45" t="str">
        <f t="shared" si="5"/>
        <v/>
      </c>
      <c r="AA30" s="3"/>
      <c r="AB30" s="8"/>
      <c r="AC30" s="209" t="str">
        <f t="shared" si="6"/>
        <v>V</v>
      </c>
      <c r="AD30" s="141">
        <f t="shared" si="28"/>
        <v>44827</v>
      </c>
      <c r="AE30" s="2"/>
      <c r="AF30" s="45" t="str">
        <f t="shared" si="7"/>
        <v/>
      </c>
      <c r="AJ30" s="3"/>
      <c r="AK30" s="8"/>
      <c r="AL30" s="230" t="str">
        <f t="shared" si="8"/>
        <v>D</v>
      </c>
      <c r="AM30" s="188">
        <f t="shared" si="9"/>
        <v>44857</v>
      </c>
      <c r="AN30" s="2"/>
      <c r="AO30" s="153" t="str">
        <f t="shared" si="0"/>
        <v/>
      </c>
      <c r="AS30" s="3"/>
      <c r="AT30" s="8"/>
      <c r="AU30" s="209" t="str">
        <f t="shared" si="10"/>
        <v>M</v>
      </c>
      <c r="AV30" s="204">
        <f t="shared" si="29"/>
        <v>44888</v>
      </c>
      <c r="AW30" s="2"/>
      <c r="AX30" s="45" t="str">
        <f t="shared" si="11"/>
        <v/>
      </c>
      <c r="BB30" s="3"/>
      <c r="BC30" s="8"/>
      <c r="BD30" s="209" t="str">
        <f t="shared" si="12"/>
        <v>V</v>
      </c>
      <c r="BE30" s="141">
        <f t="shared" si="30"/>
        <v>44918</v>
      </c>
      <c r="BF30" s="2"/>
      <c r="BG30" s="45" t="str">
        <f t="shared" si="13"/>
        <v/>
      </c>
      <c r="BK30" s="3"/>
      <c r="BL30" s="8"/>
      <c r="BM30" s="212" t="str">
        <f t="shared" si="14"/>
        <v>L</v>
      </c>
      <c r="BN30" s="207">
        <f t="shared" si="31"/>
        <v>44949</v>
      </c>
      <c r="BO30" s="10"/>
      <c r="BP30" s="45">
        <f t="shared" si="15"/>
        <v>4</v>
      </c>
      <c r="BT30" s="3"/>
      <c r="BU30" s="8"/>
      <c r="BV30" s="214" t="str">
        <f t="shared" si="16"/>
        <v>J</v>
      </c>
      <c r="BW30" s="166">
        <f t="shared" si="32"/>
        <v>44980</v>
      </c>
      <c r="BX30" s="2"/>
      <c r="BY30" s="45" t="str">
        <f t="shared" si="17"/>
        <v/>
      </c>
      <c r="CC30" s="3"/>
      <c r="CD30" s="8"/>
      <c r="CE30" s="214" t="str">
        <f t="shared" si="18"/>
        <v>J</v>
      </c>
      <c r="CF30" s="141">
        <f t="shared" si="33"/>
        <v>45008</v>
      </c>
      <c r="CG30" s="2"/>
      <c r="CH30" s="45" t="str">
        <f t="shared" si="19"/>
        <v/>
      </c>
      <c r="CL30" s="3"/>
      <c r="CM30" s="8"/>
      <c r="CN30" s="232" t="str">
        <f t="shared" si="20"/>
        <v>D</v>
      </c>
      <c r="CO30" s="218">
        <f t="shared" si="34"/>
        <v>45039</v>
      </c>
      <c r="CP30" s="2"/>
      <c r="CQ30" s="45" t="str">
        <f t="shared" si="21"/>
        <v/>
      </c>
      <c r="CU30" s="3"/>
      <c r="CV30" s="8"/>
      <c r="CW30" s="214" t="str">
        <f t="shared" si="22"/>
        <v>M</v>
      </c>
      <c r="CX30" s="166">
        <f t="shared" si="35"/>
        <v>45069</v>
      </c>
      <c r="CY30" s="2"/>
      <c r="CZ30" s="45" t="str">
        <f t="shared" si="23"/>
        <v/>
      </c>
      <c r="DD30" s="3"/>
      <c r="DE30" s="151"/>
    </row>
    <row r="31" spans="1:109" ht="9.6" customHeight="1" x14ac:dyDescent="0.3">
      <c r="A31" s="151"/>
      <c r="B31" s="195" t="str">
        <f t="shared" si="24"/>
        <v>V</v>
      </c>
      <c r="C31" s="197">
        <f t="shared" si="25"/>
        <v>44736</v>
      </c>
      <c r="D31" s="2"/>
      <c r="E31" s="45" t="str">
        <f t="shared" si="1"/>
        <v/>
      </c>
      <c r="I31" s="3"/>
      <c r="J31" s="8"/>
      <c r="K31" s="229" t="str">
        <f t="shared" si="2"/>
        <v>D</v>
      </c>
      <c r="L31" s="141">
        <f t="shared" si="26"/>
        <v>44766</v>
      </c>
      <c r="M31" s="10"/>
      <c r="N31" s="45" t="str">
        <f t="shared" si="3"/>
        <v/>
      </c>
      <c r="R31" s="3"/>
      <c r="S31" s="145"/>
      <c r="T31" s="209" t="str">
        <f t="shared" si="4"/>
        <v>M</v>
      </c>
      <c r="U31" s="141">
        <f t="shared" si="27"/>
        <v>44797</v>
      </c>
      <c r="V31" s="2"/>
      <c r="W31" s="45" t="str">
        <f t="shared" si="5"/>
        <v/>
      </c>
      <c r="AA31" s="3"/>
      <c r="AB31" s="8"/>
      <c r="AC31" s="231" t="str">
        <f t="shared" si="6"/>
        <v>S</v>
      </c>
      <c r="AD31" s="141">
        <f t="shared" si="28"/>
        <v>44828</v>
      </c>
      <c r="AE31" s="2"/>
      <c r="AF31" s="45" t="str">
        <f t="shared" si="7"/>
        <v/>
      </c>
      <c r="AJ31" s="3"/>
      <c r="AK31" s="8"/>
      <c r="AL31" s="195" t="str">
        <f t="shared" si="8"/>
        <v>L</v>
      </c>
      <c r="AM31" s="188">
        <f t="shared" si="9"/>
        <v>44858</v>
      </c>
      <c r="AN31" s="2"/>
      <c r="AO31" s="153">
        <f t="shared" si="0"/>
        <v>43</v>
      </c>
      <c r="AS31" s="3"/>
      <c r="AT31" s="8"/>
      <c r="AU31" s="209" t="str">
        <f t="shared" si="10"/>
        <v>J</v>
      </c>
      <c r="AV31" s="207">
        <f t="shared" si="29"/>
        <v>44889</v>
      </c>
      <c r="AW31" s="2"/>
      <c r="AX31" s="45" t="str">
        <f t="shared" si="11"/>
        <v/>
      </c>
      <c r="BB31" s="3"/>
      <c r="BC31" s="8"/>
      <c r="BD31" s="231" t="str">
        <f t="shared" si="12"/>
        <v>S</v>
      </c>
      <c r="BE31" s="207">
        <f t="shared" si="30"/>
        <v>44919</v>
      </c>
      <c r="BF31" s="2"/>
      <c r="BG31" s="45" t="str">
        <f t="shared" si="13"/>
        <v/>
      </c>
      <c r="BK31" s="3"/>
      <c r="BL31" s="8"/>
      <c r="BM31" s="212" t="str">
        <f t="shared" si="14"/>
        <v>M</v>
      </c>
      <c r="BN31" s="207">
        <f t="shared" si="31"/>
        <v>44950</v>
      </c>
      <c r="BO31" s="10"/>
      <c r="BP31" s="45" t="str">
        <f t="shared" si="15"/>
        <v/>
      </c>
      <c r="BT31" s="3"/>
      <c r="BU31" s="8"/>
      <c r="BV31" s="214" t="str">
        <f t="shared" si="16"/>
        <v>V</v>
      </c>
      <c r="BW31" s="166">
        <f t="shared" si="32"/>
        <v>44981</v>
      </c>
      <c r="BX31" s="2"/>
      <c r="BY31" s="45" t="str">
        <f t="shared" si="17"/>
        <v/>
      </c>
      <c r="CC31" s="3"/>
      <c r="CD31" s="8"/>
      <c r="CE31" s="214" t="str">
        <f t="shared" si="18"/>
        <v>V</v>
      </c>
      <c r="CF31" s="207">
        <f t="shared" si="33"/>
        <v>45009</v>
      </c>
      <c r="CG31" s="2"/>
      <c r="CH31" s="45" t="str">
        <f t="shared" si="19"/>
        <v/>
      </c>
      <c r="CL31" s="3"/>
      <c r="CM31" s="8"/>
      <c r="CN31" s="214" t="str">
        <f t="shared" si="20"/>
        <v>L</v>
      </c>
      <c r="CO31" s="218">
        <f t="shared" si="34"/>
        <v>45040</v>
      </c>
      <c r="CP31" s="2"/>
      <c r="CQ31" s="45">
        <f t="shared" si="21"/>
        <v>17</v>
      </c>
      <c r="CU31" s="3"/>
      <c r="CV31" s="8"/>
      <c r="CW31" s="214" t="str">
        <f t="shared" si="22"/>
        <v>M</v>
      </c>
      <c r="CX31" s="166">
        <f t="shared" si="35"/>
        <v>45070</v>
      </c>
      <c r="CY31" s="2"/>
      <c r="CZ31" s="45" t="str">
        <f t="shared" si="23"/>
        <v/>
      </c>
      <c r="DD31" s="3"/>
      <c r="DE31" s="151"/>
    </row>
    <row r="32" spans="1:109" ht="9.6" customHeight="1" x14ac:dyDescent="0.3">
      <c r="A32" s="151"/>
      <c r="B32" s="230" t="str">
        <f t="shared" si="24"/>
        <v>S</v>
      </c>
      <c r="C32" s="183">
        <f t="shared" si="25"/>
        <v>44737</v>
      </c>
      <c r="D32" s="2"/>
      <c r="E32" s="45" t="str">
        <f t="shared" si="1"/>
        <v/>
      </c>
      <c r="I32" s="3"/>
      <c r="J32" s="8"/>
      <c r="K32" s="212" t="str">
        <f t="shared" si="2"/>
        <v>L</v>
      </c>
      <c r="L32" s="141">
        <f t="shared" si="26"/>
        <v>44767</v>
      </c>
      <c r="M32" s="10"/>
      <c r="N32" s="45">
        <f t="shared" si="3"/>
        <v>30</v>
      </c>
      <c r="R32" s="3"/>
      <c r="S32" s="145"/>
      <c r="T32" s="209" t="str">
        <f t="shared" si="4"/>
        <v>J</v>
      </c>
      <c r="U32" s="141">
        <f t="shared" si="27"/>
        <v>44798</v>
      </c>
      <c r="V32" s="2"/>
      <c r="W32" s="45" t="str">
        <f t="shared" si="5"/>
        <v/>
      </c>
      <c r="AA32" s="3"/>
      <c r="AB32" s="8"/>
      <c r="AC32" s="231" t="str">
        <f t="shared" si="6"/>
        <v>D</v>
      </c>
      <c r="AD32" s="207">
        <f t="shared" si="28"/>
        <v>44829</v>
      </c>
      <c r="AE32" s="2"/>
      <c r="AF32" s="45" t="str">
        <f t="shared" si="7"/>
        <v/>
      </c>
      <c r="AJ32" s="3"/>
      <c r="AK32" s="8"/>
      <c r="AL32" s="195" t="str">
        <f t="shared" si="8"/>
        <v>M</v>
      </c>
      <c r="AM32" s="208">
        <f t="shared" si="9"/>
        <v>44859</v>
      </c>
      <c r="AN32" s="2"/>
      <c r="AO32" s="153" t="str">
        <f t="shared" si="0"/>
        <v/>
      </c>
      <c r="AS32" s="3"/>
      <c r="AT32" s="8"/>
      <c r="AU32" s="209" t="str">
        <f t="shared" si="10"/>
        <v>V</v>
      </c>
      <c r="AV32" s="207">
        <f t="shared" si="29"/>
        <v>44890</v>
      </c>
      <c r="AW32" s="2"/>
      <c r="AX32" s="45" t="str">
        <f t="shared" si="11"/>
        <v/>
      </c>
      <c r="BB32" s="3"/>
      <c r="BC32" s="8"/>
      <c r="BD32" s="231" t="str">
        <f t="shared" si="12"/>
        <v>D</v>
      </c>
      <c r="BE32" s="141">
        <f t="shared" si="30"/>
        <v>44920</v>
      </c>
      <c r="BF32" s="2"/>
      <c r="BG32" s="45" t="str">
        <f t="shared" si="13"/>
        <v/>
      </c>
      <c r="BK32" s="3"/>
      <c r="BL32" s="8"/>
      <c r="BM32" s="212" t="str">
        <f t="shared" si="14"/>
        <v>M</v>
      </c>
      <c r="BN32" s="185">
        <f t="shared" si="31"/>
        <v>44951</v>
      </c>
      <c r="BO32" s="10"/>
      <c r="BP32" s="45" t="str">
        <f t="shared" si="15"/>
        <v/>
      </c>
      <c r="BT32" s="3"/>
      <c r="BU32" s="8"/>
      <c r="BV32" s="232" t="str">
        <f t="shared" si="16"/>
        <v>S</v>
      </c>
      <c r="BW32" s="166">
        <f t="shared" si="32"/>
        <v>44982</v>
      </c>
      <c r="BX32" s="2"/>
      <c r="BY32" s="45" t="str">
        <f t="shared" si="17"/>
        <v/>
      </c>
      <c r="CC32" s="3"/>
      <c r="CD32" s="8"/>
      <c r="CE32" s="232" t="str">
        <f t="shared" si="18"/>
        <v>S</v>
      </c>
      <c r="CF32" s="207">
        <f t="shared" si="33"/>
        <v>45010</v>
      </c>
      <c r="CG32" s="2"/>
      <c r="CH32" s="45" t="str">
        <f t="shared" si="19"/>
        <v/>
      </c>
      <c r="CL32" s="3"/>
      <c r="CM32" s="8"/>
      <c r="CN32" s="214" t="str">
        <f t="shared" si="20"/>
        <v>M</v>
      </c>
      <c r="CO32" s="193">
        <f t="shared" si="34"/>
        <v>45041</v>
      </c>
      <c r="CP32" s="2"/>
      <c r="CQ32" s="45" t="str">
        <f t="shared" si="21"/>
        <v/>
      </c>
      <c r="CU32" s="3"/>
      <c r="CV32" s="8"/>
      <c r="CW32" s="214" t="str">
        <f t="shared" si="22"/>
        <v>J</v>
      </c>
      <c r="CX32" s="166">
        <f t="shared" si="35"/>
        <v>45071</v>
      </c>
      <c r="CY32" s="2"/>
      <c r="CZ32" s="45" t="str">
        <f t="shared" si="23"/>
        <v/>
      </c>
      <c r="DD32" s="3"/>
      <c r="DE32" s="151"/>
    </row>
    <row r="33" spans="1:109" ht="9.6" customHeight="1" x14ac:dyDescent="0.3">
      <c r="A33" s="151"/>
      <c r="B33" s="230" t="str">
        <f t="shared" si="24"/>
        <v>D</v>
      </c>
      <c r="C33" s="183">
        <f t="shared" si="25"/>
        <v>44738</v>
      </c>
      <c r="D33" s="2"/>
      <c r="E33" s="45" t="str">
        <f t="shared" si="1"/>
        <v/>
      </c>
      <c r="I33" s="3"/>
      <c r="J33" s="8"/>
      <c r="K33" s="212" t="str">
        <f t="shared" si="2"/>
        <v>M</v>
      </c>
      <c r="L33" s="141">
        <f t="shared" si="26"/>
        <v>44768</v>
      </c>
      <c r="M33" s="10"/>
      <c r="N33" s="45" t="str">
        <f t="shared" si="3"/>
        <v/>
      </c>
      <c r="R33" s="3"/>
      <c r="S33" s="145"/>
      <c r="T33" s="209" t="str">
        <f t="shared" si="4"/>
        <v>V</v>
      </c>
      <c r="U33" s="207">
        <f t="shared" si="27"/>
        <v>44799</v>
      </c>
      <c r="V33" s="2"/>
      <c r="W33" s="45" t="str">
        <f t="shared" si="5"/>
        <v/>
      </c>
      <c r="AA33" s="3"/>
      <c r="AB33" s="8"/>
      <c r="AC33" s="209" t="str">
        <f t="shared" si="6"/>
        <v>L</v>
      </c>
      <c r="AD33" s="207">
        <f t="shared" si="28"/>
        <v>44830</v>
      </c>
      <c r="AE33" s="2"/>
      <c r="AF33" s="45">
        <f t="shared" si="7"/>
        <v>39</v>
      </c>
      <c r="AJ33" s="3"/>
      <c r="AK33" s="8"/>
      <c r="AL33" s="195" t="str">
        <f t="shared" si="8"/>
        <v>M</v>
      </c>
      <c r="AM33" s="208">
        <f t="shared" si="9"/>
        <v>44860</v>
      </c>
      <c r="AN33" s="2"/>
      <c r="AO33" s="153" t="str">
        <f t="shared" si="0"/>
        <v/>
      </c>
      <c r="AS33" s="3"/>
      <c r="AT33" s="8"/>
      <c r="AU33" s="231" t="str">
        <f t="shared" si="10"/>
        <v>S</v>
      </c>
      <c r="AV33" s="185">
        <f t="shared" si="29"/>
        <v>44891</v>
      </c>
      <c r="AW33" s="2"/>
      <c r="AX33" s="45" t="str">
        <f t="shared" si="11"/>
        <v/>
      </c>
      <c r="BB33" s="3"/>
      <c r="BC33" s="8"/>
      <c r="BD33" s="209" t="str">
        <f t="shared" si="12"/>
        <v>L</v>
      </c>
      <c r="BE33" s="185">
        <f t="shared" si="30"/>
        <v>44921</v>
      </c>
      <c r="BF33" s="2"/>
      <c r="BG33" s="45">
        <f t="shared" si="13"/>
        <v>52</v>
      </c>
      <c r="BK33" s="3"/>
      <c r="BL33" s="8"/>
      <c r="BM33" s="212" t="str">
        <f t="shared" si="14"/>
        <v>J</v>
      </c>
      <c r="BN33" s="185">
        <f t="shared" si="31"/>
        <v>44952</v>
      </c>
      <c r="BO33" s="10"/>
      <c r="BP33" s="45" t="str">
        <f t="shared" si="15"/>
        <v/>
      </c>
      <c r="BT33" s="3"/>
      <c r="BU33" s="8"/>
      <c r="BV33" s="232" t="str">
        <f t="shared" si="16"/>
        <v>D</v>
      </c>
      <c r="BW33" s="166">
        <f t="shared" si="32"/>
        <v>44983</v>
      </c>
      <c r="BX33" s="2"/>
      <c r="BY33" s="45" t="str">
        <f t="shared" si="17"/>
        <v/>
      </c>
      <c r="CC33" s="3"/>
      <c r="CD33" s="8"/>
      <c r="CE33" s="232" t="str">
        <f t="shared" si="18"/>
        <v>D</v>
      </c>
      <c r="CF33" s="185">
        <f t="shared" si="33"/>
        <v>45011</v>
      </c>
      <c r="CG33" s="2"/>
      <c r="CH33" s="45" t="str">
        <f t="shared" si="19"/>
        <v/>
      </c>
      <c r="CL33" s="3"/>
      <c r="CM33" s="8"/>
      <c r="CN33" s="214" t="str">
        <f t="shared" si="20"/>
        <v>M</v>
      </c>
      <c r="CO33" s="193">
        <f t="shared" si="34"/>
        <v>45042</v>
      </c>
      <c r="CP33" s="2"/>
      <c r="CQ33" s="45" t="str">
        <f t="shared" si="21"/>
        <v/>
      </c>
      <c r="CU33" s="3"/>
      <c r="CV33" s="8"/>
      <c r="CW33" s="214" t="str">
        <f t="shared" si="22"/>
        <v>V</v>
      </c>
      <c r="CX33" s="166">
        <f t="shared" si="35"/>
        <v>45072</v>
      </c>
      <c r="CY33" s="2"/>
      <c r="CZ33" s="45" t="str">
        <f t="shared" si="23"/>
        <v/>
      </c>
      <c r="DD33" s="3"/>
      <c r="DE33" s="151"/>
    </row>
    <row r="34" spans="1:109" ht="9.6" customHeight="1" x14ac:dyDescent="0.3">
      <c r="A34" s="151"/>
      <c r="B34" s="195" t="str">
        <f t="shared" si="24"/>
        <v>L</v>
      </c>
      <c r="C34" s="183">
        <f t="shared" si="25"/>
        <v>44739</v>
      </c>
      <c r="D34" s="2"/>
      <c r="E34" s="45">
        <f t="shared" si="1"/>
        <v>26</v>
      </c>
      <c r="I34" s="3"/>
      <c r="J34" s="8"/>
      <c r="K34" s="212" t="str">
        <f t="shared" si="2"/>
        <v>M</v>
      </c>
      <c r="L34" s="217">
        <f t="shared" si="26"/>
        <v>44769</v>
      </c>
      <c r="M34" s="10"/>
      <c r="N34" s="45" t="str">
        <f t="shared" si="3"/>
        <v/>
      </c>
      <c r="R34" s="3"/>
      <c r="S34" s="145"/>
      <c r="T34" s="231" t="str">
        <f t="shared" si="4"/>
        <v>S</v>
      </c>
      <c r="U34" s="207">
        <f t="shared" si="27"/>
        <v>44800</v>
      </c>
      <c r="V34" s="2"/>
      <c r="W34" s="45" t="str">
        <f t="shared" si="5"/>
        <v/>
      </c>
      <c r="AA34" s="3"/>
      <c r="AB34" s="8"/>
      <c r="AC34" s="209" t="str">
        <f t="shared" si="6"/>
        <v>M</v>
      </c>
      <c r="AD34" s="185">
        <f t="shared" si="28"/>
        <v>44831</v>
      </c>
      <c r="AE34" s="2"/>
      <c r="AF34" s="45" t="str">
        <f t="shared" si="7"/>
        <v/>
      </c>
      <c r="AJ34" s="3"/>
      <c r="AK34" s="8"/>
      <c r="AL34" s="195" t="str">
        <f t="shared" si="8"/>
        <v>J</v>
      </c>
      <c r="AM34" s="189">
        <f t="shared" si="9"/>
        <v>44861</v>
      </c>
      <c r="AN34" s="2"/>
      <c r="AO34" s="153" t="str">
        <f t="shared" si="0"/>
        <v/>
      </c>
      <c r="AS34" s="3"/>
      <c r="AT34" s="8"/>
      <c r="AU34" s="231" t="str">
        <f t="shared" si="10"/>
        <v>D</v>
      </c>
      <c r="AV34" s="185">
        <f t="shared" si="29"/>
        <v>44892</v>
      </c>
      <c r="AW34" s="2"/>
      <c r="AX34" s="45" t="str">
        <f t="shared" si="11"/>
        <v/>
      </c>
      <c r="BB34" s="3"/>
      <c r="BC34" s="8"/>
      <c r="BD34" s="209" t="str">
        <f t="shared" si="12"/>
        <v>M</v>
      </c>
      <c r="BE34" s="185">
        <f t="shared" si="30"/>
        <v>44922</v>
      </c>
      <c r="BF34" s="2"/>
      <c r="BG34" s="45" t="str">
        <f t="shared" si="13"/>
        <v/>
      </c>
      <c r="BK34" s="3"/>
      <c r="BL34" s="8"/>
      <c r="BM34" s="212" t="str">
        <f t="shared" si="14"/>
        <v>V</v>
      </c>
      <c r="BN34" s="198">
        <f t="shared" si="31"/>
        <v>44953</v>
      </c>
      <c r="BO34" s="10"/>
      <c r="BP34" s="45" t="str">
        <f t="shared" si="15"/>
        <v/>
      </c>
      <c r="BT34" s="3"/>
      <c r="BU34" s="8"/>
      <c r="BV34" s="214" t="str">
        <f t="shared" si="16"/>
        <v>L</v>
      </c>
      <c r="BW34" s="166">
        <f t="shared" si="32"/>
        <v>44984</v>
      </c>
      <c r="BX34" s="2"/>
      <c r="BY34" s="45">
        <f t="shared" si="17"/>
        <v>9</v>
      </c>
      <c r="CC34" s="3"/>
      <c r="CD34" s="8"/>
      <c r="CE34" s="214" t="str">
        <f t="shared" si="18"/>
        <v>L</v>
      </c>
      <c r="CF34" s="185">
        <f t="shared" si="33"/>
        <v>45012</v>
      </c>
      <c r="CG34" s="2"/>
      <c r="CH34" s="45">
        <f t="shared" si="19"/>
        <v>13</v>
      </c>
      <c r="CL34" s="3"/>
      <c r="CM34" s="8"/>
      <c r="CN34" s="214" t="str">
        <f t="shared" si="20"/>
        <v>J</v>
      </c>
      <c r="CO34" s="206">
        <f t="shared" si="34"/>
        <v>45043</v>
      </c>
      <c r="CP34" s="2"/>
      <c r="CQ34" s="45" t="str">
        <f t="shared" si="21"/>
        <v/>
      </c>
      <c r="CU34" s="3"/>
      <c r="CV34" s="8"/>
      <c r="CW34" s="232" t="str">
        <f t="shared" si="22"/>
        <v>S</v>
      </c>
      <c r="CX34" s="166">
        <f t="shared" si="35"/>
        <v>45073</v>
      </c>
      <c r="CY34" s="2"/>
      <c r="CZ34" s="45" t="str">
        <f t="shared" si="23"/>
        <v/>
      </c>
      <c r="DD34" s="3"/>
      <c r="DE34" s="151"/>
    </row>
    <row r="35" spans="1:109" ht="9.6" customHeight="1" x14ac:dyDescent="0.3">
      <c r="A35" s="151"/>
      <c r="B35" s="195" t="str">
        <f t="shared" si="24"/>
        <v>M</v>
      </c>
      <c r="C35" s="183">
        <f t="shared" si="25"/>
        <v>44740</v>
      </c>
      <c r="D35" s="2"/>
      <c r="E35" s="45" t="str">
        <f t="shared" si="1"/>
        <v/>
      </c>
      <c r="I35" s="3"/>
      <c r="J35" s="8"/>
      <c r="K35" s="212" t="str">
        <f t="shared" si="2"/>
        <v>J</v>
      </c>
      <c r="L35" s="217">
        <f t="shared" si="26"/>
        <v>44770</v>
      </c>
      <c r="M35" s="10"/>
      <c r="N35" s="45" t="str">
        <f t="shared" si="3"/>
        <v/>
      </c>
      <c r="R35" s="3"/>
      <c r="S35" s="145"/>
      <c r="T35" s="231" t="str">
        <f t="shared" si="4"/>
        <v>D</v>
      </c>
      <c r="U35" s="185">
        <f t="shared" si="27"/>
        <v>44801</v>
      </c>
      <c r="V35" s="2"/>
      <c r="W35" s="45" t="str">
        <f t="shared" si="5"/>
        <v/>
      </c>
      <c r="AA35" s="3"/>
      <c r="AB35" s="8"/>
      <c r="AC35" s="209" t="str">
        <f t="shared" si="6"/>
        <v>M</v>
      </c>
      <c r="AD35" s="185">
        <f t="shared" si="28"/>
        <v>44832</v>
      </c>
      <c r="AE35" s="2"/>
      <c r="AF35" s="45" t="str">
        <f t="shared" si="7"/>
        <v/>
      </c>
      <c r="AJ35" s="3"/>
      <c r="AK35" s="8"/>
      <c r="AL35" s="195" t="str">
        <f t="shared" si="8"/>
        <v>V</v>
      </c>
      <c r="AM35" s="189">
        <f t="shared" si="9"/>
        <v>44862</v>
      </c>
      <c r="AN35" s="2"/>
      <c r="AO35" s="153" t="str">
        <f t="shared" si="0"/>
        <v/>
      </c>
      <c r="AS35" s="3"/>
      <c r="AT35" s="8"/>
      <c r="AU35" s="209" t="str">
        <f t="shared" si="10"/>
        <v>L</v>
      </c>
      <c r="AV35" s="198">
        <f t="shared" si="29"/>
        <v>44893</v>
      </c>
      <c r="AW35" s="2"/>
      <c r="AX35" s="45">
        <f t="shared" si="11"/>
        <v>48</v>
      </c>
      <c r="BB35" s="3"/>
      <c r="BC35" s="8"/>
      <c r="BD35" s="209" t="str">
        <f t="shared" si="12"/>
        <v>M</v>
      </c>
      <c r="BE35" s="198">
        <f t="shared" si="30"/>
        <v>44923</v>
      </c>
      <c r="BF35" s="2"/>
      <c r="BG35" s="45" t="str">
        <f t="shared" si="13"/>
        <v/>
      </c>
      <c r="BK35" s="3"/>
      <c r="BL35" s="8"/>
      <c r="BM35" s="220" t="str">
        <f t="shared" si="14"/>
        <v>S</v>
      </c>
      <c r="BN35" s="198">
        <f t="shared" si="31"/>
        <v>44954</v>
      </c>
      <c r="BO35" s="10"/>
      <c r="BP35" s="45" t="str">
        <f t="shared" si="15"/>
        <v/>
      </c>
      <c r="BT35" s="3"/>
      <c r="BU35" s="8"/>
      <c r="BV35" s="214" t="str">
        <f t="shared" si="16"/>
        <v>M</v>
      </c>
      <c r="BW35" s="166">
        <f t="shared" si="32"/>
        <v>44985</v>
      </c>
      <c r="BX35" s="2"/>
      <c r="BY35" s="45" t="str">
        <f t="shared" si="17"/>
        <v/>
      </c>
      <c r="CC35" s="3"/>
      <c r="CD35" s="8"/>
      <c r="CE35" s="214" t="str">
        <f t="shared" si="18"/>
        <v>M</v>
      </c>
      <c r="CF35" s="198">
        <f t="shared" si="33"/>
        <v>45013</v>
      </c>
      <c r="CG35" s="2"/>
      <c r="CH35" s="45" t="str">
        <f t="shared" si="19"/>
        <v/>
      </c>
      <c r="CL35" s="3"/>
      <c r="CM35" s="8"/>
      <c r="CN35" s="214" t="str">
        <f t="shared" si="20"/>
        <v>V</v>
      </c>
      <c r="CO35" s="206">
        <f t="shared" si="34"/>
        <v>45044</v>
      </c>
      <c r="CP35" s="2"/>
      <c r="CQ35" s="45" t="str">
        <f t="shared" si="21"/>
        <v/>
      </c>
      <c r="CU35" s="3"/>
      <c r="CV35" s="8"/>
      <c r="CW35" s="232" t="str">
        <f t="shared" si="22"/>
        <v>D</v>
      </c>
      <c r="CX35" s="166">
        <f t="shared" si="35"/>
        <v>45074</v>
      </c>
      <c r="CY35" s="2"/>
      <c r="CZ35" s="45" t="str">
        <f t="shared" si="23"/>
        <v/>
      </c>
      <c r="DD35" s="3"/>
      <c r="DE35" s="151"/>
    </row>
    <row r="36" spans="1:109" ht="9.6" customHeight="1" x14ac:dyDescent="0.3">
      <c r="A36" s="151"/>
      <c r="B36" s="195" t="str">
        <f t="shared" si="24"/>
        <v>M</v>
      </c>
      <c r="C36" s="183">
        <f>IF(C35="","",IF(MONTH(C35+1)=MONTH(C8),C35+1,""))</f>
        <v>44741</v>
      </c>
      <c r="D36" s="2"/>
      <c r="E36" s="45" t="str">
        <f t="shared" si="1"/>
        <v/>
      </c>
      <c r="I36" s="3"/>
      <c r="J36" s="8"/>
      <c r="K36" s="212" t="str">
        <f t="shared" si="2"/>
        <v>V</v>
      </c>
      <c r="L36" s="178">
        <f t="shared" ref="L36:L38" si="36">IF(L35="","",IF(MONTH(L35+1)=MONTH(L8),L35+1,""))</f>
        <v>44771</v>
      </c>
      <c r="M36" s="10"/>
      <c r="N36" s="45" t="str">
        <f t="shared" si="3"/>
        <v/>
      </c>
      <c r="R36" s="3"/>
      <c r="S36" s="145"/>
      <c r="T36" s="209" t="str">
        <f t="shared" si="4"/>
        <v>L</v>
      </c>
      <c r="U36" s="185">
        <f>IF(U35="","",IF(MONTH(U35+1)=MONTH(U8),U35+1,""))</f>
        <v>44802</v>
      </c>
      <c r="V36" s="2"/>
      <c r="W36" s="45">
        <f t="shared" si="5"/>
        <v>35</v>
      </c>
      <c r="AA36" s="3"/>
      <c r="AB36" s="8"/>
      <c r="AC36" s="209" t="str">
        <f t="shared" si="6"/>
        <v>J</v>
      </c>
      <c r="AD36" s="198">
        <f>IF(AD35="","",IF(MONTH(AD35+1)=MONTH(AD8),AD35+1,""))</f>
        <v>44833</v>
      </c>
      <c r="AE36" s="2"/>
      <c r="AF36" s="45" t="str">
        <f t="shared" si="7"/>
        <v/>
      </c>
      <c r="AJ36" s="3"/>
      <c r="AK36" s="8"/>
      <c r="AL36" s="219" t="str">
        <f t="shared" si="8"/>
        <v>S</v>
      </c>
      <c r="AM36" s="202">
        <f>IF(AM35="","",IF(MONTH(AM35+1)=MONTH(AM8),AM35+1,""))</f>
        <v>44863</v>
      </c>
      <c r="AN36" s="2"/>
      <c r="AO36" s="153" t="str">
        <f t="shared" si="0"/>
        <v/>
      </c>
      <c r="AS36" s="3"/>
      <c r="AT36" s="8"/>
      <c r="AU36" s="209" t="str">
        <f t="shared" si="10"/>
        <v>M</v>
      </c>
      <c r="AV36" s="198">
        <f>IF(AV35="","",IF(MONTH(AV35+1)=MONTH(AV8),AV35+1,""))</f>
        <v>44894</v>
      </c>
      <c r="AW36" s="2"/>
      <c r="AX36" s="45" t="str">
        <f t="shared" si="11"/>
        <v/>
      </c>
      <c r="BB36" s="3"/>
      <c r="BC36" s="8"/>
      <c r="BD36" s="209" t="str">
        <f t="shared" si="12"/>
        <v>J</v>
      </c>
      <c r="BE36" s="198">
        <f>IF(BE35="","",IF(MONTH(BE35+1)=MONTH(BE8),BE35+1,""))</f>
        <v>44924</v>
      </c>
      <c r="BF36" s="2"/>
      <c r="BG36" s="45" t="str">
        <f t="shared" si="13"/>
        <v/>
      </c>
      <c r="BK36" s="3"/>
      <c r="BL36" s="8"/>
      <c r="BM36" s="220" t="str">
        <f t="shared" si="14"/>
        <v>D</v>
      </c>
      <c r="BN36" s="141">
        <f>IF(BN35="","",IF(MONTH(BN35+1)=MONTH(BN8),BN35+1,""))</f>
        <v>44955</v>
      </c>
      <c r="BO36" s="10"/>
      <c r="BP36" s="45" t="str">
        <f t="shared" si="15"/>
        <v/>
      </c>
      <c r="BT36" s="3"/>
      <c r="BU36" s="8"/>
      <c r="BV36" s="214" t="str">
        <f t="shared" si="16"/>
        <v/>
      </c>
      <c r="BW36" s="141" t="str">
        <f>IF(BW35="","",IF(MONTH(BW35+1)=MONTH(BW8),BW35+1,""))</f>
        <v/>
      </c>
      <c r="BX36" s="2"/>
      <c r="BY36" s="45" t="e">
        <f t="shared" si="17"/>
        <v>#VALUE!</v>
      </c>
      <c r="CC36" s="3"/>
      <c r="CD36" s="8"/>
      <c r="CE36" s="214" t="str">
        <f t="shared" si="18"/>
        <v>M</v>
      </c>
      <c r="CF36" s="198">
        <f>IF(CF35="","",IF(MONTH(CF35+1)=MONTH(CF8),CF35+1,""))</f>
        <v>45014</v>
      </c>
      <c r="CG36" s="2"/>
      <c r="CH36" s="45" t="str">
        <f t="shared" si="19"/>
        <v/>
      </c>
      <c r="CL36" s="3"/>
      <c r="CM36" s="8"/>
      <c r="CN36" s="226" t="str">
        <f>IF(CO36&lt;&gt;"",UPPER(LEFT(TEXT(CO36,"jjj"))),"")</f>
        <v>S</v>
      </c>
      <c r="CO36" s="163">
        <f>IF(CO35="","",IF(MONTH(CO35+1)=MONTH(CO8),CO35+1,""))</f>
        <v>45045</v>
      </c>
      <c r="CP36" s="2"/>
      <c r="CQ36" s="45" t="str">
        <f t="shared" si="21"/>
        <v/>
      </c>
      <c r="CU36" s="3"/>
      <c r="CV36" s="8"/>
      <c r="CW36" s="214" t="str">
        <f t="shared" si="22"/>
        <v>L</v>
      </c>
      <c r="CX36" s="166">
        <f>IF(CX35="","",IF(MONTH(CX35+1)=MONTH(CX8),CX35+1,""))</f>
        <v>45075</v>
      </c>
      <c r="CY36" s="2"/>
      <c r="CZ36" s="45">
        <f t="shared" si="23"/>
        <v>22</v>
      </c>
      <c r="DD36" s="3"/>
      <c r="DE36" s="151"/>
    </row>
    <row r="37" spans="1:109" ht="9.6" customHeight="1" x14ac:dyDescent="0.3">
      <c r="A37" s="151"/>
      <c r="B37" s="195" t="str">
        <f t="shared" si="24"/>
        <v>J</v>
      </c>
      <c r="C37" s="183">
        <f>IF(C36="","",IF(MONTH(C36+1)=MONTH(C9),C36+1,""))</f>
        <v>44742</v>
      </c>
      <c r="D37" s="2"/>
      <c r="E37" s="45" t="str">
        <f t="shared" si="1"/>
        <v/>
      </c>
      <c r="I37" s="3"/>
      <c r="J37" s="8"/>
      <c r="K37" s="220" t="str">
        <f t="shared" si="2"/>
        <v>S</v>
      </c>
      <c r="L37" s="179">
        <f>IF(L36="","",IF(MONTH(L36+1)=MONTH(L9),L36+1,""))</f>
        <v>44772</v>
      </c>
      <c r="M37" s="10"/>
      <c r="N37" s="149"/>
      <c r="R37" s="3"/>
      <c r="S37" s="145"/>
      <c r="T37" s="209" t="str">
        <f t="shared" si="4"/>
        <v>M</v>
      </c>
      <c r="U37" s="198">
        <f>IF(U36="","",IF(MONTH(U36+1)=MONTH(U9),U36+1,""))</f>
        <v>44803</v>
      </c>
      <c r="V37" s="20"/>
      <c r="W37" s="45" t="str">
        <f t="shared" si="5"/>
        <v/>
      </c>
      <c r="AA37" s="3"/>
      <c r="AB37" s="8"/>
      <c r="AC37" s="209" t="str">
        <f t="shared" si="6"/>
        <v>V</v>
      </c>
      <c r="AD37" s="198">
        <f>IF(AD36="","",IF(MONTH(AD36+1)=MONTH(AD9),AD36+1,""))</f>
        <v>44834</v>
      </c>
      <c r="AE37" s="2"/>
      <c r="AF37" s="45" t="str">
        <f t="shared" si="7"/>
        <v/>
      </c>
      <c r="AJ37" s="3"/>
      <c r="AK37" s="8"/>
      <c r="AL37" s="219" t="str">
        <f t="shared" si="8"/>
        <v>D</v>
      </c>
      <c r="AM37" s="202">
        <f>IF(AM36="","",IF(MONTH(AM36+1)=MONTH(AM9),AM36+1,""))</f>
        <v>44864</v>
      </c>
      <c r="AN37" s="2"/>
      <c r="AO37" s="153" t="str">
        <f t="shared" si="0"/>
        <v/>
      </c>
      <c r="AS37" s="3"/>
      <c r="AT37" s="8"/>
      <c r="AU37" s="212" t="str">
        <f t="shared" si="10"/>
        <v>M</v>
      </c>
      <c r="AV37" s="205">
        <f>IF(AV36="","",IF(MONTH(AV36+1)=MONTH(AV9),AV36+1,""))</f>
        <v>44895</v>
      </c>
      <c r="AW37" s="2"/>
      <c r="AX37" s="45" t="str">
        <f t="shared" si="11"/>
        <v/>
      </c>
      <c r="BB37" s="3"/>
      <c r="BC37" s="8"/>
      <c r="BD37" s="209" t="str">
        <f t="shared" si="12"/>
        <v>V</v>
      </c>
      <c r="BE37" s="141">
        <f>IF(BE36="","",IF(MONTH(BE36+1)=MONTH(BE9),BE36+1,""))</f>
        <v>44925</v>
      </c>
      <c r="BF37" s="20"/>
      <c r="BG37" s="45" t="str">
        <f t="shared" si="13"/>
        <v/>
      </c>
      <c r="BK37" s="3"/>
      <c r="BL37" s="8"/>
      <c r="BM37" s="212" t="str">
        <f t="shared" si="14"/>
        <v>L</v>
      </c>
      <c r="BN37" s="141">
        <f>IF(BN36="","",IF(MONTH(BN36+1)=MONTH(BN9),BN36+1,""))</f>
        <v>44956</v>
      </c>
      <c r="BO37" s="10"/>
      <c r="BP37" s="45">
        <f t="shared" si="15"/>
        <v>5</v>
      </c>
      <c r="BT37" s="3"/>
      <c r="BU37" s="8"/>
      <c r="BV37" s="214" t="str">
        <f t="shared" si="16"/>
        <v/>
      </c>
      <c r="BW37" s="141" t="str">
        <f>IF(BW36="","",IF(MONTH(BW36+1)=MONTH(BW9),BW36+1,""))</f>
        <v/>
      </c>
      <c r="BX37" s="10"/>
      <c r="BY37" s="45" t="e">
        <f t="shared" si="17"/>
        <v>#VALUE!</v>
      </c>
      <c r="CC37" s="3"/>
      <c r="CD37" s="8"/>
      <c r="CE37" s="214" t="str">
        <f t="shared" si="18"/>
        <v>J</v>
      </c>
      <c r="CF37" s="141">
        <f>IF(CF36="","",IF(MONTH(CF36+1)=MONTH(CF9),CF36+1,""))</f>
        <v>45015</v>
      </c>
      <c r="CG37" s="2"/>
      <c r="CH37" s="45" t="str">
        <f t="shared" si="19"/>
        <v/>
      </c>
      <c r="CL37" s="3"/>
      <c r="CM37" s="8"/>
      <c r="CN37" s="226" t="str">
        <f>IF(CO37&lt;&gt;"",UPPER(LEFT(TEXT(CO37,"jjj"))),"")</f>
        <v>D</v>
      </c>
      <c r="CO37" s="163">
        <f>IF(CO36="","",IF(MONTH(CO36+1)=MONTH(CO9),CO36+1,""))</f>
        <v>45046</v>
      </c>
      <c r="CP37" s="2"/>
      <c r="CQ37" s="45"/>
      <c r="CR37" s="147"/>
      <c r="CS37" s="147"/>
      <c r="CT37" s="147"/>
      <c r="CU37" s="158"/>
      <c r="CV37" s="8"/>
      <c r="CW37" s="214" t="str">
        <f t="shared" si="22"/>
        <v>M</v>
      </c>
      <c r="CX37" s="166">
        <f>IF(CX36="","",IF(MONTH(CX36+1)=MONTH(CX9),CX36+1,""))</f>
        <v>45076</v>
      </c>
      <c r="CY37" s="2"/>
      <c r="CZ37" s="45" t="str">
        <f t="shared" si="23"/>
        <v/>
      </c>
      <c r="DD37" s="3"/>
      <c r="DE37" s="151"/>
    </row>
    <row r="38" spans="1:109" ht="9.6" customHeight="1" thickBot="1" x14ac:dyDescent="0.35">
      <c r="A38" s="151"/>
      <c r="B38" s="196" t="str">
        <f t="shared" si="24"/>
        <v/>
      </c>
      <c r="C38" s="140" t="str">
        <f>IF(C37="","",IF(MONTH(C37+1)=MONTH(C10),C37+1,""))</f>
        <v/>
      </c>
      <c r="D38" s="4"/>
      <c r="E38" s="46" t="e">
        <f t="shared" si="1"/>
        <v>#VALUE!</v>
      </c>
      <c r="F38" s="5"/>
      <c r="G38" s="5"/>
      <c r="H38" s="5"/>
      <c r="I38" s="6"/>
      <c r="J38" s="8"/>
      <c r="K38" s="221" t="str">
        <f t="shared" si="2"/>
        <v>D</v>
      </c>
      <c r="L38" s="199">
        <f t="shared" si="36"/>
        <v>44773</v>
      </c>
      <c r="M38" s="148"/>
      <c r="N38" s="150"/>
      <c r="O38" s="5"/>
      <c r="P38" s="5"/>
      <c r="Q38" s="5"/>
      <c r="R38" s="6"/>
      <c r="S38" s="144"/>
      <c r="T38" s="210" t="str">
        <f t="shared" si="4"/>
        <v>M</v>
      </c>
      <c r="U38" s="201">
        <f>IF(U37="","",IF(MONTH(U37+1)=MONTH(U10),U37+1,""))</f>
        <v>44804</v>
      </c>
      <c r="V38" s="4"/>
      <c r="W38" s="46" t="str">
        <f t="shared" si="5"/>
        <v/>
      </c>
      <c r="X38" s="5"/>
      <c r="Y38" s="5"/>
      <c r="Z38" s="5"/>
      <c r="AA38" s="6"/>
      <c r="AB38" s="8"/>
      <c r="AC38" s="210" t="str">
        <f t="shared" si="6"/>
        <v/>
      </c>
      <c r="AD38" s="157" t="str">
        <f>IF(AD37="","",IF(MONTH(AD37+1)=MONTH(AD10),AD37+1,""))</f>
        <v/>
      </c>
      <c r="AE38" s="148"/>
      <c r="AF38" s="150"/>
      <c r="AG38" s="5"/>
      <c r="AH38" s="5"/>
      <c r="AI38" s="5"/>
      <c r="AJ38" s="6"/>
      <c r="AK38" s="8"/>
      <c r="AL38" s="196" t="str">
        <f t="shared" si="8"/>
        <v>L</v>
      </c>
      <c r="AM38" s="190">
        <f>IF(AM37="","",IF(MONTH(AM37+1)=MONTH(AM10),AM37+1,""))</f>
        <v>44865</v>
      </c>
      <c r="AN38" s="4"/>
      <c r="AO38" s="154">
        <f t="shared" si="0"/>
        <v>44</v>
      </c>
      <c r="AP38" s="5"/>
      <c r="AQ38" s="5"/>
      <c r="AR38" s="5"/>
      <c r="AS38" s="6"/>
      <c r="AT38" s="8"/>
      <c r="AU38" s="213" t="str">
        <f t="shared" si="10"/>
        <v/>
      </c>
      <c r="AV38" s="157" t="str">
        <f>IF(AV37="","",IF(MONTH(AV37+1)=MONTH(AV10),AV37+1,""))</f>
        <v/>
      </c>
      <c r="AW38" s="148"/>
      <c r="AX38" s="46" t="e">
        <f t="shared" si="11"/>
        <v>#VALUE!</v>
      </c>
      <c r="AY38" s="5"/>
      <c r="AZ38" s="5"/>
      <c r="BA38" s="5"/>
      <c r="BB38" s="6"/>
      <c r="BC38" s="8"/>
      <c r="BD38" s="224" t="str">
        <f t="shared" si="12"/>
        <v>S</v>
      </c>
      <c r="BE38" s="157">
        <f>IF(BE37="","",IF(MONTH(BE37+1)=MONTH(BE10),BE37+1,""))</f>
        <v>44926</v>
      </c>
      <c r="BF38" s="4"/>
      <c r="BG38" s="46" t="str">
        <f t="shared" si="13"/>
        <v/>
      </c>
      <c r="BH38" s="5"/>
      <c r="BI38" s="5"/>
      <c r="BJ38" s="5"/>
      <c r="BK38" s="6"/>
      <c r="BL38" s="8"/>
      <c r="BM38" s="213" t="str">
        <f t="shared" si="14"/>
        <v>M</v>
      </c>
      <c r="BN38" s="157">
        <f>IF(BN37="","",IF(MONTH(BN37+1)=MONTH(BN10),BN37+1,""))</f>
        <v>44957</v>
      </c>
      <c r="BO38" s="148"/>
      <c r="BP38" s="46" t="str">
        <f t="shared" si="15"/>
        <v/>
      </c>
      <c r="BQ38" s="5"/>
      <c r="BR38" s="5"/>
      <c r="BS38" s="5"/>
      <c r="BT38" s="6"/>
      <c r="BU38" s="8"/>
      <c r="BV38" s="215" t="str">
        <f t="shared" si="16"/>
        <v/>
      </c>
      <c r="BW38" s="157" t="str">
        <f>IF(BW37="","",IF(MONTH(BW37+1)=MONTH(BW10),BW37+1,""))</f>
        <v/>
      </c>
      <c r="BX38" s="159"/>
      <c r="BY38" s="160" t="e">
        <f>IF(WEEKDAY(BW38)=2,_xlfn.ISOWEEKNUM(BW38),"")</f>
        <v>#VALUE!</v>
      </c>
      <c r="BZ38" s="68"/>
      <c r="CA38" s="68"/>
      <c r="CB38" s="68"/>
      <c r="CC38" s="69"/>
      <c r="CD38" s="8"/>
      <c r="CE38" s="215" t="str">
        <f t="shared" si="18"/>
        <v>V</v>
      </c>
      <c r="CF38" s="157">
        <f>IF(CF37="","",IF(MONTH(CF37+1)=MONTH(CF10),CF37+1,""))</f>
        <v>45016</v>
      </c>
      <c r="CG38" s="4"/>
      <c r="CH38" s="46" t="str">
        <f t="shared" si="19"/>
        <v/>
      </c>
      <c r="CI38" s="5"/>
      <c r="CJ38" s="5"/>
      <c r="CK38" s="5"/>
      <c r="CL38" s="6"/>
      <c r="CM38" s="8"/>
      <c r="CN38" s="215" t="str">
        <f>IF(CO38&lt;&gt;"",UPPER(LEFT(TEXT(CO38,"jjj"))),"")</f>
        <v/>
      </c>
      <c r="CO38" s="157" t="str">
        <f>IF(CO37="","",IF(MONTH(CO37+1)=MONTH(CO10),CO37+1,""))</f>
        <v/>
      </c>
      <c r="CP38" s="159"/>
      <c r="CQ38" s="160" t="str">
        <f>IF(WEEKDAY(CO37)=2,_xlfn.ISOWEEKNUM(CO37),"")</f>
        <v/>
      </c>
      <c r="CR38" s="159"/>
      <c r="CS38" s="159"/>
      <c r="CT38" s="159"/>
      <c r="CU38" s="161"/>
      <c r="CV38" s="8"/>
      <c r="CW38" s="215" t="str">
        <f t="shared" si="22"/>
        <v>M</v>
      </c>
      <c r="CX38" s="167">
        <f>IF(CX37="","",IF(MONTH(CX37+1)=MONTH(CX10),CX37+1,""))</f>
        <v>45077</v>
      </c>
      <c r="CY38" s="4"/>
      <c r="CZ38" s="46" t="str">
        <f t="shared" si="23"/>
        <v/>
      </c>
      <c r="DA38" s="5"/>
      <c r="DB38" s="5"/>
      <c r="DC38" s="5"/>
      <c r="DD38" s="6"/>
      <c r="DE38" s="151"/>
    </row>
    <row r="39" spans="1:109" ht="4.2" customHeight="1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139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</row>
    <row r="40" spans="1:109" x14ac:dyDescent="0.3">
      <c r="M40" s="19"/>
    </row>
    <row r="41" spans="1:109" ht="10.95" customHeight="1" x14ac:dyDescent="0.3">
      <c r="B41" s="285" t="s">
        <v>3</v>
      </c>
      <c r="C41" s="286"/>
      <c r="D41" s="255" t="s">
        <v>39</v>
      </c>
      <c r="E41" s="255"/>
      <c r="F41" s="18"/>
      <c r="G41" s="18"/>
      <c r="H41" s="18"/>
      <c r="I41" s="18"/>
      <c r="J41" s="18"/>
      <c r="K41" s="276"/>
      <c r="L41" s="277"/>
      <c r="M41" s="18" t="s">
        <v>29</v>
      </c>
      <c r="N41" s="18"/>
      <c r="O41" s="18"/>
      <c r="P41" s="18"/>
      <c r="Q41" s="18"/>
      <c r="R41" s="18"/>
      <c r="S41" s="18"/>
      <c r="T41" s="18"/>
      <c r="U41" s="18"/>
      <c r="V41" s="18"/>
      <c r="AC41" s="233"/>
      <c r="AD41" s="255" t="s">
        <v>42</v>
      </c>
      <c r="AE41" s="255"/>
      <c r="AF41" s="18"/>
      <c r="AG41" s="17"/>
      <c r="AH41" s="320"/>
      <c r="AI41" s="321"/>
      <c r="AJ41" s="321"/>
      <c r="AK41" s="322"/>
      <c r="AL41" s="17"/>
      <c r="AP41" s="18"/>
      <c r="AQ41" s="18"/>
      <c r="AR41" s="18"/>
      <c r="AS41" s="18"/>
      <c r="AT41" s="18"/>
      <c r="AU41" s="18"/>
      <c r="AV41" s="18"/>
    </row>
    <row r="42" spans="1:109" ht="6.6" customHeight="1" x14ac:dyDescent="0.3"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</row>
    <row r="43" spans="1:109" ht="10.95" customHeight="1" x14ac:dyDescent="0.3">
      <c r="B43" s="256"/>
      <c r="C43" s="257"/>
      <c r="D43" s="255" t="s">
        <v>40</v>
      </c>
      <c r="E43" s="255"/>
      <c r="F43" s="255"/>
      <c r="G43" s="255"/>
      <c r="H43" s="255"/>
      <c r="I43" s="255"/>
      <c r="J43" s="255"/>
      <c r="K43" s="18"/>
      <c r="L43" s="18"/>
      <c r="M43" s="18"/>
      <c r="N43" s="18"/>
      <c r="O43" s="18"/>
      <c r="P43" s="18"/>
      <c r="Q43" s="18"/>
      <c r="R43" s="18"/>
      <c r="S43" s="18"/>
      <c r="AC43" s="234"/>
      <c r="AD43" s="255" t="s">
        <v>43</v>
      </c>
      <c r="AE43" s="255"/>
      <c r="AH43" s="320"/>
      <c r="AI43" s="321"/>
      <c r="AJ43" s="321"/>
      <c r="AK43" s="322"/>
      <c r="AL43" s="18"/>
      <c r="AP43" s="18"/>
      <c r="AQ43" s="18"/>
      <c r="AR43" s="18"/>
      <c r="AS43" s="18"/>
      <c r="AT43" s="18"/>
      <c r="AU43" s="18"/>
      <c r="AV43" s="18"/>
    </row>
    <row r="44" spans="1:109" ht="6.6" customHeight="1" x14ac:dyDescent="0.3"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</row>
    <row r="45" spans="1:109" ht="10.95" customHeight="1" x14ac:dyDescent="0.3">
      <c r="B45" s="283"/>
      <c r="C45" s="284"/>
      <c r="D45" s="255" t="s">
        <v>41</v>
      </c>
      <c r="E45" s="255"/>
      <c r="F45" s="255"/>
      <c r="G45" s="255"/>
      <c r="H45" s="255"/>
      <c r="I45" s="255"/>
      <c r="J45" s="255"/>
      <c r="K45" s="278"/>
      <c r="L45" s="279"/>
      <c r="M45" s="11" t="s">
        <v>30</v>
      </c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8"/>
      <c r="Y45" s="18"/>
      <c r="Z45" s="9"/>
      <c r="AA45" s="9"/>
      <c r="AB45" s="9"/>
      <c r="AC45" s="235"/>
      <c r="AD45" s="255" t="s">
        <v>44</v>
      </c>
      <c r="AE45" s="255"/>
      <c r="AF45" s="17"/>
      <c r="AG45" s="17"/>
      <c r="AH45" s="320"/>
      <c r="AI45" s="321"/>
      <c r="AJ45" s="321"/>
      <c r="AK45" s="322"/>
      <c r="AL45" s="17"/>
      <c r="AP45" s="17"/>
      <c r="AQ45" s="17"/>
      <c r="AR45" s="17"/>
    </row>
    <row r="46" spans="1:109" ht="10.95" customHeight="1" x14ac:dyDescent="0.3">
      <c r="L46" s="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</row>
  </sheetData>
  <sheetProtection formatCells="0" formatRows="0" deleteColumns="0" deleteRows="0" selectLockedCells="1" selectUnlockedCells="1"/>
  <mergeCells count="70">
    <mergeCell ref="AH45:AK45"/>
    <mergeCell ref="AD45:AE45"/>
    <mergeCell ref="L2:M2"/>
    <mergeCell ref="K4:R4"/>
    <mergeCell ref="K5:R5"/>
    <mergeCell ref="C2:K2"/>
    <mergeCell ref="V2:AB2"/>
    <mergeCell ref="D45:J45"/>
    <mergeCell ref="K41:L41"/>
    <mergeCell ref="K45:L45"/>
    <mergeCell ref="B4:I4"/>
    <mergeCell ref="B5:I5"/>
    <mergeCell ref="K6:R6"/>
    <mergeCell ref="B6:I6"/>
    <mergeCell ref="B45:C45"/>
    <mergeCell ref="B41:C41"/>
    <mergeCell ref="BZ7:CC7"/>
    <mergeCell ref="CI7:CL7"/>
    <mergeCell ref="CR7:CU7"/>
    <mergeCell ref="DA7:DD7"/>
    <mergeCell ref="BM4:BT4"/>
    <mergeCell ref="BM5:BT5"/>
    <mergeCell ref="BM6:BT6"/>
    <mergeCell ref="BQ7:BT7"/>
    <mergeCell ref="CW6:DD6"/>
    <mergeCell ref="CW5:DD5"/>
    <mergeCell ref="CW4:DD4"/>
    <mergeCell ref="CE5:CL5"/>
    <mergeCell ref="CE6:CL6"/>
    <mergeCell ref="CE4:CL4"/>
    <mergeCell ref="CN4:CU4"/>
    <mergeCell ref="CN5:CU5"/>
    <mergeCell ref="DF1:DG1"/>
    <mergeCell ref="AC5:AJ5"/>
    <mergeCell ref="AC6:AJ6"/>
    <mergeCell ref="AL4:AS4"/>
    <mergeCell ref="AL5:AS5"/>
    <mergeCell ref="AL6:AS6"/>
    <mergeCell ref="BV4:CC4"/>
    <mergeCell ref="BV5:CC5"/>
    <mergeCell ref="BV6:CC6"/>
    <mergeCell ref="DF2:DG2"/>
    <mergeCell ref="AU4:BB4"/>
    <mergeCell ref="AU5:BB5"/>
    <mergeCell ref="AC4:AJ4"/>
    <mergeCell ref="BD6:BK6"/>
    <mergeCell ref="CN6:CU6"/>
    <mergeCell ref="AC2:AD2"/>
    <mergeCell ref="AY7:BB7"/>
    <mergeCell ref="BH7:BK7"/>
    <mergeCell ref="D41:E41"/>
    <mergeCell ref="B43:C43"/>
    <mergeCell ref="F7:I7"/>
    <mergeCell ref="O7:R7"/>
    <mergeCell ref="X7:AA7"/>
    <mergeCell ref="AG7:AJ7"/>
    <mergeCell ref="AP7:AS7"/>
    <mergeCell ref="AD41:AE41"/>
    <mergeCell ref="AD43:AE43"/>
    <mergeCell ref="D43:J43"/>
    <mergeCell ref="AH41:AK41"/>
    <mergeCell ref="AH43:AK43"/>
    <mergeCell ref="AU6:BB6"/>
    <mergeCell ref="BD4:BK4"/>
    <mergeCell ref="BD5:BK5"/>
    <mergeCell ref="T5:AA5"/>
    <mergeCell ref="AF2:AM2"/>
    <mergeCell ref="AT2:AW2"/>
    <mergeCell ref="T6:AA6"/>
    <mergeCell ref="T4:AA4"/>
  </mergeCells>
  <conditionalFormatting sqref="B1:DD1 B2:K2 N2:AB2 B39:DD39 R36:S36 S37:S38 L9:S35 B9:K38 N36 T9:AC38 AE2:AF2 AO2 AX2:DD2 B3:DD7 AD9:CN37 AK38:CN38 B8:CN8 CP8:DD38">
    <cfRule type="containsErrors" dxfId="9" priority="18">
      <formula>ISERROR(B1)</formula>
    </cfRule>
  </conditionalFormatting>
  <conditionalFormatting sqref="A1:DD1 A2:K2 N2:AB2 A39:DD39 R36:S36 S37:S38 L9:S35 A9:K38 N36 T9:AC38 AE2:AF2 AO2 AX2:DD2 A3:DD7 AD9:CN37 AK38:CN38 A8:CN8 CP8:DD38 DE1:DE39">
    <cfRule type="containsErrors" dxfId="8" priority="17">
      <formula>ISERROR(A1)</formula>
    </cfRule>
  </conditionalFormatting>
  <conditionalFormatting sqref="B8:B38 K7:K38 T8:T38 AC8:AC38 AL8:AL38 AU8:AU38 BD8:BD38 BM8:BM38 BV8:BV38 CE8:CE38 CN8:CN38 CW8:CW38">
    <cfRule type="expression" dxfId="7" priority="4">
      <formula>WEEKDAY(C7,11)&gt;5</formula>
    </cfRule>
  </conditionalFormatting>
  <conditionalFormatting sqref="F8:F37 O8:O38 X8:X38 AG8:AG37 AP8:AP38 AY8:AY37 BH8:BH38 BQ8:BQ38 BZ8:BZ35 CI8:CI38 CR8:CR37 DA8:DA38">
    <cfRule type="expression" dxfId="6" priority="3">
      <formula>SUMPRODUCT((DebA&lt;=B8:C8)*(FinA&gt;=B8:C8))</formula>
    </cfRule>
  </conditionalFormatting>
  <conditionalFormatting sqref="G8:G37 P8:P38 Y8:Y38 AH8:AH37 AQ8:AQ38 AZ8:AZ37 BI8:BI38 BR8:BR38 CA8:CA35 CJ8:CJ38 CS8:CS37 DB8:DB38">
    <cfRule type="expression" dxfId="5" priority="2">
      <formula>SUMPRODUCT((DebB&lt;=B8:C8)*(FinB&gt;=B8:C8))</formula>
    </cfRule>
  </conditionalFormatting>
  <conditionalFormatting sqref="H8:H37 Q8:Q38 Z8:Z38 AI8:AI37 AR8:AR38 BA8:BA37 BJ8:BJ38 BS8:BS38 CB8:CB35 CK8:CK38 CT8:CT37 DC8:DC38">
    <cfRule type="expression" dxfId="4" priority="1">
      <formula>SUMPRODUCT((DebC&lt;=B8:C8)*(FinC&gt;=B8:C8))</formula>
    </cfRule>
  </conditionalFormatting>
  <pageMargins left="0.7" right="0.7" top="0.75" bottom="0.75" header="0.3" footer="0.3"/>
  <pageSetup paperSize="9" orientation="landscape" horizontalDpi="4294967293" r:id="rId1"/>
  <ignoredErrors>
    <ignoredError sqref="BY36:BY38 AX38 N36 E36:E38" evalError="1"/>
    <ignoredError sqref="U36" formula="1"/>
  </ignoredErrors>
  <drawing r:id="rId2"/>
  <legacyDrawing r:id="rId3"/>
  <controls>
    <mc:AlternateContent xmlns:mc="http://schemas.openxmlformats.org/markup-compatibility/2006">
      <mc:Choice Requires="x14">
        <control shapeId="1034" r:id="rId4" name="SpinButton3">
          <controlPr defaultSize="0" autoLine="0" autoPict="0" r:id="rId5">
            <anchor moveWithCells="1" sizeWithCells="1">
              <from>
                <xdr:col>116</xdr:col>
                <xdr:colOff>7620</xdr:colOff>
                <xdr:row>1</xdr:row>
                <xdr:rowOff>7620</xdr:rowOff>
              </from>
              <to>
                <xdr:col>116</xdr:col>
                <xdr:colOff>220980</xdr:colOff>
                <xdr:row>2</xdr:row>
                <xdr:rowOff>0</xdr:rowOff>
              </to>
            </anchor>
          </controlPr>
        </control>
      </mc:Choice>
      <mc:Fallback>
        <control shapeId="1034" r:id="rId4" name="SpinButton3"/>
      </mc:Fallback>
    </mc:AlternateContent>
    <mc:AlternateContent xmlns:mc="http://schemas.openxmlformats.org/markup-compatibility/2006">
      <mc:Choice Requires="x14">
        <control shapeId="1036" r:id="rId6" name="Spinner 12">
          <controlPr defaultSize="0" autoPict="0">
            <anchor moveWithCells="1" sizeWithCells="1">
              <from>
                <xdr:col>12</xdr:col>
                <xdr:colOff>289560</xdr:colOff>
                <xdr:row>1</xdr:row>
                <xdr:rowOff>0</xdr:rowOff>
              </from>
              <to>
                <xdr:col>12</xdr:col>
                <xdr:colOff>502920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7" name="Spinner 13">
          <controlPr defaultSize="0" autoPict="0">
            <anchor moveWithCells="1" sizeWithCells="1">
              <from>
                <xdr:col>30</xdr:col>
                <xdr:colOff>7620</xdr:colOff>
                <xdr:row>1</xdr:row>
                <xdr:rowOff>0</xdr:rowOff>
              </from>
              <to>
                <xdr:col>30</xdr:col>
                <xdr:colOff>220980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8" name="Spinner 17">
          <controlPr defaultSize="0" autoPict="0">
            <anchor moveWithCells="1" sizeWithCells="1">
              <from>
                <xdr:col>39</xdr:col>
                <xdr:colOff>297180</xdr:colOff>
                <xdr:row>1</xdr:row>
                <xdr:rowOff>0</xdr:rowOff>
              </from>
              <to>
                <xdr:col>40</xdr:col>
                <xdr:colOff>0</xdr:colOff>
                <xdr:row>2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2:J28"/>
  <sheetViews>
    <sheetView workbookViewId="0">
      <selection activeCell="E11" sqref="E11"/>
    </sheetView>
  </sheetViews>
  <sheetFormatPr baseColWidth="10" defaultRowHeight="14.4" x14ac:dyDescent="0.3"/>
  <cols>
    <col min="1" max="1" width="2.5546875" customWidth="1"/>
    <col min="2" max="2" width="18.88671875" customWidth="1"/>
    <col min="3" max="3" width="11.44140625" customWidth="1"/>
  </cols>
  <sheetData>
    <row r="2" spans="2:10" x14ac:dyDescent="0.3">
      <c r="B2" s="97" t="s">
        <v>20</v>
      </c>
      <c r="C2" s="287" t="s">
        <v>19</v>
      </c>
      <c r="D2" s="287"/>
      <c r="E2" s="288" t="s">
        <v>19</v>
      </c>
      <c r="F2" s="288"/>
      <c r="G2" s="289" t="s">
        <v>28</v>
      </c>
      <c r="H2" s="289"/>
      <c r="I2" s="290"/>
      <c r="J2" s="290"/>
    </row>
    <row r="3" spans="2:10" x14ac:dyDescent="0.3">
      <c r="B3" s="24" t="s">
        <v>21</v>
      </c>
      <c r="C3" s="81" t="s">
        <v>22</v>
      </c>
      <c r="D3" s="81" t="s">
        <v>14</v>
      </c>
      <c r="E3" s="81" t="s">
        <v>22</v>
      </c>
      <c r="F3" s="81" t="s">
        <v>14</v>
      </c>
      <c r="G3" s="81" t="s">
        <v>22</v>
      </c>
      <c r="H3" s="81" t="s">
        <v>14</v>
      </c>
      <c r="I3" s="9"/>
      <c r="J3" s="9"/>
    </row>
    <row r="4" spans="2:10" ht="15.6" x14ac:dyDescent="0.3">
      <c r="B4" s="98">
        <v>2022</v>
      </c>
      <c r="C4" s="93"/>
      <c r="D4" s="93"/>
      <c r="E4" s="93"/>
      <c r="F4" s="93"/>
      <c r="G4" s="93"/>
      <c r="H4" s="93"/>
    </row>
    <row r="5" spans="2:10" x14ac:dyDescent="0.3">
      <c r="B5" s="94" t="s">
        <v>23</v>
      </c>
      <c r="C5" s="99"/>
      <c r="D5" s="100"/>
      <c r="E5" s="102"/>
      <c r="F5" s="102"/>
      <c r="G5" s="105"/>
      <c r="H5" s="105"/>
    </row>
    <row r="6" spans="2:10" x14ac:dyDescent="0.3">
      <c r="B6" s="95" t="s">
        <v>24</v>
      </c>
      <c r="C6" s="100"/>
      <c r="D6" s="100"/>
      <c r="E6" s="102"/>
      <c r="F6" s="102"/>
      <c r="G6" s="105"/>
      <c r="H6" s="105"/>
    </row>
    <row r="7" spans="2:10" x14ac:dyDescent="0.3">
      <c r="B7" s="95" t="s">
        <v>25</v>
      </c>
      <c r="C7" s="100"/>
      <c r="D7" s="100"/>
      <c r="E7" s="102"/>
      <c r="F7" s="102"/>
      <c r="G7" s="105"/>
      <c r="H7" s="105"/>
    </row>
    <row r="8" spans="2:10" x14ac:dyDescent="0.3">
      <c r="B8" s="95" t="s">
        <v>26</v>
      </c>
      <c r="C8" s="99">
        <v>44856</v>
      </c>
      <c r="D8" s="99">
        <v>44871</v>
      </c>
      <c r="E8" s="103">
        <v>44856</v>
      </c>
      <c r="F8" s="103">
        <v>44871</v>
      </c>
      <c r="G8" s="106">
        <v>44856</v>
      </c>
      <c r="H8" s="106">
        <v>44871</v>
      </c>
    </row>
    <row r="9" spans="2:10" x14ac:dyDescent="0.3">
      <c r="B9" s="95" t="s">
        <v>27</v>
      </c>
      <c r="C9" s="99">
        <v>44912</v>
      </c>
      <c r="D9" s="99">
        <v>44928</v>
      </c>
      <c r="E9" s="103">
        <v>44912</v>
      </c>
      <c r="F9" s="103">
        <v>44928</v>
      </c>
      <c r="G9" s="106">
        <v>44912</v>
      </c>
      <c r="H9" s="106">
        <v>44928</v>
      </c>
    </row>
    <row r="10" spans="2:10" ht="15.6" x14ac:dyDescent="0.3">
      <c r="B10" s="98">
        <v>2023</v>
      </c>
      <c r="C10" s="101"/>
      <c r="D10" s="101"/>
      <c r="E10" s="104"/>
      <c r="F10" s="104"/>
      <c r="G10" s="107"/>
      <c r="H10" s="107"/>
    </row>
    <row r="11" spans="2:10" x14ac:dyDescent="0.3">
      <c r="B11" s="94" t="s">
        <v>23</v>
      </c>
      <c r="C11" s="99">
        <v>44961</v>
      </c>
      <c r="D11" s="99">
        <v>44976</v>
      </c>
      <c r="E11" s="103">
        <v>44968</v>
      </c>
      <c r="F11" s="103">
        <v>44983</v>
      </c>
      <c r="G11" s="106">
        <v>44975</v>
      </c>
      <c r="H11" s="106">
        <v>44990</v>
      </c>
    </row>
    <row r="12" spans="2:10" x14ac:dyDescent="0.3">
      <c r="B12" s="95" t="s">
        <v>24</v>
      </c>
      <c r="C12" s="99">
        <v>45024</v>
      </c>
      <c r="D12" s="99">
        <v>45039</v>
      </c>
      <c r="E12" s="103">
        <v>45031</v>
      </c>
      <c r="F12" s="103">
        <v>45047</v>
      </c>
      <c r="G12" s="106">
        <v>45038</v>
      </c>
      <c r="H12" s="106">
        <v>45054</v>
      </c>
    </row>
    <row r="13" spans="2:10" x14ac:dyDescent="0.3">
      <c r="B13" s="95" t="s">
        <v>25</v>
      </c>
      <c r="C13" s="100"/>
      <c r="D13" s="100"/>
      <c r="E13" s="102"/>
      <c r="F13" s="102"/>
      <c r="G13" s="105"/>
      <c r="H13" s="105"/>
    </row>
    <row r="14" spans="2:10" x14ac:dyDescent="0.3">
      <c r="B14" s="95" t="s">
        <v>26</v>
      </c>
      <c r="C14" s="100"/>
      <c r="D14" s="100"/>
      <c r="E14" s="102"/>
      <c r="F14" s="102"/>
      <c r="G14" s="105"/>
      <c r="H14" s="105"/>
    </row>
    <row r="15" spans="2:10" x14ac:dyDescent="0.3">
      <c r="B15" s="95" t="s">
        <v>27</v>
      </c>
      <c r="C15" s="100"/>
      <c r="D15" s="100"/>
      <c r="E15" s="102"/>
      <c r="F15" s="102"/>
      <c r="G15" s="105"/>
      <c r="H15" s="105"/>
    </row>
    <row r="16" spans="2:10" ht="15.6" x14ac:dyDescent="0.3">
      <c r="B16" s="98">
        <v>2024</v>
      </c>
      <c r="C16" s="101"/>
      <c r="D16" s="101"/>
      <c r="E16" s="104"/>
      <c r="F16" s="104"/>
      <c r="G16" s="107"/>
      <c r="H16" s="107"/>
    </row>
    <row r="17" spans="2:8" x14ac:dyDescent="0.3">
      <c r="B17" s="94" t="s">
        <v>23</v>
      </c>
      <c r="C17" s="100"/>
      <c r="D17" s="100"/>
      <c r="E17" s="102"/>
      <c r="F17" s="102"/>
      <c r="G17" s="105"/>
      <c r="H17" s="105"/>
    </row>
    <row r="18" spans="2:8" x14ac:dyDescent="0.3">
      <c r="B18" s="95" t="s">
        <v>24</v>
      </c>
      <c r="C18" s="100"/>
      <c r="D18" s="100"/>
      <c r="E18" s="102"/>
      <c r="F18" s="102"/>
      <c r="G18" s="105"/>
      <c r="H18" s="105"/>
    </row>
    <row r="19" spans="2:8" x14ac:dyDescent="0.3">
      <c r="B19" s="95" t="s">
        <v>25</v>
      </c>
      <c r="C19" s="100"/>
      <c r="D19" s="100"/>
      <c r="E19" s="102"/>
      <c r="F19" s="102"/>
      <c r="G19" s="105"/>
      <c r="H19" s="105"/>
    </row>
    <row r="20" spans="2:8" x14ac:dyDescent="0.3">
      <c r="B20" s="95" t="s">
        <v>26</v>
      </c>
      <c r="C20" s="100"/>
      <c r="D20" s="100"/>
      <c r="E20" s="102"/>
      <c r="F20" s="102"/>
      <c r="G20" s="105"/>
      <c r="H20" s="105"/>
    </row>
    <row r="21" spans="2:8" x14ac:dyDescent="0.3">
      <c r="B21" s="95" t="s">
        <v>27</v>
      </c>
      <c r="C21" s="100"/>
      <c r="D21" s="100"/>
      <c r="E21" s="102"/>
      <c r="F21" s="102"/>
      <c r="G21" s="105"/>
      <c r="H21" s="105"/>
    </row>
    <row r="22" spans="2:8" ht="15.6" x14ac:dyDescent="0.3">
      <c r="B22" s="98">
        <v>2025</v>
      </c>
      <c r="C22" s="101"/>
      <c r="D22" s="101"/>
      <c r="E22" s="104"/>
      <c r="F22" s="104"/>
      <c r="G22" s="107"/>
      <c r="H22" s="107"/>
    </row>
    <row r="23" spans="2:8" x14ac:dyDescent="0.3">
      <c r="B23" s="94" t="s">
        <v>23</v>
      </c>
      <c r="C23" s="100"/>
      <c r="D23" s="100"/>
      <c r="E23" s="102"/>
      <c r="F23" s="102"/>
      <c r="G23" s="105"/>
      <c r="H23" s="105"/>
    </row>
    <row r="24" spans="2:8" x14ac:dyDescent="0.3">
      <c r="B24" s="95" t="s">
        <v>24</v>
      </c>
      <c r="C24" s="100"/>
      <c r="D24" s="100"/>
      <c r="E24" s="102"/>
      <c r="F24" s="102"/>
      <c r="G24" s="105"/>
      <c r="H24" s="105"/>
    </row>
    <row r="25" spans="2:8" x14ac:dyDescent="0.3">
      <c r="B25" s="95" t="s">
        <v>25</v>
      </c>
      <c r="C25" s="100"/>
      <c r="D25" s="100"/>
      <c r="E25" s="102"/>
      <c r="F25" s="102"/>
      <c r="G25" s="105"/>
      <c r="H25" s="105"/>
    </row>
    <row r="26" spans="2:8" x14ac:dyDescent="0.3">
      <c r="B26" s="95" t="s">
        <v>26</v>
      </c>
      <c r="C26" s="100"/>
      <c r="D26" s="100"/>
      <c r="E26" s="102"/>
      <c r="F26" s="102"/>
      <c r="G26" s="105"/>
      <c r="H26" s="105"/>
    </row>
    <row r="27" spans="2:8" x14ac:dyDescent="0.3">
      <c r="B27" s="95" t="s">
        <v>27</v>
      </c>
      <c r="C27" s="100"/>
      <c r="D27" s="100"/>
      <c r="E27" s="102"/>
      <c r="F27" s="102"/>
      <c r="G27" s="105"/>
      <c r="H27" s="105"/>
    </row>
    <row r="28" spans="2:8" ht="15.6" x14ac:dyDescent="0.3">
      <c r="B28" s="98">
        <v>2026</v>
      </c>
      <c r="C28" s="96"/>
      <c r="D28" s="96"/>
      <c r="E28" s="104"/>
      <c r="F28" s="104"/>
      <c r="G28" s="107"/>
      <c r="H28" s="107"/>
    </row>
  </sheetData>
  <mergeCells count="4">
    <mergeCell ref="C2:D2"/>
    <mergeCell ref="E2:F2"/>
    <mergeCell ref="G2:H2"/>
    <mergeCell ref="I2:J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P8"/>
  <sheetViews>
    <sheetView workbookViewId="0">
      <selection activeCell="M15" sqref="M15"/>
    </sheetView>
  </sheetViews>
  <sheetFormatPr baseColWidth="10" defaultRowHeight="14.4" x14ac:dyDescent="0.3"/>
  <cols>
    <col min="3" max="3" width="0.88671875" customWidth="1"/>
    <col min="6" max="6" width="0.88671875" customWidth="1"/>
    <col min="9" max="9" width="0.88671875" customWidth="1"/>
    <col min="12" max="12" width="0.88671875" customWidth="1"/>
  </cols>
  <sheetData>
    <row r="1" spans="1:16" x14ac:dyDescent="0.3">
      <c r="A1" s="293" t="s">
        <v>12</v>
      </c>
      <c r="B1" s="294"/>
      <c r="C1" s="295"/>
      <c r="D1" s="293" t="s">
        <v>15</v>
      </c>
      <c r="E1" s="294"/>
      <c r="F1" s="298"/>
      <c r="G1" s="293" t="s">
        <v>16</v>
      </c>
      <c r="H1" s="294"/>
      <c r="I1" s="298"/>
      <c r="J1" s="293" t="s">
        <v>17</v>
      </c>
      <c r="K1" s="294"/>
      <c r="L1" s="298"/>
      <c r="M1" s="293" t="s">
        <v>18</v>
      </c>
      <c r="N1" s="294"/>
    </row>
    <row r="2" spans="1:16" x14ac:dyDescent="0.3">
      <c r="A2" s="82"/>
      <c r="B2" s="83"/>
      <c r="C2" s="296"/>
      <c r="D2" s="90"/>
      <c r="E2" s="83"/>
      <c r="F2" s="296"/>
      <c r="G2" s="90"/>
      <c r="H2" s="83"/>
      <c r="I2" s="296"/>
      <c r="J2" s="90"/>
      <c r="K2" s="83"/>
      <c r="L2" s="296"/>
      <c r="M2" s="90"/>
      <c r="N2" s="83"/>
    </row>
    <row r="3" spans="1:16" x14ac:dyDescent="0.3">
      <c r="A3" s="84" t="s">
        <v>13</v>
      </c>
      <c r="B3" s="85" t="s">
        <v>14</v>
      </c>
      <c r="C3" s="296"/>
      <c r="D3" s="84" t="s">
        <v>13</v>
      </c>
      <c r="E3" s="85" t="s">
        <v>14</v>
      </c>
      <c r="F3" s="296"/>
      <c r="G3" s="84" t="s">
        <v>13</v>
      </c>
      <c r="H3" s="85" t="s">
        <v>14</v>
      </c>
      <c r="I3" s="296"/>
      <c r="J3" s="84" t="s">
        <v>13</v>
      </c>
      <c r="K3" s="85" t="s">
        <v>14</v>
      </c>
      <c r="L3" s="296"/>
      <c r="M3" s="84" t="s">
        <v>13</v>
      </c>
      <c r="N3" s="85" t="s">
        <v>14</v>
      </c>
      <c r="O3" s="1"/>
      <c r="P3" s="1"/>
    </row>
    <row r="4" spans="1:16" x14ac:dyDescent="0.3">
      <c r="A4" s="291"/>
      <c r="B4" s="292"/>
      <c r="C4" s="296"/>
      <c r="D4" s="291"/>
      <c r="E4" s="292"/>
      <c r="F4" s="296"/>
      <c r="G4" s="291"/>
      <c r="H4" s="292"/>
      <c r="I4" s="296"/>
      <c r="J4" s="291"/>
      <c r="K4" s="292"/>
      <c r="L4" s="296"/>
      <c r="M4" s="291"/>
      <c r="N4" s="292"/>
    </row>
    <row r="5" spans="1:16" x14ac:dyDescent="0.3">
      <c r="A5" s="86">
        <v>44737</v>
      </c>
      <c r="B5" s="87">
        <v>44758</v>
      </c>
      <c r="C5" s="296"/>
      <c r="D5" s="86">
        <v>44975</v>
      </c>
      <c r="E5" s="87">
        <v>44988</v>
      </c>
      <c r="F5" s="296"/>
      <c r="G5" s="88"/>
      <c r="H5" s="89"/>
      <c r="I5" s="296"/>
      <c r="J5" s="88"/>
      <c r="K5" s="89"/>
      <c r="L5" s="296"/>
      <c r="M5" s="88"/>
      <c r="N5" s="89"/>
    </row>
    <row r="6" spans="1:16" x14ac:dyDescent="0.3">
      <c r="A6" s="291"/>
      <c r="B6" s="292"/>
      <c r="C6" s="296"/>
      <c r="D6" s="291"/>
      <c r="E6" s="292"/>
      <c r="F6" s="296"/>
      <c r="G6" s="291"/>
      <c r="H6" s="292"/>
      <c r="I6" s="296"/>
      <c r="J6" s="291"/>
      <c r="K6" s="292"/>
      <c r="L6" s="296"/>
      <c r="M6" s="291"/>
      <c r="N6" s="292"/>
    </row>
    <row r="7" spans="1:16" x14ac:dyDescent="0.3">
      <c r="A7" s="88"/>
      <c r="B7" s="89"/>
      <c r="C7" s="296"/>
      <c r="D7" s="86">
        <v>45065</v>
      </c>
      <c r="E7" s="87">
        <v>45078</v>
      </c>
      <c r="F7" s="296"/>
      <c r="G7" s="88"/>
      <c r="H7" s="89"/>
      <c r="I7" s="296"/>
      <c r="J7" s="88"/>
      <c r="K7" s="89"/>
      <c r="L7" s="296"/>
      <c r="M7" s="88"/>
      <c r="N7" s="89"/>
    </row>
    <row r="8" spans="1:16" x14ac:dyDescent="0.3">
      <c r="A8" s="291"/>
      <c r="B8" s="292"/>
      <c r="C8" s="297"/>
      <c r="D8" s="291"/>
      <c r="E8" s="292"/>
      <c r="F8" s="297"/>
      <c r="G8" s="291"/>
      <c r="H8" s="292"/>
      <c r="I8" s="297"/>
      <c r="J8" s="291"/>
      <c r="K8" s="292"/>
      <c r="L8" s="297"/>
      <c r="M8" s="291"/>
      <c r="N8" s="292"/>
    </row>
  </sheetData>
  <mergeCells count="24">
    <mergeCell ref="J1:K1"/>
    <mergeCell ref="M1:N1"/>
    <mergeCell ref="C1:C8"/>
    <mergeCell ref="F1:F8"/>
    <mergeCell ref="I1:I8"/>
    <mergeCell ref="L1:L8"/>
    <mergeCell ref="D4:E4"/>
    <mergeCell ref="D6:E6"/>
    <mergeCell ref="D8:E8"/>
    <mergeCell ref="M8:N8"/>
    <mergeCell ref="M6:N6"/>
    <mergeCell ref="M4:N4"/>
    <mergeCell ref="A1:B1"/>
    <mergeCell ref="D1:E1"/>
    <mergeCell ref="G1:H1"/>
    <mergeCell ref="A4:B4"/>
    <mergeCell ref="A6:B6"/>
    <mergeCell ref="A8:B8"/>
    <mergeCell ref="G4:H4"/>
    <mergeCell ref="J4:K4"/>
    <mergeCell ref="G6:H6"/>
    <mergeCell ref="J8:K8"/>
    <mergeCell ref="G8:H8"/>
    <mergeCell ref="J6:K6"/>
  </mergeCells>
  <phoneticPr fontId="13" type="noConversion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E34" sqref="E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DL46"/>
  <sheetViews>
    <sheetView workbookViewId="0">
      <selection activeCell="L2" sqref="L2:M2"/>
    </sheetView>
  </sheetViews>
  <sheetFormatPr baseColWidth="10" defaultRowHeight="14.4" x14ac:dyDescent="0.3"/>
  <cols>
    <col min="1" max="1" width="1" customWidth="1"/>
    <col min="2" max="3" width="2.6640625" customWidth="1"/>
    <col min="4" max="4" width="9.33203125" customWidth="1"/>
    <col min="5" max="5" width="2.6640625" customWidth="1"/>
    <col min="6" max="9" width="0.88671875" customWidth="1"/>
    <col min="10" max="10" width="1" customWidth="1"/>
    <col min="11" max="12" width="2.6640625" customWidth="1"/>
    <col min="13" max="13" width="9.33203125" customWidth="1"/>
    <col min="14" max="14" width="2.6640625" customWidth="1"/>
    <col min="15" max="18" width="0.88671875" customWidth="1"/>
    <col min="19" max="19" width="1" customWidth="1"/>
    <col min="20" max="21" width="2.6640625" customWidth="1"/>
    <col min="22" max="22" width="9.33203125" customWidth="1"/>
    <col min="23" max="23" width="2.6640625" customWidth="1"/>
    <col min="24" max="27" width="0.88671875" customWidth="1"/>
    <col min="28" max="28" width="1" customWidth="1"/>
    <col min="29" max="30" width="2.6640625" customWidth="1"/>
    <col min="31" max="31" width="9.33203125" customWidth="1"/>
    <col min="32" max="32" width="2.6640625" customWidth="1"/>
    <col min="33" max="36" width="0.88671875" customWidth="1"/>
    <col min="37" max="37" width="1" customWidth="1"/>
    <col min="38" max="39" width="2.6640625" customWidth="1"/>
    <col min="40" max="40" width="9.33203125" customWidth="1"/>
    <col min="41" max="41" width="2.6640625" customWidth="1"/>
    <col min="42" max="45" width="0.88671875" customWidth="1"/>
    <col min="46" max="46" width="1" customWidth="1"/>
    <col min="47" max="48" width="2.6640625" customWidth="1"/>
    <col min="49" max="49" width="9.33203125" customWidth="1"/>
    <col min="50" max="50" width="2.6640625" customWidth="1"/>
    <col min="51" max="54" width="0.88671875" customWidth="1"/>
    <col min="55" max="55" width="1" customWidth="1"/>
    <col min="56" max="57" width="2.6640625" customWidth="1"/>
    <col min="58" max="58" width="9.6640625" customWidth="1"/>
    <col min="59" max="59" width="2.6640625" customWidth="1"/>
    <col min="60" max="63" width="0.88671875" customWidth="1"/>
    <col min="64" max="64" width="1" customWidth="1"/>
    <col min="65" max="66" width="2.6640625" customWidth="1"/>
    <col min="67" max="67" width="9.6640625" customWidth="1"/>
    <col min="68" max="68" width="2.6640625" customWidth="1"/>
    <col min="69" max="72" width="0.88671875" customWidth="1"/>
    <col min="73" max="73" width="1" customWidth="1"/>
    <col min="74" max="75" width="2.6640625" customWidth="1"/>
    <col min="76" max="76" width="9.6640625" customWidth="1"/>
    <col min="77" max="77" width="2.6640625" customWidth="1"/>
    <col min="78" max="81" width="0.88671875" customWidth="1"/>
    <col min="82" max="82" width="1" customWidth="1"/>
    <col min="83" max="84" width="2.6640625" customWidth="1"/>
    <col min="85" max="85" width="9.6640625" customWidth="1"/>
    <col min="86" max="86" width="2.6640625" customWidth="1"/>
    <col min="87" max="90" width="0.88671875" customWidth="1"/>
    <col min="91" max="91" width="1" customWidth="1"/>
    <col min="92" max="93" width="2.6640625" customWidth="1"/>
    <col min="94" max="94" width="9.6640625" customWidth="1"/>
    <col min="95" max="95" width="2.6640625" customWidth="1"/>
    <col min="96" max="99" width="0.88671875" customWidth="1"/>
    <col min="100" max="100" width="1" customWidth="1"/>
    <col min="101" max="102" width="2.6640625" customWidth="1"/>
    <col min="103" max="103" width="9.6640625" customWidth="1"/>
    <col min="104" max="104" width="2.6640625" customWidth="1"/>
    <col min="105" max="108" width="0.88671875" customWidth="1"/>
    <col min="109" max="109" width="15.6640625" customWidth="1"/>
    <col min="110" max="110" width="9.5546875" customWidth="1"/>
    <col min="111" max="111" width="21.6640625" customWidth="1"/>
    <col min="112" max="112" width="5.109375" customWidth="1"/>
    <col min="113" max="113" width="5.88671875" customWidth="1"/>
  </cols>
  <sheetData>
    <row r="1" spans="1:116" ht="9.9" customHeight="1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F1" s="264"/>
      <c r="DG1" s="264"/>
      <c r="DH1" s="11"/>
      <c r="DI1" s="9"/>
    </row>
    <row r="2" spans="1:116" ht="20.399999999999999" customHeight="1" x14ac:dyDescent="0.3">
      <c r="A2" s="8"/>
      <c r="B2" s="8"/>
      <c r="C2" s="274" t="s">
        <v>11</v>
      </c>
      <c r="D2" s="274"/>
      <c r="E2" s="274"/>
      <c r="F2" s="274"/>
      <c r="G2" s="274"/>
      <c r="H2" s="274"/>
      <c r="I2" s="274"/>
      <c r="J2" s="274"/>
      <c r="K2" s="274"/>
      <c r="L2" s="299">
        <v>2022</v>
      </c>
      <c r="M2" s="299"/>
      <c r="N2" s="8"/>
      <c r="O2" s="8"/>
      <c r="P2" s="8"/>
      <c r="Q2" s="8"/>
      <c r="R2" s="8"/>
      <c r="S2" s="8"/>
      <c r="T2" s="8"/>
      <c r="U2" s="8"/>
      <c r="V2" s="275" t="s">
        <v>0</v>
      </c>
      <c r="W2" s="275"/>
      <c r="X2" s="275"/>
      <c r="Y2" s="275"/>
      <c r="Z2" s="275"/>
      <c r="AA2" s="275"/>
      <c r="AB2" s="275"/>
      <c r="AC2" s="269">
        <v>7</v>
      </c>
      <c r="AD2" s="269"/>
      <c r="AE2" s="8"/>
      <c r="AF2" s="8"/>
      <c r="AG2" s="8"/>
      <c r="AH2" s="8"/>
      <c r="AI2" s="8"/>
      <c r="AJ2" s="8"/>
      <c r="AK2" s="8"/>
      <c r="AL2" s="8"/>
      <c r="AM2" s="8"/>
      <c r="AN2" s="300" t="s">
        <v>10</v>
      </c>
      <c r="AO2" s="300"/>
      <c r="AP2" s="300"/>
      <c r="AQ2" s="300"/>
      <c r="AR2" s="300"/>
      <c r="AS2" s="300"/>
      <c r="AT2" s="300"/>
      <c r="AU2" s="301">
        <v>19</v>
      </c>
      <c r="AV2" s="302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F2" s="268"/>
      <c r="DG2" s="268"/>
      <c r="DI2" s="1"/>
      <c r="DK2" t="s">
        <v>1</v>
      </c>
      <c r="DL2">
        <v>1</v>
      </c>
    </row>
    <row r="3" spans="1:116" ht="9.9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</row>
    <row r="4" spans="1:116" ht="12" customHeight="1" thickBot="1" x14ac:dyDescent="0.35">
      <c r="A4" s="8"/>
      <c r="B4" s="241">
        <v>1</v>
      </c>
      <c r="C4" s="241"/>
      <c r="D4" s="241"/>
      <c r="E4" s="241"/>
      <c r="F4" s="241"/>
      <c r="G4" s="241"/>
      <c r="H4" s="241"/>
      <c r="I4" s="241"/>
      <c r="J4" s="8"/>
      <c r="K4" s="241">
        <f>B4+1</f>
        <v>2</v>
      </c>
      <c r="L4" s="241"/>
      <c r="M4" s="241"/>
      <c r="N4" s="241"/>
      <c r="O4" s="241"/>
      <c r="P4" s="241"/>
      <c r="Q4" s="241"/>
      <c r="R4" s="241"/>
      <c r="S4" s="8">
        <v>9</v>
      </c>
      <c r="T4" s="251">
        <v>3</v>
      </c>
      <c r="U4" s="251"/>
      <c r="V4" s="251"/>
      <c r="W4" s="251"/>
      <c r="X4" s="251"/>
      <c r="Y4" s="251"/>
      <c r="Z4" s="251"/>
      <c r="AA4" s="251"/>
      <c r="AB4" s="8">
        <v>9</v>
      </c>
      <c r="AC4" s="251">
        <v>4</v>
      </c>
      <c r="AD4" s="251"/>
      <c r="AE4" s="251"/>
      <c r="AF4" s="251"/>
      <c r="AG4" s="251"/>
      <c r="AH4" s="251"/>
      <c r="AI4" s="251"/>
      <c r="AJ4" s="251"/>
      <c r="AK4" s="8"/>
      <c r="AL4" s="241">
        <v>5</v>
      </c>
      <c r="AM4" s="241"/>
      <c r="AN4" s="241"/>
      <c r="AO4" s="241"/>
      <c r="AP4" s="241"/>
      <c r="AQ4" s="241"/>
      <c r="AR4" s="241"/>
      <c r="AS4" s="241"/>
      <c r="AT4" s="8"/>
      <c r="AU4" s="241">
        <v>6</v>
      </c>
      <c r="AV4" s="241"/>
      <c r="AW4" s="241"/>
      <c r="AX4" s="241"/>
      <c r="AY4" s="241"/>
      <c r="AZ4" s="241"/>
      <c r="BA4" s="241"/>
      <c r="BB4" s="241"/>
      <c r="BC4" s="8"/>
      <c r="BD4" s="241">
        <v>7</v>
      </c>
      <c r="BE4" s="241"/>
      <c r="BF4" s="241"/>
      <c r="BG4" s="241"/>
      <c r="BH4" s="241"/>
      <c r="BI4" s="241"/>
      <c r="BJ4" s="241"/>
      <c r="BK4" s="241"/>
      <c r="BL4" s="8"/>
      <c r="BM4" s="241">
        <v>8</v>
      </c>
      <c r="BN4" s="241"/>
      <c r="BO4" s="241"/>
      <c r="BP4" s="241"/>
      <c r="BQ4" s="241"/>
      <c r="BR4" s="241"/>
      <c r="BS4" s="241"/>
      <c r="BT4" s="241"/>
      <c r="BU4" s="8"/>
      <c r="BV4" s="241">
        <v>9</v>
      </c>
      <c r="BW4" s="241"/>
      <c r="BX4" s="241"/>
      <c r="BY4" s="241"/>
      <c r="BZ4" s="241"/>
      <c r="CA4" s="241"/>
      <c r="CB4" s="241"/>
      <c r="CC4" s="241"/>
      <c r="CD4" s="8"/>
      <c r="CE4" s="241">
        <v>10</v>
      </c>
      <c r="CF4" s="241"/>
      <c r="CG4" s="241"/>
      <c r="CH4" s="241"/>
      <c r="CI4" s="241"/>
      <c r="CJ4" s="241"/>
      <c r="CK4" s="241"/>
      <c r="CL4" s="241"/>
      <c r="CM4" s="8"/>
      <c r="CN4" s="241">
        <v>11</v>
      </c>
      <c r="CO4" s="241"/>
      <c r="CP4" s="241"/>
      <c r="CQ4" s="241"/>
      <c r="CR4" s="241"/>
      <c r="CS4" s="241"/>
      <c r="CT4" s="241"/>
      <c r="CU4" s="241"/>
      <c r="CV4" s="8"/>
      <c r="CW4" s="241">
        <v>12</v>
      </c>
      <c r="CX4" s="241"/>
      <c r="CY4" s="241"/>
      <c r="CZ4" s="241"/>
      <c r="DA4" s="241"/>
      <c r="DB4" s="241"/>
      <c r="DC4" s="241"/>
      <c r="DD4" s="241"/>
    </row>
    <row r="5" spans="1:116" x14ac:dyDescent="0.3">
      <c r="A5" s="8"/>
      <c r="B5" s="245" t="str">
        <f>UPPER(TEXT(C8,"mmmm"))</f>
        <v>JANVIER</v>
      </c>
      <c r="C5" s="246"/>
      <c r="D5" s="246"/>
      <c r="E5" s="246"/>
      <c r="F5" s="246"/>
      <c r="G5" s="246"/>
      <c r="H5" s="246"/>
      <c r="I5" s="247"/>
      <c r="J5" s="8"/>
      <c r="K5" s="245" t="str">
        <f>UPPER(TEXT(L8,"mmmm"))</f>
        <v>FÉVRIER</v>
      </c>
      <c r="L5" s="246"/>
      <c r="M5" s="246"/>
      <c r="N5" s="246"/>
      <c r="O5" s="246"/>
      <c r="P5" s="246"/>
      <c r="Q5" s="246"/>
      <c r="R5" s="247"/>
      <c r="S5" s="8"/>
      <c r="T5" s="245" t="str">
        <f>UPPER(TEXT(U8,"mmmm"))</f>
        <v>MARS</v>
      </c>
      <c r="U5" s="246"/>
      <c r="V5" s="246"/>
      <c r="W5" s="246"/>
      <c r="X5" s="246"/>
      <c r="Y5" s="246"/>
      <c r="Z5" s="246"/>
      <c r="AA5" s="247"/>
      <c r="AB5" s="8"/>
      <c r="AC5" s="245" t="str">
        <f>UPPER(TEXT(AD8,"mmmm"))</f>
        <v>AVRIL</v>
      </c>
      <c r="AD5" s="246"/>
      <c r="AE5" s="246"/>
      <c r="AF5" s="246"/>
      <c r="AG5" s="246"/>
      <c r="AH5" s="246"/>
      <c r="AI5" s="246"/>
      <c r="AJ5" s="247"/>
      <c r="AK5" s="12"/>
      <c r="AL5" s="245" t="str">
        <f>UPPER(TEXT(AM8,"mmmm"))</f>
        <v>MAI</v>
      </c>
      <c r="AM5" s="246"/>
      <c r="AN5" s="246"/>
      <c r="AO5" s="246"/>
      <c r="AP5" s="246"/>
      <c r="AQ5" s="246"/>
      <c r="AR5" s="246"/>
      <c r="AS5" s="247"/>
      <c r="AT5" s="8"/>
      <c r="AU5" s="242" t="str">
        <f>UPPER(TEXT(AV8,"mmmm"))</f>
        <v>JUIN</v>
      </c>
      <c r="AV5" s="243"/>
      <c r="AW5" s="243"/>
      <c r="AX5" s="243"/>
      <c r="AY5" s="243"/>
      <c r="AZ5" s="243"/>
      <c r="BA5" s="243"/>
      <c r="BB5" s="244"/>
      <c r="BC5" s="8"/>
      <c r="BD5" s="242" t="str">
        <f>UPPER(TEXT(BE8,"mmmm"))</f>
        <v>JUILLET</v>
      </c>
      <c r="BE5" s="243"/>
      <c r="BF5" s="243"/>
      <c r="BG5" s="243"/>
      <c r="BH5" s="243"/>
      <c r="BI5" s="243"/>
      <c r="BJ5" s="243"/>
      <c r="BK5" s="244"/>
      <c r="BL5" s="8"/>
      <c r="BM5" s="242" t="str">
        <f>UPPER(TEXT(BN8,"mmmm"))</f>
        <v>AOÛT</v>
      </c>
      <c r="BN5" s="243"/>
      <c r="BO5" s="243"/>
      <c r="BP5" s="243"/>
      <c r="BQ5" s="243"/>
      <c r="BR5" s="243"/>
      <c r="BS5" s="243"/>
      <c r="BT5" s="244"/>
      <c r="BU5" s="8"/>
      <c r="BV5" s="245" t="str">
        <f>UPPER(TEXT(BW8,"mmmm"))</f>
        <v>SEPTEMBRE</v>
      </c>
      <c r="BW5" s="246"/>
      <c r="BX5" s="246"/>
      <c r="BY5" s="246"/>
      <c r="BZ5" s="246"/>
      <c r="CA5" s="246"/>
      <c r="CB5" s="246"/>
      <c r="CC5" s="247"/>
      <c r="CD5" s="8"/>
      <c r="CE5" s="245" t="str">
        <f>UPPER(TEXT(CF8,"mmmm"))</f>
        <v>OCTOBRE</v>
      </c>
      <c r="CF5" s="246"/>
      <c r="CG5" s="246"/>
      <c r="CH5" s="246"/>
      <c r="CI5" s="246"/>
      <c r="CJ5" s="246"/>
      <c r="CK5" s="246"/>
      <c r="CL5" s="247"/>
      <c r="CM5" s="8"/>
      <c r="CN5" s="245" t="str">
        <f>UPPER(TEXT(CO8,"mmmm"))</f>
        <v>NOVEMBRE</v>
      </c>
      <c r="CO5" s="246"/>
      <c r="CP5" s="246"/>
      <c r="CQ5" s="246"/>
      <c r="CR5" s="246"/>
      <c r="CS5" s="246"/>
      <c r="CT5" s="246"/>
      <c r="CU5" s="247"/>
      <c r="CV5" s="8"/>
      <c r="CW5" s="270" t="str">
        <f>UPPER(TEXT(CX8,"mmmm"))</f>
        <v>DÉCEMBRE</v>
      </c>
      <c r="CX5" s="271"/>
      <c r="CY5" s="271"/>
      <c r="CZ5" s="271"/>
      <c r="DA5" s="271"/>
      <c r="DB5" s="271"/>
      <c r="DC5" s="271"/>
      <c r="DD5" s="272"/>
    </row>
    <row r="6" spans="1:116" ht="15" thickBot="1" x14ac:dyDescent="0.35">
      <c r="A6" s="8"/>
      <c r="B6" s="238">
        <f>L2</f>
        <v>2022</v>
      </c>
      <c r="C6" s="239"/>
      <c r="D6" s="239"/>
      <c r="E6" s="239"/>
      <c r="F6" s="239"/>
      <c r="G6" s="239"/>
      <c r="H6" s="239"/>
      <c r="I6" s="240"/>
      <c r="J6" s="8"/>
      <c r="K6" s="303">
        <f>L2</f>
        <v>2022</v>
      </c>
      <c r="L6" s="304"/>
      <c r="M6" s="304"/>
      <c r="N6" s="304"/>
      <c r="O6" s="304"/>
      <c r="P6" s="304"/>
      <c r="Q6" s="304"/>
      <c r="R6" s="305"/>
      <c r="S6" s="8"/>
      <c r="T6" s="238">
        <f>L2</f>
        <v>2022</v>
      </c>
      <c r="U6" s="239"/>
      <c r="V6" s="239"/>
      <c r="W6" s="239"/>
      <c r="X6" s="239"/>
      <c r="Y6" s="239"/>
      <c r="Z6" s="239"/>
      <c r="AA6" s="240"/>
      <c r="AB6" s="8"/>
      <c r="AC6" s="238">
        <f>L2</f>
        <v>2022</v>
      </c>
      <c r="AD6" s="239"/>
      <c r="AE6" s="239"/>
      <c r="AF6" s="239"/>
      <c r="AG6" s="239"/>
      <c r="AH6" s="239"/>
      <c r="AI6" s="239"/>
      <c r="AJ6" s="240"/>
      <c r="AK6" s="12"/>
      <c r="AL6" s="238">
        <f>L2</f>
        <v>2022</v>
      </c>
      <c r="AM6" s="239"/>
      <c r="AN6" s="239"/>
      <c r="AO6" s="239"/>
      <c r="AP6" s="239"/>
      <c r="AQ6" s="239"/>
      <c r="AR6" s="239"/>
      <c r="AS6" s="240"/>
      <c r="AT6" s="8"/>
      <c r="AU6" s="238">
        <f>L2</f>
        <v>2022</v>
      </c>
      <c r="AV6" s="239"/>
      <c r="AW6" s="239"/>
      <c r="AX6" s="239"/>
      <c r="AY6" s="239"/>
      <c r="AZ6" s="239"/>
      <c r="BA6" s="239"/>
      <c r="BB6" s="240"/>
      <c r="BC6" s="8"/>
      <c r="BD6" s="238">
        <f>L2</f>
        <v>2022</v>
      </c>
      <c r="BE6" s="239"/>
      <c r="BF6" s="239"/>
      <c r="BG6" s="239"/>
      <c r="BH6" s="239"/>
      <c r="BI6" s="239"/>
      <c r="BJ6" s="239"/>
      <c r="BK6" s="240"/>
      <c r="BL6" s="8"/>
      <c r="BM6" s="238">
        <f>L2</f>
        <v>2022</v>
      </c>
      <c r="BN6" s="239"/>
      <c r="BO6" s="239"/>
      <c r="BP6" s="239"/>
      <c r="BQ6" s="239"/>
      <c r="BR6" s="239"/>
      <c r="BS6" s="239"/>
      <c r="BT6" s="240"/>
      <c r="BU6" s="8"/>
      <c r="BV6" s="238">
        <f>L2</f>
        <v>2022</v>
      </c>
      <c r="BW6" s="239"/>
      <c r="BX6" s="239"/>
      <c r="BY6" s="239"/>
      <c r="BZ6" s="239"/>
      <c r="CA6" s="239"/>
      <c r="CB6" s="239"/>
      <c r="CC6" s="240"/>
      <c r="CD6" s="8"/>
      <c r="CE6" s="238">
        <f>L2</f>
        <v>2022</v>
      </c>
      <c r="CF6" s="239"/>
      <c r="CG6" s="239"/>
      <c r="CH6" s="239"/>
      <c r="CI6" s="239"/>
      <c r="CJ6" s="239"/>
      <c r="CK6" s="239"/>
      <c r="CL6" s="240"/>
      <c r="CM6" s="8"/>
      <c r="CN6" s="238">
        <f>L2</f>
        <v>2022</v>
      </c>
      <c r="CO6" s="239"/>
      <c r="CP6" s="239"/>
      <c r="CQ6" s="239"/>
      <c r="CR6" s="239"/>
      <c r="CS6" s="239"/>
      <c r="CT6" s="239"/>
      <c r="CU6" s="240"/>
      <c r="CV6" s="8"/>
      <c r="CW6" s="238">
        <f>L2</f>
        <v>2022</v>
      </c>
      <c r="CX6" s="239"/>
      <c r="CY6" s="239"/>
      <c r="CZ6" s="239"/>
      <c r="DA6" s="239"/>
      <c r="DB6" s="239"/>
      <c r="DC6" s="239"/>
      <c r="DD6" s="240"/>
    </row>
    <row r="7" spans="1:116" ht="15" customHeight="1" thickBot="1" x14ac:dyDescent="0.35">
      <c r="A7" s="8"/>
      <c r="B7" s="22" t="s">
        <v>4</v>
      </c>
      <c r="C7" s="21" t="s">
        <v>5</v>
      </c>
      <c r="D7" s="13"/>
      <c r="E7" s="23" t="s">
        <v>6</v>
      </c>
      <c r="F7" s="258" t="s">
        <v>2</v>
      </c>
      <c r="G7" s="259"/>
      <c r="H7" s="259"/>
      <c r="I7" s="260"/>
      <c r="J7" s="8"/>
      <c r="K7" s="40" t="s">
        <v>4</v>
      </c>
      <c r="L7" s="41" t="s">
        <v>5</v>
      </c>
      <c r="M7" s="31"/>
      <c r="N7" s="42" t="s">
        <v>6</v>
      </c>
      <c r="O7" s="261" t="s">
        <v>2</v>
      </c>
      <c r="P7" s="262"/>
      <c r="Q7" s="262"/>
      <c r="R7" s="263"/>
      <c r="S7" s="8"/>
      <c r="T7" s="14" t="s">
        <v>4</v>
      </c>
      <c r="U7" s="15" t="s">
        <v>5</v>
      </c>
      <c r="V7" s="13"/>
      <c r="W7" s="16" t="s">
        <v>6</v>
      </c>
      <c r="X7" s="252" t="s">
        <v>2</v>
      </c>
      <c r="Y7" s="253"/>
      <c r="Z7" s="253"/>
      <c r="AA7" s="254"/>
      <c r="AB7" s="8"/>
      <c r="AC7" s="14" t="s">
        <v>4</v>
      </c>
      <c r="AD7" s="15" t="s">
        <v>5</v>
      </c>
      <c r="AE7" s="13"/>
      <c r="AF7" s="16" t="s">
        <v>6</v>
      </c>
      <c r="AG7" s="252" t="s">
        <v>2</v>
      </c>
      <c r="AH7" s="253"/>
      <c r="AI7" s="253"/>
      <c r="AJ7" s="254"/>
      <c r="AK7" s="8"/>
      <c r="AL7" s="40" t="s">
        <v>4</v>
      </c>
      <c r="AM7" s="41" t="s">
        <v>5</v>
      </c>
      <c r="AN7" s="31"/>
      <c r="AO7" s="42" t="s">
        <v>6</v>
      </c>
      <c r="AP7" s="261" t="s">
        <v>2</v>
      </c>
      <c r="AQ7" s="262"/>
      <c r="AR7" s="262"/>
      <c r="AS7" s="263"/>
      <c r="AT7" s="8"/>
      <c r="AU7" s="14" t="s">
        <v>4</v>
      </c>
      <c r="AV7" s="15" t="s">
        <v>5</v>
      </c>
      <c r="AW7" s="13"/>
      <c r="AX7" s="16" t="s">
        <v>6</v>
      </c>
      <c r="AY7" s="252" t="s">
        <v>2</v>
      </c>
      <c r="AZ7" s="253"/>
      <c r="BA7" s="253"/>
      <c r="BB7" s="254"/>
      <c r="BC7" s="8"/>
      <c r="BD7" s="14" t="s">
        <v>4</v>
      </c>
      <c r="BE7" s="15" t="s">
        <v>5</v>
      </c>
      <c r="BF7" s="13"/>
      <c r="BG7" s="16" t="s">
        <v>6</v>
      </c>
      <c r="BH7" s="252" t="s">
        <v>2</v>
      </c>
      <c r="BI7" s="253"/>
      <c r="BJ7" s="253"/>
      <c r="BK7" s="254"/>
      <c r="BL7" s="8"/>
      <c r="BM7" s="14" t="s">
        <v>4</v>
      </c>
      <c r="BN7" s="15" t="s">
        <v>5</v>
      </c>
      <c r="BO7" s="13"/>
      <c r="BP7" s="16" t="s">
        <v>6</v>
      </c>
      <c r="BQ7" s="252" t="s">
        <v>2</v>
      </c>
      <c r="BR7" s="253"/>
      <c r="BS7" s="253"/>
      <c r="BT7" s="254"/>
      <c r="BU7" s="8"/>
      <c r="BV7" s="14" t="s">
        <v>4</v>
      </c>
      <c r="BW7" s="15" t="s">
        <v>5</v>
      </c>
      <c r="BX7" s="13"/>
      <c r="BY7" s="16" t="s">
        <v>6</v>
      </c>
      <c r="BZ7" s="252" t="s">
        <v>2</v>
      </c>
      <c r="CA7" s="253"/>
      <c r="CB7" s="253"/>
      <c r="CC7" s="254"/>
      <c r="CD7" s="8"/>
      <c r="CE7" s="40" t="s">
        <v>4</v>
      </c>
      <c r="CF7" s="41" t="s">
        <v>5</v>
      </c>
      <c r="CG7" s="31"/>
      <c r="CH7" s="42" t="s">
        <v>6</v>
      </c>
      <c r="CI7" s="261" t="s">
        <v>2</v>
      </c>
      <c r="CJ7" s="262"/>
      <c r="CK7" s="262"/>
      <c r="CL7" s="263"/>
      <c r="CM7" s="8"/>
      <c r="CN7" s="14" t="s">
        <v>4</v>
      </c>
      <c r="CO7" s="15" t="s">
        <v>5</v>
      </c>
      <c r="CP7" s="31"/>
      <c r="CQ7" s="42" t="s">
        <v>6</v>
      </c>
      <c r="CR7" s="252" t="s">
        <v>2</v>
      </c>
      <c r="CS7" s="253"/>
      <c r="CT7" s="253"/>
      <c r="CU7" s="254"/>
      <c r="CV7" s="8"/>
      <c r="CW7" s="14" t="s">
        <v>4</v>
      </c>
      <c r="CX7" s="15" t="s">
        <v>5</v>
      </c>
      <c r="CY7" s="13"/>
      <c r="CZ7" s="42" t="s">
        <v>6</v>
      </c>
      <c r="DA7" s="252" t="s">
        <v>2</v>
      </c>
      <c r="DB7" s="253"/>
      <c r="DC7" s="253"/>
      <c r="DD7" s="254"/>
    </row>
    <row r="8" spans="1:116" ht="9.6" customHeight="1" x14ac:dyDescent="0.3">
      <c r="A8" s="8"/>
      <c r="B8" s="36" t="str">
        <f>PROPER(LEFT(TEXT(C8,"JJJ"),1))</f>
        <v>S</v>
      </c>
      <c r="C8" s="48">
        <f>DATE(RIGHT($L$2,4),1,1)</f>
        <v>44562</v>
      </c>
      <c r="D8" s="37"/>
      <c r="E8" s="44" t="str">
        <f>IF(WEEKDAY(C8)=2,_xlfn.ISOWEEKNUM(C8),"")</f>
        <v/>
      </c>
      <c r="I8" s="3"/>
      <c r="J8" s="8"/>
      <c r="K8" s="32" t="str">
        <f>PROPER(LEFT(TEXT(L8,"jjj"),1))</f>
        <v>M</v>
      </c>
      <c r="L8" s="50">
        <f>DATE(RIGHT($L$2,4),2,1)</f>
        <v>44593</v>
      </c>
      <c r="M8" s="43"/>
      <c r="N8" s="47" t="str">
        <f>IF(WEEKDAY(L8)=2,_xlfn.ISOWEEKNUM(L8),"")</f>
        <v/>
      </c>
      <c r="O8" s="34"/>
      <c r="P8" s="34"/>
      <c r="Q8" s="34"/>
      <c r="R8" s="35"/>
      <c r="S8" s="8"/>
      <c r="T8" s="25" t="str">
        <f>PROPER(LEFT(TEXT(U8,"JJJ"),1))</f>
        <v>M</v>
      </c>
      <c r="U8" s="52">
        <f>DATE(RIGHT($L$2,4),3,1)</f>
        <v>44621</v>
      </c>
      <c r="V8" s="2"/>
      <c r="W8" s="45" t="str">
        <f>IF(WEEKDAY(U8)=2,_xlfn.ISOWEEKNUM(U8),"")</f>
        <v/>
      </c>
      <c r="AA8" s="3"/>
      <c r="AB8" s="8"/>
      <c r="AC8" s="25" t="str">
        <f>PROPER(LEFT(TEXT(AD8,"JJJ"),1))</f>
        <v>V</v>
      </c>
      <c r="AD8" s="52">
        <f>DATE(RIGHT($L$2,4),4,1)</f>
        <v>44652</v>
      </c>
      <c r="AE8" s="2"/>
      <c r="AF8" s="45" t="str">
        <f>IF(WEEKDAY(AD8)=2,_xlfn.ISOWEEKNUM(AD8),"")</f>
        <v/>
      </c>
      <c r="AJ8" s="3"/>
      <c r="AK8" s="8"/>
      <c r="AL8" s="32" t="str">
        <f>PROPER(LEFT(TEXT(AM8,"JJJ"),1))</f>
        <v>D</v>
      </c>
      <c r="AM8" s="50">
        <f>DATE(RIGHT($L$2,4),5,1)</f>
        <v>44682</v>
      </c>
      <c r="AN8" s="33"/>
      <c r="AO8" s="47" t="str">
        <f>IF(WEEKDAY(AM8)=2,_xlfn.ISOWEEKNUM(AM8),"")</f>
        <v/>
      </c>
      <c r="AP8" s="34"/>
      <c r="AQ8" s="34"/>
      <c r="AR8" s="34"/>
      <c r="AS8" s="35"/>
      <c r="AT8" s="8"/>
      <c r="AU8" s="25" t="str">
        <f>PROPER(LEFT(TEXT(AV8,"JJJ"),1))</f>
        <v>M</v>
      </c>
      <c r="AV8" s="109">
        <f>DATE(RIGHT($L$2,4),6,1)</f>
        <v>44713</v>
      </c>
      <c r="AW8" s="2"/>
      <c r="AX8" s="45" t="str">
        <f>IF(WEEKDAY(AV8)=2,_xlfn.ISOWEEKNUM(AV8),"")</f>
        <v/>
      </c>
      <c r="BB8" s="3"/>
      <c r="BC8" s="8"/>
      <c r="BD8" s="25" t="str">
        <f>PROPER(LEFT(TEXT(BN8,"JJJ"),1))</f>
        <v>L</v>
      </c>
      <c r="BE8" s="52">
        <f>DATE(RIGHT($L$2,4),7,1)</f>
        <v>44743</v>
      </c>
      <c r="BF8" s="2"/>
      <c r="BG8" s="45" t="str">
        <f>IF(WEEKDAY(BE8)=2,_xlfn.ISOWEEKNUM(BE8),"")</f>
        <v/>
      </c>
      <c r="BK8" s="3"/>
      <c r="BL8" s="8"/>
      <c r="BM8" s="25" t="str">
        <f>PROPER(LEFT(TEXT(BN8,"JJJ"),1))</f>
        <v>L</v>
      </c>
      <c r="BN8" s="116">
        <f>DATE(RIGHT($L$2,4),8,1)</f>
        <v>44774</v>
      </c>
      <c r="BO8" s="2"/>
      <c r="BP8" s="45">
        <f>IF(WEEKDAY(BN8)=2,_xlfn.ISOWEEKNUM(BN8),"")</f>
        <v>31</v>
      </c>
      <c r="BT8" s="3"/>
      <c r="BU8" s="8"/>
      <c r="BV8" s="28" t="str">
        <f>PROPER(LEFT(TEXT(BW8,"JJJ"),1))</f>
        <v>J</v>
      </c>
      <c r="BW8" s="51">
        <f>DATE(RIGHT($L$2,4),9,1)</f>
        <v>44805</v>
      </c>
      <c r="BX8" s="2"/>
      <c r="BY8" s="45" t="str">
        <f>IF(WEEKDAY(BW8)=2,_xlfn.ISOWEEKNUM(BW8),"")</f>
        <v/>
      </c>
      <c r="CC8" s="3"/>
      <c r="CD8" s="8"/>
      <c r="CE8" s="123" t="str">
        <f>PROPER(LEFT(TEXT(CF8,"JJJ"),1))</f>
        <v>S</v>
      </c>
      <c r="CF8" s="124">
        <f>DATE(RIGHT($L$2,4),10,1)</f>
        <v>44835</v>
      </c>
      <c r="CG8" s="33"/>
      <c r="CH8" s="47" t="str">
        <f>IF(WEEKDAY(CF8)=2,_xlfn.ISOWEEKNUM(CF8),"")</f>
        <v/>
      </c>
      <c r="CI8" s="34"/>
      <c r="CJ8" s="34"/>
      <c r="CK8" s="34"/>
      <c r="CL8" s="35"/>
      <c r="CM8" s="8"/>
      <c r="CN8" s="108" t="str">
        <f>PROPER(LEFT(TEXT(CO8,"JJJ"),1))</f>
        <v>M</v>
      </c>
      <c r="CO8" s="125">
        <f>DATE(RIGHT($L$2,4),11,1)</f>
        <v>44866</v>
      </c>
      <c r="CP8" s="37"/>
      <c r="CQ8" s="44" t="str">
        <f>IF(WEEKDAY(CO8)=2,_xlfn.ISOWEEKNUM(CO8),"")</f>
        <v/>
      </c>
      <c r="CU8" s="3"/>
      <c r="CV8" s="8"/>
      <c r="CW8" s="57" t="str">
        <f>PROPER(LEFT(TEXT(CX8,"JJJ"),1))</f>
        <v>J</v>
      </c>
      <c r="CX8" s="132">
        <f>DATE(RIGHT($L$2,4),12,1)</f>
        <v>44896</v>
      </c>
      <c r="CY8" s="7"/>
      <c r="CZ8" s="56" t="str">
        <f>IF(WEEKDAY(CX8)=2,_xlfn.ISOWEEKNUM(CX8),"")</f>
        <v/>
      </c>
      <c r="DD8" s="3"/>
    </row>
    <row r="9" spans="1:116" ht="9.6" customHeight="1" x14ac:dyDescent="0.3">
      <c r="A9" s="8"/>
      <c r="B9" s="38" t="str">
        <f t="shared" ref="B9:B38" si="0">PROPER(LEFT(TEXT(C9,"JJJ"),1))</f>
        <v>D</v>
      </c>
      <c r="C9" s="49">
        <f>IF(EOMONTH($C$8,0)&gt;C8,C8+1," ")</f>
        <v>44563</v>
      </c>
      <c r="D9" s="2"/>
      <c r="E9" s="45" t="str">
        <f t="shared" ref="E9:E38" si="1">IF(WEEKDAY(C9)=2,_xlfn.ISOWEEKNUM(C9),"")</f>
        <v/>
      </c>
      <c r="I9" s="3"/>
      <c r="J9" s="8"/>
      <c r="K9" s="27" t="str">
        <f t="shared" ref="K9:K36" si="2">PROPER(LEFT(TEXT(L9,"jjj"),1))</f>
        <v>M</v>
      </c>
      <c r="L9" s="51">
        <f>IF(EOMONTH($L$8,0)&gt;L8,L8+1,"")</f>
        <v>44594</v>
      </c>
      <c r="M9" s="10"/>
      <c r="N9" s="45" t="str">
        <f t="shared" ref="N9:N38" si="3">IF(WEEKDAY(L9)=2,_xlfn.ISOWEEKNUM(L9),"")</f>
        <v/>
      </c>
      <c r="R9" s="3"/>
      <c r="S9" s="8"/>
      <c r="T9" s="25" t="str">
        <f t="shared" ref="T9:T38" si="4">PROPER(LEFT(TEXT(U9,"JJJ"),1))</f>
        <v>M</v>
      </c>
      <c r="U9" s="51">
        <f>IF(EOMONTH($U$8,0)&gt;U8,U8+1,"")</f>
        <v>44622</v>
      </c>
      <c r="V9" s="2"/>
      <c r="W9" s="45" t="str">
        <f t="shared" ref="W9:W38" si="5">IF(WEEKDAY(U9)=2,_xlfn.ISOWEEKNUM(U9),"")</f>
        <v/>
      </c>
      <c r="AA9" s="3"/>
      <c r="AB9" s="8"/>
      <c r="AC9" s="25" t="str">
        <f t="shared" ref="AC9:AC38" si="6">PROPER(LEFT(TEXT(AD9,"JJJ"),1))</f>
        <v>S</v>
      </c>
      <c r="AD9" s="51">
        <f>IF(EOMONTH($AD$8,0)&gt;AD8,AD8+1,"")</f>
        <v>44653</v>
      </c>
      <c r="AE9" s="2"/>
      <c r="AF9" s="45" t="str">
        <f t="shared" ref="AF9:AF38" si="7">IF(WEEKDAY(AD9)=2,_xlfn.ISOWEEKNUM(AD9),"")</f>
        <v/>
      </c>
      <c r="AJ9" s="3"/>
      <c r="AK9" s="8"/>
      <c r="AL9" s="25" t="str">
        <f t="shared" ref="AL9:AL38" si="8">PROPER(LEFT(TEXT(AM9,"JJJ"),1))</f>
        <v>L</v>
      </c>
      <c r="AM9" s="51">
        <f>IF(EOMONTH($AM$8,0)&gt;AM8,AM8+1,"")</f>
        <v>44683</v>
      </c>
      <c r="AN9" s="2"/>
      <c r="AO9" s="45">
        <f t="shared" ref="AO9:AO38" si="9">IF(WEEKDAY(AM9)=2,_xlfn.ISOWEEKNUM(AM9),"")</f>
        <v>18</v>
      </c>
      <c r="AS9" s="3"/>
      <c r="AT9" s="8"/>
      <c r="AU9" s="25" t="str">
        <f t="shared" ref="AU9:AU38" si="10">PROPER(LEFT(TEXT(AV9,"JJJ"),1))</f>
        <v>J</v>
      </c>
      <c r="AV9" s="110">
        <f>IF(EOMONTH($AV$8,0)&gt;AV8,AV8+1,"")</f>
        <v>44714</v>
      </c>
      <c r="AW9" s="2"/>
      <c r="AX9" s="45" t="str">
        <f t="shared" ref="AX9:AX38" si="11">IF(WEEKDAY(AV9)=2,_xlfn.ISOWEEKNUM(AV9),"")</f>
        <v/>
      </c>
      <c r="BB9" s="3"/>
      <c r="BC9" s="8"/>
      <c r="BD9" s="25" t="str">
        <f t="shared" ref="BD9:BD38" si="12">PROPER(LEFT(TEXT(BE9,"JJJ"),1))</f>
        <v>S</v>
      </c>
      <c r="BE9" s="51">
        <f>IF(EOMONTH($BE$8,0)&gt;BE8,BE8+1,"")</f>
        <v>44744</v>
      </c>
      <c r="BF9" s="2"/>
      <c r="BG9" s="45" t="str">
        <f t="shared" ref="BG9:BG38" si="13">IF(WEEKDAY(BE9)=2,_xlfn.ISOWEEKNUM(BE9),"")</f>
        <v/>
      </c>
      <c r="BK9" s="3"/>
      <c r="BL9" s="8"/>
      <c r="BM9" s="25" t="str">
        <f t="shared" ref="BM9:BM38" si="14">PROPER(LEFT(TEXT(BN9,"JJJ"),1))</f>
        <v>M</v>
      </c>
      <c r="BN9" s="51">
        <f>IF(EOMONTH($BN$8,0)&gt;BN8,BN8+1,"")</f>
        <v>44775</v>
      </c>
      <c r="BO9" s="2"/>
      <c r="BP9" s="45" t="str">
        <f t="shared" ref="BP9:BP38" si="15">IF(WEEKDAY(BN9)=2,_xlfn.ISOWEEKNUM(BN9),"")</f>
        <v/>
      </c>
      <c r="BT9" s="3"/>
      <c r="BU9" s="8"/>
      <c r="BV9" s="28" t="str">
        <f t="shared" ref="BV9:BV38" si="16">PROPER(LEFT(TEXT(BW9,"JJJ"),1))</f>
        <v>V</v>
      </c>
      <c r="BW9" s="54">
        <f>IF(EOMONTH($BW$8,0)&gt;BW8,BW8+1,"")</f>
        <v>44806</v>
      </c>
      <c r="BX9" s="2"/>
      <c r="BY9" s="45" t="str">
        <f t="shared" ref="BY9:BY37" si="17">IF(WEEKDAY(BW9)=2,_xlfn.ISOWEEKNUM(BW9),"")</f>
        <v/>
      </c>
      <c r="CC9" s="3"/>
      <c r="CD9" s="8"/>
      <c r="CE9" s="117" t="str">
        <f t="shared" ref="CE9:CE38" si="18">PROPER(LEFT(TEXT(CF9,"JJJ"),1))</f>
        <v>D</v>
      </c>
      <c r="CF9" s="54">
        <f>IF(EOMONTH($CF$8,0)&gt;CF8,CF8+1,"")</f>
        <v>44836</v>
      </c>
      <c r="CG9" s="2"/>
      <c r="CH9" s="45" t="str">
        <f t="shared" ref="CH9:CH38" si="19">IF(WEEKDAY(CF9)=2,_xlfn.ISOWEEKNUM(CF9),"")</f>
        <v/>
      </c>
      <c r="CL9" s="3"/>
      <c r="CM9" s="8"/>
      <c r="CN9" s="28" t="str">
        <f t="shared" ref="CN9:CN38" si="20">PROPER(LEFT(TEXT(CO9,"JJJ"),1))</f>
        <v>M</v>
      </c>
      <c r="CO9" s="126">
        <f>IF(EOMONTH($CO$8,0)&gt;CO8,CO8+1,"")</f>
        <v>44867</v>
      </c>
      <c r="CP9" s="2"/>
      <c r="CQ9" s="45" t="str">
        <f t="shared" ref="CQ9:CQ37" si="21">IF(WEEKDAY(CO9)=2,_xlfn.ISOWEEKNUM(CO9),"")</f>
        <v/>
      </c>
      <c r="CU9" s="3"/>
      <c r="CV9" s="8"/>
      <c r="CW9" s="28" t="str">
        <f t="shared" ref="CW9:CW38" si="22">PROPER(LEFT(TEXT(CX9,"JJJ"),1))</f>
        <v>V</v>
      </c>
      <c r="CX9" s="133">
        <f>IF(EOMONTH($CX$8,0)&gt;CX8,CX8+1,"")</f>
        <v>44897</v>
      </c>
      <c r="CY9" s="2"/>
      <c r="CZ9" s="45" t="str">
        <f t="shared" ref="CZ9:CZ38" si="23">IF(WEEKDAY(CX9)=2,_xlfn.ISOWEEKNUM(CX9),"")</f>
        <v/>
      </c>
      <c r="DD9" s="3"/>
    </row>
    <row r="10" spans="1:116" ht="9.6" customHeight="1" x14ac:dyDescent="0.3">
      <c r="A10" s="8"/>
      <c r="B10" s="38" t="str">
        <f t="shared" si="0"/>
        <v>L</v>
      </c>
      <c r="C10" s="49">
        <f t="shared" ref="C10:C38" si="24">IF(EOMONTH($C$8,0)&gt;C9,C9+1," ")</f>
        <v>44564</v>
      </c>
      <c r="D10" s="2"/>
      <c r="E10" s="45">
        <f t="shared" si="1"/>
        <v>1</v>
      </c>
      <c r="I10" s="3"/>
      <c r="J10" s="8"/>
      <c r="K10" s="27" t="str">
        <f t="shared" si="2"/>
        <v>J</v>
      </c>
      <c r="L10" s="51">
        <f t="shared" ref="L10:L38" si="25">IF(EOMONTH($L$8,0)&gt;L9,L9+1,"")</f>
        <v>44595</v>
      </c>
      <c r="M10" s="10"/>
      <c r="N10" s="45" t="str">
        <f t="shared" si="3"/>
        <v/>
      </c>
      <c r="R10" s="3"/>
      <c r="S10" s="8"/>
      <c r="T10" s="25" t="str">
        <f t="shared" si="4"/>
        <v>J</v>
      </c>
      <c r="U10" s="51">
        <f t="shared" ref="U10:U38" si="26">IF(EOMONTH($U$8,0)&gt;U9,U9+1,"")</f>
        <v>44623</v>
      </c>
      <c r="V10" s="2"/>
      <c r="W10" s="45" t="str">
        <f t="shared" si="5"/>
        <v/>
      </c>
      <c r="AA10" s="3"/>
      <c r="AB10" s="8"/>
      <c r="AC10" s="25" t="str">
        <f t="shared" si="6"/>
        <v>D</v>
      </c>
      <c r="AD10" s="51">
        <f t="shared" ref="AD10:AD38" si="27">IF(EOMONTH($AD$8,0)&gt;AD9,AD9+1,"")</f>
        <v>44654</v>
      </c>
      <c r="AE10" s="2"/>
      <c r="AF10" s="45" t="str">
        <f t="shared" si="7"/>
        <v/>
      </c>
      <c r="AJ10" s="3"/>
      <c r="AK10" s="8"/>
      <c r="AL10" s="25" t="str">
        <f t="shared" si="8"/>
        <v>M</v>
      </c>
      <c r="AM10" s="51">
        <f t="shared" ref="AM10:AM38" si="28">IF(EOMONTH($AM$8,0)&gt;AM9,AM9+1,"")</f>
        <v>44684</v>
      </c>
      <c r="AN10" s="2"/>
      <c r="AO10" s="45" t="str">
        <f t="shared" si="9"/>
        <v/>
      </c>
      <c r="AS10" s="3"/>
      <c r="AT10" s="8"/>
      <c r="AU10" s="25" t="str">
        <f t="shared" si="10"/>
        <v>V</v>
      </c>
      <c r="AV10" s="111">
        <f t="shared" ref="AV10:AV38" si="29">IF(EOMONTH($AV$8,0)&gt;AV9,AV9+1,"")</f>
        <v>44715</v>
      </c>
      <c r="AW10" s="2"/>
      <c r="AX10" s="45" t="str">
        <f t="shared" si="11"/>
        <v/>
      </c>
      <c r="BB10" s="3"/>
      <c r="BC10" s="8"/>
      <c r="BD10" s="25" t="str">
        <f t="shared" si="12"/>
        <v>D</v>
      </c>
      <c r="BE10" s="51">
        <f t="shared" ref="BE10:BE38" si="30">IF(EOMONTH($BE$8,0)&gt;BE9,BE9+1,"")</f>
        <v>44745</v>
      </c>
      <c r="BF10" s="2"/>
      <c r="BG10" s="45" t="str">
        <f t="shared" si="13"/>
        <v/>
      </c>
      <c r="BK10" s="3"/>
      <c r="BL10" s="8"/>
      <c r="BM10" s="25" t="str">
        <f t="shared" si="14"/>
        <v>M</v>
      </c>
      <c r="BN10" s="51">
        <f t="shared" ref="BN10:BN38" si="31">IF(EOMONTH($BN$8,0)&gt;BN9,BN9+1,"")</f>
        <v>44776</v>
      </c>
      <c r="BO10" s="2"/>
      <c r="BP10" s="45" t="str">
        <f t="shared" si="15"/>
        <v/>
      </c>
      <c r="BT10" s="3"/>
      <c r="BU10" s="8"/>
      <c r="BV10" s="117" t="str">
        <f t="shared" si="16"/>
        <v>S</v>
      </c>
      <c r="BW10" s="54">
        <f t="shared" ref="BW10:BW38" si="32">IF(EOMONTH($BW$8,0)&gt;BW9,BW9+1,"")</f>
        <v>44807</v>
      </c>
      <c r="BX10" s="2"/>
      <c r="BY10" s="45" t="str">
        <f t="shared" si="17"/>
        <v/>
      </c>
      <c r="CC10" s="3"/>
      <c r="CD10" s="8"/>
      <c r="CE10" s="28" t="str">
        <f t="shared" si="18"/>
        <v>L</v>
      </c>
      <c r="CF10" s="54">
        <f t="shared" ref="CF10:CF38" si="33">IF(EOMONTH($CF$8,0)&gt;CF9,CF9+1,"")</f>
        <v>44837</v>
      </c>
      <c r="CG10" s="2"/>
      <c r="CH10" s="45">
        <f t="shared" si="19"/>
        <v>40</v>
      </c>
      <c r="CL10" s="3"/>
      <c r="CM10" s="8"/>
      <c r="CN10" s="28" t="str">
        <f t="shared" si="20"/>
        <v>J</v>
      </c>
      <c r="CO10" s="126">
        <f t="shared" ref="CO10:CO38" si="34">IF(EOMONTH($CO$8,0)&gt;CO9,CO9+1,"")</f>
        <v>44868</v>
      </c>
      <c r="CP10" s="2"/>
      <c r="CQ10" s="45" t="str">
        <f t="shared" si="21"/>
        <v/>
      </c>
      <c r="CU10" s="3"/>
      <c r="CV10" s="8"/>
      <c r="CW10" s="117" t="str">
        <f t="shared" si="22"/>
        <v>S</v>
      </c>
      <c r="CX10" s="133">
        <f t="shared" ref="CX10:CX38" si="35">IF(EOMONTH($CX$8,0)&gt;CX9,CX9+1,"")</f>
        <v>44898</v>
      </c>
      <c r="CY10" s="2"/>
      <c r="CZ10" s="45" t="str">
        <f t="shared" si="23"/>
        <v/>
      </c>
      <c r="DD10" s="3"/>
    </row>
    <row r="11" spans="1:116" ht="9.6" customHeight="1" x14ac:dyDescent="0.3">
      <c r="A11" s="8"/>
      <c r="B11" s="38" t="str">
        <f t="shared" si="0"/>
        <v>M</v>
      </c>
      <c r="C11" s="49">
        <f t="shared" si="24"/>
        <v>44565</v>
      </c>
      <c r="D11" s="2"/>
      <c r="E11" s="45" t="str">
        <f t="shared" si="1"/>
        <v/>
      </c>
      <c r="I11" s="3"/>
      <c r="J11" s="8"/>
      <c r="K11" s="27" t="str">
        <f t="shared" si="2"/>
        <v>V</v>
      </c>
      <c r="L11" s="51">
        <f t="shared" si="25"/>
        <v>44596</v>
      </c>
      <c r="M11" s="10"/>
      <c r="N11" s="45" t="str">
        <f t="shared" si="3"/>
        <v/>
      </c>
      <c r="R11" s="3"/>
      <c r="S11" s="8"/>
      <c r="T11" s="25" t="str">
        <f t="shared" si="4"/>
        <v>V</v>
      </c>
      <c r="U11" s="51">
        <f t="shared" si="26"/>
        <v>44624</v>
      </c>
      <c r="V11" s="2"/>
      <c r="W11" s="45" t="str">
        <f t="shared" si="5"/>
        <v/>
      </c>
      <c r="AA11" s="3"/>
      <c r="AB11" s="8"/>
      <c r="AC11" s="25" t="str">
        <f t="shared" si="6"/>
        <v>L</v>
      </c>
      <c r="AD11" s="51">
        <f t="shared" si="27"/>
        <v>44655</v>
      </c>
      <c r="AE11" s="2"/>
      <c r="AF11" s="45">
        <f t="shared" si="7"/>
        <v>14</v>
      </c>
      <c r="AJ11" s="3"/>
      <c r="AK11" s="8"/>
      <c r="AL11" s="25" t="str">
        <f t="shared" si="8"/>
        <v>M</v>
      </c>
      <c r="AM11" s="51">
        <f t="shared" si="28"/>
        <v>44685</v>
      </c>
      <c r="AN11" s="2"/>
      <c r="AO11" s="45" t="str">
        <f t="shared" si="9"/>
        <v/>
      </c>
      <c r="AS11" s="3"/>
      <c r="AT11" s="8"/>
      <c r="AU11" s="25" t="str">
        <f t="shared" si="10"/>
        <v>S</v>
      </c>
      <c r="AV11" s="111">
        <f t="shared" si="29"/>
        <v>44716</v>
      </c>
      <c r="AW11" s="2"/>
      <c r="AX11" s="45" t="str">
        <f t="shared" si="11"/>
        <v/>
      </c>
      <c r="BB11" s="3"/>
      <c r="BC11" s="8"/>
      <c r="BD11" s="25" t="str">
        <f t="shared" si="12"/>
        <v>L</v>
      </c>
      <c r="BE11" s="51">
        <f t="shared" si="30"/>
        <v>44746</v>
      </c>
      <c r="BF11" s="2"/>
      <c r="BG11" s="45">
        <f t="shared" si="13"/>
        <v>27</v>
      </c>
      <c r="BK11" s="3"/>
      <c r="BL11" s="8"/>
      <c r="BM11" s="25" t="str">
        <f t="shared" si="14"/>
        <v>J</v>
      </c>
      <c r="BN11" s="51">
        <f t="shared" si="31"/>
        <v>44777</v>
      </c>
      <c r="BO11" s="2"/>
      <c r="BP11" s="45" t="str">
        <f t="shared" si="15"/>
        <v/>
      </c>
      <c r="BT11" s="3"/>
      <c r="BU11" s="8"/>
      <c r="BV11" s="117" t="str">
        <f t="shared" si="16"/>
        <v>D</v>
      </c>
      <c r="BW11" s="54">
        <f t="shared" si="32"/>
        <v>44808</v>
      </c>
      <c r="BX11" s="2"/>
      <c r="BY11" s="45" t="str">
        <f t="shared" si="17"/>
        <v/>
      </c>
      <c r="CC11" s="3"/>
      <c r="CD11" s="8"/>
      <c r="CE11" s="28" t="str">
        <f t="shared" si="18"/>
        <v>M</v>
      </c>
      <c r="CF11" s="54">
        <f t="shared" si="33"/>
        <v>44838</v>
      </c>
      <c r="CG11" s="2"/>
      <c r="CH11" s="45" t="str">
        <f t="shared" si="19"/>
        <v/>
      </c>
      <c r="CL11" s="3"/>
      <c r="CM11" s="8"/>
      <c r="CN11" s="28" t="str">
        <f t="shared" si="20"/>
        <v>V</v>
      </c>
      <c r="CO11" s="127">
        <f t="shared" si="34"/>
        <v>44869</v>
      </c>
      <c r="CP11" s="2"/>
      <c r="CQ11" s="45" t="str">
        <f t="shared" si="21"/>
        <v/>
      </c>
      <c r="CU11" s="3"/>
      <c r="CV11" s="8"/>
      <c r="CW11" s="117" t="str">
        <f t="shared" si="22"/>
        <v>D</v>
      </c>
      <c r="CX11" s="135">
        <f t="shared" si="35"/>
        <v>44899</v>
      </c>
      <c r="CY11" s="2"/>
      <c r="CZ11" s="45" t="str">
        <f t="shared" si="23"/>
        <v/>
      </c>
      <c r="DD11" s="3"/>
    </row>
    <row r="12" spans="1:116" ht="9.6" customHeight="1" x14ac:dyDescent="0.3">
      <c r="A12" s="8"/>
      <c r="B12" s="38" t="str">
        <f t="shared" si="0"/>
        <v>M</v>
      </c>
      <c r="C12" s="49">
        <f t="shared" si="24"/>
        <v>44566</v>
      </c>
      <c r="D12" s="2"/>
      <c r="E12" s="45" t="str">
        <f t="shared" si="1"/>
        <v/>
      </c>
      <c r="I12" s="3"/>
      <c r="J12" s="8"/>
      <c r="K12" s="27" t="str">
        <f t="shared" si="2"/>
        <v>S</v>
      </c>
      <c r="L12" s="51">
        <f t="shared" si="25"/>
        <v>44597</v>
      </c>
      <c r="M12" s="10"/>
      <c r="N12" s="45" t="str">
        <f t="shared" si="3"/>
        <v/>
      </c>
      <c r="R12" s="3"/>
      <c r="S12" s="8"/>
      <c r="T12" s="25" t="str">
        <f t="shared" si="4"/>
        <v>S</v>
      </c>
      <c r="U12" s="51">
        <f t="shared" si="26"/>
        <v>44625</v>
      </c>
      <c r="V12" s="2"/>
      <c r="W12" s="45" t="str">
        <f t="shared" si="5"/>
        <v/>
      </c>
      <c r="AA12" s="3"/>
      <c r="AB12" s="8"/>
      <c r="AC12" s="25" t="str">
        <f t="shared" si="6"/>
        <v>M</v>
      </c>
      <c r="AD12" s="51">
        <f t="shared" si="27"/>
        <v>44656</v>
      </c>
      <c r="AE12" s="2"/>
      <c r="AF12" s="45" t="str">
        <f t="shared" si="7"/>
        <v/>
      </c>
      <c r="AJ12" s="3"/>
      <c r="AK12" s="8"/>
      <c r="AL12" s="25" t="str">
        <f t="shared" si="8"/>
        <v>J</v>
      </c>
      <c r="AM12" s="51">
        <f t="shared" si="28"/>
        <v>44686</v>
      </c>
      <c r="AN12" s="2"/>
      <c r="AO12" s="45" t="str">
        <f t="shared" si="9"/>
        <v/>
      </c>
      <c r="AS12" s="3"/>
      <c r="AT12" s="8"/>
      <c r="AU12" s="25" t="str">
        <f t="shared" si="10"/>
        <v>D</v>
      </c>
      <c r="AV12" s="51">
        <f t="shared" si="29"/>
        <v>44717</v>
      </c>
      <c r="AW12" s="2"/>
      <c r="AX12" s="45" t="str">
        <f t="shared" si="11"/>
        <v/>
      </c>
      <c r="BB12" s="3"/>
      <c r="BC12" s="8"/>
      <c r="BD12" s="25" t="str">
        <f t="shared" si="12"/>
        <v>M</v>
      </c>
      <c r="BE12" s="51">
        <f t="shared" si="30"/>
        <v>44747</v>
      </c>
      <c r="BF12" s="2"/>
      <c r="BG12" s="45" t="str">
        <f t="shared" si="13"/>
        <v/>
      </c>
      <c r="BK12" s="3"/>
      <c r="BL12" s="8"/>
      <c r="BM12" s="25" t="str">
        <f t="shared" si="14"/>
        <v>V</v>
      </c>
      <c r="BN12" s="51">
        <f t="shared" si="31"/>
        <v>44778</v>
      </c>
      <c r="BO12" s="2"/>
      <c r="BP12" s="45" t="str">
        <f t="shared" si="15"/>
        <v/>
      </c>
      <c r="BT12" s="3"/>
      <c r="BU12" s="8"/>
      <c r="BV12" s="28" t="str">
        <f t="shared" si="16"/>
        <v>L</v>
      </c>
      <c r="BW12" s="118">
        <f t="shared" si="32"/>
        <v>44809</v>
      </c>
      <c r="BX12" s="2"/>
      <c r="BY12" s="45">
        <f t="shared" si="17"/>
        <v>36</v>
      </c>
      <c r="CC12" s="3"/>
      <c r="CD12" s="8"/>
      <c r="CE12" s="28" t="str">
        <f t="shared" si="18"/>
        <v>M</v>
      </c>
      <c r="CF12" s="118">
        <f t="shared" si="33"/>
        <v>44839</v>
      </c>
      <c r="CG12" s="2"/>
      <c r="CH12" s="45" t="str">
        <f t="shared" si="19"/>
        <v/>
      </c>
      <c r="CL12" s="3"/>
      <c r="CM12" s="8"/>
      <c r="CN12" s="117" t="str">
        <f t="shared" si="20"/>
        <v>S</v>
      </c>
      <c r="CO12" s="127">
        <f t="shared" si="34"/>
        <v>44870</v>
      </c>
      <c r="CP12" s="2"/>
      <c r="CQ12" s="45" t="str">
        <f t="shared" si="21"/>
        <v/>
      </c>
      <c r="CU12" s="3"/>
      <c r="CV12" s="8"/>
      <c r="CW12" s="28" t="str">
        <f t="shared" si="22"/>
        <v>L</v>
      </c>
      <c r="CX12" s="135">
        <f t="shared" si="35"/>
        <v>44900</v>
      </c>
      <c r="CY12" s="2"/>
      <c r="CZ12" s="45">
        <f t="shared" si="23"/>
        <v>49</v>
      </c>
      <c r="DD12" s="3"/>
    </row>
    <row r="13" spans="1:116" ht="9.6" customHeight="1" x14ac:dyDescent="0.3">
      <c r="A13" s="8"/>
      <c r="B13" s="38" t="str">
        <f t="shared" si="0"/>
        <v>J</v>
      </c>
      <c r="C13" s="49">
        <f t="shared" si="24"/>
        <v>44567</v>
      </c>
      <c r="D13" s="2"/>
      <c r="E13" s="45" t="str">
        <f t="shared" si="1"/>
        <v/>
      </c>
      <c r="I13" s="3"/>
      <c r="J13" s="8"/>
      <c r="K13" s="27" t="str">
        <f t="shared" si="2"/>
        <v>D</v>
      </c>
      <c r="L13" s="51">
        <f t="shared" si="25"/>
        <v>44598</v>
      </c>
      <c r="M13" s="10"/>
      <c r="N13" s="45" t="str">
        <f t="shared" si="3"/>
        <v/>
      </c>
      <c r="R13" s="3"/>
      <c r="S13" s="8"/>
      <c r="T13" s="25" t="str">
        <f t="shared" si="4"/>
        <v>D</v>
      </c>
      <c r="U13" s="51">
        <f t="shared" si="26"/>
        <v>44626</v>
      </c>
      <c r="V13" s="2"/>
      <c r="W13" s="45" t="str">
        <f t="shared" si="5"/>
        <v/>
      </c>
      <c r="AA13" s="3"/>
      <c r="AB13" s="8"/>
      <c r="AC13" s="25" t="str">
        <f t="shared" si="6"/>
        <v>M</v>
      </c>
      <c r="AD13" s="51">
        <f t="shared" si="27"/>
        <v>44657</v>
      </c>
      <c r="AE13" s="2"/>
      <c r="AF13" s="45" t="str">
        <f t="shared" si="7"/>
        <v/>
      </c>
      <c r="AJ13" s="3"/>
      <c r="AK13" s="8"/>
      <c r="AL13" s="25" t="str">
        <f t="shared" si="8"/>
        <v>V</v>
      </c>
      <c r="AM13" s="51">
        <f t="shared" si="28"/>
        <v>44687</v>
      </c>
      <c r="AN13" s="2"/>
      <c r="AO13" s="45" t="str">
        <f t="shared" si="9"/>
        <v/>
      </c>
      <c r="AS13" s="3"/>
      <c r="AT13" s="8"/>
      <c r="AU13" s="25" t="str">
        <f t="shared" si="10"/>
        <v>L</v>
      </c>
      <c r="AV13" s="51">
        <f t="shared" si="29"/>
        <v>44718</v>
      </c>
      <c r="AW13" s="2"/>
      <c r="AX13" s="45">
        <f t="shared" si="11"/>
        <v>23</v>
      </c>
      <c r="BB13" s="3"/>
      <c r="BC13" s="8"/>
      <c r="BD13" s="25" t="str">
        <f t="shared" si="12"/>
        <v>M</v>
      </c>
      <c r="BE13" s="51">
        <f t="shared" si="30"/>
        <v>44748</v>
      </c>
      <c r="BF13" s="2"/>
      <c r="BG13" s="45" t="str">
        <f t="shared" si="13"/>
        <v/>
      </c>
      <c r="BK13" s="3"/>
      <c r="BL13" s="8"/>
      <c r="BM13" s="114" t="str">
        <f t="shared" si="14"/>
        <v>S</v>
      </c>
      <c r="BN13" s="112">
        <f t="shared" si="31"/>
        <v>44779</v>
      </c>
      <c r="BO13" s="2"/>
      <c r="BP13" s="45" t="str">
        <f t="shared" si="15"/>
        <v/>
      </c>
      <c r="BT13" s="3"/>
      <c r="BU13" s="8"/>
      <c r="BV13" s="28" t="str">
        <f t="shared" si="16"/>
        <v>M</v>
      </c>
      <c r="BW13" s="118">
        <f t="shared" si="32"/>
        <v>44810</v>
      </c>
      <c r="BX13" s="2"/>
      <c r="BY13" s="45" t="str">
        <f t="shared" si="17"/>
        <v/>
      </c>
      <c r="CC13" s="3"/>
      <c r="CD13" s="8"/>
      <c r="CE13" s="28" t="str">
        <f t="shared" si="18"/>
        <v>J</v>
      </c>
      <c r="CF13" s="118">
        <f t="shared" si="33"/>
        <v>44840</v>
      </c>
      <c r="CG13" s="2"/>
      <c r="CH13" s="45" t="str">
        <f t="shared" si="19"/>
        <v/>
      </c>
      <c r="CL13" s="3"/>
      <c r="CM13" s="8"/>
      <c r="CN13" s="117" t="str">
        <f t="shared" si="20"/>
        <v>D</v>
      </c>
      <c r="CO13" s="128">
        <f t="shared" si="34"/>
        <v>44871</v>
      </c>
      <c r="CP13" s="2"/>
      <c r="CQ13" s="45" t="str">
        <f t="shared" si="21"/>
        <v/>
      </c>
      <c r="CU13" s="3"/>
      <c r="CV13" s="8"/>
      <c r="CW13" s="28" t="str">
        <f t="shared" si="22"/>
        <v>M</v>
      </c>
      <c r="CX13" s="136">
        <f t="shared" si="35"/>
        <v>44901</v>
      </c>
      <c r="CY13" s="2"/>
      <c r="CZ13" s="45" t="str">
        <f t="shared" si="23"/>
        <v/>
      </c>
      <c r="DD13" s="3"/>
    </row>
    <row r="14" spans="1:116" ht="9.6" customHeight="1" x14ac:dyDescent="0.3">
      <c r="A14" s="8"/>
      <c r="B14" s="38" t="str">
        <f t="shared" si="0"/>
        <v>V</v>
      </c>
      <c r="C14" s="49">
        <f t="shared" si="24"/>
        <v>44568</v>
      </c>
      <c r="D14" s="2"/>
      <c r="E14" s="45" t="str">
        <f t="shared" si="1"/>
        <v/>
      </c>
      <c r="I14" s="3"/>
      <c r="J14" s="8"/>
      <c r="K14" s="27" t="str">
        <f t="shared" si="2"/>
        <v>L</v>
      </c>
      <c r="L14" s="51">
        <f t="shared" si="25"/>
        <v>44599</v>
      </c>
      <c r="M14" s="10"/>
      <c r="N14" s="45">
        <f t="shared" si="3"/>
        <v>6</v>
      </c>
      <c r="R14" s="3"/>
      <c r="S14" s="8"/>
      <c r="T14" s="25" t="str">
        <f t="shared" si="4"/>
        <v>L</v>
      </c>
      <c r="U14" s="51">
        <f t="shared" si="26"/>
        <v>44627</v>
      </c>
      <c r="V14" s="2"/>
      <c r="W14" s="45">
        <f t="shared" si="5"/>
        <v>10</v>
      </c>
      <c r="AA14" s="3"/>
      <c r="AB14" s="8"/>
      <c r="AC14" s="25" t="str">
        <f t="shared" si="6"/>
        <v>J</v>
      </c>
      <c r="AD14" s="51">
        <f t="shared" si="27"/>
        <v>44658</v>
      </c>
      <c r="AE14" s="2"/>
      <c r="AF14" s="45" t="str">
        <f t="shared" si="7"/>
        <v/>
      </c>
      <c r="AJ14" s="3"/>
      <c r="AK14" s="8"/>
      <c r="AL14" s="25" t="str">
        <f t="shared" si="8"/>
        <v>S</v>
      </c>
      <c r="AM14" s="51">
        <f t="shared" si="28"/>
        <v>44688</v>
      </c>
      <c r="AN14" s="2"/>
      <c r="AO14" s="45" t="str">
        <f t="shared" si="9"/>
        <v/>
      </c>
      <c r="AS14" s="3"/>
      <c r="AT14" s="8"/>
      <c r="AU14" s="25" t="str">
        <f t="shared" si="10"/>
        <v>M</v>
      </c>
      <c r="AV14" s="51">
        <f t="shared" si="29"/>
        <v>44719</v>
      </c>
      <c r="AW14" s="2"/>
      <c r="AX14" s="45" t="str">
        <f t="shared" si="11"/>
        <v/>
      </c>
      <c r="BB14" s="3"/>
      <c r="BC14" s="8"/>
      <c r="BD14" s="25" t="str">
        <f t="shared" si="12"/>
        <v>J</v>
      </c>
      <c r="BE14" s="51">
        <f t="shared" si="30"/>
        <v>44749</v>
      </c>
      <c r="BF14" s="2"/>
      <c r="BG14" s="45" t="str">
        <f t="shared" si="13"/>
        <v/>
      </c>
      <c r="BK14" s="3"/>
      <c r="BL14" s="8"/>
      <c r="BM14" s="114" t="str">
        <f t="shared" si="14"/>
        <v>D</v>
      </c>
      <c r="BN14" s="112">
        <f t="shared" si="31"/>
        <v>44780</v>
      </c>
      <c r="BO14" s="2"/>
      <c r="BP14" s="45" t="str">
        <f t="shared" si="15"/>
        <v/>
      </c>
      <c r="BT14" s="3"/>
      <c r="BU14" s="8"/>
      <c r="BV14" s="28" t="str">
        <f t="shared" si="16"/>
        <v>M</v>
      </c>
      <c r="BW14" s="119">
        <f t="shared" si="32"/>
        <v>44811</v>
      </c>
      <c r="BX14" s="2"/>
      <c r="BY14" s="45" t="str">
        <f t="shared" si="17"/>
        <v/>
      </c>
      <c r="CC14" s="3"/>
      <c r="CD14" s="8"/>
      <c r="CE14" s="28" t="str">
        <f t="shared" si="18"/>
        <v>V</v>
      </c>
      <c r="CF14" s="119">
        <f t="shared" si="33"/>
        <v>44841</v>
      </c>
      <c r="CG14" s="2"/>
      <c r="CH14" s="45" t="str">
        <f t="shared" si="19"/>
        <v/>
      </c>
      <c r="CL14" s="3"/>
      <c r="CM14" s="8"/>
      <c r="CN14" s="28" t="str">
        <f t="shared" si="20"/>
        <v>L</v>
      </c>
      <c r="CO14" s="128">
        <f t="shared" si="34"/>
        <v>44872</v>
      </c>
      <c r="CP14" s="2"/>
      <c r="CQ14" s="45">
        <f t="shared" si="21"/>
        <v>45</v>
      </c>
      <c r="CU14" s="3"/>
      <c r="CV14" s="8"/>
      <c r="CW14" s="28" t="str">
        <f t="shared" si="22"/>
        <v>M</v>
      </c>
      <c r="CX14" s="136">
        <f t="shared" si="35"/>
        <v>44902</v>
      </c>
      <c r="CY14" s="2"/>
      <c r="CZ14" s="45" t="str">
        <f t="shared" si="23"/>
        <v/>
      </c>
      <c r="DD14" s="3"/>
    </row>
    <row r="15" spans="1:116" ht="9.6" customHeight="1" x14ac:dyDescent="0.3">
      <c r="A15" s="8"/>
      <c r="B15" s="38" t="str">
        <f t="shared" si="0"/>
        <v>S</v>
      </c>
      <c r="C15" s="49">
        <f t="shared" si="24"/>
        <v>44569</v>
      </c>
      <c r="D15" s="2"/>
      <c r="E15" s="45" t="str">
        <f t="shared" si="1"/>
        <v/>
      </c>
      <c r="I15" s="3"/>
      <c r="J15" s="8"/>
      <c r="K15" s="27" t="str">
        <f t="shared" si="2"/>
        <v>M</v>
      </c>
      <c r="L15" s="51">
        <f t="shared" si="25"/>
        <v>44600</v>
      </c>
      <c r="M15" s="10"/>
      <c r="N15" s="45" t="str">
        <f t="shared" si="3"/>
        <v/>
      </c>
      <c r="R15" s="3"/>
      <c r="S15" s="8"/>
      <c r="T15" s="25" t="str">
        <f t="shared" si="4"/>
        <v>M</v>
      </c>
      <c r="U15" s="51">
        <f t="shared" si="26"/>
        <v>44628</v>
      </c>
      <c r="V15" s="2"/>
      <c r="W15" s="45" t="str">
        <f t="shared" si="5"/>
        <v/>
      </c>
      <c r="AA15" s="3"/>
      <c r="AB15" s="8"/>
      <c r="AC15" s="25" t="str">
        <f t="shared" si="6"/>
        <v>V</v>
      </c>
      <c r="AD15" s="51">
        <f t="shared" si="27"/>
        <v>44659</v>
      </c>
      <c r="AE15" s="2"/>
      <c r="AF15" s="45" t="str">
        <f t="shared" si="7"/>
        <v/>
      </c>
      <c r="AJ15" s="3"/>
      <c r="AK15" s="8"/>
      <c r="AL15" s="25" t="str">
        <f t="shared" si="8"/>
        <v>D</v>
      </c>
      <c r="AM15" s="51">
        <f t="shared" si="28"/>
        <v>44689</v>
      </c>
      <c r="AN15" s="2"/>
      <c r="AO15" s="45" t="str">
        <f t="shared" si="9"/>
        <v/>
      </c>
      <c r="AS15" s="3"/>
      <c r="AT15" s="8"/>
      <c r="AU15" s="25" t="str">
        <f t="shared" si="10"/>
        <v>M</v>
      </c>
      <c r="AV15" s="51">
        <f t="shared" si="29"/>
        <v>44720</v>
      </c>
      <c r="AW15" s="2"/>
      <c r="AX15" s="45" t="str">
        <f t="shared" si="11"/>
        <v/>
      </c>
      <c r="BB15" s="3"/>
      <c r="BC15" s="8"/>
      <c r="BD15" s="25" t="str">
        <f t="shared" si="12"/>
        <v>V</v>
      </c>
      <c r="BE15" s="51">
        <f t="shared" si="30"/>
        <v>44750</v>
      </c>
      <c r="BF15" s="2"/>
      <c r="BG15" s="45" t="str">
        <f t="shared" si="13"/>
        <v/>
      </c>
      <c r="BK15" s="3"/>
      <c r="BL15" s="8"/>
      <c r="BM15" s="25" t="str">
        <f t="shared" si="14"/>
        <v>L</v>
      </c>
      <c r="BN15" s="110">
        <f t="shared" si="31"/>
        <v>44781</v>
      </c>
      <c r="BO15" s="2"/>
      <c r="BP15" s="45">
        <f t="shared" si="15"/>
        <v>32</v>
      </c>
      <c r="BT15" s="3"/>
      <c r="BU15" s="8"/>
      <c r="BV15" s="28" t="str">
        <f t="shared" si="16"/>
        <v>J</v>
      </c>
      <c r="BW15" s="119">
        <f t="shared" si="32"/>
        <v>44812</v>
      </c>
      <c r="BX15" s="2"/>
      <c r="BY15" s="45" t="str">
        <f t="shared" si="17"/>
        <v/>
      </c>
      <c r="CC15" s="3"/>
      <c r="CD15" s="8"/>
      <c r="CE15" s="30" t="str">
        <f t="shared" si="18"/>
        <v>S</v>
      </c>
      <c r="CF15" s="119">
        <f t="shared" si="33"/>
        <v>44842</v>
      </c>
      <c r="CG15" s="2"/>
      <c r="CH15" s="45" t="str">
        <f t="shared" si="19"/>
        <v/>
      </c>
      <c r="CL15" s="3"/>
      <c r="CM15" s="8"/>
      <c r="CN15" s="28" t="str">
        <f t="shared" si="20"/>
        <v>M</v>
      </c>
      <c r="CO15" s="129">
        <f t="shared" si="34"/>
        <v>44873</v>
      </c>
      <c r="CP15" s="2"/>
      <c r="CQ15" s="45" t="str">
        <f t="shared" si="21"/>
        <v/>
      </c>
      <c r="CU15" s="3"/>
      <c r="CV15" s="8"/>
      <c r="CW15" s="28" t="str">
        <f t="shared" si="22"/>
        <v>J</v>
      </c>
      <c r="CX15" s="137">
        <f t="shared" si="35"/>
        <v>44903</v>
      </c>
      <c r="CY15" s="2"/>
      <c r="CZ15" s="45" t="str">
        <f t="shared" si="23"/>
        <v/>
      </c>
      <c r="DD15" s="3"/>
    </row>
    <row r="16" spans="1:116" ht="9.6" customHeight="1" x14ac:dyDescent="0.3">
      <c r="A16" s="8"/>
      <c r="B16" s="38" t="str">
        <f t="shared" si="0"/>
        <v>D</v>
      </c>
      <c r="C16" s="49">
        <f t="shared" si="24"/>
        <v>44570</v>
      </c>
      <c r="D16" s="2"/>
      <c r="E16" s="45" t="str">
        <f t="shared" si="1"/>
        <v/>
      </c>
      <c r="I16" s="3"/>
      <c r="J16" s="8"/>
      <c r="K16" s="27" t="str">
        <f t="shared" si="2"/>
        <v>M</v>
      </c>
      <c r="L16" s="51">
        <f t="shared" si="25"/>
        <v>44601</v>
      </c>
      <c r="M16" s="10"/>
      <c r="N16" s="45" t="str">
        <f t="shared" si="3"/>
        <v/>
      </c>
      <c r="R16" s="3"/>
      <c r="S16" s="8"/>
      <c r="T16" s="25" t="str">
        <f t="shared" si="4"/>
        <v>M</v>
      </c>
      <c r="U16" s="51">
        <f t="shared" si="26"/>
        <v>44629</v>
      </c>
      <c r="V16" s="2"/>
      <c r="W16" s="45" t="str">
        <f t="shared" si="5"/>
        <v/>
      </c>
      <c r="AA16" s="3"/>
      <c r="AB16" s="8"/>
      <c r="AC16" s="25" t="str">
        <f t="shared" si="6"/>
        <v>S</v>
      </c>
      <c r="AD16" s="51">
        <f t="shared" si="27"/>
        <v>44660</v>
      </c>
      <c r="AE16" s="2"/>
      <c r="AF16" s="45" t="str">
        <f t="shared" si="7"/>
        <v/>
      </c>
      <c r="AJ16" s="3"/>
      <c r="AK16" s="8"/>
      <c r="AL16" s="25" t="str">
        <f t="shared" si="8"/>
        <v>L</v>
      </c>
      <c r="AM16" s="51">
        <f t="shared" si="28"/>
        <v>44690</v>
      </c>
      <c r="AN16" s="2"/>
      <c r="AO16" s="45">
        <f t="shared" si="9"/>
        <v>19</v>
      </c>
      <c r="AS16" s="3"/>
      <c r="AT16" s="8"/>
      <c r="AU16" s="25" t="str">
        <f t="shared" si="10"/>
        <v>J</v>
      </c>
      <c r="AV16" s="112">
        <f t="shared" si="29"/>
        <v>44721</v>
      </c>
      <c r="AW16" s="2"/>
      <c r="AX16" s="45" t="str">
        <f t="shared" si="11"/>
        <v/>
      </c>
      <c r="BB16" s="3"/>
      <c r="BC16" s="8"/>
      <c r="BD16" s="25" t="str">
        <f t="shared" si="12"/>
        <v>S</v>
      </c>
      <c r="BE16" s="51">
        <f t="shared" si="30"/>
        <v>44751</v>
      </c>
      <c r="BF16" s="2"/>
      <c r="BG16" s="45" t="str">
        <f t="shared" si="13"/>
        <v/>
      </c>
      <c r="BK16" s="3"/>
      <c r="BL16" s="8"/>
      <c r="BM16" s="25" t="str">
        <f t="shared" si="14"/>
        <v>M</v>
      </c>
      <c r="BN16" s="110">
        <f t="shared" si="31"/>
        <v>44782</v>
      </c>
      <c r="BO16" s="2"/>
      <c r="BP16" s="45" t="str">
        <f t="shared" si="15"/>
        <v/>
      </c>
      <c r="BT16" s="3"/>
      <c r="BU16" s="8"/>
      <c r="BV16" s="28" t="str">
        <f>PROPER(LEFT(TEXT(BW16,"JJJ"),1))</f>
        <v>V</v>
      </c>
      <c r="BW16" s="120">
        <f t="shared" si="32"/>
        <v>44813</v>
      </c>
      <c r="BX16" s="2"/>
      <c r="BY16" s="45" t="str">
        <f t="shared" si="17"/>
        <v/>
      </c>
      <c r="CC16" s="3"/>
      <c r="CD16" s="8"/>
      <c r="CE16" s="30" t="str">
        <f t="shared" si="18"/>
        <v>D</v>
      </c>
      <c r="CF16" s="120">
        <f t="shared" si="33"/>
        <v>44843</v>
      </c>
      <c r="CG16" s="2"/>
      <c r="CH16" s="45" t="str">
        <f t="shared" si="19"/>
        <v/>
      </c>
      <c r="CL16" s="3"/>
      <c r="CM16" s="8"/>
      <c r="CN16" s="28" t="str">
        <f t="shared" si="20"/>
        <v>M</v>
      </c>
      <c r="CO16" s="129">
        <f t="shared" si="34"/>
        <v>44874</v>
      </c>
      <c r="CP16" s="2"/>
      <c r="CQ16" s="45" t="str">
        <f t="shared" si="21"/>
        <v/>
      </c>
      <c r="CU16" s="3"/>
      <c r="CV16" s="8"/>
      <c r="CW16" s="28" t="str">
        <f t="shared" si="22"/>
        <v>V</v>
      </c>
      <c r="CX16" s="137">
        <f t="shared" si="35"/>
        <v>44904</v>
      </c>
      <c r="CY16" s="2"/>
      <c r="CZ16" s="45" t="str">
        <f t="shared" si="23"/>
        <v/>
      </c>
      <c r="DD16" s="3"/>
    </row>
    <row r="17" spans="1:108" ht="9.6" customHeight="1" x14ac:dyDescent="0.3">
      <c r="A17" s="8"/>
      <c r="B17" s="38" t="str">
        <f t="shared" si="0"/>
        <v>L</v>
      </c>
      <c r="C17" s="49">
        <f t="shared" si="24"/>
        <v>44571</v>
      </c>
      <c r="D17" s="2"/>
      <c r="E17" s="45">
        <f t="shared" si="1"/>
        <v>2</v>
      </c>
      <c r="I17" s="3"/>
      <c r="J17" s="8"/>
      <c r="K17" s="27" t="str">
        <f t="shared" si="2"/>
        <v>J</v>
      </c>
      <c r="L17" s="51">
        <f t="shared" si="25"/>
        <v>44602</v>
      </c>
      <c r="M17" s="10"/>
      <c r="N17" s="45" t="str">
        <f t="shared" si="3"/>
        <v/>
      </c>
      <c r="R17" s="3"/>
      <c r="S17" s="8"/>
      <c r="T17" s="25" t="str">
        <f t="shared" si="4"/>
        <v>J</v>
      </c>
      <c r="U17" s="51">
        <f t="shared" si="26"/>
        <v>44630</v>
      </c>
      <c r="V17" s="2"/>
      <c r="W17" s="45" t="str">
        <f t="shared" si="5"/>
        <v/>
      </c>
      <c r="AA17" s="3"/>
      <c r="AB17" s="8"/>
      <c r="AC17" s="25" t="str">
        <f t="shared" si="6"/>
        <v>D</v>
      </c>
      <c r="AD17" s="51">
        <f t="shared" si="27"/>
        <v>44661</v>
      </c>
      <c r="AE17" s="2"/>
      <c r="AF17" s="45" t="str">
        <f t="shared" si="7"/>
        <v/>
      </c>
      <c r="AJ17" s="3"/>
      <c r="AK17" s="8"/>
      <c r="AL17" s="25" t="str">
        <f t="shared" si="8"/>
        <v>M</v>
      </c>
      <c r="AM17" s="51">
        <f t="shared" si="28"/>
        <v>44691</v>
      </c>
      <c r="AN17" s="2"/>
      <c r="AO17" s="45" t="str">
        <f t="shared" si="9"/>
        <v/>
      </c>
      <c r="AS17" s="3"/>
      <c r="AT17" s="8"/>
      <c r="AU17" s="25" t="str">
        <f t="shared" si="10"/>
        <v>V</v>
      </c>
      <c r="AV17" s="112">
        <f t="shared" si="29"/>
        <v>44722</v>
      </c>
      <c r="AW17" s="2"/>
      <c r="AX17" s="45" t="str">
        <f t="shared" si="11"/>
        <v/>
      </c>
      <c r="BB17" s="3"/>
      <c r="BC17" s="8"/>
      <c r="BD17" s="25" t="str">
        <f t="shared" si="12"/>
        <v>D</v>
      </c>
      <c r="BE17" s="51">
        <f t="shared" si="30"/>
        <v>44752</v>
      </c>
      <c r="BF17" s="2"/>
      <c r="BG17" s="45" t="str">
        <f t="shared" si="13"/>
        <v/>
      </c>
      <c r="BK17" s="3"/>
      <c r="BL17" s="8"/>
      <c r="BM17" s="25" t="str">
        <f t="shared" si="14"/>
        <v>M</v>
      </c>
      <c r="BN17" s="111">
        <f t="shared" si="31"/>
        <v>44783</v>
      </c>
      <c r="BO17" s="2"/>
      <c r="BP17" s="45" t="str">
        <f t="shared" si="15"/>
        <v/>
      </c>
      <c r="BT17" s="3"/>
      <c r="BU17" s="8"/>
      <c r="BV17" s="30" t="str">
        <f t="shared" si="16"/>
        <v>S</v>
      </c>
      <c r="BW17" s="120">
        <f t="shared" si="32"/>
        <v>44814</v>
      </c>
      <c r="BX17" s="2"/>
      <c r="BY17" s="45" t="str">
        <f t="shared" si="17"/>
        <v/>
      </c>
      <c r="CC17" s="3"/>
      <c r="CD17" s="8"/>
      <c r="CE17" s="28" t="str">
        <f t="shared" si="18"/>
        <v>L</v>
      </c>
      <c r="CF17" s="120">
        <f t="shared" si="33"/>
        <v>44844</v>
      </c>
      <c r="CG17" s="2"/>
      <c r="CH17" s="45">
        <f t="shared" si="19"/>
        <v>41</v>
      </c>
      <c r="CL17" s="3"/>
      <c r="CM17" s="8"/>
      <c r="CN17" s="28" t="str">
        <f t="shared" si="20"/>
        <v>J</v>
      </c>
      <c r="CO17" s="126">
        <f t="shared" si="34"/>
        <v>44875</v>
      </c>
      <c r="CP17" s="2"/>
      <c r="CQ17" s="45" t="str">
        <f t="shared" si="21"/>
        <v/>
      </c>
      <c r="CU17" s="3"/>
      <c r="CV17" s="8"/>
      <c r="CW17" s="30" t="str">
        <f t="shared" si="22"/>
        <v>S</v>
      </c>
      <c r="CX17" s="133">
        <f t="shared" si="35"/>
        <v>44905</v>
      </c>
      <c r="CY17" s="2"/>
      <c r="CZ17" s="45" t="str">
        <f t="shared" si="23"/>
        <v/>
      </c>
      <c r="DD17" s="3"/>
    </row>
    <row r="18" spans="1:108" ht="9.6" customHeight="1" x14ac:dyDescent="0.3">
      <c r="A18" s="8"/>
      <c r="B18" s="38" t="str">
        <f t="shared" si="0"/>
        <v>M</v>
      </c>
      <c r="C18" s="49">
        <f t="shared" si="24"/>
        <v>44572</v>
      </c>
      <c r="D18" s="2"/>
      <c r="E18" s="45" t="str">
        <f t="shared" si="1"/>
        <v/>
      </c>
      <c r="I18" s="3"/>
      <c r="J18" s="8"/>
      <c r="K18" s="27" t="str">
        <f t="shared" si="2"/>
        <v>V</v>
      </c>
      <c r="L18" s="51">
        <f t="shared" si="25"/>
        <v>44603</v>
      </c>
      <c r="M18" s="10"/>
      <c r="N18" s="45" t="str">
        <f t="shared" si="3"/>
        <v/>
      </c>
      <c r="R18" s="3"/>
      <c r="S18" s="8"/>
      <c r="T18" s="25" t="str">
        <f t="shared" si="4"/>
        <v>V</v>
      </c>
      <c r="U18" s="51">
        <f t="shared" si="26"/>
        <v>44631</v>
      </c>
      <c r="V18" s="2"/>
      <c r="W18" s="45" t="str">
        <f t="shared" si="5"/>
        <v/>
      </c>
      <c r="AA18" s="3"/>
      <c r="AB18" s="8"/>
      <c r="AC18" s="25" t="str">
        <f t="shared" si="6"/>
        <v>L</v>
      </c>
      <c r="AD18" s="51">
        <f t="shared" si="27"/>
        <v>44662</v>
      </c>
      <c r="AE18" s="2"/>
      <c r="AF18" s="45">
        <f t="shared" si="7"/>
        <v>15</v>
      </c>
      <c r="AJ18" s="3"/>
      <c r="AK18" s="8"/>
      <c r="AL18" s="25" t="str">
        <f t="shared" si="8"/>
        <v>M</v>
      </c>
      <c r="AM18" s="51">
        <f t="shared" si="28"/>
        <v>44692</v>
      </c>
      <c r="AN18" s="2"/>
      <c r="AO18" s="45" t="str">
        <f t="shared" si="9"/>
        <v/>
      </c>
      <c r="AS18" s="3"/>
      <c r="AT18" s="8"/>
      <c r="AU18" s="25" t="str">
        <f t="shared" si="10"/>
        <v>S</v>
      </c>
      <c r="AV18" s="110">
        <f t="shared" si="29"/>
        <v>44723</v>
      </c>
      <c r="AW18" s="2"/>
      <c r="AX18" s="45" t="str">
        <f t="shared" si="11"/>
        <v/>
      </c>
      <c r="BB18" s="3"/>
      <c r="BC18" s="8"/>
      <c r="BD18" s="25" t="str">
        <f t="shared" si="12"/>
        <v>L</v>
      </c>
      <c r="BE18" s="51">
        <f t="shared" si="30"/>
        <v>44753</v>
      </c>
      <c r="BF18" s="2"/>
      <c r="BG18" s="45">
        <f t="shared" si="13"/>
        <v>28</v>
      </c>
      <c r="BK18" s="3"/>
      <c r="BL18" s="8"/>
      <c r="BM18" s="25" t="str">
        <f t="shared" si="14"/>
        <v>J</v>
      </c>
      <c r="BN18" s="111">
        <f t="shared" si="31"/>
        <v>44784</v>
      </c>
      <c r="BO18" s="2"/>
      <c r="BP18" s="45" t="str">
        <f t="shared" si="15"/>
        <v/>
      </c>
      <c r="BT18" s="3"/>
      <c r="BU18" s="8"/>
      <c r="BV18" s="30" t="str">
        <f t="shared" si="16"/>
        <v>D</v>
      </c>
      <c r="BW18" s="54">
        <f t="shared" si="32"/>
        <v>44815</v>
      </c>
      <c r="BX18" s="2"/>
      <c r="BY18" s="45" t="str">
        <f t="shared" si="17"/>
        <v/>
      </c>
      <c r="CC18" s="3"/>
      <c r="CD18" s="8"/>
      <c r="CE18" s="28" t="str">
        <f t="shared" si="18"/>
        <v>M</v>
      </c>
      <c r="CF18" s="54">
        <f t="shared" si="33"/>
        <v>44845</v>
      </c>
      <c r="CG18" s="2"/>
      <c r="CH18" s="45" t="str">
        <f t="shared" si="19"/>
        <v/>
      </c>
      <c r="CL18" s="3"/>
      <c r="CM18" s="8"/>
      <c r="CN18" s="28" t="str">
        <f t="shared" si="20"/>
        <v>V</v>
      </c>
      <c r="CO18" s="126">
        <f t="shared" si="34"/>
        <v>44876</v>
      </c>
      <c r="CP18" s="2"/>
      <c r="CQ18" s="45" t="str">
        <f t="shared" si="21"/>
        <v/>
      </c>
      <c r="CU18" s="3"/>
      <c r="CV18" s="8"/>
      <c r="CW18" s="30" t="str">
        <f t="shared" si="22"/>
        <v>D</v>
      </c>
      <c r="CX18" s="133">
        <f t="shared" si="35"/>
        <v>44906</v>
      </c>
      <c r="CY18" s="2"/>
      <c r="CZ18" s="45" t="str">
        <f t="shared" si="23"/>
        <v/>
      </c>
      <c r="DD18" s="3"/>
    </row>
    <row r="19" spans="1:108" ht="9.6" customHeight="1" x14ac:dyDescent="0.3">
      <c r="A19" s="8"/>
      <c r="B19" s="38" t="str">
        <f t="shared" si="0"/>
        <v>M</v>
      </c>
      <c r="C19" s="49">
        <f t="shared" si="24"/>
        <v>44573</v>
      </c>
      <c r="D19" s="2"/>
      <c r="E19" s="45" t="str">
        <f t="shared" si="1"/>
        <v/>
      </c>
      <c r="I19" s="3"/>
      <c r="J19" s="8"/>
      <c r="K19" s="27" t="str">
        <f t="shared" si="2"/>
        <v>S</v>
      </c>
      <c r="L19" s="51">
        <f t="shared" si="25"/>
        <v>44604</v>
      </c>
      <c r="M19" s="10"/>
      <c r="N19" s="45" t="str">
        <f t="shared" si="3"/>
        <v/>
      </c>
      <c r="R19" s="3"/>
      <c r="S19" s="8"/>
      <c r="T19" s="25" t="str">
        <f t="shared" si="4"/>
        <v>S</v>
      </c>
      <c r="U19" s="51">
        <f t="shared" si="26"/>
        <v>44632</v>
      </c>
      <c r="V19" s="2"/>
      <c r="W19" s="45" t="str">
        <f t="shared" si="5"/>
        <v/>
      </c>
      <c r="AA19" s="3"/>
      <c r="AB19" s="8"/>
      <c r="AC19" s="25" t="str">
        <f t="shared" si="6"/>
        <v>M</v>
      </c>
      <c r="AD19" s="51">
        <f t="shared" si="27"/>
        <v>44663</v>
      </c>
      <c r="AE19" s="2"/>
      <c r="AF19" s="45" t="str">
        <f t="shared" si="7"/>
        <v/>
      </c>
      <c r="AJ19" s="3"/>
      <c r="AK19" s="8"/>
      <c r="AL19" s="25" t="str">
        <f t="shared" si="8"/>
        <v>J</v>
      </c>
      <c r="AM19" s="51">
        <f t="shared" si="28"/>
        <v>44693</v>
      </c>
      <c r="AN19" s="2"/>
      <c r="AO19" s="45" t="str">
        <f t="shared" si="9"/>
        <v/>
      </c>
      <c r="AS19" s="3"/>
      <c r="AT19" s="8"/>
      <c r="AU19" s="25" t="str">
        <f t="shared" si="10"/>
        <v>D</v>
      </c>
      <c r="AV19" s="110">
        <f t="shared" si="29"/>
        <v>44724</v>
      </c>
      <c r="AW19" s="2"/>
      <c r="AX19" s="45" t="str">
        <f t="shared" si="11"/>
        <v/>
      </c>
      <c r="BB19" s="3"/>
      <c r="BC19" s="8"/>
      <c r="BD19" s="25" t="str">
        <f t="shared" si="12"/>
        <v>M</v>
      </c>
      <c r="BE19" s="51">
        <f t="shared" si="30"/>
        <v>44754</v>
      </c>
      <c r="BF19" s="2"/>
      <c r="BG19" s="45" t="str">
        <f t="shared" si="13"/>
        <v/>
      </c>
      <c r="BK19" s="3"/>
      <c r="BL19" s="8"/>
      <c r="BM19" s="25" t="str">
        <f t="shared" si="14"/>
        <v>V</v>
      </c>
      <c r="BN19" s="51">
        <f t="shared" si="31"/>
        <v>44785</v>
      </c>
      <c r="BO19" s="2"/>
      <c r="BP19" s="45" t="str">
        <f t="shared" si="15"/>
        <v/>
      </c>
      <c r="BT19" s="3"/>
      <c r="BU19" s="8"/>
      <c r="BV19" s="28" t="str">
        <f t="shared" si="16"/>
        <v>L</v>
      </c>
      <c r="BW19" s="54">
        <f t="shared" si="32"/>
        <v>44816</v>
      </c>
      <c r="BX19" s="2"/>
      <c r="BY19" s="45">
        <f t="shared" si="17"/>
        <v>37</v>
      </c>
      <c r="CC19" s="3"/>
      <c r="CD19" s="8"/>
      <c r="CE19" s="28" t="str">
        <f t="shared" si="18"/>
        <v>M</v>
      </c>
      <c r="CF19" s="54">
        <f t="shared" si="33"/>
        <v>44846</v>
      </c>
      <c r="CG19" s="2"/>
      <c r="CH19" s="45" t="str">
        <f t="shared" si="19"/>
        <v/>
      </c>
      <c r="CL19" s="3"/>
      <c r="CM19" s="8"/>
      <c r="CN19" s="28" t="str">
        <f t="shared" si="20"/>
        <v>S</v>
      </c>
      <c r="CO19" s="126">
        <f t="shared" si="34"/>
        <v>44877</v>
      </c>
      <c r="CP19" s="2"/>
      <c r="CQ19" s="45" t="str">
        <f t="shared" si="21"/>
        <v/>
      </c>
      <c r="CU19" s="3"/>
      <c r="CV19" s="8"/>
      <c r="CW19" s="28" t="str">
        <f t="shared" si="22"/>
        <v>L</v>
      </c>
      <c r="CX19" s="133">
        <f t="shared" si="35"/>
        <v>44907</v>
      </c>
      <c r="CY19" s="2"/>
      <c r="CZ19" s="45">
        <f t="shared" si="23"/>
        <v>50</v>
      </c>
      <c r="DD19" s="3"/>
    </row>
    <row r="20" spans="1:108" ht="9.6" customHeight="1" x14ac:dyDescent="0.3">
      <c r="A20" s="8"/>
      <c r="B20" s="38" t="str">
        <f t="shared" si="0"/>
        <v>J</v>
      </c>
      <c r="C20" s="49">
        <f t="shared" si="24"/>
        <v>44574</v>
      </c>
      <c r="D20" s="2"/>
      <c r="E20" s="45" t="str">
        <f t="shared" si="1"/>
        <v/>
      </c>
      <c r="I20" s="3"/>
      <c r="J20" s="8"/>
      <c r="K20" s="27" t="str">
        <f t="shared" si="2"/>
        <v>D</v>
      </c>
      <c r="L20" s="51">
        <f t="shared" si="25"/>
        <v>44605</v>
      </c>
      <c r="M20" s="10"/>
      <c r="N20" s="45" t="str">
        <f t="shared" si="3"/>
        <v/>
      </c>
      <c r="R20" s="3"/>
      <c r="S20" s="8"/>
      <c r="T20" s="25" t="str">
        <f t="shared" si="4"/>
        <v>D</v>
      </c>
      <c r="U20" s="51">
        <f t="shared" si="26"/>
        <v>44633</v>
      </c>
      <c r="V20" s="2"/>
      <c r="W20" s="45" t="str">
        <f t="shared" si="5"/>
        <v/>
      </c>
      <c r="AA20" s="3"/>
      <c r="AB20" s="8"/>
      <c r="AC20" s="25" t="str">
        <f t="shared" si="6"/>
        <v>M</v>
      </c>
      <c r="AD20" s="51">
        <f t="shared" si="27"/>
        <v>44664</v>
      </c>
      <c r="AE20" s="2"/>
      <c r="AF20" s="45" t="str">
        <f t="shared" si="7"/>
        <v/>
      </c>
      <c r="AJ20" s="3"/>
      <c r="AK20" s="8"/>
      <c r="AL20" s="25" t="str">
        <f t="shared" si="8"/>
        <v>V</v>
      </c>
      <c r="AM20" s="51">
        <f t="shared" si="28"/>
        <v>44694</v>
      </c>
      <c r="AN20" s="2"/>
      <c r="AO20" s="45" t="str">
        <f t="shared" si="9"/>
        <v/>
      </c>
      <c r="AS20" s="3"/>
      <c r="AT20" s="8"/>
      <c r="AU20" s="25" t="str">
        <f t="shared" si="10"/>
        <v>L</v>
      </c>
      <c r="AV20" s="111">
        <f t="shared" si="29"/>
        <v>44725</v>
      </c>
      <c r="AW20" s="2"/>
      <c r="AX20" s="45">
        <f t="shared" si="11"/>
        <v>24</v>
      </c>
      <c r="BB20" s="3"/>
      <c r="BC20" s="8"/>
      <c r="BD20" s="25" t="str">
        <f t="shared" si="12"/>
        <v>M</v>
      </c>
      <c r="BE20" s="51">
        <f t="shared" si="30"/>
        <v>44755</v>
      </c>
      <c r="BF20" s="2"/>
      <c r="BG20" s="45" t="str">
        <f t="shared" si="13"/>
        <v/>
      </c>
      <c r="BK20" s="3"/>
      <c r="BL20" s="8"/>
      <c r="BM20" s="91" t="str">
        <f t="shared" si="14"/>
        <v>S</v>
      </c>
      <c r="BN20" s="51">
        <f t="shared" si="31"/>
        <v>44786</v>
      </c>
      <c r="BO20" s="2"/>
      <c r="BP20" s="45" t="str">
        <f t="shared" si="15"/>
        <v/>
      </c>
      <c r="BT20" s="3"/>
      <c r="BU20" s="8"/>
      <c r="BV20" s="28" t="str">
        <f t="shared" si="16"/>
        <v>M</v>
      </c>
      <c r="BW20" s="54">
        <f t="shared" si="32"/>
        <v>44817</v>
      </c>
      <c r="BX20" s="2"/>
      <c r="BY20" s="45" t="str">
        <f t="shared" si="17"/>
        <v/>
      </c>
      <c r="CC20" s="3"/>
      <c r="CD20" s="8"/>
      <c r="CE20" s="28" t="str">
        <f t="shared" si="18"/>
        <v>J</v>
      </c>
      <c r="CF20" s="54">
        <f t="shared" si="33"/>
        <v>44847</v>
      </c>
      <c r="CG20" s="2"/>
      <c r="CH20" s="45" t="str">
        <f t="shared" si="19"/>
        <v/>
      </c>
      <c r="CL20" s="3"/>
      <c r="CM20" s="8"/>
      <c r="CN20" s="28" t="str">
        <f t="shared" si="20"/>
        <v>D</v>
      </c>
      <c r="CO20" s="126">
        <f t="shared" si="34"/>
        <v>44878</v>
      </c>
      <c r="CP20" s="2"/>
      <c r="CQ20" s="45" t="str">
        <f t="shared" si="21"/>
        <v/>
      </c>
      <c r="CU20" s="3"/>
      <c r="CV20" s="8"/>
      <c r="CW20" s="28" t="str">
        <f t="shared" si="22"/>
        <v>M</v>
      </c>
      <c r="CX20" s="133">
        <f t="shared" si="35"/>
        <v>44908</v>
      </c>
      <c r="CY20" s="2"/>
      <c r="CZ20" s="45" t="str">
        <f t="shared" si="23"/>
        <v/>
      </c>
      <c r="DD20" s="3"/>
    </row>
    <row r="21" spans="1:108" ht="9.6" customHeight="1" x14ac:dyDescent="0.3">
      <c r="A21" s="8"/>
      <c r="B21" s="38" t="str">
        <f t="shared" si="0"/>
        <v>V</v>
      </c>
      <c r="C21" s="49">
        <f t="shared" si="24"/>
        <v>44575</v>
      </c>
      <c r="D21" s="2"/>
      <c r="E21" s="45" t="str">
        <f t="shared" si="1"/>
        <v/>
      </c>
      <c r="I21" s="3"/>
      <c r="J21" s="8"/>
      <c r="K21" s="27" t="str">
        <f t="shared" si="2"/>
        <v>L</v>
      </c>
      <c r="L21" s="51">
        <f t="shared" si="25"/>
        <v>44606</v>
      </c>
      <c r="M21" s="10"/>
      <c r="N21" s="45">
        <f t="shared" si="3"/>
        <v>7</v>
      </c>
      <c r="R21" s="3"/>
      <c r="S21" s="8"/>
      <c r="T21" s="25" t="str">
        <f t="shared" si="4"/>
        <v>L</v>
      </c>
      <c r="U21" s="51">
        <f t="shared" si="26"/>
        <v>44634</v>
      </c>
      <c r="V21" s="2"/>
      <c r="W21" s="45">
        <f t="shared" si="5"/>
        <v>11</v>
      </c>
      <c r="AA21" s="3"/>
      <c r="AB21" s="8"/>
      <c r="AC21" s="25" t="str">
        <f t="shared" si="6"/>
        <v>J</v>
      </c>
      <c r="AD21" s="51">
        <f t="shared" si="27"/>
        <v>44665</v>
      </c>
      <c r="AE21" s="2"/>
      <c r="AF21" s="45" t="str">
        <f t="shared" si="7"/>
        <v/>
      </c>
      <c r="AJ21" s="3"/>
      <c r="AK21" s="8"/>
      <c r="AL21" s="25" t="str">
        <f t="shared" si="8"/>
        <v>S</v>
      </c>
      <c r="AM21" s="51">
        <f t="shared" si="28"/>
        <v>44695</v>
      </c>
      <c r="AN21" s="2"/>
      <c r="AO21" s="45" t="str">
        <f t="shared" si="9"/>
        <v/>
      </c>
      <c r="AS21" s="3"/>
      <c r="AT21" s="8"/>
      <c r="AU21" s="25" t="str">
        <f t="shared" si="10"/>
        <v>M</v>
      </c>
      <c r="AV21" s="111">
        <f t="shared" si="29"/>
        <v>44726</v>
      </c>
      <c r="AW21" s="2"/>
      <c r="AX21" s="45" t="str">
        <f t="shared" si="11"/>
        <v/>
      </c>
      <c r="BB21" s="3"/>
      <c r="BC21" s="8"/>
      <c r="BD21" s="25" t="str">
        <f t="shared" si="12"/>
        <v>J</v>
      </c>
      <c r="BE21" s="51">
        <f t="shared" si="30"/>
        <v>44756</v>
      </c>
      <c r="BF21" s="2"/>
      <c r="BG21" s="45" t="str">
        <f t="shared" si="13"/>
        <v/>
      </c>
      <c r="BK21" s="3"/>
      <c r="BL21" s="8"/>
      <c r="BM21" s="91" t="str">
        <f t="shared" si="14"/>
        <v>D</v>
      </c>
      <c r="BN21" s="51">
        <f t="shared" si="31"/>
        <v>44787</v>
      </c>
      <c r="BO21" s="2"/>
      <c r="BP21" s="45" t="str">
        <f t="shared" si="15"/>
        <v/>
      </c>
      <c r="BT21" s="3"/>
      <c r="BU21" s="8"/>
      <c r="BV21" s="28" t="str">
        <f t="shared" si="16"/>
        <v>M</v>
      </c>
      <c r="BW21" s="54">
        <f t="shared" si="32"/>
        <v>44818</v>
      </c>
      <c r="BX21" s="2"/>
      <c r="BY21" s="45" t="str">
        <f t="shared" si="17"/>
        <v/>
      </c>
      <c r="CC21" s="3"/>
      <c r="CD21" s="8"/>
      <c r="CE21" s="28" t="str">
        <f t="shared" si="18"/>
        <v>V</v>
      </c>
      <c r="CF21" s="54">
        <f t="shared" si="33"/>
        <v>44848</v>
      </c>
      <c r="CG21" s="2"/>
      <c r="CH21" s="45" t="str">
        <f t="shared" si="19"/>
        <v/>
      </c>
      <c r="CL21" s="3"/>
      <c r="CM21" s="8"/>
      <c r="CN21" s="28" t="str">
        <f t="shared" si="20"/>
        <v>L</v>
      </c>
      <c r="CO21" s="127">
        <f t="shared" si="34"/>
        <v>44879</v>
      </c>
      <c r="CP21" s="2"/>
      <c r="CQ21" s="45">
        <f t="shared" si="21"/>
        <v>46</v>
      </c>
      <c r="CU21" s="3"/>
      <c r="CV21" s="8"/>
      <c r="CW21" s="28" t="str">
        <f t="shared" si="22"/>
        <v>M</v>
      </c>
      <c r="CX21" s="135">
        <f t="shared" si="35"/>
        <v>44909</v>
      </c>
      <c r="CY21" s="2"/>
      <c r="CZ21" s="45" t="str">
        <f t="shared" si="23"/>
        <v/>
      </c>
      <c r="DD21" s="3"/>
    </row>
    <row r="22" spans="1:108" ht="9.6" customHeight="1" x14ac:dyDescent="0.3">
      <c r="A22" s="8"/>
      <c r="B22" s="38" t="str">
        <f t="shared" si="0"/>
        <v>S</v>
      </c>
      <c r="C22" s="49">
        <f t="shared" si="24"/>
        <v>44576</v>
      </c>
      <c r="D22" s="2"/>
      <c r="E22" s="45" t="str">
        <f t="shared" si="1"/>
        <v/>
      </c>
      <c r="I22" s="3"/>
      <c r="J22" s="8"/>
      <c r="K22" s="27" t="str">
        <f t="shared" si="2"/>
        <v>M</v>
      </c>
      <c r="L22" s="51">
        <f t="shared" si="25"/>
        <v>44607</v>
      </c>
      <c r="M22" s="10"/>
      <c r="N22" s="45" t="str">
        <f t="shared" si="3"/>
        <v/>
      </c>
      <c r="R22" s="3"/>
      <c r="S22" s="8"/>
      <c r="T22" s="25" t="str">
        <f t="shared" si="4"/>
        <v>M</v>
      </c>
      <c r="U22" s="51">
        <f t="shared" si="26"/>
        <v>44635</v>
      </c>
      <c r="V22" s="2"/>
      <c r="W22" s="45" t="str">
        <f t="shared" si="5"/>
        <v/>
      </c>
      <c r="AA22" s="3"/>
      <c r="AB22" s="8"/>
      <c r="AC22" s="25" t="str">
        <f t="shared" si="6"/>
        <v>V</v>
      </c>
      <c r="AD22" s="51">
        <f t="shared" si="27"/>
        <v>44666</v>
      </c>
      <c r="AE22" s="2"/>
      <c r="AF22" s="45" t="str">
        <f t="shared" si="7"/>
        <v/>
      </c>
      <c r="AJ22" s="3"/>
      <c r="AK22" s="8"/>
      <c r="AL22" s="25" t="str">
        <f t="shared" si="8"/>
        <v>D</v>
      </c>
      <c r="AM22" s="51">
        <f t="shared" si="28"/>
        <v>44696</v>
      </c>
      <c r="AN22" s="2"/>
      <c r="AO22" s="45" t="str">
        <f t="shared" si="9"/>
        <v/>
      </c>
      <c r="AS22" s="3"/>
      <c r="AT22" s="8"/>
      <c r="AU22" s="25" t="str">
        <f t="shared" si="10"/>
        <v>M</v>
      </c>
      <c r="AV22" s="51">
        <f t="shared" si="29"/>
        <v>44727</v>
      </c>
      <c r="AW22" s="2"/>
      <c r="AX22" s="45" t="str">
        <f t="shared" si="11"/>
        <v/>
      </c>
      <c r="BB22" s="3"/>
      <c r="BC22" s="8"/>
      <c r="BD22" s="25" t="str">
        <f t="shared" si="12"/>
        <v>V</v>
      </c>
      <c r="BE22" s="51">
        <f t="shared" si="30"/>
        <v>44757</v>
      </c>
      <c r="BF22" s="2"/>
      <c r="BG22" s="45" t="str">
        <f t="shared" si="13"/>
        <v/>
      </c>
      <c r="BK22" s="3"/>
      <c r="BL22" s="8"/>
      <c r="BM22" s="25" t="str">
        <f t="shared" si="14"/>
        <v>L</v>
      </c>
      <c r="BN22" s="51">
        <f t="shared" si="31"/>
        <v>44788</v>
      </c>
      <c r="BO22" s="2"/>
      <c r="BP22" s="45">
        <f t="shared" si="15"/>
        <v>33</v>
      </c>
      <c r="BT22" s="3"/>
      <c r="BU22" s="8"/>
      <c r="BV22" s="121" t="str">
        <f t="shared" si="16"/>
        <v>J</v>
      </c>
      <c r="BW22" s="118">
        <f t="shared" si="32"/>
        <v>44819</v>
      </c>
      <c r="BX22" s="2"/>
      <c r="BY22" s="45" t="str">
        <f t="shared" si="17"/>
        <v/>
      </c>
      <c r="CC22" s="3"/>
      <c r="CD22" s="8"/>
      <c r="CE22" s="117" t="str">
        <f t="shared" si="18"/>
        <v>S</v>
      </c>
      <c r="CF22" s="118">
        <f t="shared" si="33"/>
        <v>44849</v>
      </c>
      <c r="CG22" s="2"/>
      <c r="CH22" s="45" t="str">
        <f t="shared" si="19"/>
        <v/>
      </c>
      <c r="CL22" s="3"/>
      <c r="CM22" s="8"/>
      <c r="CN22" s="28" t="str">
        <f t="shared" si="20"/>
        <v>M</v>
      </c>
      <c r="CO22" s="127">
        <f t="shared" si="34"/>
        <v>44880</v>
      </c>
      <c r="CP22" s="2"/>
      <c r="CQ22" s="45" t="str">
        <f t="shared" si="21"/>
        <v/>
      </c>
      <c r="CU22" s="3"/>
      <c r="CV22" s="8"/>
      <c r="CW22" s="28" t="str">
        <f t="shared" si="22"/>
        <v>J</v>
      </c>
      <c r="CX22" s="135">
        <f t="shared" si="35"/>
        <v>44910</v>
      </c>
      <c r="CY22" s="2"/>
      <c r="CZ22" s="45" t="str">
        <f t="shared" si="23"/>
        <v/>
      </c>
      <c r="DD22" s="3"/>
    </row>
    <row r="23" spans="1:108" ht="9.6" customHeight="1" x14ac:dyDescent="0.3">
      <c r="A23" s="8"/>
      <c r="B23" s="38" t="str">
        <f t="shared" si="0"/>
        <v>D</v>
      </c>
      <c r="C23" s="49">
        <f t="shared" si="24"/>
        <v>44577</v>
      </c>
      <c r="D23" s="2"/>
      <c r="E23" s="45" t="str">
        <f t="shared" si="1"/>
        <v/>
      </c>
      <c r="I23" s="3"/>
      <c r="J23" s="8"/>
      <c r="K23" s="27" t="str">
        <f t="shared" si="2"/>
        <v>M</v>
      </c>
      <c r="L23" s="51">
        <f t="shared" si="25"/>
        <v>44608</v>
      </c>
      <c r="M23" s="10"/>
      <c r="N23" s="45" t="str">
        <f t="shared" si="3"/>
        <v/>
      </c>
      <c r="R23" s="3"/>
      <c r="S23" s="8"/>
      <c r="T23" s="25" t="str">
        <f t="shared" si="4"/>
        <v>M</v>
      </c>
      <c r="U23" s="51">
        <f t="shared" si="26"/>
        <v>44636</v>
      </c>
      <c r="V23" s="2"/>
      <c r="W23" s="45" t="str">
        <f t="shared" si="5"/>
        <v/>
      </c>
      <c r="AA23" s="3"/>
      <c r="AB23" s="8"/>
      <c r="AC23" s="25" t="str">
        <f t="shared" si="6"/>
        <v>S</v>
      </c>
      <c r="AD23" s="51">
        <f t="shared" si="27"/>
        <v>44667</v>
      </c>
      <c r="AE23" s="2"/>
      <c r="AF23" s="45" t="str">
        <f t="shared" si="7"/>
        <v/>
      </c>
      <c r="AJ23" s="3"/>
      <c r="AK23" s="8"/>
      <c r="AL23" s="25" t="str">
        <f t="shared" si="8"/>
        <v>L</v>
      </c>
      <c r="AM23" s="51">
        <f t="shared" si="28"/>
        <v>44697</v>
      </c>
      <c r="AN23" s="2"/>
      <c r="AO23" s="45">
        <f t="shared" si="9"/>
        <v>20</v>
      </c>
      <c r="AS23" s="3"/>
      <c r="AT23" s="8"/>
      <c r="AU23" s="25" t="str">
        <f t="shared" si="10"/>
        <v>J</v>
      </c>
      <c r="AV23" s="51">
        <f t="shared" si="29"/>
        <v>44728</v>
      </c>
      <c r="AW23" s="2"/>
      <c r="AX23" s="45" t="str">
        <f t="shared" si="11"/>
        <v/>
      </c>
      <c r="BB23" s="3"/>
      <c r="BC23" s="8"/>
      <c r="BD23" s="25" t="str">
        <f t="shared" si="12"/>
        <v>S</v>
      </c>
      <c r="BE23" s="51">
        <f t="shared" si="30"/>
        <v>44758</v>
      </c>
      <c r="BF23" s="2"/>
      <c r="BG23" s="45" t="str">
        <f t="shared" si="13"/>
        <v/>
      </c>
      <c r="BK23" s="3"/>
      <c r="BL23" s="8"/>
      <c r="BM23" s="25" t="str">
        <f t="shared" si="14"/>
        <v>M</v>
      </c>
      <c r="BN23" s="112">
        <f t="shared" si="31"/>
        <v>44789</v>
      </c>
      <c r="BO23" s="2"/>
      <c r="BP23" s="45" t="str">
        <f t="shared" si="15"/>
        <v/>
      </c>
      <c r="BT23" s="3"/>
      <c r="BU23" s="8"/>
      <c r="BV23" s="121" t="str">
        <f t="shared" si="16"/>
        <v>V</v>
      </c>
      <c r="BW23" s="118">
        <f t="shared" si="32"/>
        <v>44820</v>
      </c>
      <c r="BX23" s="2"/>
      <c r="BY23" s="45" t="str">
        <f t="shared" si="17"/>
        <v/>
      </c>
      <c r="CC23" s="3"/>
      <c r="CD23" s="8"/>
      <c r="CE23" s="117" t="str">
        <f t="shared" si="18"/>
        <v>D</v>
      </c>
      <c r="CF23" s="118">
        <f t="shared" si="33"/>
        <v>44850</v>
      </c>
      <c r="CG23" s="2"/>
      <c r="CH23" s="45" t="str">
        <f t="shared" si="19"/>
        <v/>
      </c>
      <c r="CL23" s="3"/>
      <c r="CM23" s="8"/>
      <c r="CN23" s="28" t="str">
        <f t="shared" si="20"/>
        <v>M</v>
      </c>
      <c r="CO23" s="128">
        <f t="shared" si="34"/>
        <v>44881</v>
      </c>
      <c r="CP23" s="2"/>
      <c r="CQ23" s="45" t="str">
        <f t="shared" si="21"/>
        <v/>
      </c>
      <c r="CU23" s="3"/>
      <c r="CV23" s="8"/>
      <c r="CW23" s="28" t="str">
        <f t="shared" si="22"/>
        <v>V</v>
      </c>
      <c r="CX23" s="136">
        <f t="shared" si="35"/>
        <v>44911</v>
      </c>
      <c r="CY23" s="2"/>
      <c r="CZ23" s="45" t="str">
        <f t="shared" si="23"/>
        <v/>
      </c>
      <c r="DD23" s="3"/>
    </row>
    <row r="24" spans="1:108" ht="9.6" customHeight="1" x14ac:dyDescent="0.3">
      <c r="A24" s="8"/>
      <c r="B24" s="38" t="str">
        <f t="shared" si="0"/>
        <v>L</v>
      </c>
      <c r="C24" s="49">
        <f t="shared" si="24"/>
        <v>44578</v>
      </c>
      <c r="D24" s="2"/>
      <c r="E24" s="45">
        <f t="shared" si="1"/>
        <v>3</v>
      </c>
      <c r="I24" s="3"/>
      <c r="J24" s="8"/>
      <c r="K24" s="27" t="str">
        <f t="shared" si="2"/>
        <v>J</v>
      </c>
      <c r="L24" s="51">
        <f t="shared" si="25"/>
        <v>44609</v>
      </c>
      <c r="M24" s="10"/>
      <c r="N24" s="45" t="str">
        <f t="shared" si="3"/>
        <v/>
      </c>
      <c r="R24" s="3"/>
      <c r="S24" s="8"/>
      <c r="T24" s="25" t="str">
        <f t="shared" si="4"/>
        <v>J</v>
      </c>
      <c r="U24" s="51">
        <f t="shared" si="26"/>
        <v>44637</v>
      </c>
      <c r="V24" s="2"/>
      <c r="W24" s="45" t="str">
        <f t="shared" si="5"/>
        <v/>
      </c>
      <c r="AA24" s="3"/>
      <c r="AB24" s="8"/>
      <c r="AC24" s="25" t="str">
        <f t="shared" si="6"/>
        <v>D</v>
      </c>
      <c r="AD24" s="51">
        <f t="shared" si="27"/>
        <v>44668</v>
      </c>
      <c r="AE24" s="2"/>
      <c r="AF24" s="45" t="str">
        <f t="shared" si="7"/>
        <v/>
      </c>
      <c r="AJ24" s="3"/>
      <c r="AK24" s="8"/>
      <c r="AL24" s="25" t="str">
        <f t="shared" si="8"/>
        <v>M</v>
      </c>
      <c r="AM24" s="51">
        <f t="shared" si="28"/>
        <v>44698</v>
      </c>
      <c r="AN24" s="2"/>
      <c r="AO24" s="45" t="str">
        <f t="shared" si="9"/>
        <v/>
      </c>
      <c r="AS24" s="3"/>
      <c r="AT24" s="8"/>
      <c r="AU24" s="25" t="str">
        <f t="shared" si="10"/>
        <v>V</v>
      </c>
      <c r="AV24" s="51">
        <f t="shared" si="29"/>
        <v>44729</v>
      </c>
      <c r="AW24" s="2"/>
      <c r="AX24" s="45" t="str">
        <f t="shared" si="11"/>
        <v/>
      </c>
      <c r="BB24" s="3"/>
      <c r="BC24" s="8"/>
      <c r="BD24" s="25" t="str">
        <f t="shared" si="12"/>
        <v>D</v>
      </c>
      <c r="BE24" s="112">
        <f t="shared" si="30"/>
        <v>44759</v>
      </c>
      <c r="BF24" s="2"/>
      <c r="BG24" s="45" t="str">
        <f t="shared" si="13"/>
        <v/>
      </c>
      <c r="BK24" s="3"/>
      <c r="BL24" s="8"/>
      <c r="BM24" s="25" t="str">
        <f t="shared" si="14"/>
        <v>M</v>
      </c>
      <c r="BN24" s="112">
        <f t="shared" si="31"/>
        <v>44790</v>
      </c>
      <c r="BO24" s="2"/>
      <c r="BP24" s="45" t="str">
        <f t="shared" si="15"/>
        <v/>
      </c>
      <c r="BT24" s="3"/>
      <c r="BU24" s="8"/>
      <c r="BV24" s="117" t="str">
        <f t="shared" si="16"/>
        <v>S</v>
      </c>
      <c r="BW24" s="119">
        <f t="shared" si="32"/>
        <v>44821</v>
      </c>
      <c r="BX24" s="2"/>
      <c r="BY24" s="45" t="str">
        <f t="shared" si="17"/>
        <v/>
      </c>
      <c r="CC24" s="3"/>
      <c r="CD24" s="8"/>
      <c r="CE24" s="28" t="str">
        <f t="shared" si="18"/>
        <v>L</v>
      </c>
      <c r="CF24" s="119">
        <f t="shared" si="33"/>
        <v>44851</v>
      </c>
      <c r="CG24" s="2"/>
      <c r="CH24" s="45">
        <f t="shared" si="19"/>
        <v>42</v>
      </c>
      <c r="CL24" s="3"/>
      <c r="CM24" s="8"/>
      <c r="CN24" s="28" t="str">
        <f t="shared" si="20"/>
        <v>J</v>
      </c>
      <c r="CO24" s="128">
        <f t="shared" si="34"/>
        <v>44882</v>
      </c>
      <c r="CP24" s="2"/>
      <c r="CQ24" s="45" t="str">
        <f t="shared" si="21"/>
        <v/>
      </c>
      <c r="CU24" s="3"/>
      <c r="CV24" s="8"/>
      <c r="CW24" s="117" t="str">
        <f t="shared" si="22"/>
        <v>S</v>
      </c>
      <c r="CX24" s="136">
        <f t="shared" si="35"/>
        <v>44912</v>
      </c>
      <c r="CY24" s="2"/>
      <c r="CZ24" s="45" t="str">
        <f t="shared" si="23"/>
        <v/>
      </c>
      <c r="DD24" s="3"/>
    </row>
    <row r="25" spans="1:108" ht="9.6" customHeight="1" x14ac:dyDescent="0.3">
      <c r="A25" s="8"/>
      <c r="B25" s="38" t="str">
        <f t="shared" si="0"/>
        <v>M</v>
      </c>
      <c r="C25" s="49">
        <f t="shared" si="24"/>
        <v>44579</v>
      </c>
      <c r="D25" s="2"/>
      <c r="E25" s="45" t="str">
        <f t="shared" si="1"/>
        <v/>
      </c>
      <c r="I25" s="3"/>
      <c r="J25" s="8"/>
      <c r="K25" s="27" t="str">
        <f t="shared" si="2"/>
        <v>V</v>
      </c>
      <c r="L25" s="51">
        <f t="shared" si="25"/>
        <v>44610</v>
      </c>
      <c r="M25" s="10"/>
      <c r="N25" s="45" t="str">
        <f t="shared" si="3"/>
        <v/>
      </c>
      <c r="R25" s="3"/>
      <c r="S25" s="8"/>
      <c r="T25" s="25" t="str">
        <f t="shared" si="4"/>
        <v>V</v>
      </c>
      <c r="U25" s="51">
        <f t="shared" si="26"/>
        <v>44638</v>
      </c>
      <c r="V25" s="2"/>
      <c r="W25" s="45" t="str">
        <f t="shared" si="5"/>
        <v/>
      </c>
      <c r="AA25" s="3"/>
      <c r="AB25" s="8"/>
      <c r="AC25" s="25" t="str">
        <f t="shared" si="6"/>
        <v>L</v>
      </c>
      <c r="AD25" s="51">
        <f t="shared" si="27"/>
        <v>44669</v>
      </c>
      <c r="AE25" s="2"/>
      <c r="AF25" s="45">
        <f t="shared" si="7"/>
        <v>16</v>
      </c>
      <c r="AJ25" s="3"/>
      <c r="AK25" s="8"/>
      <c r="AL25" s="25" t="str">
        <f t="shared" si="8"/>
        <v>M</v>
      </c>
      <c r="AM25" s="51">
        <f t="shared" si="28"/>
        <v>44699</v>
      </c>
      <c r="AN25" s="2"/>
      <c r="AO25" s="45" t="str">
        <f t="shared" si="9"/>
        <v/>
      </c>
      <c r="AS25" s="3"/>
      <c r="AT25" s="8"/>
      <c r="AU25" s="25" t="str">
        <f t="shared" si="10"/>
        <v>S</v>
      </c>
      <c r="AV25" s="51">
        <f t="shared" si="29"/>
        <v>44730</v>
      </c>
      <c r="AW25" s="2"/>
      <c r="AX25" s="45" t="str">
        <f t="shared" si="11"/>
        <v/>
      </c>
      <c r="BB25" s="3"/>
      <c r="BC25" s="8"/>
      <c r="BD25" s="25" t="str">
        <f t="shared" si="12"/>
        <v>L</v>
      </c>
      <c r="BE25" s="112">
        <f t="shared" si="30"/>
        <v>44760</v>
      </c>
      <c r="BF25" s="2"/>
      <c r="BG25" s="45">
        <f t="shared" si="13"/>
        <v>29</v>
      </c>
      <c r="BK25" s="3"/>
      <c r="BL25" s="8"/>
      <c r="BM25" s="25" t="str">
        <f t="shared" si="14"/>
        <v>J</v>
      </c>
      <c r="BN25" s="110">
        <f t="shared" si="31"/>
        <v>44791</v>
      </c>
      <c r="BO25" s="2"/>
      <c r="BP25" s="45" t="str">
        <f t="shared" si="15"/>
        <v/>
      </c>
      <c r="BT25" s="3"/>
      <c r="BU25" s="8"/>
      <c r="BV25" s="117" t="str">
        <f t="shared" si="16"/>
        <v>D</v>
      </c>
      <c r="BW25" s="119">
        <f t="shared" si="32"/>
        <v>44822</v>
      </c>
      <c r="BX25" s="2"/>
      <c r="BY25" s="45" t="str">
        <f t="shared" si="17"/>
        <v/>
      </c>
      <c r="CC25" s="3"/>
      <c r="CD25" s="8"/>
      <c r="CE25" s="28" t="str">
        <f t="shared" si="18"/>
        <v>M</v>
      </c>
      <c r="CF25" s="119">
        <f t="shared" si="33"/>
        <v>44852</v>
      </c>
      <c r="CG25" s="2"/>
      <c r="CH25" s="45" t="str">
        <f t="shared" si="19"/>
        <v/>
      </c>
      <c r="CL25" s="3"/>
      <c r="CM25" s="8"/>
      <c r="CN25" s="28" t="str">
        <f t="shared" si="20"/>
        <v>V</v>
      </c>
      <c r="CO25" s="129">
        <f t="shared" si="34"/>
        <v>44883</v>
      </c>
      <c r="CP25" s="2"/>
      <c r="CQ25" s="45" t="str">
        <f t="shared" si="21"/>
        <v/>
      </c>
      <c r="CU25" s="3"/>
      <c r="CV25" s="8"/>
      <c r="CW25" s="117" t="str">
        <f t="shared" si="22"/>
        <v>D</v>
      </c>
      <c r="CX25" s="137">
        <f t="shared" si="35"/>
        <v>44913</v>
      </c>
      <c r="CY25" s="2"/>
      <c r="CZ25" s="45" t="str">
        <f t="shared" si="23"/>
        <v/>
      </c>
      <c r="DD25" s="3"/>
    </row>
    <row r="26" spans="1:108" ht="9.6" customHeight="1" x14ac:dyDescent="0.3">
      <c r="A26" s="8"/>
      <c r="B26" s="38" t="str">
        <f t="shared" si="0"/>
        <v>M</v>
      </c>
      <c r="C26" s="49">
        <f t="shared" si="24"/>
        <v>44580</v>
      </c>
      <c r="D26" s="2"/>
      <c r="E26" s="45" t="str">
        <f t="shared" si="1"/>
        <v/>
      </c>
      <c r="I26" s="3"/>
      <c r="J26" s="8"/>
      <c r="K26" s="27" t="str">
        <f t="shared" si="2"/>
        <v>S</v>
      </c>
      <c r="L26" s="51">
        <f t="shared" si="25"/>
        <v>44611</v>
      </c>
      <c r="M26" s="10"/>
      <c r="N26" s="45" t="str">
        <f t="shared" si="3"/>
        <v/>
      </c>
      <c r="R26" s="3"/>
      <c r="S26" s="8"/>
      <c r="T26" s="25" t="str">
        <f t="shared" si="4"/>
        <v>S</v>
      </c>
      <c r="U26" s="51">
        <f t="shared" si="26"/>
        <v>44639</v>
      </c>
      <c r="V26" s="2"/>
      <c r="W26" s="45" t="str">
        <f t="shared" si="5"/>
        <v/>
      </c>
      <c r="AA26" s="3"/>
      <c r="AB26" s="8"/>
      <c r="AC26" s="25" t="str">
        <f t="shared" si="6"/>
        <v>M</v>
      </c>
      <c r="AD26" s="51">
        <f t="shared" si="27"/>
        <v>44670</v>
      </c>
      <c r="AE26" s="2"/>
      <c r="AF26" s="45" t="str">
        <f t="shared" si="7"/>
        <v/>
      </c>
      <c r="AJ26" s="3"/>
      <c r="AK26" s="8"/>
      <c r="AL26" s="25" t="str">
        <f t="shared" si="8"/>
        <v>J</v>
      </c>
      <c r="AM26" s="51">
        <f t="shared" si="28"/>
        <v>44700</v>
      </c>
      <c r="AN26" s="2"/>
      <c r="AO26" s="45" t="str">
        <f t="shared" si="9"/>
        <v/>
      </c>
      <c r="AS26" s="3"/>
      <c r="AT26" s="8"/>
      <c r="AU26" s="25" t="str">
        <f t="shared" si="10"/>
        <v>D</v>
      </c>
      <c r="AV26" s="112">
        <f t="shared" si="29"/>
        <v>44731</v>
      </c>
      <c r="AW26" s="2"/>
      <c r="AX26" s="45" t="str">
        <f t="shared" si="11"/>
        <v/>
      </c>
      <c r="BB26" s="3"/>
      <c r="BC26" s="8"/>
      <c r="BD26" s="25" t="str">
        <f t="shared" si="12"/>
        <v>M</v>
      </c>
      <c r="BE26" s="110">
        <f t="shared" si="30"/>
        <v>44761</v>
      </c>
      <c r="BF26" s="2"/>
      <c r="BG26" s="45" t="str">
        <f t="shared" si="13"/>
        <v/>
      </c>
      <c r="BK26" s="3"/>
      <c r="BL26" s="8"/>
      <c r="BM26" s="25" t="str">
        <f t="shared" si="14"/>
        <v>V</v>
      </c>
      <c r="BN26" s="110">
        <f t="shared" si="31"/>
        <v>44792</v>
      </c>
      <c r="BO26" s="2"/>
      <c r="BP26" s="45" t="str">
        <f t="shared" si="15"/>
        <v/>
      </c>
      <c r="BT26" s="3"/>
      <c r="BU26" s="8"/>
      <c r="BV26" s="28" t="str">
        <f t="shared" si="16"/>
        <v>L</v>
      </c>
      <c r="BW26" s="120">
        <f t="shared" si="32"/>
        <v>44823</v>
      </c>
      <c r="BX26" s="2"/>
      <c r="BY26" s="45">
        <f t="shared" si="17"/>
        <v>38</v>
      </c>
      <c r="CC26" s="3"/>
      <c r="CD26" s="8"/>
      <c r="CE26" s="28" t="str">
        <f t="shared" si="18"/>
        <v>M</v>
      </c>
      <c r="CF26" s="120">
        <f t="shared" si="33"/>
        <v>44853</v>
      </c>
      <c r="CG26" s="2"/>
      <c r="CH26" s="45" t="str">
        <f t="shared" si="19"/>
        <v/>
      </c>
      <c r="CL26" s="3"/>
      <c r="CM26" s="8"/>
      <c r="CN26" s="117" t="str">
        <f t="shared" si="20"/>
        <v>S</v>
      </c>
      <c r="CO26" s="129">
        <f t="shared" si="34"/>
        <v>44884</v>
      </c>
      <c r="CP26" s="2"/>
      <c r="CQ26" s="45" t="str">
        <f t="shared" si="21"/>
        <v/>
      </c>
      <c r="CU26" s="3"/>
      <c r="CV26" s="8"/>
      <c r="CW26" s="28" t="str">
        <f t="shared" si="22"/>
        <v>L</v>
      </c>
      <c r="CX26" s="137">
        <f t="shared" si="35"/>
        <v>44914</v>
      </c>
      <c r="CY26" s="2"/>
      <c r="CZ26" s="45">
        <f t="shared" si="23"/>
        <v>51</v>
      </c>
      <c r="DD26" s="3"/>
    </row>
    <row r="27" spans="1:108" ht="9.6" customHeight="1" x14ac:dyDescent="0.3">
      <c r="A27" s="8"/>
      <c r="B27" s="38" t="str">
        <f t="shared" si="0"/>
        <v>J</v>
      </c>
      <c r="C27" s="49">
        <f t="shared" si="24"/>
        <v>44581</v>
      </c>
      <c r="D27" s="2"/>
      <c r="E27" s="45" t="str">
        <f t="shared" si="1"/>
        <v/>
      </c>
      <c r="I27" s="3"/>
      <c r="J27" s="8"/>
      <c r="K27" s="27" t="str">
        <f t="shared" si="2"/>
        <v>D</v>
      </c>
      <c r="L27" s="51">
        <f t="shared" si="25"/>
        <v>44612</v>
      </c>
      <c r="M27" s="10"/>
      <c r="N27" s="45" t="str">
        <f t="shared" si="3"/>
        <v/>
      </c>
      <c r="R27" s="3"/>
      <c r="S27" s="8"/>
      <c r="T27" s="25" t="str">
        <f t="shared" si="4"/>
        <v>D</v>
      </c>
      <c r="U27" s="51">
        <f t="shared" si="26"/>
        <v>44640</v>
      </c>
      <c r="V27" s="2"/>
      <c r="W27" s="45" t="str">
        <f t="shared" si="5"/>
        <v/>
      </c>
      <c r="AA27" s="3"/>
      <c r="AB27" s="8"/>
      <c r="AC27" s="25" t="str">
        <f t="shared" si="6"/>
        <v>M</v>
      </c>
      <c r="AD27" s="51">
        <f t="shared" si="27"/>
        <v>44671</v>
      </c>
      <c r="AE27" s="2"/>
      <c r="AF27" s="45" t="str">
        <f t="shared" si="7"/>
        <v/>
      </c>
      <c r="AJ27" s="3"/>
      <c r="AK27" s="8"/>
      <c r="AL27" s="25" t="str">
        <f t="shared" si="8"/>
        <v>V</v>
      </c>
      <c r="AM27" s="51">
        <f t="shared" si="28"/>
        <v>44701</v>
      </c>
      <c r="AN27" s="2"/>
      <c r="AO27" s="45" t="str">
        <f t="shared" si="9"/>
        <v/>
      </c>
      <c r="AS27" s="3"/>
      <c r="AT27" s="8"/>
      <c r="AU27" s="25" t="str">
        <f t="shared" si="10"/>
        <v>L</v>
      </c>
      <c r="AV27" s="112">
        <f t="shared" si="29"/>
        <v>44732</v>
      </c>
      <c r="AW27" s="2"/>
      <c r="AX27" s="45">
        <f t="shared" si="11"/>
        <v>25</v>
      </c>
      <c r="BB27" s="3"/>
      <c r="BC27" s="8"/>
      <c r="BD27" s="25" t="str">
        <f t="shared" si="12"/>
        <v>M</v>
      </c>
      <c r="BE27" s="110">
        <f t="shared" si="30"/>
        <v>44762</v>
      </c>
      <c r="BF27" s="2"/>
      <c r="BG27" s="45" t="str">
        <f t="shared" si="13"/>
        <v/>
      </c>
      <c r="BK27" s="3"/>
      <c r="BL27" s="8"/>
      <c r="BM27" s="114" t="str">
        <f t="shared" si="14"/>
        <v>S</v>
      </c>
      <c r="BN27" s="111">
        <f t="shared" si="31"/>
        <v>44793</v>
      </c>
      <c r="BO27" s="2"/>
      <c r="BP27" s="45" t="str">
        <f t="shared" si="15"/>
        <v/>
      </c>
      <c r="BT27" s="3"/>
      <c r="BU27" s="8"/>
      <c r="BV27" s="28" t="str">
        <f t="shared" si="16"/>
        <v>M</v>
      </c>
      <c r="BW27" s="120">
        <f t="shared" si="32"/>
        <v>44824</v>
      </c>
      <c r="BX27" s="2"/>
      <c r="BY27" s="45" t="str">
        <f t="shared" si="17"/>
        <v/>
      </c>
      <c r="CC27" s="3"/>
      <c r="CD27" s="8"/>
      <c r="CE27" s="28" t="str">
        <f t="shared" si="18"/>
        <v>J</v>
      </c>
      <c r="CF27" s="120">
        <f t="shared" si="33"/>
        <v>44854</v>
      </c>
      <c r="CG27" s="2"/>
      <c r="CH27" s="45" t="str">
        <f t="shared" si="19"/>
        <v/>
      </c>
      <c r="CL27" s="3"/>
      <c r="CM27" s="8"/>
      <c r="CN27" s="117" t="str">
        <f t="shared" si="20"/>
        <v>D</v>
      </c>
      <c r="CO27" s="126">
        <f t="shared" si="34"/>
        <v>44885</v>
      </c>
      <c r="CP27" s="2"/>
      <c r="CQ27" s="45" t="str">
        <f t="shared" si="21"/>
        <v/>
      </c>
      <c r="CU27" s="3"/>
      <c r="CV27" s="8"/>
      <c r="CW27" s="28" t="str">
        <f t="shared" si="22"/>
        <v>M</v>
      </c>
      <c r="CX27" s="133">
        <f t="shared" si="35"/>
        <v>44915</v>
      </c>
      <c r="CY27" s="2"/>
      <c r="CZ27" s="45" t="str">
        <f t="shared" si="23"/>
        <v/>
      </c>
      <c r="DD27" s="3"/>
    </row>
    <row r="28" spans="1:108" ht="9.6" customHeight="1" x14ac:dyDescent="0.3">
      <c r="A28" s="8"/>
      <c r="B28" s="38" t="str">
        <f t="shared" si="0"/>
        <v>V</v>
      </c>
      <c r="C28" s="49">
        <f t="shared" si="24"/>
        <v>44582</v>
      </c>
      <c r="D28" s="2"/>
      <c r="E28" s="45" t="str">
        <f t="shared" si="1"/>
        <v/>
      </c>
      <c r="I28" s="3"/>
      <c r="J28" s="8"/>
      <c r="K28" s="27" t="str">
        <f t="shared" si="2"/>
        <v>L</v>
      </c>
      <c r="L28" s="51">
        <f t="shared" si="25"/>
        <v>44613</v>
      </c>
      <c r="M28" s="10"/>
      <c r="N28" s="45">
        <f t="shared" si="3"/>
        <v>8</v>
      </c>
      <c r="R28" s="3"/>
      <c r="S28" s="8"/>
      <c r="T28" s="25" t="str">
        <f t="shared" si="4"/>
        <v>L</v>
      </c>
      <c r="U28" s="51">
        <f t="shared" si="26"/>
        <v>44641</v>
      </c>
      <c r="V28" s="2"/>
      <c r="W28" s="45">
        <f t="shared" si="5"/>
        <v>12</v>
      </c>
      <c r="AA28" s="3"/>
      <c r="AB28" s="8"/>
      <c r="AC28" s="25" t="str">
        <f t="shared" si="6"/>
        <v>J</v>
      </c>
      <c r="AD28" s="51">
        <f t="shared" si="27"/>
        <v>44672</v>
      </c>
      <c r="AE28" s="2"/>
      <c r="AF28" s="45" t="str">
        <f t="shared" si="7"/>
        <v/>
      </c>
      <c r="AJ28" s="3"/>
      <c r="AK28" s="8"/>
      <c r="AL28" s="25" t="str">
        <f t="shared" si="8"/>
        <v>S</v>
      </c>
      <c r="AM28" s="51">
        <f t="shared" si="28"/>
        <v>44702</v>
      </c>
      <c r="AN28" s="2"/>
      <c r="AO28" s="45" t="str">
        <f t="shared" si="9"/>
        <v/>
      </c>
      <c r="AS28" s="3"/>
      <c r="AT28" s="8"/>
      <c r="AU28" s="25" t="str">
        <f t="shared" si="10"/>
        <v>M</v>
      </c>
      <c r="AV28" s="113">
        <f t="shared" si="29"/>
        <v>44733</v>
      </c>
      <c r="AW28" s="2"/>
      <c r="AX28" s="45" t="str">
        <f t="shared" si="11"/>
        <v/>
      </c>
      <c r="BB28" s="3"/>
      <c r="BC28" s="8"/>
      <c r="BD28" s="25" t="str">
        <f t="shared" si="12"/>
        <v>J</v>
      </c>
      <c r="BE28" s="111">
        <f t="shared" si="30"/>
        <v>44763</v>
      </c>
      <c r="BF28" s="2"/>
      <c r="BG28" s="45" t="str">
        <f t="shared" si="13"/>
        <v/>
      </c>
      <c r="BK28" s="3"/>
      <c r="BL28" s="8"/>
      <c r="BM28" s="114" t="str">
        <f t="shared" si="14"/>
        <v>D</v>
      </c>
      <c r="BN28" s="111">
        <f t="shared" si="31"/>
        <v>44794</v>
      </c>
      <c r="BO28" s="2"/>
      <c r="BP28" s="45" t="str">
        <f t="shared" si="15"/>
        <v/>
      </c>
      <c r="BT28" s="3"/>
      <c r="BU28" s="8"/>
      <c r="BV28" s="28" t="str">
        <f t="shared" si="16"/>
        <v>M</v>
      </c>
      <c r="BW28" s="54">
        <f t="shared" si="32"/>
        <v>44825</v>
      </c>
      <c r="BX28" s="2"/>
      <c r="BY28" s="45" t="str">
        <f t="shared" si="17"/>
        <v/>
      </c>
      <c r="CC28" s="3"/>
      <c r="CD28" s="8"/>
      <c r="CE28" s="28" t="str">
        <f t="shared" si="18"/>
        <v>V</v>
      </c>
      <c r="CF28" s="54">
        <f t="shared" si="33"/>
        <v>44855</v>
      </c>
      <c r="CG28" s="2"/>
      <c r="CH28" s="45" t="str">
        <f t="shared" si="19"/>
        <v/>
      </c>
      <c r="CL28" s="3"/>
      <c r="CM28" s="8"/>
      <c r="CN28" s="28" t="str">
        <f t="shared" si="20"/>
        <v>L</v>
      </c>
      <c r="CO28" s="126">
        <f t="shared" si="34"/>
        <v>44886</v>
      </c>
      <c r="CP28" s="2"/>
      <c r="CQ28" s="45">
        <f t="shared" si="21"/>
        <v>47</v>
      </c>
      <c r="CU28" s="3"/>
      <c r="CV28" s="8"/>
      <c r="CW28" s="28" t="str">
        <f t="shared" si="22"/>
        <v>M</v>
      </c>
      <c r="CX28" s="133">
        <f t="shared" si="35"/>
        <v>44916</v>
      </c>
      <c r="CY28" s="2"/>
      <c r="CZ28" s="45" t="str">
        <f t="shared" si="23"/>
        <v/>
      </c>
      <c r="DD28" s="3"/>
    </row>
    <row r="29" spans="1:108" ht="9.6" customHeight="1" x14ac:dyDescent="0.3">
      <c r="A29" s="8"/>
      <c r="B29" s="38" t="str">
        <f t="shared" si="0"/>
        <v>S</v>
      </c>
      <c r="C29" s="49">
        <f t="shared" si="24"/>
        <v>44583</v>
      </c>
      <c r="D29" s="2"/>
      <c r="E29" s="45" t="str">
        <f t="shared" si="1"/>
        <v/>
      </c>
      <c r="I29" s="3"/>
      <c r="J29" s="8"/>
      <c r="K29" s="27" t="str">
        <f t="shared" si="2"/>
        <v>M</v>
      </c>
      <c r="L29" s="51">
        <f t="shared" si="25"/>
        <v>44614</v>
      </c>
      <c r="M29" s="10"/>
      <c r="N29" s="45" t="str">
        <f t="shared" si="3"/>
        <v/>
      </c>
      <c r="R29" s="3"/>
      <c r="S29" s="8"/>
      <c r="T29" s="25" t="str">
        <f t="shared" si="4"/>
        <v>M</v>
      </c>
      <c r="U29" s="51">
        <f t="shared" si="26"/>
        <v>44642</v>
      </c>
      <c r="V29" s="2"/>
      <c r="W29" s="45" t="str">
        <f t="shared" si="5"/>
        <v/>
      </c>
      <c r="AA29" s="3"/>
      <c r="AB29" s="8"/>
      <c r="AC29" s="25" t="str">
        <f t="shared" si="6"/>
        <v>V</v>
      </c>
      <c r="AD29" s="51">
        <f t="shared" si="27"/>
        <v>44673</v>
      </c>
      <c r="AE29" s="2"/>
      <c r="AF29" s="45" t="str">
        <f t="shared" si="7"/>
        <v/>
      </c>
      <c r="AJ29" s="3"/>
      <c r="AK29" s="8"/>
      <c r="AL29" s="25" t="str">
        <f t="shared" si="8"/>
        <v>D</v>
      </c>
      <c r="AM29" s="51">
        <f t="shared" si="28"/>
        <v>44703</v>
      </c>
      <c r="AN29" s="2"/>
      <c r="AO29" s="45" t="str">
        <f t="shared" si="9"/>
        <v/>
      </c>
      <c r="AS29" s="3"/>
      <c r="AT29" s="8"/>
      <c r="AU29" s="25" t="str">
        <f t="shared" si="10"/>
        <v>M</v>
      </c>
      <c r="AV29" s="113">
        <f t="shared" si="29"/>
        <v>44734</v>
      </c>
      <c r="AW29" s="2"/>
      <c r="AX29" s="45" t="str">
        <f t="shared" si="11"/>
        <v/>
      </c>
      <c r="BB29" s="3"/>
      <c r="BC29" s="8"/>
      <c r="BD29" s="25" t="str">
        <f t="shared" si="12"/>
        <v>V</v>
      </c>
      <c r="BE29" s="111">
        <f t="shared" si="30"/>
        <v>44764</v>
      </c>
      <c r="BF29" s="2"/>
      <c r="BG29" s="45" t="str">
        <f t="shared" si="13"/>
        <v/>
      </c>
      <c r="BK29" s="3"/>
      <c r="BL29" s="8"/>
      <c r="BM29" s="25" t="str">
        <f t="shared" si="14"/>
        <v>L</v>
      </c>
      <c r="BN29" s="92">
        <f t="shared" si="31"/>
        <v>44795</v>
      </c>
      <c r="BO29" s="2"/>
      <c r="BP29" s="45">
        <f t="shared" si="15"/>
        <v>34</v>
      </c>
      <c r="BT29" s="3"/>
      <c r="BU29" s="8"/>
      <c r="BV29" s="28" t="str">
        <f t="shared" si="16"/>
        <v>J</v>
      </c>
      <c r="BW29" s="54">
        <f t="shared" si="32"/>
        <v>44826</v>
      </c>
      <c r="BX29" s="2"/>
      <c r="BY29" s="45" t="str">
        <f t="shared" si="17"/>
        <v/>
      </c>
      <c r="CC29" s="3"/>
      <c r="CD29" s="8"/>
      <c r="CE29" s="30" t="str">
        <f t="shared" si="18"/>
        <v>S</v>
      </c>
      <c r="CF29" s="54">
        <f t="shared" si="33"/>
        <v>44856</v>
      </c>
      <c r="CG29" s="2"/>
      <c r="CH29" s="45" t="str">
        <f t="shared" si="19"/>
        <v/>
      </c>
      <c r="CL29" s="3"/>
      <c r="CM29" s="8"/>
      <c r="CN29" s="28" t="str">
        <f t="shared" si="20"/>
        <v>M</v>
      </c>
      <c r="CO29" s="126">
        <f t="shared" si="34"/>
        <v>44887</v>
      </c>
      <c r="CP29" s="2"/>
      <c r="CQ29" s="45" t="str">
        <f t="shared" si="21"/>
        <v/>
      </c>
      <c r="CU29" s="3"/>
      <c r="CV29" s="8"/>
      <c r="CW29" s="28" t="str">
        <f t="shared" si="22"/>
        <v>J</v>
      </c>
      <c r="CX29" s="133">
        <f t="shared" si="35"/>
        <v>44917</v>
      </c>
      <c r="CY29" s="2"/>
      <c r="CZ29" s="45" t="str">
        <f t="shared" si="23"/>
        <v/>
      </c>
      <c r="DD29" s="3"/>
    </row>
    <row r="30" spans="1:108" ht="9.6" customHeight="1" x14ac:dyDescent="0.3">
      <c r="A30" s="8"/>
      <c r="B30" s="38" t="str">
        <f t="shared" si="0"/>
        <v>D</v>
      </c>
      <c r="C30" s="49">
        <f t="shared" si="24"/>
        <v>44584</v>
      </c>
      <c r="D30" s="2"/>
      <c r="E30" s="45" t="str">
        <f t="shared" si="1"/>
        <v/>
      </c>
      <c r="I30" s="3"/>
      <c r="J30" s="8"/>
      <c r="K30" s="27" t="str">
        <f t="shared" si="2"/>
        <v>M</v>
      </c>
      <c r="L30" s="51">
        <f t="shared" si="25"/>
        <v>44615</v>
      </c>
      <c r="M30" s="10"/>
      <c r="N30" s="45" t="str">
        <f t="shared" si="3"/>
        <v/>
      </c>
      <c r="R30" s="3"/>
      <c r="S30" s="8"/>
      <c r="T30" s="25" t="str">
        <f t="shared" si="4"/>
        <v>M</v>
      </c>
      <c r="U30" s="51">
        <f t="shared" si="26"/>
        <v>44643</v>
      </c>
      <c r="V30" s="2"/>
      <c r="W30" s="45" t="str">
        <f t="shared" si="5"/>
        <v/>
      </c>
      <c r="AA30" s="3"/>
      <c r="AB30" s="8"/>
      <c r="AC30" s="25" t="str">
        <f t="shared" si="6"/>
        <v>S</v>
      </c>
      <c r="AD30" s="51">
        <f t="shared" si="27"/>
        <v>44674</v>
      </c>
      <c r="AE30" s="2"/>
      <c r="AF30" s="45" t="str">
        <f t="shared" si="7"/>
        <v/>
      </c>
      <c r="AJ30" s="3"/>
      <c r="AK30" s="8"/>
      <c r="AL30" s="25" t="str">
        <f t="shared" si="8"/>
        <v>L</v>
      </c>
      <c r="AM30" s="51">
        <f t="shared" si="28"/>
        <v>44704</v>
      </c>
      <c r="AN30" s="2"/>
      <c r="AO30" s="45">
        <f t="shared" si="9"/>
        <v>21</v>
      </c>
      <c r="AS30" s="3"/>
      <c r="AT30" s="8"/>
      <c r="AU30" s="25" t="str">
        <f t="shared" si="10"/>
        <v>J</v>
      </c>
      <c r="AV30" s="111">
        <f t="shared" si="29"/>
        <v>44735</v>
      </c>
      <c r="AW30" s="2"/>
      <c r="AX30" s="45" t="str">
        <f t="shared" si="11"/>
        <v/>
      </c>
      <c r="BB30" s="3"/>
      <c r="BC30" s="8"/>
      <c r="BD30" s="25" t="str">
        <f t="shared" si="12"/>
        <v>S</v>
      </c>
      <c r="BE30" s="51">
        <f t="shared" si="30"/>
        <v>44765</v>
      </c>
      <c r="BF30" s="2"/>
      <c r="BG30" s="45" t="str">
        <f t="shared" si="13"/>
        <v/>
      </c>
      <c r="BK30" s="3"/>
      <c r="BL30" s="8"/>
      <c r="BM30" s="25" t="str">
        <f t="shared" si="14"/>
        <v>M</v>
      </c>
      <c r="BN30" s="51">
        <f t="shared" si="31"/>
        <v>44796</v>
      </c>
      <c r="BO30" s="2"/>
      <c r="BP30" s="45" t="str">
        <f t="shared" si="15"/>
        <v/>
      </c>
      <c r="BT30" s="3"/>
      <c r="BU30" s="8"/>
      <c r="BV30" s="28" t="str">
        <f t="shared" si="16"/>
        <v>V</v>
      </c>
      <c r="BW30" s="54">
        <f t="shared" si="32"/>
        <v>44827</v>
      </c>
      <c r="BX30" s="2"/>
      <c r="BY30" s="45" t="str">
        <f t="shared" si="17"/>
        <v/>
      </c>
      <c r="CC30" s="3"/>
      <c r="CD30" s="8"/>
      <c r="CE30" s="30" t="str">
        <f t="shared" si="18"/>
        <v>D</v>
      </c>
      <c r="CF30" s="54">
        <f t="shared" si="33"/>
        <v>44857</v>
      </c>
      <c r="CG30" s="2"/>
      <c r="CH30" s="45" t="str">
        <f t="shared" si="19"/>
        <v/>
      </c>
      <c r="CL30" s="3"/>
      <c r="CM30" s="8"/>
      <c r="CN30" s="28" t="str">
        <f t="shared" si="20"/>
        <v>M</v>
      </c>
      <c r="CO30" s="126">
        <f t="shared" si="34"/>
        <v>44888</v>
      </c>
      <c r="CP30" s="2"/>
      <c r="CQ30" s="45" t="str">
        <f t="shared" si="21"/>
        <v/>
      </c>
      <c r="CU30" s="3"/>
      <c r="CV30" s="8"/>
      <c r="CW30" s="28" t="str">
        <f t="shared" si="22"/>
        <v>V</v>
      </c>
      <c r="CX30" s="133">
        <f t="shared" si="35"/>
        <v>44918</v>
      </c>
      <c r="CY30" s="2"/>
      <c r="CZ30" s="45" t="str">
        <f t="shared" si="23"/>
        <v/>
      </c>
      <c r="DD30" s="3"/>
    </row>
    <row r="31" spans="1:108" ht="9.6" customHeight="1" x14ac:dyDescent="0.3">
      <c r="A31" s="8"/>
      <c r="B31" s="38" t="str">
        <f t="shared" si="0"/>
        <v>L</v>
      </c>
      <c r="C31" s="49">
        <f t="shared" si="24"/>
        <v>44585</v>
      </c>
      <c r="D31" s="2"/>
      <c r="E31" s="45">
        <f t="shared" si="1"/>
        <v>4</v>
      </c>
      <c r="I31" s="3"/>
      <c r="J31" s="8"/>
      <c r="K31" s="27" t="str">
        <f t="shared" si="2"/>
        <v>J</v>
      </c>
      <c r="L31" s="51">
        <f t="shared" si="25"/>
        <v>44616</v>
      </c>
      <c r="M31" s="10"/>
      <c r="N31" s="45" t="str">
        <f t="shared" si="3"/>
        <v/>
      </c>
      <c r="R31" s="3"/>
      <c r="S31" s="8"/>
      <c r="T31" s="25" t="str">
        <f t="shared" si="4"/>
        <v>J</v>
      </c>
      <c r="U31" s="51">
        <f t="shared" si="26"/>
        <v>44644</v>
      </c>
      <c r="V31" s="2"/>
      <c r="W31" s="45" t="str">
        <f t="shared" si="5"/>
        <v/>
      </c>
      <c r="AA31" s="3"/>
      <c r="AB31" s="8"/>
      <c r="AC31" s="25" t="str">
        <f t="shared" si="6"/>
        <v>D</v>
      </c>
      <c r="AD31" s="51">
        <f t="shared" si="27"/>
        <v>44675</v>
      </c>
      <c r="AE31" s="2"/>
      <c r="AF31" s="45" t="str">
        <f t="shared" si="7"/>
        <v/>
      </c>
      <c r="AJ31" s="3"/>
      <c r="AK31" s="8"/>
      <c r="AL31" s="25" t="str">
        <f t="shared" si="8"/>
        <v>M</v>
      </c>
      <c r="AM31" s="51">
        <f t="shared" si="28"/>
        <v>44705</v>
      </c>
      <c r="AN31" s="2"/>
      <c r="AO31" s="45" t="str">
        <f t="shared" si="9"/>
        <v/>
      </c>
      <c r="AS31" s="3"/>
      <c r="AT31" s="8"/>
      <c r="AU31" s="25" t="str">
        <f t="shared" si="10"/>
        <v>V</v>
      </c>
      <c r="AV31" s="111">
        <f t="shared" si="29"/>
        <v>44736</v>
      </c>
      <c r="AW31" s="2"/>
      <c r="AX31" s="45" t="str">
        <f t="shared" si="11"/>
        <v/>
      </c>
      <c r="BB31" s="3"/>
      <c r="BC31" s="8"/>
      <c r="BD31" s="25" t="str">
        <f t="shared" si="12"/>
        <v>D</v>
      </c>
      <c r="BE31" s="51">
        <f t="shared" si="30"/>
        <v>44766</v>
      </c>
      <c r="BF31" s="2"/>
      <c r="BG31" s="45" t="str">
        <f t="shared" si="13"/>
        <v/>
      </c>
      <c r="BK31" s="3"/>
      <c r="BL31" s="8"/>
      <c r="BM31" s="25" t="str">
        <f t="shared" si="14"/>
        <v>M</v>
      </c>
      <c r="BN31" s="51">
        <f t="shared" si="31"/>
        <v>44797</v>
      </c>
      <c r="BO31" s="2"/>
      <c r="BP31" s="45" t="str">
        <f t="shared" si="15"/>
        <v/>
      </c>
      <c r="BT31" s="3"/>
      <c r="BU31" s="8"/>
      <c r="BV31" s="30" t="str">
        <f t="shared" si="16"/>
        <v>S</v>
      </c>
      <c r="BW31" s="54">
        <f t="shared" si="32"/>
        <v>44828</v>
      </c>
      <c r="BX31" s="2"/>
      <c r="BY31" s="45" t="str">
        <f t="shared" si="17"/>
        <v/>
      </c>
      <c r="CC31" s="3"/>
      <c r="CD31" s="8"/>
      <c r="CE31" s="28" t="str">
        <f t="shared" si="18"/>
        <v>L</v>
      </c>
      <c r="CF31" s="54">
        <f t="shared" si="33"/>
        <v>44858</v>
      </c>
      <c r="CG31" s="2"/>
      <c r="CH31" s="45">
        <f t="shared" si="19"/>
        <v>43</v>
      </c>
      <c r="CL31" s="3"/>
      <c r="CM31" s="8"/>
      <c r="CN31" s="28" t="str">
        <f t="shared" si="20"/>
        <v>J</v>
      </c>
      <c r="CO31" s="126">
        <f t="shared" si="34"/>
        <v>44889</v>
      </c>
      <c r="CP31" s="2"/>
      <c r="CQ31" s="45" t="str">
        <f t="shared" si="21"/>
        <v/>
      </c>
      <c r="CU31" s="3"/>
      <c r="CV31" s="8"/>
      <c r="CW31" s="30" t="str">
        <f t="shared" si="22"/>
        <v>S</v>
      </c>
      <c r="CX31" s="135">
        <f t="shared" si="35"/>
        <v>44919</v>
      </c>
      <c r="CY31" s="2"/>
      <c r="CZ31" s="45" t="str">
        <f t="shared" si="23"/>
        <v/>
      </c>
      <c r="DD31" s="3"/>
    </row>
    <row r="32" spans="1:108" ht="9.6" customHeight="1" x14ac:dyDescent="0.3">
      <c r="A32" s="8"/>
      <c r="B32" s="38" t="str">
        <f t="shared" si="0"/>
        <v>M</v>
      </c>
      <c r="C32" s="49">
        <f t="shared" si="24"/>
        <v>44586</v>
      </c>
      <c r="D32" s="2"/>
      <c r="E32" s="45" t="str">
        <f t="shared" si="1"/>
        <v/>
      </c>
      <c r="I32" s="3"/>
      <c r="J32" s="8"/>
      <c r="K32" s="27" t="str">
        <f t="shared" si="2"/>
        <v>V</v>
      </c>
      <c r="L32" s="51">
        <f t="shared" si="25"/>
        <v>44617</v>
      </c>
      <c r="M32" s="10"/>
      <c r="N32" s="45" t="str">
        <f t="shared" si="3"/>
        <v/>
      </c>
      <c r="R32" s="3"/>
      <c r="S32" s="8"/>
      <c r="T32" s="25" t="str">
        <f t="shared" si="4"/>
        <v>V</v>
      </c>
      <c r="U32" s="51">
        <f t="shared" si="26"/>
        <v>44645</v>
      </c>
      <c r="V32" s="2"/>
      <c r="W32" s="45" t="str">
        <f t="shared" si="5"/>
        <v/>
      </c>
      <c r="AA32" s="3"/>
      <c r="AB32" s="8"/>
      <c r="AC32" s="25" t="str">
        <f t="shared" si="6"/>
        <v>L</v>
      </c>
      <c r="AD32" s="51">
        <f t="shared" si="27"/>
        <v>44676</v>
      </c>
      <c r="AE32" s="2"/>
      <c r="AF32" s="45">
        <f t="shared" si="7"/>
        <v>17</v>
      </c>
      <c r="AJ32" s="3"/>
      <c r="AK32" s="8"/>
      <c r="AL32" s="25" t="str">
        <f t="shared" si="8"/>
        <v>M</v>
      </c>
      <c r="AM32" s="51">
        <f t="shared" si="28"/>
        <v>44706</v>
      </c>
      <c r="AN32" s="2"/>
      <c r="AO32" s="45" t="str">
        <f t="shared" si="9"/>
        <v/>
      </c>
      <c r="AS32" s="3"/>
      <c r="AT32" s="8"/>
      <c r="AU32" s="25" t="str">
        <f t="shared" si="10"/>
        <v>S</v>
      </c>
      <c r="AV32" s="51">
        <f t="shared" si="29"/>
        <v>44737</v>
      </c>
      <c r="AW32" s="2"/>
      <c r="AX32" s="45" t="str">
        <f t="shared" si="11"/>
        <v/>
      </c>
      <c r="BB32" s="3"/>
      <c r="BC32" s="8"/>
      <c r="BD32" s="25" t="str">
        <f t="shared" si="12"/>
        <v>L</v>
      </c>
      <c r="BE32" s="51">
        <f t="shared" si="30"/>
        <v>44767</v>
      </c>
      <c r="BF32" s="2"/>
      <c r="BG32" s="45">
        <f t="shared" si="13"/>
        <v>30</v>
      </c>
      <c r="BK32" s="3"/>
      <c r="BL32" s="8"/>
      <c r="BM32" s="25" t="str">
        <f t="shared" si="14"/>
        <v>J</v>
      </c>
      <c r="BN32" s="51">
        <f t="shared" si="31"/>
        <v>44798</v>
      </c>
      <c r="BO32" s="2"/>
      <c r="BP32" s="45" t="str">
        <f t="shared" si="15"/>
        <v/>
      </c>
      <c r="BT32" s="3"/>
      <c r="BU32" s="8"/>
      <c r="BV32" s="30" t="str">
        <f t="shared" si="16"/>
        <v>D</v>
      </c>
      <c r="BW32" s="118">
        <f t="shared" si="32"/>
        <v>44829</v>
      </c>
      <c r="BX32" s="2"/>
      <c r="BY32" s="45" t="str">
        <f t="shared" si="17"/>
        <v/>
      </c>
      <c r="CC32" s="3"/>
      <c r="CD32" s="8"/>
      <c r="CE32" s="28" t="str">
        <f t="shared" si="18"/>
        <v>M</v>
      </c>
      <c r="CF32" s="118">
        <f t="shared" si="33"/>
        <v>44859</v>
      </c>
      <c r="CG32" s="2"/>
      <c r="CH32" s="45" t="str">
        <f t="shared" si="19"/>
        <v/>
      </c>
      <c r="CL32" s="3"/>
      <c r="CM32" s="8"/>
      <c r="CN32" s="28" t="str">
        <f t="shared" si="20"/>
        <v>V</v>
      </c>
      <c r="CO32" s="127">
        <f t="shared" si="34"/>
        <v>44890</v>
      </c>
      <c r="CP32" s="2"/>
      <c r="CQ32" s="45" t="str">
        <f t="shared" si="21"/>
        <v/>
      </c>
      <c r="CU32" s="3"/>
      <c r="CV32" s="8"/>
      <c r="CW32" s="30" t="str">
        <f t="shared" si="22"/>
        <v>D</v>
      </c>
      <c r="CX32" s="133">
        <f t="shared" si="35"/>
        <v>44920</v>
      </c>
      <c r="CY32" s="2"/>
      <c r="CZ32" s="45" t="str">
        <f t="shared" si="23"/>
        <v/>
      </c>
      <c r="DD32" s="3"/>
    </row>
    <row r="33" spans="1:108" ht="9.6" customHeight="1" x14ac:dyDescent="0.3">
      <c r="A33" s="8"/>
      <c r="B33" s="38" t="str">
        <f t="shared" si="0"/>
        <v>M</v>
      </c>
      <c r="C33" s="49">
        <f t="shared" si="24"/>
        <v>44587</v>
      </c>
      <c r="D33" s="2"/>
      <c r="E33" s="45" t="str">
        <f t="shared" si="1"/>
        <v/>
      </c>
      <c r="I33" s="3"/>
      <c r="J33" s="8"/>
      <c r="K33" s="27" t="str">
        <f t="shared" si="2"/>
        <v>S</v>
      </c>
      <c r="L33" s="51">
        <f t="shared" si="25"/>
        <v>44618</v>
      </c>
      <c r="M33" s="10"/>
      <c r="N33" s="45" t="str">
        <f t="shared" si="3"/>
        <v/>
      </c>
      <c r="R33" s="3"/>
      <c r="S33" s="8"/>
      <c r="T33" s="25" t="str">
        <f t="shared" si="4"/>
        <v>S</v>
      </c>
      <c r="U33" s="51">
        <f t="shared" si="26"/>
        <v>44646</v>
      </c>
      <c r="V33" s="2"/>
      <c r="W33" s="45" t="str">
        <f t="shared" si="5"/>
        <v/>
      </c>
      <c r="AA33" s="3"/>
      <c r="AB33" s="8"/>
      <c r="AC33" s="25" t="str">
        <f t="shared" si="6"/>
        <v>M</v>
      </c>
      <c r="AD33" s="51">
        <f t="shared" si="27"/>
        <v>44677</v>
      </c>
      <c r="AE33" s="2"/>
      <c r="AF33" s="45" t="str">
        <f t="shared" si="7"/>
        <v/>
      </c>
      <c r="AJ33" s="3"/>
      <c r="AK33" s="8"/>
      <c r="AL33" s="25" t="str">
        <f t="shared" si="8"/>
        <v>J</v>
      </c>
      <c r="AM33" s="51">
        <f t="shared" si="28"/>
        <v>44707</v>
      </c>
      <c r="AN33" s="2"/>
      <c r="AO33" s="45" t="str">
        <f t="shared" si="9"/>
        <v/>
      </c>
      <c r="AS33" s="3"/>
      <c r="AT33" s="8"/>
      <c r="AU33" s="25" t="str">
        <f t="shared" si="10"/>
        <v>D</v>
      </c>
      <c r="AV33" s="51">
        <f t="shared" si="29"/>
        <v>44738</v>
      </c>
      <c r="AW33" s="2"/>
      <c r="AX33" s="45" t="str">
        <f t="shared" si="11"/>
        <v/>
      </c>
      <c r="BB33" s="3"/>
      <c r="BC33" s="8"/>
      <c r="BD33" s="25" t="str">
        <f t="shared" si="12"/>
        <v>M</v>
      </c>
      <c r="BE33" s="51">
        <f t="shared" si="30"/>
        <v>44768</v>
      </c>
      <c r="BF33" s="2"/>
      <c r="BG33" s="45" t="str">
        <f t="shared" si="13"/>
        <v/>
      </c>
      <c r="BK33" s="3"/>
      <c r="BL33" s="8"/>
      <c r="BM33" s="25" t="str">
        <f t="shared" si="14"/>
        <v>V</v>
      </c>
      <c r="BN33" s="112">
        <f t="shared" si="31"/>
        <v>44799</v>
      </c>
      <c r="BO33" s="2"/>
      <c r="BP33" s="45" t="str">
        <f t="shared" si="15"/>
        <v/>
      </c>
      <c r="BT33" s="3"/>
      <c r="BU33" s="8"/>
      <c r="BV33" s="28" t="str">
        <f t="shared" si="16"/>
        <v>L</v>
      </c>
      <c r="BW33" s="118">
        <f t="shared" si="32"/>
        <v>44830</v>
      </c>
      <c r="BX33" s="2"/>
      <c r="BY33" s="45">
        <f t="shared" si="17"/>
        <v>39</v>
      </c>
      <c r="CC33" s="3"/>
      <c r="CD33" s="8"/>
      <c r="CE33" s="28" t="str">
        <f t="shared" si="18"/>
        <v>M</v>
      </c>
      <c r="CF33" s="118">
        <f t="shared" si="33"/>
        <v>44860</v>
      </c>
      <c r="CG33" s="2"/>
      <c r="CH33" s="45" t="str">
        <f t="shared" si="19"/>
        <v/>
      </c>
      <c r="CL33" s="3"/>
      <c r="CM33" s="8"/>
      <c r="CN33" s="30" t="str">
        <f t="shared" si="20"/>
        <v>S</v>
      </c>
      <c r="CO33" s="127">
        <f t="shared" si="34"/>
        <v>44891</v>
      </c>
      <c r="CP33" s="2"/>
      <c r="CQ33" s="45" t="str">
        <f t="shared" si="21"/>
        <v/>
      </c>
      <c r="CU33" s="3"/>
      <c r="CV33" s="8"/>
      <c r="CW33" s="28" t="str">
        <f t="shared" si="22"/>
        <v>L</v>
      </c>
      <c r="CX33" s="136">
        <f t="shared" si="35"/>
        <v>44921</v>
      </c>
      <c r="CY33" s="2"/>
      <c r="CZ33" s="45">
        <f t="shared" si="23"/>
        <v>52</v>
      </c>
      <c r="DD33" s="3"/>
    </row>
    <row r="34" spans="1:108" ht="9.6" customHeight="1" x14ac:dyDescent="0.3">
      <c r="A34" s="8"/>
      <c r="B34" s="38" t="str">
        <f t="shared" si="0"/>
        <v>J</v>
      </c>
      <c r="C34" s="49">
        <f t="shared" si="24"/>
        <v>44588</v>
      </c>
      <c r="D34" s="2"/>
      <c r="E34" s="45" t="str">
        <f t="shared" si="1"/>
        <v/>
      </c>
      <c r="I34" s="3"/>
      <c r="J34" s="8"/>
      <c r="K34" s="27" t="str">
        <f t="shared" si="2"/>
        <v>D</v>
      </c>
      <c r="L34" s="51">
        <f t="shared" si="25"/>
        <v>44619</v>
      </c>
      <c r="M34" s="10"/>
      <c r="N34" s="45" t="str">
        <f t="shared" si="3"/>
        <v/>
      </c>
      <c r="R34" s="3"/>
      <c r="S34" s="8"/>
      <c r="T34" s="25" t="str">
        <f t="shared" si="4"/>
        <v>D</v>
      </c>
      <c r="U34" s="51">
        <f t="shared" si="26"/>
        <v>44647</v>
      </c>
      <c r="V34" s="2"/>
      <c r="W34" s="45" t="str">
        <f t="shared" si="5"/>
        <v/>
      </c>
      <c r="AA34" s="3"/>
      <c r="AB34" s="8"/>
      <c r="AC34" s="25" t="str">
        <f t="shared" si="6"/>
        <v>M</v>
      </c>
      <c r="AD34" s="51">
        <f t="shared" si="27"/>
        <v>44678</v>
      </c>
      <c r="AE34" s="2"/>
      <c r="AF34" s="45" t="str">
        <f t="shared" si="7"/>
        <v/>
      </c>
      <c r="AJ34" s="3"/>
      <c r="AK34" s="8"/>
      <c r="AL34" s="25" t="str">
        <f t="shared" si="8"/>
        <v>V</v>
      </c>
      <c r="AM34" s="51">
        <f t="shared" si="28"/>
        <v>44708</v>
      </c>
      <c r="AN34" s="2"/>
      <c r="AO34" s="45" t="str">
        <f t="shared" si="9"/>
        <v/>
      </c>
      <c r="AS34" s="3"/>
      <c r="AT34" s="8"/>
      <c r="AU34" s="25" t="str">
        <f t="shared" si="10"/>
        <v>L</v>
      </c>
      <c r="AV34" s="51">
        <f t="shared" si="29"/>
        <v>44739</v>
      </c>
      <c r="AW34" s="2"/>
      <c r="AX34" s="45">
        <f t="shared" si="11"/>
        <v>26</v>
      </c>
      <c r="BB34" s="3"/>
      <c r="BC34" s="8"/>
      <c r="BD34" s="25" t="str">
        <f t="shared" si="12"/>
        <v>M</v>
      </c>
      <c r="BE34" s="112">
        <f t="shared" si="30"/>
        <v>44769</v>
      </c>
      <c r="BF34" s="2"/>
      <c r="BG34" s="45" t="str">
        <f t="shared" si="13"/>
        <v/>
      </c>
      <c r="BK34" s="3"/>
      <c r="BL34" s="8"/>
      <c r="BM34" s="91" t="str">
        <f t="shared" si="14"/>
        <v>S</v>
      </c>
      <c r="BN34" s="112">
        <f t="shared" si="31"/>
        <v>44800</v>
      </c>
      <c r="BO34" s="2"/>
      <c r="BP34" s="45" t="str">
        <f t="shared" si="15"/>
        <v/>
      </c>
      <c r="BT34" s="3"/>
      <c r="BU34" s="8"/>
      <c r="BV34" s="28" t="str">
        <f t="shared" si="16"/>
        <v>M</v>
      </c>
      <c r="BW34" s="119">
        <f t="shared" si="32"/>
        <v>44831</v>
      </c>
      <c r="BX34" s="2"/>
      <c r="BY34" s="45" t="str">
        <f t="shared" si="17"/>
        <v/>
      </c>
      <c r="CC34" s="3"/>
      <c r="CD34" s="8"/>
      <c r="CE34" s="28" t="str">
        <f t="shared" si="18"/>
        <v>J</v>
      </c>
      <c r="CF34" s="119">
        <f t="shared" si="33"/>
        <v>44861</v>
      </c>
      <c r="CG34" s="2"/>
      <c r="CH34" s="45" t="str">
        <f t="shared" si="19"/>
        <v/>
      </c>
      <c r="CL34" s="3"/>
      <c r="CM34" s="8"/>
      <c r="CN34" s="30" t="str">
        <f t="shared" si="20"/>
        <v>D</v>
      </c>
      <c r="CO34" s="128">
        <f t="shared" si="34"/>
        <v>44892</v>
      </c>
      <c r="CP34" s="2"/>
      <c r="CQ34" s="45" t="str">
        <f t="shared" si="21"/>
        <v/>
      </c>
      <c r="CU34" s="3"/>
      <c r="CV34" s="8"/>
      <c r="CW34" s="28" t="str">
        <f t="shared" si="22"/>
        <v>M</v>
      </c>
      <c r="CX34" s="136">
        <f t="shared" si="35"/>
        <v>44922</v>
      </c>
      <c r="CY34" s="2"/>
      <c r="CZ34" s="45" t="str">
        <f t="shared" si="23"/>
        <v/>
      </c>
      <c r="DD34" s="3"/>
    </row>
    <row r="35" spans="1:108" ht="9.6" customHeight="1" x14ac:dyDescent="0.3">
      <c r="A35" s="8"/>
      <c r="B35" s="38" t="str">
        <f t="shared" si="0"/>
        <v>V</v>
      </c>
      <c r="C35" s="49">
        <f t="shared" si="24"/>
        <v>44589</v>
      </c>
      <c r="D35" s="2"/>
      <c r="E35" s="45" t="str">
        <f t="shared" si="1"/>
        <v/>
      </c>
      <c r="I35" s="3"/>
      <c r="J35" s="8"/>
      <c r="K35" s="27" t="str">
        <f t="shared" si="2"/>
        <v>L</v>
      </c>
      <c r="L35" s="51">
        <f>IF(EOMONTH($L$8,0)&gt;L34,L34+1,"")</f>
        <v>44620</v>
      </c>
      <c r="M35" s="64"/>
      <c r="N35" s="45">
        <f t="shared" si="3"/>
        <v>9</v>
      </c>
      <c r="R35" s="3"/>
      <c r="S35" s="8"/>
      <c r="T35" s="25" t="str">
        <f t="shared" si="4"/>
        <v>L</v>
      </c>
      <c r="U35" s="51">
        <f t="shared" si="26"/>
        <v>44648</v>
      </c>
      <c r="V35" s="2"/>
      <c r="W35" s="45">
        <f t="shared" si="5"/>
        <v>13</v>
      </c>
      <c r="AA35" s="3"/>
      <c r="AB35" s="8"/>
      <c r="AC35" s="25" t="str">
        <f t="shared" si="6"/>
        <v>J</v>
      </c>
      <c r="AD35" s="51">
        <f t="shared" si="27"/>
        <v>44679</v>
      </c>
      <c r="AE35" s="2"/>
      <c r="AF35" s="45" t="str">
        <f t="shared" si="7"/>
        <v/>
      </c>
      <c r="AJ35" s="3"/>
      <c r="AK35" s="8"/>
      <c r="AL35" s="25" t="str">
        <f t="shared" si="8"/>
        <v>S</v>
      </c>
      <c r="AM35" s="51">
        <f t="shared" si="28"/>
        <v>44709</v>
      </c>
      <c r="AN35" s="2"/>
      <c r="AO35" s="45" t="str">
        <f t="shared" si="9"/>
        <v/>
      </c>
      <c r="AS35" s="3"/>
      <c r="AT35" s="8"/>
      <c r="AU35" s="25" t="str">
        <f t="shared" si="10"/>
        <v>M</v>
      </c>
      <c r="AV35" s="51">
        <f t="shared" si="29"/>
        <v>44740</v>
      </c>
      <c r="AW35" s="2"/>
      <c r="AX35" s="45" t="str">
        <f t="shared" si="11"/>
        <v/>
      </c>
      <c r="BB35" s="3"/>
      <c r="BC35" s="8"/>
      <c r="BD35" s="25" t="str">
        <f t="shared" si="12"/>
        <v>J</v>
      </c>
      <c r="BE35" s="112">
        <f t="shared" si="30"/>
        <v>44770</v>
      </c>
      <c r="BF35" s="2"/>
      <c r="BG35" s="45" t="str">
        <f t="shared" si="13"/>
        <v/>
      </c>
      <c r="BK35" s="3"/>
      <c r="BL35" s="8"/>
      <c r="BM35" s="91" t="str">
        <f t="shared" si="14"/>
        <v>D</v>
      </c>
      <c r="BN35" s="110">
        <f t="shared" si="31"/>
        <v>44801</v>
      </c>
      <c r="BO35" s="2"/>
      <c r="BP35" s="45" t="str">
        <f t="shared" si="15"/>
        <v/>
      </c>
      <c r="BT35" s="3"/>
      <c r="BU35" s="8"/>
      <c r="BV35" s="28" t="str">
        <f t="shared" si="16"/>
        <v>M</v>
      </c>
      <c r="BW35" s="119">
        <f t="shared" si="32"/>
        <v>44832</v>
      </c>
      <c r="BX35" s="2"/>
      <c r="BY35" s="45" t="str">
        <f t="shared" si="17"/>
        <v/>
      </c>
      <c r="CC35" s="3"/>
      <c r="CD35" s="8"/>
      <c r="CE35" s="28" t="str">
        <f t="shared" si="18"/>
        <v>V</v>
      </c>
      <c r="CF35" s="119">
        <f t="shared" si="33"/>
        <v>44862</v>
      </c>
      <c r="CG35" s="2"/>
      <c r="CH35" s="45" t="str">
        <f t="shared" si="19"/>
        <v/>
      </c>
      <c r="CL35" s="3"/>
      <c r="CM35" s="8"/>
      <c r="CN35" s="28" t="str">
        <f t="shared" si="20"/>
        <v>L</v>
      </c>
      <c r="CO35" s="128">
        <f t="shared" si="34"/>
        <v>44893</v>
      </c>
      <c r="CP35" s="2"/>
      <c r="CQ35" s="45">
        <f t="shared" si="21"/>
        <v>48</v>
      </c>
      <c r="CU35" s="3"/>
      <c r="CV35" s="8"/>
      <c r="CW35" s="28" t="str">
        <f t="shared" si="22"/>
        <v>M</v>
      </c>
      <c r="CX35" s="137">
        <f t="shared" si="35"/>
        <v>44923</v>
      </c>
      <c r="CY35" s="2"/>
      <c r="CZ35" s="45" t="str">
        <f t="shared" si="23"/>
        <v/>
      </c>
      <c r="DD35" s="3"/>
    </row>
    <row r="36" spans="1:108" ht="9.6" customHeight="1" thickBot="1" x14ac:dyDescent="0.35">
      <c r="A36" s="8"/>
      <c r="B36" s="38" t="str">
        <f t="shared" si="0"/>
        <v>S</v>
      </c>
      <c r="C36" s="49">
        <f t="shared" si="24"/>
        <v>44590</v>
      </c>
      <c r="D36" s="2"/>
      <c r="E36" s="45" t="str">
        <f t="shared" si="1"/>
        <v/>
      </c>
      <c r="I36" s="3"/>
      <c r="J36" s="8"/>
      <c r="K36" s="80" t="str">
        <f t="shared" si="2"/>
        <v/>
      </c>
      <c r="L36" s="53" t="str">
        <f t="shared" si="25"/>
        <v/>
      </c>
      <c r="M36" s="10"/>
      <c r="N36" s="67" t="e">
        <f t="shared" si="3"/>
        <v>#VALUE!</v>
      </c>
      <c r="R36" s="3"/>
      <c r="S36" s="8"/>
      <c r="T36" s="25" t="str">
        <f t="shared" si="4"/>
        <v>M</v>
      </c>
      <c r="U36" s="51">
        <f t="shared" si="26"/>
        <v>44649</v>
      </c>
      <c r="V36" s="2"/>
      <c r="W36" s="45" t="str">
        <f t="shared" si="5"/>
        <v/>
      </c>
      <c r="AA36" s="3"/>
      <c r="AB36" s="8"/>
      <c r="AC36" s="25" t="str">
        <f t="shared" si="6"/>
        <v>V</v>
      </c>
      <c r="AD36" s="51">
        <f t="shared" si="27"/>
        <v>44680</v>
      </c>
      <c r="AE36" s="2"/>
      <c r="AF36" s="45" t="str">
        <f t="shared" si="7"/>
        <v/>
      </c>
      <c r="AJ36" s="3"/>
      <c r="AK36" s="8"/>
      <c r="AL36" s="25" t="str">
        <f t="shared" si="8"/>
        <v>D</v>
      </c>
      <c r="AM36" s="51">
        <f t="shared" si="28"/>
        <v>44710</v>
      </c>
      <c r="AN36" s="2"/>
      <c r="AO36" s="45" t="str">
        <f t="shared" si="9"/>
        <v/>
      </c>
      <c r="AS36" s="3"/>
      <c r="AT36" s="8"/>
      <c r="AU36" s="25" t="str">
        <f t="shared" si="10"/>
        <v>M</v>
      </c>
      <c r="AV36" s="51">
        <f t="shared" si="29"/>
        <v>44741</v>
      </c>
      <c r="AW36" s="2"/>
      <c r="AX36" s="45" t="str">
        <f t="shared" si="11"/>
        <v/>
      </c>
      <c r="BB36" s="3"/>
      <c r="BC36" s="8"/>
      <c r="BD36" s="25" t="str">
        <f t="shared" si="12"/>
        <v>V</v>
      </c>
      <c r="BE36" s="110">
        <f t="shared" si="30"/>
        <v>44771</v>
      </c>
      <c r="BF36" s="2"/>
      <c r="BG36" s="45" t="str">
        <f t="shared" si="13"/>
        <v/>
      </c>
      <c r="BK36" s="3"/>
      <c r="BL36" s="8"/>
      <c r="BM36" s="25" t="str">
        <f t="shared" si="14"/>
        <v>L</v>
      </c>
      <c r="BN36" s="110">
        <f t="shared" si="31"/>
        <v>44802</v>
      </c>
      <c r="BO36" s="2"/>
      <c r="BP36" s="45">
        <f t="shared" si="15"/>
        <v>35</v>
      </c>
      <c r="BT36" s="3"/>
      <c r="BU36" s="8"/>
      <c r="BV36" s="28" t="str">
        <f t="shared" si="16"/>
        <v>J</v>
      </c>
      <c r="BW36" s="120">
        <f t="shared" si="32"/>
        <v>44833</v>
      </c>
      <c r="BX36" s="2"/>
      <c r="BY36" s="45" t="str">
        <f t="shared" si="17"/>
        <v/>
      </c>
      <c r="CC36" s="3"/>
      <c r="CD36" s="8"/>
      <c r="CE36" s="117" t="str">
        <f t="shared" si="18"/>
        <v>S</v>
      </c>
      <c r="CF36" s="120">
        <f t="shared" si="33"/>
        <v>44863</v>
      </c>
      <c r="CG36" s="2"/>
      <c r="CH36" s="45" t="str">
        <f t="shared" si="19"/>
        <v/>
      </c>
      <c r="CL36" s="3"/>
      <c r="CM36" s="8"/>
      <c r="CN36" s="28" t="str">
        <f t="shared" si="20"/>
        <v>M</v>
      </c>
      <c r="CO36" s="129">
        <f t="shared" si="34"/>
        <v>44894</v>
      </c>
      <c r="CP36" s="2"/>
      <c r="CQ36" s="45" t="str">
        <f t="shared" si="21"/>
        <v/>
      </c>
      <c r="CU36" s="3"/>
      <c r="CV36" s="8"/>
      <c r="CW36" s="28" t="str">
        <f t="shared" si="22"/>
        <v>J</v>
      </c>
      <c r="CX36" s="137">
        <f t="shared" si="35"/>
        <v>44924</v>
      </c>
      <c r="CY36" s="2"/>
      <c r="CZ36" s="45" t="str">
        <f t="shared" si="23"/>
        <v/>
      </c>
      <c r="DD36" s="3"/>
    </row>
    <row r="37" spans="1:108" ht="9.6" customHeight="1" thickBot="1" x14ac:dyDescent="0.35">
      <c r="A37" s="8"/>
      <c r="B37" s="38" t="str">
        <f t="shared" si="0"/>
        <v>D</v>
      </c>
      <c r="C37" s="49">
        <f t="shared" si="24"/>
        <v>44591</v>
      </c>
      <c r="D37" s="2"/>
      <c r="E37" s="45" t="str">
        <f t="shared" si="1"/>
        <v/>
      </c>
      <c r="I37" s="3"/>
      <c r="J37" s="8"/>
      <c r="K37" s="72"/>
      <c r="L37" s="73" t="str">
        <f>IF(EOMONTH($L$8,0)&gt;L36,L36+1,"")</f>
        <v/>
      </c>
      <c r="M37" s="74"/>
      <c r="N37" s="75" t="e">
        <f t="shared" si="3"/>
        <v>#VALUE!</v>
      </c>
      <c r="O37" s="74"/>
      <c r="P37" s="74"/>
      <c r="Q37" s="74"/>
      <c r="R37" s="76"/>
      <c r="S37" s="8"/>
      <c r="T37" s="25" t="str">
        <f t="shared" si="4"/>
        <v>M</v>
      </c>
      <c r="U37" s="51">
        <f t="shared" si="26"/>
        <v>44650</v>
      </c>
      <c r="V37" s="20"/>
      <c r="W37" s="45" t="str">
        <f t="shared" si="5"/>
        <v/>
      </c>
      <c r="AA37" s="3"/>
      <c r="AB37" s="8"/>
      <c r="AC37" s="65" t="str">
        <f t="shared" si="6"/>
        <v>S</v>
      </c>
      <c r="AD37" s="66">
        <f t="shared" si="27"/>
        <v>44681</v>
      </c>
      <c r="AE37" s="20"/>
      <c r="AF37" s="67" t="str">
        <f t="shared" si="7"/>
        <v/>
      </c>
      <c r="AJ37" s="3"/>
      <c r="AK37" s="8"/>
      <c r="AL37" s="25" t="str">
        <f t="shared" si="8"/>
        <v>L</v>
      </c>
      <c r="AM37" s="51">
        <f t="shared" si="28"/>
        <v>44711</v>
      </c>
      <c r="AN37" s="20"/>
      <c r="AO37" s="45">
        <f t="shared" si="9"/>
        <v>22</v>
      </c>
      <c r="AS37" s="3"/>
      <c r="AT37" s="8"/>
      <c r="AU37" s="65" t="str">
        <f t="shared" si="10"/>
        <v>J</v>
      </c>
      <c r="AV37" s="66">
        <f t="shared" si="29"/>
        <v>44742</v>
      </c>
      <c r="AW37" s="20"/>
      <c r="AX37" s="67" t="str">
        <f t="shared" si="11"/>
        <v/>
      </c>
      <c r="BB37" s="3"/>
      <c r="BC37" s="8"/>
      <c r="BD37" s="25" t="str">
        <f t="shared" si="12"/>
        <v>S</v>
      </c>
      <c r="BE37" s="110">
        <f t="shared" si="30"/>
        <v>44772</v>
      </c>
      <c r="BF37" s="20"/>
      <c r="BG37" s="45" t="str">
        <f t="shared" si="13"/>
        <v/>
      </c>
      <c r="BK37" s="3"/>
      <c r="BL37" s="8"/>
      <c r="BM37" s="25" t="str">
        <f t="shared" si="14"/>
        <v>M</v>
      </c>
      <c r="BN37" s="111">
        <f t="shared" si="31"/>
        <v>44803</v>
      </c>
      <c r="BO37" s="20"/>
      <c r="BP37" s="45" t="str">
        <f t="shared" si="15"/>
        <v/>
      </c>
      <c r="BT37" s="3"/>
      <c r="BU37" s="8"/>
      <c r="BV37" s="29" t="str">
        <f t="shared" si="16"/>
        <v>V</v>
      </c>
      <c r="BW37" s="122">
        <f t="shared" si="32"/>
        <v>44834</v>
      </c>
      <c r="BX37" s="4"/>
      <c r="BY37" s="46" t="str">
        <f t="shared" si="17"/>
        <v/>
      </c>
      <c r="BZ37" s="5"/>
      <c r="CA37" s="5"/>
      <c r="CB37" s="5"/>
      <c r="CC37" s="6"/>
      <c r="CD37" s="8"/>
      <c r="CE37" s="117" t="str">
        <f t="shared" si="18"/>
        <v>D</v>
      </c>
      <c r="CF37" s="120">
        <f t="shared" si="33"/>
        <v>44864</v>
      </c>
      <c r="CG37" s="2"/>
      <c r="CH37" s="45" t="str">
        <f t="shared" si="19"/>
        <v/>
      </c>
      <c r="CL37" s="3"/>
      <c r="CM37" s="8"/>
      <c r="CN37" s="29" t="str">
        <f t="shared" si="20"/>
        <v>M</v>
      </c>
      <c r="CO37" s="130">
        <f t="shared" si="34"/>
        <v>44895</v>
      </c>
      <c r="CP37" s="4"/>
      <c r="CQ37" s="46" t="str">
        <f t="shared" si="21"/>
        <v/>
      </c>
      <c r="CR37" s="5"/>
      <c r="CS37" s="5"/>
      <c r="CT37" s="5"/>
      <c r="CU37" s="6"/>
      <c r="CV37" s="8"/>
      <c r="CW37" s="28" t="str">
        <f t="shared" si="22"/>
        <v>V</v>
      </c>
      <c r="CX37" s="133">
        <f t="shared" si="35"/>
        <v>44925</v>
      </c>
      <c r="CY37" s="2"/>
      <c r="CZ37" s="45" t="str">
        <f t="shared" si="23"/>
        <v/>
      </c>
      <c r="DD37" s="3"/>
    </row>
    <row r="38" spans="1:108" ht="9.6" customHeight="1" thickBot="1" x14ac:dyDescent="0.35">
      <c r="A38" s="8"/>
      <c r="B38" s="39" t="str">
        <f t="shared" si="0"/>
        <v>L</v>
      </c>
      <c r="C38" s="49">
        <f t="shared" si="24"/>
        <v>44592</v>
      </c>
      <c r="D38" s="4"/>
      <c r="E38" s="46">
        <f t="shared" si="1"/>
        <v>5</v>
      </c>
      <c r="F38" s="5"/>
      <c r="G38" s="5"/>
      <c r="H38" s="5"/>
      <c r="I38" s="6"/>
      <c r="J38" s="8"/>
      <c r="K38" s="77"/>
      <c r="L38" s="78" t="str">
        <f t="shared" si="25"/>
        <v/>
      </c>
      <c r="M38" s="68"/>
      <c r="N38" s="79" t="e">
        <f t="shared" si="3"/>
        <v>#VALUE!</v>
      </c>
      <c r="O38" s="68"/>
      <c r="P38" s="68"/>
      <c r="Q38" s="68"/>
      <c r="R38" s="69"/>
      <c r="S38" s="8"/>
      <c r="T38" s="26" t="str">
        <f t="shared" si="4"/>
        <v>J</v>
      </c>
      <c r="U38" s="53">
        <f t="shared" si="26"/>
        <v>44651</v>
      </c>
      <c r="V38" s="4"/>
      <c r="W38" s="46" t="str">
        <f t="shared" si="5"/>
        <v/>
      </c>
      <c r="X38" s="5"/>
      <c r="Y38" s="5"/>
      <c r="Z38" s="5"/>
      <c r="AA38" s="6"/>
      <c r="AB38" s="8"/>
      <c r="AC38" s="70" t="str">
        <f t="shared" si="6"/>
        <v/>
      </c>
      <c r="AD38" s="71" t="str">
        <f t="shared" si="27"/>
        <v/>
      </c>
      <c r="AE38" s="60"/>
      <c r="AF38" s="61" t="e">
        <f t="shared" si="7"/>
        <v>#VALUE!</v>
      </c>
      <c r="AG38" s="60"/>
      <c r="AH38" s="60"/>
      <c r="AI38" s="60"/>
      <c r="AJ38" s="62"/>
      <c r="AK38" s="8"/>
      <c r="AL38" s="26" t="str">
        <f t="shared" si="8"/>
        <v>M</v>
      </c>
      <c r="AM38" s="53">
        <f t="shared" si="28"/>
        <v>44712</v>
      </c>
      <c r="AN38" s="4"/>
      <c r="AO38" s="46" t="str">
        <f t="shared" si="9"/>
        <v/>
      </c>
      <c r="AP38" s="5"/>
      <c r="AQ38" s="5"/>
      <c r="AR38" s="5"/>
      <c r="AS38" s="6"/>
      <c r="AT38" s="8"/>
      <c r="AU38" s="70" t="str">
        <f t="shared" si="10"/>
        <v/>
      </c>
      <c r="AV38" s="71" t="str">
        <f t="shared" si="29"/>
        <v/>
      </c>
      <c r="AW38" s="60"/>
      <c r="AX38" s="61" t="e">
        <f t="shared" si="11"/>
        <v>#VALUE!</v>
      </c>
      <c r="AY38" s="60"/>
      <c r="AZ38" s="60"/>
      <c r="BA38" s="60"/>
      <c r="BB38" s="62"/>
      <c r="BC38" s="8"/>
      <c r="BD38" s="26" t="str">
        <f t="shared" si="12"/>
        <v>D</v>
      </c>
      <c r="BE38" s="115">
        <f t="shared" si="30"/>
        <v>44773</v>
      </c>
      <c r="BF38" s="4"/>
      <c r="BG38" s="46" t="str">
        <f t="shared" si="13"/>
        <v/>
      </c>
      <c r="BH38" s="5"/>
      <c r="BI38" s="5"/>
      <c r="BJ38" s="5"/>
      <c r="BK38" s="6"/>
      <c r="BL38" s="8"/>
      <c r="BM38" s="26" t="str">
        <f t="shared" si="14"/>
        <v>M</v>
      </c>
      <c r="BN38" s="115">
        <f t="shared" si="31"/>
        <v>44804</v>
      </c>
      <c r="BO38" s="4"/>
      <c r="BP38" s="46" t="str">
        <f t="shared" si="15"/>
        <v/>
      </c>
      <c r="BQ38" s="5"/>
      <c r="BR38" s="5"/>
      <c r="BS38" s="5"/>
      <c r="BT38" s="6"/>
      <c r="BU38" s="8"/>
      <c r="BV38" s="58" t="str">
        <f t="shared" si="16"/>
        <v/>
      </c>
      <c r="BW38" s="59" t="str">
        <f t="shared" si="32"/>
        <v/>
      </c>
      <c r="BX38" s="60"/>
      <c r="BY38" s="61" t="e">
        <f>IF(WEEKDAY(BW38)=2,_xlfn.ISOWEEKNUM(BW38),"")</f>
        <v>#VALUE!</v>
      </c>
      <c r="BZ38" s="60"/>
      <c r="CA38" s="60"/>
      <c r="CB38" s="60"/>
      <c r="CC38" s="62"/>
      <c r="CD38" s="8"/>
      <c r="CE38" s="29" t="str">
        <f t="shared" si="18"/>
        <v>L</v>
      </c>
      <c r="CF38" s="55">
        <f t="shared" si="33"/>
        <v>44865</v>
      </c>
      <c r="CG38" s="4"/>
      <c r="CH38" s="46">
        <f t="shared" si="19"/>
        <v>44</v>
      </c>
      <c r="CI38" s="5"/>
      <c r="CJ38" s="5"/>
      <c r="CK38" s="5"/>
      <c r="CL38" s="6"/>
      <c r="CM38" s="8"/>
      <c r="CN38" s="58" t="str">
        <f t="shared" si="20"/>
        <v/>
      </c>
      <c r="CO38" s="63" t="str">
        <f t="shared" si="34"/>
        <v/>
      </c>
      <c r="CP38" s="60"/>
      <c r="CQ38" s="61" t="e">
        <f>IF(WEEKDAY(CO38)=2,_xlfn.ISOWEEKNUM(CO38),"")</f>
        <v>#VALUE!</v>
      </c>
      <c r="CR38" s="60"/>
      <c r="CS38" s="60"/>
      <c r="CT38" s="60"/>
      <c r="CU38" s="62"/>
      <c r="CV38" s="8"/>
      <c r="CW38" s="131" t="str">
        <f t="shared" si="22"/>
        <v>S</v>
      </c>
      <c r="CX38" s="134">
        <f t="shared" si="35"/>
        <v>44926</v>
      </c>
      <c r="CY38" s="4"/>
      <c r="CZ38" s="46" t="str">
        <f t="shared" si="23"/>
        <v/>
      </c>
      <c r="DA38" s="5"/>
      <c r="DB38" s="5"/>
      <c r="DC38" s="5"/>
      <c r="DD38" s="6"/>
    </row>
    <row r="39" spans="1:108" ht="4.2" customHeight="1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</row>
    <row r="40" spans="1:108" ht="15" thickBot="1" x14ac:dyDescent="0.35">
      <c r="M40" s="19"/>
    </row>
    <row r="41" spans="1:108" ht="10.95" customHeight="1" thickBot="1" x14ac:dyDescent="0.35">
      <c r="B41" s="313" t="s">
        <v>3</v>
      </c>
      <c r="C41" s="314"/>
      <c r="D41" s="306" t="s">
        <v>7</v>
      </c>
      <c r="E41" s="255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315"/>
      <c r="U41" s="316"/>
      <c r="V41" s="306" t="s">
        <v>29</v>
      </c>
      <c r="W41" s="255"/>
      <c r="X41" s="255"/>
      <c r="Y41" s="255"/>
      <c r="Z41" s="255"/>
      <c r="AA41" s="255"/>
      <c r="AB41" s="255"/>
      <c r="AC41" s="255"/>
      <c r="AD41" s="255"/>
      <c r="AE41" s="255"/>
      <c r="AF41" s="18"/>
      <c r="AG41" s="17"/>
      <c r="AH41" s="17"/>
      <c r="AI41" s="17"/>
      <c r="AJ41" s="17"/>
      <c r="AK41" s="17"/>
      <c r="AL41" s="17"/>
      <c r="AM41" s="17"/>
      <c r="AN41" s="18"/>
      <c r="AO41" s="18"/>
      <c r="AP41" s="18"/>
      <c r="AQ41" s="18"/>
      <c r="AR41" s="18"/>
      <c r="AS41" s="18"/>
      <c r="AT41" s="18"/>
      <c r="AU41" s="18"/>
      <c r="AV41" s="18"/>
    </row>
    <row r="42" spans="1:108" ht="6.6" customHeight="1" thickBot="1" x14ac:dyDescent="0.35"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</row>
    <row r="43" spans="1:108" ht="10.95" customHeight="1" thickBot="1" x14ac:dyDescent="0.35">
      <c r="B43" s="307"/>
      <c r="C43" s="308"/>
      <c r="D43" s="306" t="s">
        <v>8</v>
      </c>
      <c r="E43" s="255"/>
      <c r="F43" s="255"/>
      <c r="G43" s="255"/>
      <c r="H43" s="255"/>
      <c r="I43" s="255"/>
      <c r="J43" s="255"/>
      <c r="K43" s="18"/>
      <c r="L43" s="18"/>
      <c r="M43" s="18"/>
      <c r="N43" s="18"/>
      <c r="O43" s="18"/>
      <c r="P43" s="18"/>
      <c r="Q43" s="18"/>
      <c r="R43" s="18"/>
      <c r="S43" s="18"/>
      <c r="T43" s="309"/>
      <c r="U43" s="310"/>
      <c r="V43" s="306" t="s">
        <v>30</v>
      </c>
      <c r="W43" s="255"/>
      <c r="X43" s="255"/>
      <c r="Y43" s="255"/>
      <c r="Z43" s="255"/>
      <c r="AA43" s="255"/>
      <c r="AB43" s="255"/>
      <c r="AC43" s="255"/>
      <c r="AD43" s="255"/>
      <c r="AE43" s="264"/>
      <c r="AF43" s="264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</row>
    <row r="44" spans="1:108" ht="6.6" customHeight="1" thickBot="1" x14ac:dyDescent="0.35"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</row>
    <row r="45" spans="1:108" ht="10.95" customHeight="1" thickBot="1" x14ac:dyDescent="0.35">
      <c r="B45" s="311"/>
      <c r="C45" s="312"/>
      <c r="D45" s="306" t="s">
        <v>9</v>
      </c>
      <c r="E45" s="255"/>
      <c r="F45" s="255"/>
      <c r="G45" s="255"/>
      <c r="H45" s="255"/>
      <c r="I45" s="255"/>
      <c r="J45" s="255"/>
      <c r="K45" s="18"/>
      <c r="L45" s="18"/>
      <c r="M45" s="18"/>
      <c r="N45" s="18"/>
      <c r="O45" s="18"/>
      <c r="P45" s="18"/>
      <c r="Q45" s="18"/>
      <c r="R45" s="18"/>
      <c r="S45" s="18"/>
      <c r="T45" s="268"/>
      <c r="U45" s="268"/>
      <c r="V45" s="9"/>
      <c r="W45" s="9"/>
      <c r="X45" s="9"/>
      <c r="Y45" s="9"/>
      <c r="Z45" s="9"/>
      <c r="AA45" s="9"/>
      <c r="AB45" s="9"/>
      <c r="AC45" s="9"/>
      <c r="AD45" s="9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</row>
    <row r="46" spans="1:108" ht="10.95" customHeight="1" x14ac:dyDescent="0.3">
      <c r="L46" s="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</row>
  </sheetData>
  <mergeCells count="67">
    <mergeCell ref="B45:C45"/>
    <mergeCell ref="D45:J45"/>
    <mergeCell ref="T45:U45"/>
    <mergeCell ref="B41:C41"/>
    <mergeCell ref="D41:E41"/>
    <mergeCell ref="T41:U41"/>
    <mergeCell ref="V41:AE41"/>
    <mergeCell ref="B43:C43"/>
    <mergeCell ref="D43:J43"/>
    <mergeCell ref="T43:U43"/>
    <mergeCell ref="V43:AF43"/>
    <mergeCell ref="DA7:DD7"/>
    <mergeCell ref="F7:I7"/>
    <mergeCell ref="O7:R7"/>
    <mergeCell ref="X7:AA7"/>
    <mergeCell ref="AG7:AJ7"/>
    <mergeCell ref="AP7:AS7"/>
    <mergeCell ref="AY7:BB7"/>
    <mergeCell ref="BH7:BK7"/>
    <mergeCell ref="BQ7:BT7"/>
    <mergeCell ref="BZ7:CC7"/>
    <mergeCell ref="CI7:CL7"/>
    <mergeCell ref="CR7:CU7"/>
    <mergeCell ref="CW6:DD6"/>
    <mergeCell ref="B6:I6"/>
    <mergeCell ref="K6:R6"/>
    <mergeCell ref="T6:AA6"/>
    <mergeCell ref="AC6:AJ6"/>
    <mergeCell ref="AL6:AS6"/>
    <mergeCell ref="AU6:BB6"/>
    <mergeCell ref="BD6:BK6"/>
    <mergeCell ref="BM6:BT6"/>
    <mergeCell ref="BV6:CC6"/>
    <mergeCell ref="CE6:CL6"/>
    <mergeCell ref="CN6:CU6"/>
    <mergeCell ref="CW5:DD5"/>
    <mergeCell ref="B5:I5"/>
    <mergeCell ref="K5:R5"/>
    <mergeCell ref="T5:AA5"/>
    <mergeCell ref="AC5:AJ5"/>
    <mergeCell ref="AL5:AS5"/>
    <mergeCell ref="AU5:BB5"/>
    <mergeCell ref="BD5:BK5"/>
    <mergeCell ref="BM5:BT5"/>
    <mergeCell ref="BV5:CC5"/>
    <mergeCell ref="CE5:CL5"/>
    <mergeCell ref="CN5:CU5"/>
    <mergeCell ref="CW4:DD4"/>
    <mergeCell ref="B4:I4"/>
    <mergeCell ref="K4:R4"/>
    <mergeCell ref="T4:AA4"/>
    <mergeCell ref="AC4:AJ4"/>
    <mergeCell ref="AL4:AS4"/>
    <mergeCell ref="AU4:BB4"/>
    <mergeCell ref="BD4:BK4"/>
    <mergeCell ref="BM4:BT4"/>
    <mergeCell ref="BV4:CC4"/>
    <mergeCell ref="CE4:CL4"/>
    <mergeCell ref="CN4:CU4"/>
    <mergeCell ref="DF1:DG1"/>
    <mergeCell ref="C2:K2"/>
    <mergeCell ref="L2:M2"/>
    <mergeCell ref="V2:AB2"/>
    <mergeCell ref="AC2:AD2"/>
    <mergeCell ref="AN2:AT2"/>
    <mergeCell ref="AU2:AV2"/>
    <mergeCell ref="DF2:DG2"/>
  </mergeCells>
  <conditionalFormatting sqref="B1:DD39">
    <cfRule type="containsErrors" dxfId="3" priority="4">
      <formula>ISERROR(B1)</formula>
    </cfRule>
  </conditionalFormatting>
  <conditionalFormatting sqref="A1:DD39">
    <cfRule type="containsErrors" dxfId="2" priority="3">
      <formula>ISERROR(A1)</formula>
    </cfRule>
  </conditionalFormatting>
  <conditionalFormatting sqref="X8">
    <cfRule type="expression" dxfId="1" priority="2">
      <formula>"X"</formula>
    </cfRule>
  </conditionalFormatting>
  <conditionalFormatting sqref="B8">
    <cfRule type="expression" dxfId="0" priority="1">
      <formula>OR(WEEKDAY(§B8,2)=6,WEEKDAY(§B8,2)=7)</formula>
    </cfRule>
  </conditionalFormatting>
  <dataValidations count="3">
    <dataValidation type="list" allowBlank="1" showInputMessage="1" showErrorMessage="1" sqref="L2:M2" xr:uid="{00000000-0002-0000-0400-000000000000}">
      <formula1>#REF!</formula1>
    </dataValidation>
    <dataValidation type="list" allowBlank="1" showErrorMessage="1" promptTitle="Numéro de semaine" prompt="choisir le numéro de semaine" sqref="AC2:AD2" xr:uid="{00000000-0002-0000-0400-000001000000}">
      <formula1>#REF!</formula1>
    </dataValidation>
    <dataValidation type="list" allowBlank="1" showInputMessage="1" showErrorMessage="1" sqref="AU2:AV2" xr:uid="{00000000-0002-0000-0400-000002000000}">
      <formula1>#REF!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"/>
  <sheetViews>
    <sheetView workbookViewId="0">
      <selection activeCell="B34" sqref="B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"/>
  <sheetViews>
    <sheetView workbookViewId="0">
      <selection activeCell="K25" sqref="K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38"/>
  <sheetViews>
    <sheetView workbookViewId="0">
      <selection activeCell="L38" sqref="L38"/>
    </sheetView>
  </sheetViews>
  <sheetFormatPr baseColWidth="10" defaultRowHeight="14.4" x14ac:dyDescent="0.3"/>
  <sheetData>
    <row r="1" spans="1:7" ht="28.8" x14ac:dyDescent="0.3">
      <c r="A1" s="169" t="s">
        <v>32</v>
      </c>
      <c r="B1" s="317" t="s">
        <v>19</v>
      </c>
      <c r="C1" s="317"/>
      <c r="D1" s="318" t="s">
        <v>33</v>
      </c>
      <c r="E1" s="318"/>
      <c r="F1" s="319" t="s">
        <v>28</v>
      </c>
      <c r="G1" s="319"/>
    </row>
    <row r="2" spans="1:7" x14ac:dyDescent="0.3">
      <c r="A2" s="170"/>
      <c r="B2" s="171" t="s">
        <v>22</v>
      </c>
      <c r="C2" s="171" t="s">
        <v>14</v>
      </c>
      <c r="D2" s="171" t="s">
        <v>22</v>
      </c>
      <c r="E2" s="171" t="s">
        <v>14</v>
      </c>
      <c r="F2" s="171" t="s">
        <v>22</v>
      </c>
      <c r="G2" s="171" t="s">
        <v>14</v>
      </c>
    </row>
    <row r="3" spans="1:7" x14ac:dyDescent="0.3">
      <c r="A3" s="174"/>
      <c r="B3" s="175"/>
      <c r="C3" s="175"/>
      <c r="D3" s="175"/>
      <c r="E3" s="175"/>
      <c r="F3" s="175"/>
      <c r="G3" s="175"/>
    </row>
    <row r="4" spans="1:7" x14ac:dyDescent="0.3">
      <c r="A4" s="173" t="s">
        <v>34</v>
      </c>
      <c r="B4" s="172">
        <v>44184</v>
      </c>
      <c r="C4" s="172">
        <v>44199</v>
      </c>
      <c r="D4" s="172">
        <v>44184</v>
      </c>
      <c r="E4" s="172">
        <v>44199</v>
      </c>
      <c r="F4" s="172">
        <v>44184</v>
      </c>
      <c r="G4" s="172">
        <v>44199</v>
      </c>
    </row>
    <row r="5" spans="1:7" x14ac:dyDescent="0.3">
      <c r="A5" s="173" t="s">
        <v>35</v>
      </c>
      <c r="B5" s="172">
        <v>44240</v>
      </c>
      <c r="C5" s="172">
        <v>44255</v>
      </c>
      <c r="D5" s="172">
        <v>44254</v>
      </c>
      <c r="E5" s="172">
        <v>44268</v>
      </c>
      <c r="F5" s="172">
        <v>44247</v>
      </c>
      <c r="G5" s="172">
        <v>44262</v>
      </c>
    </row>
    <row r="6" spans="1:7" x14ac:dyDescent="0.3">
      <c r="A6" s="173" t="s">
        <v>36</v>
      </c>
      <c r="B6" s="172">
        <v>44296</v>
      </c>
      <c r="C6" s="172">
        <v>44312</v>
      </c>
      <c r="D6" s="172">
        <v>44310</v>
      </c>
      <c r="E6" s="172">
        <v>44326</v>
      </c>
      <c r="F6" s="172">
        <v>44303</v>
      </c>
      <c r="G6" s="172">
        <v>44319</v>
      </c>
    </row>
    <row r="7" spans="1:7" x14ac:dyDescent="0.3">
      <c r="A7" s="173" t="s">
        <v>37</v>
      </c>
      <c r="B7" s="172">
        <v>44384</v>
      </c>
      <c r="C7" s="172">
        <v>44439</v>
      </c>
      <c r="D7" s="172">
        <v>44384</v>
      </c>
      <c r="E7" s="172">
        <v>44439</v>
      </c>
      <c r="F7" s="172">
        <v>44384</v>
      </c>
      <c r="G7" s="172">
        <v>44439</v>
      </c>
    </row>
    <row r="8" spans="1:7" x14ac:dyDescent="0.3">
      <c r="A8" s="173" t="s">
        <v>38</v>
      </c>
      <c r="B8" s="172">
        <v>44485</v>
      </c>
      <c r="C8" s="172">
        <v>44500</v>
      </c>
      <c r="D8" s="172">
        <v>44485</v>
      </c>
      <c r="E8" s="172">
        <v>44500</v>
      </c>
      <c r="F8" s="172">
        <v>44485</v>
      </c>
      <c r="G8" s="172">
        <v>44500</v>
      </c>
    </row>
    <row r="9" spans="1:7" x14ac:dyDescent="0.3">
      <c r="A9" s="173" t="s">
        <v>34</v>
      </c>
      <c r="B9" s="172">
        <v>44548</v>
      </c>
      <c r="C9" s="172">
        <v>44563</v>
      </c>
      <c r="D9" s="172">
        <v>44548</v>
      </c>
      <c r="E9" s="172">
        <v>44563</v>
      </c>
      <c r="F9" s="172">
        <v>44548</v>
      </c>
      <c r="G9" s="172">
        <v>44563</v>
      </c>
    </row>
    <row r="10" spans="1:7" x14ac:dyDescent="0.3">
      <c r="A10" s="176"/>
      <c r="B10" s="177"/>
      <c r="C10" s="177"/>
      <c r="D10" s="177"/>
      <c r="E10" s="177"/>
      <c r="F10" s="177"/>
      <c r="G10" s="177"/>
    </row>
    <row r="11" spans="1:7" x14ac:dyDescent="0.3">
      <c r="A11" s="173" t="s">
        <v>34</v>
      </c>
      <c r="B11" s="172">
        <v>44184</v>
      </c>
      <c r="C11" s="172">
        <v>44199</v>
      </c>
      <c r="D11" s="172">
        <v>44184</v>
      </c>
      <c r="E11" s="172">
        <v>44199</v>
      </c>
      <c r="F11" s="172">
        <v>44184</v>
      </c>
      <c r="G11" s="172">
        <v>44199</v>
      </c>
    </row>
    <row r="12" spans="1:7" x14ac:dyDescent="0.3">
      <c r="A12" s="173" t="s">
        <v>35</v>
      </c>
      <c r="B12" s="172">
        <v>44240</v>
      </c>
      <c r="C12" s="172">
        <v>44255</v>
      </c>
      <c r="D12" s="172">
        <v>44254</v>
      </c>
      <c r="E12" s="172">
        <v>44268</v>
      </c>
      <c r="F12" s="172">
        <v>44247</v>
      </c>
      <c r="G12" s="172">
        <v>44262</v>
      </c>
    </row>
    <row r="13" spans="1:7" x14ac:dyDescent="0.3">
      <c r="A13" s="173" t="s">
        <v>36</v>
      </c>
      <c r="B13" s="172">
        <v>44296</v>
      </c>
      <c r="C13" s="172">
        <v>44312</v>
      </c>
      <c r="D13" s="172">
        <v>44310</v>
      </c>
      <c r="E13" s="172">
        <v>44326</v>
      </c>
      <c r="F13" s="172">
        <v>44303</v>
      </c>
      <c r="G13" s="172">
        <v>44319</v>
      </c>
    </row>
    <row r="14" spans="1:7" x14ac:dyDescent="0.3">
      <c r="A14" s="173" t="s">
        <v>37</v>
      </c>
      <c r="B14" s="172">
        <v>44384</v>
      </c>
      <c r="C14" s="172">
        <v>44439</v>
      </c>
      <c r="D14" s="172">
        <v>44384</v>
      </c>
      <c r="E14" s="172">
        <v>44439</v>
      </c>
      <c r="F14" s="172">
        <v>44384</v>
      </c>
      <c r="G14" s="172">
        <v>44439</v>
      </c>
    </row>
    <row r="15" spans="1:7" x14ac:dyDescent="0.3">
      <c r="A15" s="173" t="s">
        <v>38</v>
      </c>
      <c r="B15" s="172">
        <v>44485</v>
      </c>
      <c r="C15" s="172">
        <v>44500</v>
      </c>
      <c r="D15" s="172">
        <v>44485</v>
      </c>
      <c r="E15" s="172">
        <v>44500</v>
      </c>
      <c r="F15" s="172">
        <v>44485</v>
      </c>
      <c r="G15" s="172">
        <v>44500</v>
      </c>
    </row>
    <row r="16" spans="1:7" x14ac:dyDescent="0.3">
      <c r="A16" s="173" t="s">
        <v>34</v>
      </c>
      <c r="B16" s="172">
        <v>44548</v>
      </c>
      <c r="C16" s="172">
        <v>44563</v>
      </c>
      <c r="D16" s="172">
        <v>44548</v>
      </c>
      <c r="E16" s="172">
        <v>44563</v>
      </c>
      <c r="F16" s="172">
        <v>44548</v>
      </c>
      <c r="G16" s="172">
        <v>44563</v>
      </c>
    </row>
    <row r="17" spans="1:7" x14ac:dyDescent="0.3">
      <c r="A17" s="176"/>
      <c r="B17" s="177"/>
      <c r="C17" s="177"/>
      <c r="D17" s="177"/>
      <c r="E17" s="177"/>
      <c r="F17" s="177"/>
      <c r="G17" s="177"/>
    </row>
    <row r="18" spans="1:7" x14ac:dyDescent="0.3">
      <c r="A18" s="173" t="s">
        <v>34</v>
      </c>
      <c r="B18" s="172">
        <v>44184</v>
      </c>
      <c r="C18" s="172">
        <v>44199</v>
      </c>
      <c r="D18" s="172">
        <v>44184</v>
      </c>
      <c r="E18" s="172">
        <v>44199</v>
      </c>
      <c r="F18" s="172">
        <v>44184</v>
      </c>
      <c r="G18" s="172">
        <v>44199</v>
      </c>
    </row>
    <row r="19" spans="1:7" x14ac:dyDescent="0.3">
      <c r="A19" s="173" t="s">
        <v>35</v>
      </c>
      <c r="B19" s="172">
        <v>44240</v>
      </c>
      <c r="C19" s="172">
        <v>44255</v>
      </c>
      <c r="D19" s="172">
        <v>44254</v>
      </c>
      <c r="E19" s="172">
        <v>44268</v>
      </c>
      <c r="F19" s="172">
        <v>44247</v>
      </c>
      <c r="G19" s="172">
        <v>44262</v>
      </c>
    </row>
    <row r="20" spans="1:7" x14ac:dyDescent="0.3">
      <c r="A20" s="173" t="s">
        <v>36</v>
      </c>
      <c r="B20" s="172">
        <v>44296</v>
      </c>
      <c r="C20" s="172">
        <v>44312</v>
      </c>
      <c r="D20" s="172">
        <v>44310</v>
      </c>
      <c r="E20" s="172">
        <v>44326</v>
      </c>
      <c r="F20" s="172">
        <v>44303</v>
      </c>
      <c r="G20" s="172">
        <v>44319</v>
      </c>
    </row>
    <row r="21" spans="1:7" x14ac:dyDescent="0.3">
      <c r="A21" s="173" t="s">
        <v>37</v>
      </c>
      <c r="B21" s="172">
        <v>44384</v>
      </c>
      <c r="C21" s="172">
        <v>44439</v>
      </c>
      <c r="D21" s="172">
        <v>44384</v>
      </c>
      <c r="E21" s="172">
        <v>44439</v>
      </c>
      <c r="F21" s="172">
        <v>44384</v>
      </c>
      <c r="G21" s="172">
        <v>44439</v>
      </c>
    </row>
    <row r="22" spans="1:7" x14ac:dyDescent="0.3">
      <c r="A22" s="173" t="s">
        <v>38</v>
      </c>
      <c r="B22" s="172">
        <v>44485</v>
      </c>
      <c r="C22" s="172">
        <v>44500</v>
      </c>
      <c r="D22" s="172">
        <v>44485</v>
      </c>
      <c r="E22" s="172">
        <v>44500</v>
      </c>
      <c r="F22" s="172">
        <v>44485</v>
      </c>
      <c r="G22" s="172">
        <v>44500</v>
      </c>
    </row>
    <row r="23" spans="1:7" x14ac:dyDescent="0.3">
      <c r="A23" s="173" t="s">
        <v>34</v>
      </c>
      <c r="B23" s="172">
        <v>44548</v>
      </c>
      <c r="C23" s="172">
        <v>44563</v>
      </c>
      <c r="D23" s="172">
        <v>44548</v>
      </c>
      <c r="E23" s="172">
        <v>44563</v>
      </c>
      <c r="F23" s="172">
        <v>44548</v>
      </c>
      <c r="G23" s="172">
        <v>44563</v>
      </c>
    </row>
    <row r="24" spans="1:7" x14ac:dyDescent="0.3">
      <c r="A24" s="176"/>
      <c r="B24" s="177"/>
      <c r="C24" s="177"/>
      <c r="D24" s="177"/>
      <c r="E24" s="177"/>
      <c r="F24" s="177"/>
      <c r="G24" s="177"/>
    </row>
    <row r="25" spans="1:7" x14ac:dyDescent="0.3">
      <c r="A25" s="173" t="s">
        <v>34</v>
      </c>
      <c r="B25" s="172">
        <v>44184</v>
      </c>
      <c r="C25" s="172">
        <v>44199</v>
      </c>
      <c r="D25" s="172">
        <v>44184</v>
      </c>
      <c r="E25" s="172">
        <v>44199</v>
      </c>
      <c r="F25" s="172">
        <v>44184</v>
      </c>
      <c r="G25" s="172">
        <v>44199</v>
      </c>
    </row>
    <row r="26" spans="1:7" x14ac:dyDescent="0.3">
      <c r="A26" s="173" t="s">
        <v>35</v>
      </c>
      <c r="B26" s="172">
        <v>44240</v>
      </c>
      <c r="C26" s="172">
        <v>44255</v>
      </c>
      <c r="D26" s="172">
        <v>44254</v>
      </c>
      <c r="E26" s="172">
        <v>44268</v>
      </c>
      <c r="F26" s="172">
        <v>44247</v>
      </c>
      <c r="G26" s="172">
        <v>44262</v>
      </c>
    </row>
    <row r="27" spans="1:7" x14ac:dyDescent="0.3">
      <c r="A27" s="173" t="s">
        <v>36</v>
      </c>
      <c r="B27" s="172">
        <v>44296</v>
      </c>
      <c r="C27" s="172">
        <v>44312</v>
      </c>
      <c r="D27" s="172">
        <v>44310</v>
      </c>
      <c r="E27" s="172">
        <v>44326</v>
      </c>
      <c r="F27" s="172">
        <v>44303</v>
      </c>
      <c r="G27" s="172">
        <v>44319</v>
      </c>
    </row>
    <row r="28" spans="1:7" x14ac:dyDescent="0.3">
      <c r="A28" s="173" t="s">
        <v>37</v>
      </c>
      <c r="B28" s="172">
        <v>44384</v>
      </c>
      <c r="C28" s="172">
        <v>44439</v>
      </c>
      <c r="D28" s="172">
        <v>44384</v>
      </c>
      <c r="E28" s="172">
        <v>44439</v>
      </c>
      <c r="F28" s="172">
        <v>44384</v>
      </c>
      <c r="G28" s="172">
        <v>44439</v>
      </c>
    </row>
    <row r="29" spans="1:7" x14ac:dyDescent="0.3">
      <c r="A29" s="173" t="s">
        <v>38</v>
      </c>
      <c r="B29" s="172">
        <v>44485</v>
      </c>
      <c r="C29" s="172">
        <v>44500</v>
      </c>
      <c r="D29" s="172">
        <v>44485</v>
      </c>
      <c r="E29" s="172">
        <v>44500</v>
      </c>
      <c r="F29" s="172">
        <v>44485</v>
      </c>
      <c r="G29" s="172">
        <v>44500</v>
      </c>
    </row>
    <row r="30" spans="1:7" x14ac:dyDescent="0.3">
      <c r="A30" s="173" t="s">
        <v>34</v>
      </c>
      <c r="B30" s="172">
        <v>44548</v>
      </c>
      <c r="C30" s="172">
        <v>44563</v>
      </c>
      <c r="D30" s="172">
        <v>44548</v>
      </c>
      <c r="E30" s="172">
        <v>44563</v>
      </c>
      <c r="F30" s="172">
        <v>44548</v>
      </c>
      <c r="G30" s="172">
        <v>44563</v>
      </c>
    </row>
    <row r="31" spans="1:7" x14ac:dyDescent="0.3">
      <c r="A31" s="176"/>
      <c r="B31" s="177"/>
      <c r="C31" s="177"/>
      <c r="D31" s="177"/>
      <c r="E31" s="177"/>
      <c r="F31" s="177"/>
      <c r="G31" s="177"/>
    </row>
    <row r="32" spans="1:7" x14ac:dyDescent="0.3">
      <c r="A32" s="173" t="s">
        <v>34</v>
      </c>
      <c r="B32" s="172">
        <v>44184</v>
      </c>
      <c r="C32" s="172">
        <v>44199</v>
      </c>
      <c r="D32" s="172">
        <v>44184</v>
      </c>
      <c r="E32" s="172">
        <v>44199</v>
      </c>
      <c r="F32" s="172">
        <v>44184</v>
      </c>
      <c r="G32" s="172">
        <v>44199</v>
      </c>
    </row>
    <row r="33" spans="1:7" x14ac:dyDescent="0.3">
      <c r="A33" s="173" t="s">
        <v>35</v>
      </c>
      <c r="B33" s="172">
        <v>44240</v>
      </c>
      <c r="C33" s="172">
        <v>44255</v>
      </c>
      <c r="D33" s="172">
        <v>44254</v>
      </c>
      <c r="E33" s="172">
        <v>44268</v>
      </c>
      <c r="F33" s="172">
        <v>44247</v>
      </c>
      <c r="G33" s="172">
        <v>44262</v>
      </c>
    </row>
    <row r="34" spans="1:7" x14ac:dyDescent="0.3">
      <c r="A34" s="173" t="s">
        <v>36</v>
      </c>
      <c r="B34" s="172">
        <v>44296</v>
      </c>
      <c r="C34" s="172">
        <v>44312</v>
      </c>
      <c r="D34" s="172">
        <v>44310</v>
      </c>
      <c r="E34" s="172">
        <v>44326</v>
      </c>
      <c r="F34" s="172">
        <v>44303</v>
      </c>
      <c r="G34" s="172">
        <v>44319</v>
      </c>
    </row>
    <row r="35" spans="1:7" x14ac:dyDescent="0.3">
      <c r="A35" s="173" t="s">
        <v>37</v>
      </c>
      <c r="B35" s="172">
        <v>44384</v>
      </c>
      <c r="C35" s="172">
        <v>44439</v>
      </c>
      <c r="D35" s="172">
        <v>44384</v>
      </c>
      <c r="E35" s="172">
        <v>44439</v>
      </c>
      <c r="F35" s="172">
        <v>44384</v>
      </c>
      <c r="G35" s="172">
        <v>44439</v>
      </c>
    </row>
    <row r="36" spans="1:7" x14ac:dyDescent="0.3">
      <c r="A36" s="173" t="s">
        <v>38</v>
      </c>
      <c r="B36" s="172">
        <v>44485</v>
      </c>
      <c r="C36" s="172">
        <v>44500</v>
      </c>
      <c r="D36" s="172">
        <v>44485</v>
      </c>
      <c r="E36" s="172">
        <v>44500</v>
      </c>
      <c r="F36" s="172">
        <v>44485</v>
      </c>
      <c r="G36" s="172">
        <v>44500</v>
      </c>
    </row>
    <row r="37" spans="1:7" x14ac:dyDescent="0.3">
      <c r="A37" s="173" t="s">
        <v>34</v>
      </c>
      <c r="B37" s="172">
        <v>44548</v>
      </c>
      <c r="C37" s="172">
        <v>44563</v>
      </c>
      <c r="D37" s="172">
        <v>44548</v>
      </c>
      <c r="E37" s="172">
        <v>44563</v>
      </c>
      <c r="F37" s="172">
        <v>44548</v>
      </c>
      <c r="G37" s="172">
        <v>44563</v>
      </c>
    </row>
    <row r="38" spans="1:7" x14ac:dyDescent="0.3">
      <c r="A38" s="176"/>
      <c r="B38" s="177"/>
      <c r="C38" s="177"/>
      <c r="D38" s="177"/>
      <c r="E38" s="177"/>
      <c r="F38" s="177"/>
      <c r="G38" s="177"/>
    </row>
  </sheetData>
  <mergeCells count="3">
    <mergeCell ref="B1:C1"/>
    <mergeCell ref="D1:E1"/>
    <mergeCell ref="F1:G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Calendrier</vt:lpstr>
      <vt:lpstr>Vacance Scolaire</vt:lpstr>
      <vt:lpstr>Vacance Moi</vt:lpstr>
      <vt:lpstr>Jours fériés</vt:lpstr>
      <vt:lpstr>2022</vt:lpstr>
      <vt:lpstr>2023</vt:lpstr>
      <vt:lpstr>2024</vt:lpstr>
      <vt:lpstr>Feuil1</vt:lpstr>
      <vt:lpstr>Année</vt:lpstr>
      <vt:lpstr>DebA</vt:lpstr>
      <vt:lpstr>DebB</vt:lpstr>
      <vt:lpstr>DebC</vt:lpstr>
      <vt:lpstr>FinA</vt:lpstr>
      <vt:lpstr>FinB</vt:lpstr>
      <vt:lpstr>FinC</vt:lpstr>
      <vt:lpstr>Mois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YAYA</dc:creator>
  <cp:lastModifiedBy>YAYA</cp:lastModifiedBy>
  <cp:lastPrinted>2022-09-02T11:20:17Z</cp:lastPrinted>
  <dcterms:created xsi:type="dcterms:W3CDTF">2022-08-30T09:51:41Z</dcterms:created>
  <dcterms:modified xsi:type="dcterms:W3CDTF">2022-10-09T12:09:04Z</dcterms:modified>
</cp:coreProperties>
</file>