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60" windowWidth="20115" windowHeight="8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4" i="1"/>
  <c r="D25"/>
  <c r="E25" s="1"/>
  <c r="I7"/>
  <c r="B18"/>
  <c r="B17"/>
  <c r="F25" l="1"/>
  <c r="E24"/>
  <c r="F24" s="1"/>
</calcChain>
</file>

<file path=xl/sharedStrings.xml><?xml version="1.0" encoding="utf-8"?>
<sst xmlns="http://schemas.openxmlformats.org/spreadsheetml/2006/main" count="25" uniqueCount="25">
  <si>
    <t>Jusqu'à 5 875 euros : 0%</t>
  </si>
  <si>
    <t>de 5 875 euros à 11 720 euros : 5,50%</t>
  </si>
  <si>
    <t>de 11 720 euros à 26 030 euros : 14,00%</t>
  </si>
  <si>
    <t>de 26 030 euros à 69 783 euros : 30,00%</t>
  </si>
  <si>
    <t>au-delà de 69 783 euros : 40,00%</t>
  </si>
  <si>
    <t>barême impots société et dividente</t>
  </si>
  <si>
    <t>Un chiffre d'affaires de 400 000 €</t>
  </si>
  <si>
    <t>Des charges (hors salaire et charges sociales) de 200 000€</t>
  </si>
  <si>
    <t>Un salaire de 80 000 €, soit des charges de 20 000€ (soit 25%)</t>
  </si>
  <si>
    <t>Donc un bénéfice de 100 000€</t>
  </si>
  <si>
    <t>Et un IS de 33.33%, c'est-à-dire 33 333€</t>
  </si>
  <si>
    <t>ca société</t>
  </si>
  <si>
    <t>salaire</t>
  </si>
  <si>
    <t>charges hors salaires</t>
  </si>
  <si>
    <t>charges sur salaire</t>
  </si>
  <si>
    <t>total charges</t>
  </si>
  <si>
    <t>bénéfices</t>
  </si>
  <si>
    <t>IS</t>
  </si>
  <si>
    <t>DIVIDENDE</t>
  </si>
  <si>
    <t>CAS 1</t>
  </si>
  <si>
    <t>SALAIRE</t>
  </si>
  <si>
    <t>IMPOTS</t>
  </si>
  <si>
    <t>abattement</t>
  </si>
  <si>
    <t>A PAYER</t>
  </si>
  <si>
    <t>(dividende*60%)-3050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</si>
</sst>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1" xfId="0" applyBorder="1"/>
    <xf numFmtId="9" fontId="0" fillId="0" borderId="1" xfId="0" applyNumberFormat="1" applyBorder="1"/>
    <xf numFmtId="10" fontId="0" fillId="0" borderId="1" xfId="0" applyNumberFormat="1" applyBorder="1"/>
    <xf numFmtId="0" fontId="0" fillId="0" borderId="1" xfId="0" applyFill="1" applyBorder="1"/>
    <xf numFmtId="0" fontId="0" fillId="0" borderId="0" xfId="0" applyFill="1" applyBorder="1"/>
    <xf numFmtId="9" fontId="0" fillId="0" borderId="0" xfId="0" applyNumberFormat="1" applyBorder="1"/>
    <xf numFmtId="0" fontId="0" fillId="2" borderId="0" xfId="0" applyFill="1" applyAlignment="1">
      <alignment horizontal="centerContinuous" vertical="center"/>
    </xf>
    <xf numFmtId="8" fontId="0" fillId="0" borderId="0" xfId="0" applyNumberFormat="1"/>
    <xf numFmtId="8" fontId="0" fillId="0" borderId="1" xfId="0" applyNumberFormat="1" applyBorder="1"/>
    <xf numFmtId="8" fontId="0" fillId="3" borderId="1" xfId="0" applyNumberFormat="1" applyFill="1" applyBorder="1"/>
    <xf numFmtId="8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25"/>
  <sheetViews>
    <sheetView tabSelected="1" workbookViewId="0">
      <selection activeCell="J17" sqref="J17"/>
    </sheetView>
  </sheetViews>
  <sheetFormatPr baseColWidth="10" defaultRowHeight="15"/>
  <cols>
    <col min="1" max="1" width="23.28515625" customWidth="1"/>
    <col min="4" max="4" width="12.140625" bestFit="1" customWidth="1"/>
  </cols>
  <sheetData>
    <row r="1" spans="1:13">
      <c r="A1" s="1" t="s">
        <v>6</v>
      </c>
      <c r="H1" s="8" t="s">
        <v>5</v>
      </c>
      <c r="I1" s="8"/>
      <c r="J1" s="8"/>
      <c r="K1" s="8"/>
      <c r="L1" s="8"/>
    </row>
    <row r="2" spans="1:13">
      <c r="A2" s="1" t="s">
        <v>7</v>
      </c>
    </row>
    <row r="3" spans="1:13">
      <c r="A3" s="1" t="s">
        <v>8</v>
      </c>
      <c r="H3" s="2">
        <v>5875</v>
      </c>
      <c r="I3" s="2">
        <v>11720</v>
      </c>
      <c r="J3" s="2">
        <v>26030</v>
      </c>
      <c r="K3" s="2">
        <v>69783</v>
      </c>
      <c r="L3" s="5">
        <v>69784</v>
      </c>
      <c r="M3" s="6"/>
    </row>
    <row r="4" spans="1:13">
      <c r="A4" s="1" t="s">
        <v>9</v>
      </c>
      <c r="H4" s="3">
        <v>0</v>
      </c>
      <c r="I4" s="4">
        <v>5.5E-2</v>
      </c>
      <c r="J4" s="3">
        <v>0.14000000000000001</v>
      </c>
      <c r="K4" s="3">
        <v>0.3</v>
      </c>
      <c r="L4" s="3">
        <v>0.4</v>
      </c>
      <c r="M4" s="7"/>
    </row>
    <row r="5" spans="1:13">
      <c r="A5" s="1" t="s">
        <v>10</v>
      </c>
    </row>
    <row r="6" spans="1:13">
      <c r="A6" s="1" t="s">
        <v>24</v>
      </c>
    </row>
    <row r="7" spans="1:13">
      <c r="A7" s="1" t="s">
        <v>0</v>
      </c>
      <c r="H7" t="s">
        <v>17</v>
      </c>
      <c r="I7" s="9">
        <f>+B18*33.33%</f>
        <v>33330</v>
      </c>
    </row>
    <row r="8" spans="1:13">
      <c r="A8" s="1" t="s">
        <v>1</v>
      </c>
    </row>
    <row r="9" spans="1:13">
      <c r="A9" s="1" t="s">
        <v>2</v>
      </c>
    </row>
    <row r="10" spans="1:13">
      <c r="A10" s="1" t="s">
        <v>3</v>
      </c>
    </row>
    <row r="11" spans="1:13">
      <c r="A11" s="1" t="s">
        <v>4</v>
      </c>
    </row>
    <row r="12" spans="1:13">
      <c r="A12" s="1"/>
    </row>
    <row r="13" spans="1:13">
      <c r="A13" s="2" t="s">
        <v>11</v>
      </c>
      <c r="B13" s="10">
        <v>400000</v>
      </c>
    </row>
    <row r="14" spans="1:13">
      <c r="A14" s="3" t="s">
        <v>13</v>
      </c>
      <c r="B14" s="11">
        <v>200000</v>
      </c>
    </row>
    <row r="15" spans="1:13">
      <c r="A15" s="2" t="s">
        <v>12</v>
      </c>
      <c r="B15" s="11">
        <v>80000</v>
      </c>
    </row>
    <row r="16" spans="1:13">
      <c r="A16" s="2" t="s">
        <v>14</v>
      </c>
      <c r="B16" s="11">
        <v>20000</v>
      </c>
    </row>
    <row r="17" spans="1:6">
      <c r="A17" s="2" t="s">
        <v>15</v>
      </c>
      <c r="B17" s="12">
        <f>B14+B15+B16</f>
        <v>300000</v>
      </c>
    </row>
    <row r="18" spans="1:6">
      <c r="A18" s="2" t="s">
        <v>16</v>
      </c>
      <c r="B18" s="10">
        <f>B13-B17</f>
        <v>100000</v>
      </c>
    </row>
    <row r="23" spans="1:6">
      <c r="A23" t="s">
        <v>19</v>
      </c>
      <c r="D23" s="2" t="s">
        <v>21</v>
      </c>
      <c r="E23" s="2" t="s">
        <v>22</v>
      </c>
      <c r="F23" s="2" t="s">
        <v>23</v>
      </c>
    </row>
    <row r="24" spans="1:6">
      <c r="A24" t="s">
        <v>20</v>
      </c>
      <c r="B24" s="9">
        <v>70000</v>
      </c>
      <c r="D24" s="10">
        <f>IF(B24&lt;5875,0,HLOOKUP(B24,$H$3:$L$4,2,1))*B24</f>
        <v>28000</v>
      </c>
      <c r="E24" s="10">
        <f>IF(OR(B25=0,D24=0),0,(B25*60%)-3050)</f>
        <v>2950</v>
      </c>
      <c r="F24" s="10">
        <f>D24-E24</f>
        <v>25050</v>
      </c>
    </row>
    <row r="25" spans="1:6">
      <c r="A25" t="s">
        <v>18</v>
      </c>
      <c r="B25" s="9">
        <v>10000</v>
      </c>
      <c r="D25" s="10">
        <f>IF(B25&lt;5875,0,HLOOKUP(B25,$H$3:$L$4,2,1))*B25</f>
        <v>0</v>
      </c>
      <c r="E25" s="10">
        <f>IF(D25=0,0,(D25*60%)-3050)</f>
        <v>0</v>
      </c>
      <c r="F25" s="10">
        <f>D25-E25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M2i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Avolys</dc:creator>
  <cp:lastModifiedBy>Avolys</cp:lastModifiedBy>
  <dcterms:created xsi:type="dcterms:W3CDTF">2010-07-10T13:32:12Z</dcterms:created>
  <dcterms:modified xsi:type="dcterms:W3CDTF">2010-07-10T14:12:36Z</dcterms:modified>
</cp:coreProperties>
</file>