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dp" ContentType="image/vnd.ms-photo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14BA95F-B474-4EDC-962F-37B05C9EACE2}" xr6:coauthVersionLast="47" xr6:coauthVersionMax="47" xr10:uidLastSave="{00000000-0000-0000-0000-000000000000}"/>
  <bookViews>
    <workbookView xWindow="-120" yWindow="-120" windowWidth="20730" windowHeight="11160" activeTab="2" xr2:uid="{E455FA77-419B-4574-90C9-C66E00E6E19F}"/>
  </bookViews>
  <sheets>
    <sheet name="Admin" sheetId="5" r:id="rId1"/>
    <sheet name="Timesheet Entries" sheetId="4" r:id="rId2"/>
    <sheet name="Timesheet Schedule" sheetId="1" r:id="rId3"/>
    <sheet name="Timesheet" sheetId="2" r:id="rId4"/>
    <sheet name="Employees" sheetId="3" r:id="rId5"/>
    <sheet name="CalPopUp" sheetId="6" r:id="rId6"/>
  </sheets>
  <externalReferences>
    <externalReference r:id="rId7"/>
    <externalReference r:id="rId8"/>
    <externalReference r:id="rId9"/>
  </externalReferences>
  <definedNames>
    <definedName name="_xlnm._FilterDatabase" localSheetId="3" hidden="1">Timesheet!$A$1:$H$18</definedName>
    <definedName name="CalMonths">CalPopUp!$A$8:$A$19</definedName>
    <definedName name="CalYear">CalPopUp!$A$2</definedName>
    <definedName name="_xlnm.Criteria" localSheetId="3">Timesheet!$AF$1:$AH$2</definedName>
    <definedName name="DataFile">Admin!$D$6</definedName>
    <definedName name="DisplayBy">'[1]Bill Schedule'!$A$18:$A$20</definedName>
    <definedName name="Empl_ID">OFFSET(Employees!$A$1,1,,COUNTA(Employees!$A$1:$A$990)-1,1)</definedName>
    <definedName name="Empl_Name">OFFSET(Employees!$B$1,1,,COUNTA(Employees!$A$1:$A$990)-1,1)</definedName>
    <definedName name="Entry_ID">OFFSET(Timesheet!$A$1,1,,COUNTA(Timesheet!$A$1:$A$9996)-1,1)</definedName>
    <definedName name="_xlnm.Extract" localSheetId="3">Timesheet!$AJ$2:$AO$2</definedName>
    <definedName name="MobileDataFolder">Admin!$D$5</definedName>
    <definedName name="MonthStart">'Timesheet Schedule'!$B$4</definedName>
    <definedName name="OTRate">Admin!$I$11</definedName>
    <definedName name="Projects">OFFSET(Admin!$F$9,1,,COUNTA(Admin!$F$9:$F$25)-1,1)</definedName>
    <definedName name="ProjectsWithAll">OFFSET('Timesheet Schedule'!$A$18,,,COUNTA(Admin!$F$10:$F$25)+1,1)</definedName>
    <definedName name="RegHrsLimit">Admin!$I$10</definedName>
    <definedName name="Status">Admin!$C$11:$C$14</definedName>
    <definedName name="Weekdays">[2]Admin!$C$19:$C$25</definedName>
    <definedName name="Years">'Timesheet Schedule'!$B$18:$B$26</definedName>
    <definedName name="_xlnm.Print_Area" localSheetId="1">'Timesheet Entries'!$S$4:$Z$8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1" i="2" l="1"/>
  <c r="Z3" i="2"/>
  <c r="AB3" i="2" s="1"/>
  <c r="AA3" i="2"/>
  <c r="AC3" i="2" s="1"/>
  <c r="Z4" i="2"/>
  <c r="AB4" i="2" s="1"/>
  <c r="AA4" i="2"/>
  <c r="AC4" i="2" s="1"/>
  <c r="AA1" i="2"/>
  <c r="U2" i="2"/>
  <c r="T2" i="2"/>
  <c r="B7" i="4"/>
  <c r="S2" i="2" a="1"/>
  <c r="N2" i="2" a="1"/>
  <c r="S4" i="4" a="1"/>
  <c r="AD3" i="2" l="1"/>
  <c r="AD4" i="2"/>
  <c r="S4" i="4"/>
  <c r="AC1" i="2"/>
  <c r="S2" i="2"/>
  <c r="AD1" i="2"/>
  <c r="N2" i="2"/>
  <c r="AT1" i="2" l="1"/>
  <c r="AJ5" i="1"/>
  <c r="AJ6" i="1"/>
  <c r="AJ7" i="1"/>
  <c r="AJ8" i="1"/>
  <c r="AJ4" i="1"/>
  <c r="AR1" i="2"/>
  <c r="AQ1" i="2"/>
  <c r="AP1" i="2"/>
  <c r="A19" i="1"/>
  <c r="A20" i="1"/>
  <c r="B14" i="1" s="1" a="1"/>
  <c r="B14" i="1" s="1"/>
  <c r="AF2" i="2" s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B6" i="1"/>
  <c r="B4" i="1" s="1"/>
  <c r="B8" i="1" s="1"/>
  <c r="Z4" i="4"/>
  <c r="Z1" i="2"/>
  <c r="E3" i="1" l="1"/>
  <c r="AH2" i="2"/>
  <c r="AG2" i="2"/>
  <c r="AS1" i="2"/>
  <c r="AB1" i="2"/>
  <c r="B10" i="4" l="1"/>
  <c r="B3" i="4"/>
  <c r="B4" i="4"/>
  <c r="B8" i="4"/>
  <c r="K2" i="2" l="1"/>
  <c r="K1" i="2"/>
  <c r="B13" i="4" l="1"/>
  <c r="B12" i="4"/>
  <c r="D6" i="6"/>
  <c r="E6" i="6"/>
  <c r="F6" i="6"/>
  <c r="G6" i="6"/>
  <c r="H6" i="6"/>
  <c r="C6" i="6"/>
  <c r="A4" i="6"/>
  <c r="A5" i="6" s="1"/>
  <c r="P13" i="4" l="1"/>
  <c r="P15" i="4"/>
  <c r="B1" i="6"/>
  <c r="M15" i="4" l="1"/>
  <c r="C1" i="6"/>
  <c r="D1" i="6" l="1"/>
  <c r="E1" i="6" l="1"/>
  <c r="F1" i="6" l="1"/>
  <c r="G1" i="6" l="1"/>
  <c r="H1" i="6" l="1"/>
  <c r="B2" i="6" l="1"/>
  <c r="C2" i="6" l="1"/>
  <c r="D2" i="6" l="1"/>
  <c r="E2" i="6" l="1"/>
  <c r="F2" i="6" l="1"/>
  <c r="G2" i="6" l="1"/>
  <c r="H2" i="6" l="1"/>
  <c r="B3" i="6" l="1"/>
  <c r="C3" i="6" l="1"/>
  <c r="D3" i="6" l="1"/>
  <c r="E3" i="6" l="1"/>
  <c r="F3" i="6" l="1"/>
  <c r="G3" i="6" l="1"/>
  <c r="H3" i="6" l="1"/>
  <c r="B4" i="6" l="1"/>
  <c r="C4" i="6" l="1"/>
  <c r="D4" i="6" l="1"/>
  <c r="E4" i="6" l="1"/>
  <c r="F4" i="6" l="1"/>
  <c r="G4" i="6" l="1"/>
  <c r="H4" i="6" l="1"/>
  <c r="B5" i="6" l="1"/>
  <c r="C5" i="6" l="1"/>
  <c r="D5" i="6" l="1"/>
  <c r="E5" i="6" l="1"/>
  <c r="F5" i="6" l="1"/>
  <c r="G5" i="6" l="1"/>
  <c r="H5" i="6" l="1"/>
  <c r="B6" i="6" l="1"/>
  <c r="A6" i="6" l="1"/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<sst xmlns="http://schemas.openxmlformats.org/spreadsheetml/2006/main" count="236" uniqueCount="134">
  <si>
    <t>Name</t>
  </si>
  <si>
    <t>Date/Time In</t>
  </si>
  <si>
    <t>Date/Time Out</t>
  </si>
  <si>
    <t>Total Hours</t>
  </si>
  <si>
    <t>Hourly Wage</t>
  </si>
  <si>
    <t>Total Wages</t>
  </si>
  <si>
    <t>Email</t>
  </si>
  <si>
    <t>Employee Name</t>
  </si>
  <si>
    <t>MOBILE EMPLOYEE TIMESHEET</t>
  </si>
  <si>
    <t>Employee List</t>
  </si>
  <si>
    <t>Timesheet Entries</t>
  </si>
  <si>
    <t>Date &amp; Time In</t>
  </si>
  <si>
    <t>Date &amp; Time Out</t>
  </si>
  <si>
    <t>Time In</t>
  </si>
  <si>
    <t>Date In</t>
  </si>
  <si>
    <t>Date Out</t>
  </si>
  <si>
    <t>Time Out</t>
  </si>
  <si>
    <t>Select Employee</t>
  </si>
  <si>
    <t>Picture</t>
  </si>
  <si>
    <t>Hourly Rate</t>
  </si>
  <si>
    <t>Total Pay</t>
  </si>
  <si>
    <t>Type</t>
  </si>
  <si>
    <t>Employee Picture</t>
  </si>
  <si>
    <t>Search By</t>
  </si>
  <si>
    <t>Enter Search</t>
  </si>
  <si>
    <t>Phone Number</t>
  </si>
  <si>
    <t>Address</t>
  </si>
  <si>
    <t>City</t>
  </si>
  <si>
    <t>Zip</t>
  </si>
  <si>
    <t>Notes</t>
  </si>
  <si>
    <t>Fred Fredders</t>
  </si>
  <si>
    <t>Dave Davidson</t>
  </si>
  <si>
    <t>Peter Parker</t>
  </si>
  <si>
    <t>Mary Smith</t>
  </si>
  <si>
    <t>Mark Mason</t>
  </si>
  <si>
    <t>Jack Johnson</t>
  </si>
  <si>
    <t>Lisa Mathews</t>
  </si>
  <si>
    <t>Greg Perkins</t>
  </si>
  <si>
    <t>Anita Withers</t>
  </si>
  <si>
    <t>Larry Daniels</t>
  </si>
  <si>
    <t>Empl. ID</t>
  </si>
  <si>
    <t>Entry Row</t>
  </si>
  <si>
    <t>Next Entry</t>
  </si>
  <si>
    <t>Sel. Emp. Row</t>
  </si>
  <si>
    <t>Next Emp. ID</t>
  </si>
  <si>
    <t>Sel. Entry Row</t>
  </si>
  <si>
    <t>APPLICATION FOLDERS</t>
  </si>
  <si>
    <t>Mobile App Data Folder</t>
  </si>
  <si>
    <t>Mobile App Data File</t>
  </si>
  <si>
    <t>Icon Folder</t>
  </si>
  <si>
    <t>Status</t>
  </si>
  <si>
    <t>ü</t>
  </si>
  <si>
    <t>Total Reg. Hrs.</t>
  </si>
  <si>
    <t>From Date</t>
  </si>
  <si>
    <t>To Date</t>
  </si>
  <si>
    <t>TIME ENTRY STATUS</t>
  </si>
  <si>
    <t>Clocked In</t>
  </si>
  <si>
    <t>Clocked Out -Reg. Time</t>
  </si>
  <si>
    <t>Clocked Out-OT</t>
  </si>
  <si>
    <t>Reg. Hours Limit</t>
  </si>
  <si>
    <t>Overtime Rate</t>
  </si>
  <si>
    <t>Clocked In (limit reached)</t>
  </si>
  <si>
    <t>WORK DAYS SCHEDULE</t>
  </si>
  <si>
    <t>Date-Time In</t>
  </si>
  <si>
    <t>Date-Time Out</t>
  </si>
  <si>
    <t>PROJECTS</t>
  </si>
  <si>
    <t>Project</t>
  </si>
  <si>
    <t>Fredders Kitchen</t>
  </si>
  <si>
    <t>Daniels Garage</t>
  </si>
  <si>
    <t>Subway Install</t>
  </si>
  <si>
    <t>Bridge Repair</t>
  </si>
  <si>
    <t>Icon &amp; Color</t>
  </si>
  <si>
    <t>OVERTIME CALCULATION</t>
  </si>
  <si>
    <t>ClockIn.png</t>
  </si>
  <si>
    <t>ClockOutReg.png</t>
  </si>
  <si>
    <t>ClockOutOT.png</t>
  </si>
  <si>
    <t>ClockInOT.png</t>
  </si>
  <si>
    <t>Total OT Hrs.</t>
  </si>
  <si>
    <t>John Ham Pool</t>
  </si>
  <si>
    <t>D:\Dropbox\appsheet\data\EmployeeTimesheetTracker-174697\Timesheet.xlsx</t>
  </si>
  <si>
    <t>D:\Dropbox\appsheet\data\EmployeeTimesheetTracker-174697</t>
  </si>
  <si>
    <t>D:\Dropbox\Excel4Freelancers\FreeTrainingVideos\Mobile Employee Timesheet\Icons</t>
  </si>
  <si>
    <t>Entry Log ID</t>
  </si>
  <si>
    <t>Empl. Pic</t>
  </si>
  <si>
    <t>Emp. Search DB Row</t>
  </si>
  <si>
    <t>Emp. Name DB Row</t>
  </si>
  <si>
    <t>LOG RESULTS</t>
  </si>
  <si>
    <t>Total Period Pay:</t>
  </si>
  <si>
    <t>Tot. Reg. Hrs</t>
  </si>
  <si>
    <t>Tot. OT Hrs</t>
  </si>
  <si>
    <t>Tot. Regular</t>
  </si>
  <si>
    <t>Total OT</t>
  </si>
  <si>
    <t>Month Start</t>
  </si>
  <si>
    <t>Sel. Month #</t>
  </si>
  <si>
    <t xml:space="preserve">Sel. Year </t>
  </si>
  <si>
    <t>Month-Sel. Day</t>
  </si>
  <si>
    <t>Month Header</t>
  </si>
  <si>
    <t>Set Less. Date</t>
  </si>
  <si>
    <t>Sel. Less. Width</t>
  </si>
  <si>
    <t>Selected Year Opt.</t>
  </si>
  <si>
    <t>Schedule Change</t>
  </si>
  <si>
    <t>Years</t>
  </si>
  <si>
    <t>[All Projects]</t>
  </si>
  <si>
    <t>Selected Project</t>
  </si>
  <si>
    <t>Sel. Project #</t>
  </si>
  <si>
    <t>Projects With All</t>
  </si>
  <si>
    <t>SCHEDULE RESULTS</t>
  </si>
  <si>
    <t>LEGEND</t>
  </si>
  <si>
    <t>Province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</si>
  <si>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</si>
  <si>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</si>
  <si>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</si>
  <si>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</si>
  <si>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</si>
  <si>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</si>
  <si>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</si>
  <si>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</si>
  <si>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</si>
  <si>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</si>
  <si>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</si>
  <si>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</si>
  <si>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</si>
  <si>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Mardi</t>
  </si>
  <si>
    <t>Mercredi</t>
  </si>
  <si>
    <t>Jeudi</t>
  </si>
  <si>
    <t>Vendredi</t>
  </si>
  <si>
    <t>Samedi</t>
  </si>
  <si>
    <t>Dimanche</t>
  </si>
  <si>
    <t>BO</t>
  </si>
  <si>
    <t>HS</t>
  </si>
  <si>
    <t>ING</t>
  </si>
  <si>
    <t>X</t>
  </si>
  <si>
    <t>Y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</si>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</sst>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164" formatCode="&quot;$&quot;#,##0.00_);\(&quot;$&quot;#,##0.00\)"/>
    <numFmt numFmtId="165" formatCode="_(&quot;$&quot;* #,##0.00_);_(&quot;$&quot;* \(#,##0.00\);_(&quot;$&quot;* &quot;-&quot;??_);_(@_)"/>
    <numFmt numFmtId="166" formatCode="m/d/yyyy\ h:mm:ss"/>
    <numFmt numFmtId="167" formatCode="[$-409]m/d/yy\ h:mm\ AM/PM;@"/>
    <numFmt numFmtId="168" formatCode="d"/>
    <numFmt numFmtId="169" formatCode=";;;"/>
    <numFmt numFmtId="170" formatCode="ddd\,\ mmm\ dd\,\ yyyy"/>
    <numFmt numFmtId="171" formatCode="mmmm\,\ yyyy"/>
    <numFmt numFmtId="172" formatCode="&quot;$&quot;#,##0.00"/>
    <numFmt numFmtId="173" formatCode="#,##0.00\ [$DH-380C]"/>
    <numFmt numFmtId="174" formatCode="[&lt;=9999999]###,\-###,###;\(###,\)\ ###,\-###,###"/>
    <numFmt numFmtId="175" formatCode="dd/mm/yyyy\ h:mm:ss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30"/>
      <color theme="1"/>
      <name val="Amasis MT Pro Medium"/>
      <family val="1"/>
    </font>
    <font>
      <b/>
      <sz val="30"/>
      <color theme="4" tint="-0.499984740745262"/>
      <name val="Amasis MT Pro Medium"/>
      <family val="1"/>
    </font>
    <font>
      <i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sz val="11"/>
      <color theme="1"/>
      <name val="Wingdings"/>
      <charset val="2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4" tint="0.40000610370189521"/>
        </stop>
        <stop position="1">
          <color theme="4" tint="0.59999389629810485"/>
        </stop>
      </gradientFill>
    </fill>
    <fill>
      <gradientFill degree="90">
        <stop position="0">
          <color theme="4" tint="0.59999389629810485"/>
        </stop>
        <stop position="1">
          <color theme="4" tint="0.80001220740379042"/>
        </stop>
      </gradient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6" tint="0.59999389629810485"/>
        </stop>
        <stop position="1">
          <color theme="6" tint="0.80001220740379042"/>
        </stop>
      </gradientFill>
    </fill>
    <fill>
      <patternFill patternType="solid">
        <fgColor theme="4" tint="0.79998168889431442"/>
        <bgColor auto="1"/>
      </patternFill>
    </fill>
    <fill>
      <patternFill patternType="solid">
        <fgColor theme="0"/>
        <bgColor auto="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2E663E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900"/>
        <bgColor indexed="64"/>
      </patternFill>
    </fill>
  </fills>
  <borders count="35">
    <border>
      <left/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hair">
        <color theme="4" tint="-0.24994659260841701"/>
      </left>
      <right style="hair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theme="1" tint="0.14996795556505021"/>
      </top>
      <bottom style="thin">
        <color auto="1"/>
      </bottom>
      <diagonal/>
    </border>
    <border>
      <left style="thin">
        <color theme="4" tint="-0.24994659260841701"/>
      </left>
      <right/>
      <top/>
      <bottom/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/>
      <top style="hair">
        <color theme="4" tint="-0.24994659260841701"/>
      </top>
      <bottom/>
      <diagonal/>
    </border>
    <border>
      <left/>
      <right style="thin">
        <color theme="4" tint="-0.24994659260841701"/>
      </right>
      <top style="hair">
        <color theme="4" tint="-0.24994659260841701"/>
      </top>
      <bottom/>
      <diagonal/>
    </border>
    <border>
      <left/>
      <right style="thin">
        <color theme="4" tint="-0.24994659260841701"/>
      </right>
      <top/>
      <bottom/>
      <diagonal/>
    </border>
    <border>
      <left/>
      <right style="thin">
        <color theme="4" tint="-0.24994659260841701"/>
      </right>
      <top/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/>
      <right style="thin">
        <color theme="4" tint="-0.24994659260841701"/>
      </right>
      <top style="thin">
        <color theme="4" tint="-0.24994659260841701"/>
      </top>
      <bottom style="hair">
        <color theme="4" tint="-0.24994659260841701"/>
      </bottom>
      <diagonal/>
    </border>
    <border>
      <left style="thin">
        <color theme="4" tint="-0.24994659260841701"/>
      </left>
      <right style="hair">
        <color theme="4" tint="-0.24994659260841701"/>
      </right>
      <top style="thin">
        <color theme="4" tint="-0.24994659260841701"/>
      </top>
      <bottom/>
      <diagonal/>
    </border>
    <border>
      <left style="hair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indexed="64"/>
      </left>
      <right style="medium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medium">
        <color theme="4" tint="-0.499984740745262"/>
      </left>
      <right style="thin">
        <color indexed="64"/>
      </right>
      <top style="medium">
        <color theme="4" tint="-0.499984740745262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4" tint="-0.499984740745262"/>
      </left>
      <right/>
      <top/>
      <bottom style="thin">
        <color theme="4" tint="-0.24994659260841701"/>
      </bottom>
      <diagonal/>
    </border>
    <border>
      <left/>
      <right/>
      <top/>
      <bottom style="thin">
        <color theme="4" tint="-0.24994659260841701"/>
      </bottom>
      <diagonal/>
    </border>
    <border>
      <left/>
      <right style="thin">
        <color indexed="64"/>
      </right>
      <top/>
      <bottom style="thin">
        <color theme="4" tint="-0.2499465926084170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3" fillId="0" borderId="0"/>
    <xf numFmtId="0" fontId="1" fillId="2" borderId="9">
      <alignment horizontal="right"/>
    </xf>
    <xf numFmtId="0" fontId="1" fillId="6" borderId="10">
      <alignment horizontal="left"/>
    </xf>
  </cellStyleXfs>
  <cellXfs count="151">
    <xf numFmtId="0" fontId="0" fillId="0" borderId="0" xfId="0"/>
    <xf numFmtId="0" fontId="4" fillId="0" borderId="0" xfId="2" applyFont="1"/>
    <xf numFmtId="0" fontId="3" fillId="0" borderId="0" xfId="2"/>
    <xf numFmtId="166" fontId="4" fillId="0" borderId="0" xfId="2" applyNumberFormat="1" applyFont="1"/>
    <xf numFmtId="0" fontId="5" fillId="0" borderId="0" xfId="2" applyFont="1"/>
    <xf numFmtId="0" fontId="0" fillId="2" borderId="0" xfId="0" applyFill="1"/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center"/>
    </xf>
    <xf numFmtId="0" fontId="2" fillId="4" borderId="2" xfId="0" applyFont="1" applyFill="1" applyBorder="1" applyAlignment="1">
      <alignment horizontal="right"/>
    </xf>
    <xf numFmtId="16" fontId="2" fillId="4" borderId="2" xfId="0" applyNumberFormat="1" applyFont="1" applyFill="1" applyBorder="1" applyAlignment="1">
      <alignment horizontal="right" textRotation="45"/>
    </xf>
    <xf numFmtId="0" fontId="0" fillId="0" borderId="0" xfId="0" applyAlignment="1">
      <alignment horizontal="center"/>
    </xf>
    <xf numFmtId="0" fontId="0" fillId="5" borderId="0" xfId="0" applyFill="1" applyAlignment="1">
      <alignment horizontal="right"/>
    </xf>
    <xf numFmtId="0" fontId="0" fillId="5" borderId="3" xfId="0" applyFill="1" applyBorder="1"/>
    <xf numFmtId="0" fontId="0" fillId="5" borderId="3" xfId="0" applyFill="1" applyBorder="1" applyAlignment="1">
      <alignment horizontal="right"/>
    </xf>
    <xf numFmtId="0" fontId="0" fillId="6" borderId="4" xfId="0" applyFill="1" applyBorder="1"/>
    <xf numFmtId="0" fontId="0" fillId="0" borderId="4" xfId="0" applyBorder="1"/>
    <xf numFmtId="0" fontId="6" fillId="3" borderId="0" xfId="0" applyFont="1" applyFill="1"/>
    <xf numFmtId="0" fontId="0" fillId="0" borderId="4" xfId="0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0" fillId="6" borderId="8" xfId="0" applyFill="1" applyBorder="1"/>
    <xf numFmtId="0" fontId="0" fillId="5" borderId="5" xfId="0" applyFill="1" applyBorder="1"/>
    <xf numFmtId="165" fontId="0" fillId="0" borderId="0" xfId="1" applyFont="1" applyFill="1"/>
    <xf numFmtId="0" fontId="0" fillId="5" borderId="0" xfId="0" applyFill="1" applyAlignment="1">
      <alignment horizontal="left"/>
    </xf>
    <xf numFmtId="0" fontId="7" fillId="3" borderId="0" xfId="0" applyFont="1" applyFill="1"/>
    <xf numFmtId="0" fontId="2" fillId="5" borderId="2" xfId="0" applyFont="1" applyFill="1" applyBorder="1" applyAlignment="1">
      <alignment horizontal="center"/>
    </xf>
    <xf numFmtId="0" fontId="11" fillId="5" borderId="0" xfId="0" applyFont="1" applyFill="1"/>
    <xf numFmtId="18" fontId="0" fillId="5" borderId="0" xfId="0" applyNumberFormat="1" applyFill="1"/>
    <xf numFmtId="0" fontId="0" fillId="5" borderId="17" xfId="0" applyFill="1" applyBorder="1"/>
    <xf numFmtId="0" fontId="2" fillId="5" borderId="2" xfId="0" applyFont="1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18" fontId="0" fillId="5" borderId="0" xfId="0" applyNumberFormat="1" applyFill="1" applyAlignment="1">
      <alignment horizontal="left"/>
    </xf>
    <xf numFmtId="0" fontId="10" fillId="8" borderId="0" xfId="0" applyFont="1" applyFill="1"/>
    <xf numFmtId="0" fontId="0" fillId="6" borderId="4" xfId="0" applyFill="1" applyBorder="1" applyAlignment="1">
      <alignment horizontal="left"/>
    </xf>
    <xf numFmtId="0" fontId="0" fillId="5" borderId="8" xfId="0" applyFill="1" applyBorder="1" applyAlignment="1">
      <alignment horizontal="right"/>
    </xf>
    <xf numFmtId="167" fontId="0" fillId="5" borderId="0" xfId="0" applyNumberFormat="1" applyFill="1"/>
    <xf numFmtId="0" fontId="2" fillId="4" borderId="2" xfId="0" applyFont="1" applyFill="1" applyBorder="1"/>
    <xf numFmtId="0" fontId="0" fillId="10" borderId="18" xfId="0" applyFill="1" applyBorder="1" applyAlignment="1">
      <alignment horizontal="right"/>
    </xf>
    <xf numFmtId="0" fontId="0" fillId="10" borderId="18" xfId="0" applyFill="1" applyBorder="1" applyAlignment="1">
      <alignment horizontal="left"/>
    </xf>
    <xf numFmtId="14" fontId="0" fillId="0" borderId="0" xfId="0" applyNumberFormat="1"/>
    <xf numFmtId="168" fontId="0" fillId="0" borderId="0" xfId="0" applyNumberFormat="1"/>
    <xf numFmtId="0" fontId="0" fillId="11" borderId="18" xfId="0" applyFill="1" applyBorder="1"/>
    <xf numFmtId="18" fontId="0" fillId="6" borderId="4" xfId="0" applyNumberFormat="1" applyFill="1" applyBorder="1" applyAlignment="1">
      <alignment horizontal="left"/>
    </xf>
    <xf numFmtId="0" fontId="12" fillId="8" borderId="0" xfId="0" applyFont="1" applyFill="1" applyAlignment="1">
      <alignment horizontal="center"/>
    </xf>
    <xf numFmtId="20" fontId="0" fillId="5" borderId="0" xfId="0" applyNumberFormat="1" applyFill="1" applyAlignment="1">
      <alignment horizontal="center"/>
    </xf>
    <xf numFmtId="0" fontId="12" fillId="8" borderId="2" xfId="0" applyFont="1" applyFill="1" applyBorder="1" applyAlignment="1">
      <alignment horizontal="center"/>
    </xf>
    <xf numFmtId="18" fontId="0" fillId="6" borderId="2" xfId="0" applyNumberFormat="1" applyFill="1" applyBorder="1"/>
    <xf numFmtId="0" fontId="0" fillId="6" borderId="2" xfId="0" applyFill="1" applyBorder="1"/>
    <xf numFmtId="18" fontId="0" fillId="5" borderId="2" xfId="0" applyNumberFormat="1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13" fillId="5" borderId="4" xfId="0" applyFont="1" applyFill="1" applyBorder="1" applyAlignment="1">
      <alignment horizontal="center"/>
    </xf>
    <xf numFmtId="0" fontId="9" fillId="12" borderId="2" xfId="0" applyFont="1" applyFill="1" applyBorder="1"/>
    <xf numFmtId="0" fontId="9" fillId="13" borderId="2" xfId="0" applyFont="1" applyFill="1" applyBorder="1"/>
    <xf numFmtId="0" fontId="9" fillId="14" borderId="2" xfId="0" applyFont="1" applyFill="1" applyBorder="1"/>
    <xf numFmtId="0" fontId="10" fillId="4" borderId="2" xfId="0" applyFont="1" applyFill="1" applyBorder="1" applyAlignment="1">
      <alignment horizontal="center"/>
    </xf>
    <xf numFmtId="0" fontId="10" fillId="8" borderId="1" xfId="0" applyFont="1" applyFill="1" applyBorder="1"/>
    <xf numFmtId="2" fontId="0" fillId="5" borderId="4" xfId="0" applyNumberFormat="1" applyFill="1" applyBorder="1" applyAlignment="1">
      <alignment horizontal="left"/>
    </xf>
    <xf numFmtId="2" fontId="0" fillId="5" borderId="0" xfId="0" applyNumberFormat="1" applyFill="1" applyAlignment="1">
      <alignment horizontal="left"/>
    </xf>
    <xf numFmtId="0" fontId="4" fillId="0" borderId="0" xfId="2" applyFont="1" applyAlignment="1">
      <alignment horizontal="center"/>
    </xf>
    <xf numFmtId="0" fontId="15" fillId="15" borderId="18" xfId="2" applyFont="1" applyFill="1" applyBorder="1" applyAlignment="1">
      <alignment horizontal="center"/>
    </xf>
    <xf numFmtId="0" fontId="15" fillId="15" borderId="20" xfId="2" applyFont="1" applyFill="1" applyBorder="1" applyAlignment="1">
      <alignment horizontal="center"/>
    </xf>
    <xf numFmtId="169" fontId="2" fillId="8" borderId="12" xfId="0" applyNumberFormat="1" applyFont="1" applyFill="1" applyBorder="1" applyAlignment="1">
      <alignment horizontal="right"/>
    </xf>
    <xf numFmtId="169" fontId="0" fillId="5" borderId="0" xfId="0" applyNumberFormat="1" applyFill="1" applyAlignment="1">
      <alignment horizontal="right"/>
    </xf>
    <xf numFmtId="0" fontId="3" fillId="5" borderId="18" xfId="2" applyFill="1" applyBorder="1" applyAlignment="1">
      <alignment horizontal="center"/>
    </xf>
    <xf numFmtId="0" fontId="8" fillId="6" borderId="6" xfId="0" applyFont="1" applyFill="1" applyBorder="1" applyAlignment="1">
      <alignment horizontal="center"/>
    </xf>
    <xf numFmtId="167" fontId="0" fillId="11" borderId="18" xfId="0" applyNumberFormat="1" applyFill="1" applyBorder="1"/>
    <xf numFmtId="170" fontId="0" fillId="6" borderId="4" xfId="0" applyNumberFormat="1" applyFill="1" applyBorder="1" applyAlignment="1">
      <alignment horizontal="left"/>
    </xf>
    <xf numFmtId="170" fontId="0" fillId="5" borderId="0" xfId="0" applyNumberFormat="1" applyFill="1" applyAlignment="1">
      <alignment horizontal="left"/>
    </xf>
    <xf numFmtId="0" fontId="0" fillId="5" borderId="23" xfId="0" applyFill="1" applyBorder="1" applyAlignment="1">
      <alignment horizontal="right"/>
    </xf>
    <xf numFmtId="0" fontId="3" fillId="0" borderId="0" xfId="2" applyAlignment="1">
      <alignment horizontal="center"/>
    </xf>
    <xf numFmtId="0" fontId="2" fillId="5" borderId="25" xfId="0" applyFont="1" applyFill="1" applyBorder="1" applyAlignment="1">
      <alignment horizontal="center"/>
    </xf>
    <xf numFmtId="0" fontId="3" fillId="16" borderId="18" xfId="2" applyFill="1" applyBorder="1"/>
    <xf numFmtId="14" fontId="0" fillId="9" borderId="4" xfId="0" applyNumberFormat="1" applyFill="1" applyBorder="1" applyAlignment="1">
      <alignment horizontal="left"/>
    </xf>
    <xf numFmtId="14" fontId="0" fillId="6" borderId="24" xfId="0" applyNumberFormat="1" applyFill="1" applyBorder="1" applyAlignment="1">
      <alignment horizontal="left"/>
    </xf>
    <xf numFmtId="22" fontId="0" fillId="5" borderId="0" xfId="0" applyNumberFormat="1" applyFill="1"/>
    <xf numFmtId="164" fontId="0" fillId="5" borderId="0" xfId="0" applyNumberFormat="1" applyFill="1"/>
    <xf numFmtId="2" fontId="3" fillId="0" borderId="0" xfId="2" applyNumberFormat="1"/>
    <xf numFmtId="165" fontId="3" fillId="0" borderId="0" xfId="1" applyFont="1"/>
    <xf numFmtId="165" fontId="0" fillId="5" borderId="0" xfId="1" applyFont="1" applyFill="1"/>
    <xf numFmtId="0" fontId="2" fillId="4" borderId="26" xfId="0" applyFont="1" applyFill="1" applyBorder="1"/>
    <xf numFmtId="0" fontId="2" fillId="4" borderId="5" xfId="0" applyFont="1" applyFill="1" applyBorder="1" applyAlignment="1">
      <alignment horizontal="right"/>
    </xf>
    <xf numFmtId="165" fontId="2" fillId="4" borderId="2" xfId="0" applyNumberFormat="1" applyFont="1" applyFill="1" applyBorder="1"/>
    <xf numFmtId="2" fontId="0" fillId="5" borderId="0" xfId="0" applyNumberFormat="1" applyFill="1" applyAlignment="1">
      <alignment horizontal="center"/>
    </xf>
    <xf numFmtId="2" fontId="0" fillId="5" borderId="0" xfId="1" applyNumberFormat="1" applyFont="1" applyFill="1" applyAlignment="1">
      <alignment horizontal="center"/>
    </xf>
    <xf numFmtId="165" fontId="2" fillId="5" borderId="25" xfId="0" applyNumberFormat="1" applyFont="1" applyFill="1" applyBorder="1" applyAlignment="1">
      <alignment horizontal="center"/>
    </xf>
    <xf numFmtId="164" fontId="0" fillId="5" borderId="0" xfId="1" applyNumberFormat="1" applyFont="1" applyFill="1"/>
    <xf numFmtId="0" fontId="15" fillId="15" borderId="27" xfId="2" applyFont="1" applyFill="1" applyBorder="1" applyAlignment="1">
      <alignment horizontal="center"/>
    </xf>
    <xf numFmtId="0" fontId="3" fillId="5" borderId="20" xfId="2" applyFill="1" applyBorder="1" applyAlignment="1">
      <alignment horizontal="center"/>
    </xf>
    <xf numFmtId="0" fontId="15" fillId="15" borderId="28" xfId="2" applyFont="1" applyFill="1" applyBorder="1" applyAlignment="1">
      <alignment horizontal="center"/>
    </xf>
    <xf numFmtId="0" fontId="15" fillId="15" borderId="29" xfId="2" applyFont="1" applyFill="1" applyBorder="1" applyAlignment="1">
      <alignment horizontal="center"/>
    </xf>
    <xf numFmtId="0" fontId="15" fillId="15" borderId="30" xfId="2" applyFont="1" applyFill="1" applyBorder="1" applyAlignment="1">
      <alignment horizontal="center"/>
    </xf>
    <xf numFmtId="0" fontId="0" fillId="16" borderId="18" xfId="0" applyFill="1" applyBorder="1"/>
    <xf numFmtId="14" fontId="0" fillId="16" borderId="18" xfId="0" applyNumberFormat="1" applyFill="1" applyBorder="1" applyAlignment="1">
      <alignment horizontal="left"/>
    </xf>
    <xf numFmtId="0" fontId="0" fillId="16" borderId="18" xfId="0" applyFill="1" applyBorder="1" applyAlignment="1">
      <alignment horizontal="left"/>
    </xf>
    <xf numFmtId="171" fontId="0" fillId="16" borderId="18" xfId="0" applyNumberFormat="1" applyFill="1" applyBorder="1" applyAlignment="1">
      <alignment horizontal="left"/>
    </xf>
    <xf numFmtId="0" fontId="0" fillId="17" borderId="18" xfId="0" applyFill="1" applyBorder="1" applyAlignment="1">
      <alignment horizontal="center"/>
    </xf>
    <xf numFmtId="0" fontId="0" fillId="18" borderId="18" xfId="0" applyFill="1" applyBorder="1" applyAlignment="1">
      <alignment horizontal="center"/>
    </xf>
    <xf numFmtId="0" fontId="0" fillId="17" borderId="18" xfId="0" applyFill="1" applyBorder="1"/>
    <xf numFmtId="0" fontId="0" fillId="18" borderId="18" xfId="0" applyFill="1" applyBorder="1"/>
    <xf numFmtId="18" fontId="0" fillId="18" borderId="18" xfId="0" applyNumberFormat="1" applyFill="1" applyBorder="1"/>
    <xf numFmtId="0" fontId="0" fillId="18" borderId="31" xfId="0" applyFill="1" applyBorder="1" applyAlignment="1">
      <alignment horizontal="center"/>
    </xf>
    <xf numFmtId="18" fontId="0" fillId="5" borderId="18" xfId="0" applyNumberFormat="1" applyFill="1" applyBorder="1"/>
    <xf numFmtId="0" fontId="0" fillId="16" borderId="18" xfId="0" applyFill="1" applyBorder="1" applyAlignment="1">
      <alignment horizontal="right"/>
    </xf>
    <xf numFmtId="0" fontId="2" fillId="5" borderId="18" xfId="0" applyFont="1" applyFill="1" applyBorder="1" applyAlignment="1">
      <alignment horizontal="center"/>
    </xf>
    <xf numFmtId="0" fontId="2" fillId="15" borderId="18" xfId="0" applyFont="1" applyFill="1" applyBorder="1" applyAlignment="1">
      <alignment horizontal="center"/>
    </xf>
    <xf numFmtId="165" fontId="2" fillId="5" borderId="18" xfId="0" applyNumberFormat="1" applyFont="1" applyFill="1" applyBorder="1" applyAlignment="1">
      <alignment horizontal="center"/>
    </xf>
    <xf numFmtId="0" fontId="3" fillId="0" borderId="0" xfId="1" applyNumberFormat="1" applyFont="1"/>
    <xf numFmtId="0" fontId="9" fillId="19" borderId="2" xfId="0" applyFont="1" applyFill="1" applyBorder="1"/>
    <xf numFmtId="16" fontId="0" fillId="5" borderId="0" xfId="0" applyNumberFormat="1" applyFill="1" applyAlignment="1">
      <alignment horizontal="left" indent="4"/>
    </xf>
    <xf numFmtId="18" fontId="2" fillId="5" borderId="0" xfId="0" applyNumberFormat="1" applyFont="1" applyFill="1" applyAlignment="1">
      <alignment horizontal="left" indent="4"/>
    </xf>
    <xf numFmtId="16" fontId="17" fillId="5" borderId="0" xfId="0" applyNumberFormat="1" applyFont="1" applyFill="1" applyAlignment="1">
      <alignment horizontal="left" indent="4"/>
    </xf>
    <xf numFmtId="18" fontId="16" fillId="14" borderId="0" xfId="0" applyNumberFormat="1" applyFont="1" applyFill="1" applyAlignment="1">
      <alignment horizontal="left" indent="4"/>
    </xf>
    <xf numFmtId="18" fontId="16" fillId="19" borderId="0" xfId="0" applyNumberFormat="1" applyFont="1" applyFill="1" applyAlignment="1">
      <alignment horizontal="left" indent="4"/>
    </xf>
    <xf numFmtId="18" fontId="16" fillId="12" borderId="0" xfId="0" applyNumberFormat="1" applyFont="1" applyFill="1" applyAlignment="1">
      <alignment horizontal="left" indent="4"/>
    </xf>
    <xf numFmtId="18" fontId="16" fillId="13" borderId="0" xfId="0" applyNumberFormat="1" applyFont="1" applyFill="1" applyAlignment="1">
      <alignment horizontal="left" indent="4"/>
    </xf>
    <xf numFmtId="0" fontId="2" fillId="5" borderId="5" xfId="0" applyFont="1" applyFill="1" applyBorder="1" applyAlignment="1">
      <alignment horizontal="center"/>
    </xf>
    <xf numFmtId="172" fontId="4" fillId="0" borderId="0" xfId="2" applyNumberFormat="1" applyFont="1"/>
    <xf numFmtId="172" fontId="3" fillId="0" borderId="0" xfId="2" applyNumberFormat="1"/>
    <xf numFmtId="2" fontId="4" fillId="0" borderId="0" xfId="2" applyNumberFormat="1" applyFont="1" applyAlignment="1">
      <alignment horizontal="center"/>
    </xf>
    <xf numFmtId="2" fontId="3" fillId="0" borderId="0" xfId="2" applyNumberFormat="1" applyAlignment="1">
      <alignment horizontal="center"/>
    </xf>
    <xf numFmtId="173" fontId="0" fillId="0" borderId="0" xfId="0" applyNumberFormat="1" applyAlignment="1">
      <alignment horizontal="center"/>
    </xf>
    <xf numFmtId="174" fontId="0" fillId="0" borderId="0" xfId="0" applyNumberFormat="1"/>
    <xf numFmtId="173" fontId="0" fillId="6" borderId="4" xfId="1" applyNumberFormat="1" applyFont="1" applyFill="1" applyBorder="1"/>
    <xf numFmtId="173" fontId="0" fillId="5" borderId="4" xfId="0" applyNumberFormat="1" applyFill="1" applyBorder="1"/>
    <xf numFmtId="18" fontId="0" fillId="5" borderId="3" xfId="0" applyNumberFormat="1" applyFill="1" applyBorder="1" applyAlignment="1">
      <alignment horizontal="left"/>
    </xf>
    <xf numFmtId="173" fontId="4" fillId="0" borderId="0" xfId="2" applyNumberFormat="1" applyFont="1"/>
    <xf numFmtId="175" fontId="4" fillId="0" borderId="0" xfId="2" applyNumberFormat="1" applyFont="1"/>
    <xf numFmtId="0" fontId="7" fillId="3" borderId="0" xfId="0" applyFont="1" applyFill="1" applyAlignment="1">
      <alignment horizontal="center"/>
    </xf>
    <xf numFmtId="0" fontId="10" fillId="8" borderId="0" xfId="0" applyFont="1" applyFill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4" borderId="8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0" fillId="6" borderId="4" xfId="0" applyFill="1" applyBorder="1" applyAlignment="1">
      <alignment horizontal="left"/>
    </xf>
    <xf numFmtId="0" fontId="0" fillId="6" borderId="2" xfId="0" applyFill="1" applyBorder="1" applyAlignment="1">
      <alignment horizontal="left"/>
    </xf>
    <xf numFmtId="0" fontId="2" fillId="4" borderId="8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15" fillId="15" borderId="32" xfId="2" applyFont="1" applyFill="1" applyBorder="1" applyAlignment="1">
      <alignment horizontal="center"/>
    </xf>
    <xf numFmtId="0" fontId="15" fillId="15" borderId="33" xfId="2" applyFont="1" applyFill="1" applyBorder="1" applyAlignment="1">
      <alignment horizontal="center"/>
    </xf>
    <xf numFmtId="0" fontId="15" fillId="15" borderId="34" xfId="2" applyFont="1" applyFill="1" applyBorder="1" applyAlignment="1">
      <alignment horizontal="center"/>
    </xf>
    <xf numFmtId="0" fontId="15" fillId="15" borderId="18" xfId="2" applyFont="1" applyFill="1" applyBorder="1" applyAlignment="1">
      <alignment horizontal="center"/>
    </xf>
  </cellXfs>
  <cellStyles count="5">
    <cellStyle name="Field" xfId="4" xr:uid="{3ED9133E-3E6A-460B-8841-C7FB61B75781}"/>
    <cellStyle name="Label" xfId="3" xr:uid="{3584BA7B-0DFD-4D85-9133-E716E67E2AD2}"/>
    <cellStyle name="Monétaire" xfId="1" builtinId="4"/>
    <cellStyle name="Normal" xfId="0" builtinId="0"/>
    <cellStyle name="Normal 2" xfId="2" xr:uid="{B2E28918-7376-432E-BF06-6E3C56A3DC39}"/>
  </cellStyles>
  <dxfs count="27">
    <dxf>
      <fill>
        <gradientFill degree="90">
          <stop position="0">
            <color rgb="FFE9F8FD"/>
          </stop>
          <stop position="1">
            <color rgb="FFE9F8FD"/>
          </stop>
        </gradientFill>
      </fill>
    </dxf>
    <dxf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3" formatCode="#,##0.00\ [$DH-38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3" formatCode="#,##0.00\ [$DH-38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5" formatCode="dd/mm/yyyy\ 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75" formatCode="dd/mm/yyyy\ 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0F5FC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ill>
        <patternFill>
          <bgColor rgb="FFEDF9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ill>
        <patternFill>
          <bgColor theme="0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  <vertical/>
        <horizontal/>
      </border>
    </dxf>
    <dxf>
      <font>
        <b/>
        <i val="0"/>
        <color theme="0"/>
      </font>
      <fill>
        <gradientFill degree="90">
          <stop position="0">
            <color theme="4" tint="-0.25098422193060094"/>
          </stop>
          <stop position="1">
            <color theme="4" tint="-0.49803155613879818"/>
          </stop>
        </gradientFill>
      </fill>
    </dxf>
    <dxf>
      <font>
        <b val="0"/>
        <i/>
        <color theme="0" tint="-0.34998626667073579"/>
      </font>
    </dxf>
    <dxf>
      <fill>
        <patternFill>
          <bgColor rgb="FFE9F8FD"/>
        </patternFill>
      </fill>
      <border>
        <left style="hair">
          <color theme="4" tint="-0.24994659260841701"/>
        </left>
        <right style="hair">
          <color theme="4" tint="-0.24994659260841701"/>
        </right>
        <top style="hair">
          <color theme="4" tint="-0.24994659260841701"/>
        </top>
        <bottom style="hair">
          <color theme="4" tint="-0.24994659260841701"/>
        </bottom>
      </border>
    </dxf>
    <dxf>
      <font>
        <b/>
        <i val="0"/>
        <color theme="0"/>
      </font>
      <fill>
        <gradientFill degree="90">
          <stop position="0">
            <color theme="4" tint="-0.25098422193060094"/>
          </stop>
          <stop position="1">
            <color theme="4" tint="-0.49803155613879818"/>
          </stop>
        </gradientFill>
      </fill>
    </dxf>
    <dxf>
      <fill>
        <gradientFill degree="90">
          <stop position="0">
            <color rgb="FFE9F8FD"/>
          </stop>
          <stop position="1">
            <color auto="1"/>
          </stop>
        </gradientFill>
      </fill>
    </dxf>
    <dxf>
      <fill>
        <gradientFill degree="90">
          <stop position="0">
            <color rgb="FFE9F8FD"/>
          </stop>
          <stop position="1">
            <color auto="1"/>
          </stop>
        </gradientFill>
      </fill>
    </dxf>
  </dxfs>
  <tableStyles count="0" defaultTableStyle="TableStyleMedium2" defaultPivotStyle="PivotStyleLight16"/>
  <colors>
    <mruColors>
      <color rgb="FFEDF9FD"/>
      <color rgb="FFE0F5FC"/>
      <color rgb="FFFBFEFF"/>
      <color rgb="FFFF9900"/>
      <color rgb="FFE9F8FD"/>
      <color rgb="FFE9ED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25" fmlaLink="$B$11" fmlaRange="Years" noThreeD="1" sel="2" val="0"/>
</file>

<file path=xl/ctrlProps/ctrlProp2.xml><?xml version="1.0" encoding="utf-8"?>
<formControlPr xmlns="http://schemas.microsoft.com/office/spreadsheetml/2009/9/main" objectType="Drop" dropStyle="combo" dx="25" fmlaLink="$B$13" fmlaRange="ProjectsWithAll" noThreeD="1" sel="3" val="0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microsoft.com/office/2007/relationships/hdphoto" Target="../media/hdphoto1.wdp"/><Relationship Id="rId13" Type="http://schemas.openxmlformats.org/officeDocument/2006/relationships/image" Target="../media/image13.png"/><Relationship Id="rId3" Type="http://schemas.openxmlformats.org/officeDocument/2006/relationships/image" Target="../media/image5.png"/><Relationship Id="rId7" Type="http://schemas.openxmlformats.org/officeDocument/2006/relationships/image" Target="../media/image8.png"/><Relationship Id="rId12" Type="http://schemas.openxmlformats.org/officeDocument/2006/relationships/image" Target="../media/image12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7.png"/><Relationship Id="rId11" Type="http://schemas.openxmlformats.org/officeDocument/2006/relationships/image" Target="../media/image11.png"/><Relationship Id="rId5" Type="http://schemas.openxmlformats.org/officeDocument/2006/relationships/image" Target="../media/image2.png"/><Relationship Id="rId10" Type="http://schemas.openxmlformats.org/officeDocument/2006/relationships/image" Target="../media/image10.png"/><Relationship Id="rId4" Type="http://schemas.openxmlformats.org/officeDocument/2006/relationships/image" Target="../media/image6.png"/><Relationship Id="rId9" Type="http://schemas.openxmlformats.org/officeDocument/2006/relationships/image" Target="../media/image9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3.png"/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16568</xdr:colOff>
      <xdr:row>4</xdr:row>
      <xdr:rowOff>9662</xdr:rowOff>
    </xdr:from>
    <xdr:to>
      <xdr:col>9</xdr:col>
      <xdr:colOff>238818</xdr:colOff>
      <xdr:row>4</xdr:row>
      <xdr:rowOff>179179</xdr:rowOff>
    </xdr:to>
    <xdr:grpSp>
      <xdr:nvGrpSpPr>
        <xdr:cNvPr id="2" name="Group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7030432" y="1057412"/>
          <a:ext cx="222250" cy="169517"/>
          <a:chOff x="7928043" y="1180154"/>
          <a:chExt cx="222250" cy="171045"/>
        </a:xfrm>
      </xdr:grpSpPr>
      <xdr:sp macro="[0]!BrowseForAppDataFolder" textlink="">
        <xdr:nvSpPr>
          <xdr:cNvPr id="3" name="Rectangl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/>
        </xdr:nvSpPr>
        <xdr:spPr>
          <a:xfrm>
            <a:off x="7928043" y="1180154"/>
            <a:ext cx="222250" cy="171045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AppDataFolder">
        <xdr:nvPicPr>
          <xdr:cNvPr id="4" name="Pictur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206240"/>
            <a:ext cx="135854" cy="118872"/>
          </a:xfrm>
          <a:prstGeom prst="rect">
            <a:avLst/>
          </a:prstGeom>
        </xdr:spPr>
      </xdr:pic>
    </xdr:grpSp>
    <xdr:clientData/>
  </xdr:twoCellAnchor>
  <xdr:twoCellAnchor>
    <xdr:from>
      <xdr:col>9</xdr:col>
      <xdr:colOff>11041</xdr:colOff>
      <xdr:row>6</xdr:row>
      <xdr:rowOff>7178</xdr:rowOff>
    </xdr:from>
    <xdr:to>
      <xdr:col>9</xdr:col>
      <xdr:colOff>233291</xdr:colOff>
      <xdr:row>6</xdr:row>
      <xdr:rowOff>178222</xdr:rowOff>
    </xdr:to>
    <xdr:grpSp>
      <xdr:nvGrpSpPr>
        <xdr:cNvPr id="5" name="Group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/>
      </xdr:nvGrpSpPr>
      <xdr:grpSpPr>
        <a:xfrm>
          <a:off x="7024905" y="1435928"/>
          <a:ext cx="222250" cy="171044"/>
          <a:chOff x="7928043" y="1528594"/>
          <a:chExt cx="222250" cy="171044"/>
        </a:xfrm>
      </xdr:grpSpPr>
      <xdr:sp macro="[0]!BrowseForIconFolder" textlink="">
        <xdr:nvSpPr>
          <xdr:cNvPr id="6" name="Rectangl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7928043" y="1528594"/>
            <a:ext cx="222250" cy="171044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IconFolder">
        <xdr:nvPicPr>
          <xdr:cNvPr id="7" name="Pictur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554680"/>
            <a:ext cx="135854" cy="11887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0</xdr:colOff>
      <xdr:row>11</xdr:row>
      <xdr:rowOff>0</xdr:rowOff>
    </xdr:from>
    <xdr:to>
      <xdr:col>5</xdr:col>
      <xdr:colOff>1362023</xdr:colOff>
      <xdr:row>23</xdr:row>
      <xdr:rowOff>6741</xdr:rowOff>
    </xdr:to>
    <xdr:grpSp>
      <xdr:nvGrpSpPr>
        <xdr:cNvPr id="9" name="ColorPalette" descr="HideOnSheetClick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913659" y="2381250"/>
          <a:ext cx="2842728" cy="2292741"/>
          <a:chOff x="250826" y="3994157"/>
          <a:chExt cx="3098800" cy="1960561"/>
        </a:xfrm>
      </xdr:grpSpPr>
      <xdr:sp macro="[0]!Admin_SetBookingColor" textlink="">
        <xdr:nvSpPr>
          <xdr:cNvPr id="10" name="Rectangle 9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/>
        </xdr:nvSpPr>
        <xdr:spPr>
          <a:xfrm>
            <a:off x="250826" y="3994157"/>
            <a:ext cx="3098800" cy="1960561"/>
          </a:xfrm>
          <a:prstGeom prst="rect">
            <a:avLst/>
          </a:prstGeom>
          <a:solidFill>
            <a:schemeClr val="tx1"/>
          </a:solidFill>
          <a:ln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1" name="Rectangle 10" hidden="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276226" y="4019556"/>
            <a:ext cx="304800" cy="304800"/>
          </a:xfrm>
          <a:prstGeom prst="rect">
            <a:avLst/>
          </a:prstGeom>
          <a:solidFill>
            <a:srgbClr val="FFFFFF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2" name="Rectangle 11" hidden="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276226" y="4348160"/>
            <a:ext cx="304800" cy="304800"/>
          </a:xfrm>
          <a:prstGeom prst="rect">
            <a:avLst/>
          </a:prstGeom>
          <a:solidFill>
            <a:schemeClr val="bg1">
              <a:lumMod val="9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3" name="Rectangle 12" hidden="1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276226" y="4672007"/>
            <a:ext cx="304800" cy="304800"/>
          </a:xfrm>
          <a:prstGeom prst="rect">
            <a:avLst/>
          </a:prstGeom>
          <a:solidFill>
            <a:schemeClr val="bg1">
              <a:lumMod val="8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4" name="Rectangle 13" hidden="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276226" y="4991092"/>
            <a:ext cx="304800" cy="304800"/>
          </a:xfrm>
          <a:prstGeom prst="rect">
            <a:avLst/>
          </a:prstGeom>
          <a:solidFill>
            <a:schemeClr val="bg1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5" name="Rectangle 14" hidden="1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276226" y="5305416"/>
            <a:ext cx="304800" cy="304800"/>
          </a:xfrm>
          <a:prstGeom prst="rect">
            <a:avLst/>
          </a:prstGeom>
          <a:solidFill>
            <a:schemeClr val="bg1">
              <a:lumMod val="6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6" name="Rectangle 15" hidden="1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276226" y="5619743"/>
            <a:ext cx="304800" cy="304800"/>
          </a:xfrm>
          <a:prstGeom prst="rect">
            <a:avLst/>
          </a:prstGeom>
          <a:solidFill>
            <a:schemeClr val="bg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7" name="Rectangle 16" hidden="1">
            <a:extLst>
              <a:ext uri="{FF2B5EF4-FFF2-40B4-BE49-F238E27FC236}">
                <a16:creationId xmlns:a16="http://schemas.microsoft.com/office/drawing/2014/main" id="{00000000-0008-0000-0000-000011000000}"/>
              </a:ext>
            </a:extLst>
          </xdr:cNvPr>
          <xdr:cNvSpPr/>
        </xdr:nvSpPr>
        <xdr:spPr>
          <a:xfrm>
            <a:off x="581026" y="4019556"/>
            <a:ext cx="304800" cy="304800"/>
          </a:xfrm>
          <a:prstGeom prst="rect">
            <a:avLst/>
          </a:prstGeom>
          <a:solidFill>
            <a:schemeClr val="tx1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8" name="Rectangle 17" hidden="1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SpPr/>
        </xdr:nvSpPr>
        <xdr:spPr>
          <a:xfrm>
            <a:off x="581026" y="4348160"/>
            <a:ext cx="304800" cy="304800"/>
          </a:xfrm>
          <a:prstGeom prst="rect">
            <a:avLst/>
          </a:prstGeom>
          <a:solidFill>
            <a:schemeClr val="tx1">
              <a:lumMod val="50000"/>
              <a:lumOff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19" name="Rectangle 18" hidden="1">
            <a:extLst>
              <a:ext uri="{FF2B5EF4-FFF2-40B4-BE49-F238E27FC236}">
                <a16:creationId xmlns:a16="http://schemas.microsoft.com/office/drawing/2014/main" id="{00000000-0008-0000-0000-000013000000}"/>
              </a:ext>
            </a:extLst>
          </xdr:cNvPr>
          <xdr:cNvSpPr/>
        </xdr:nvSpPr>
        <xdr:spPr>
          <a:xfrm>
            <a:off x="581026" y="4672007"/>
            <a:ext cx="304800" cy="304800"/>
          </a:xfrm>
          <a:prstGeom prst="rect">
            <a:avLst/>
          </a:prstGeom>
          <a:solidFill>
            <a:schemeClr val="tx1">
              <a:lumMod val="65000"/>
              <a:lumOff val="3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0" name="Rectangle 19" hidden="1">
            <a:extLst>
              <a:ext uri="{FF2B5EF4-FFF2-40B4-BE49-F238E27FC236}">
                <a16:creationId xmlns:a16="http://schemas.microsoft.com/office/drawing/2014/main" id="{00000000-0008-0000-0000-000014000000}"/>
              </a:ext>
            </a:extLst>
          </xdr:cNvPr>
          <xdr:cNvSpPr/>
        </xdr:nvSpPr>
        <xdr:spPr>
          <a:xfrm>
            <a:off x="581026" y="4991092"/>
            <a:ext cx="304800" cy="304800"/>
          </a:xfrm>
          <a:prstGeom prst="rect">
            <a:avLst/>
          </a:prstGeom>
          <a:solidFill>
            <a:schemeClr val="tx1">
              <a:lumMod val="75000"/>
              <a:lumOff val="2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1" name="Rectangle 20" hidden="1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/>
        </xdr:nvSpPr>
        <xdr:spPr>
          <a:xfrm>
            <a:off x="581026" y="5305416"/>
            <a:ext cx="304800" cy="304800"/>
          </a:xfrm>
          <a:prstGeom prst="rect">
            <a:avLst/>
          </a:prstGeom>
          <a:solidFill>
            <a:schemeClr val="tx1">
              <a:lumMod val="85000"/>
              <a:lumOff val="1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2" name="Rectangle 21" hidden="1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/>
        </xdr:nvSpPr>
        <xdr:spPr>
          <a:xfrm>
            <a:off x="581026" y="5619743"/>
            <a:ext cx="304800" cy="304800"/>
          </a:xfrm>
          <a:prstGeom prst="rect">
            <a:avLst/>
          </a:prstGeom>
          <a:solidFill>
            <a:schemeClr val="tx1">
              <a:lumMod val="95000"/>
              <a:lumOff val="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3" name="Rectangle 22" hidden="1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/>
        </xdr:nvSpPr>
        <xdr:spPr>
          <a:xfrm>
            <a:off x="885826" y="4019556"/>
            <a:ext cx="304800" cy="304800"/>
          </a:xfrm>
          <a:prstGeom prst="rect">
            <a:avLst/>
          </a:prstGeom>
          <a:solidFill>
            <a:schemeClr val="bg2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4" name="Rectangle 23" hidden="1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/>
        </xdr:nvSpPr>
        <xdr:spPr>
          <a:xfrm>
            <a:off x="885826" y="4348160"/>
            <a:ext cx="304800" cy="304800"/>
          </a:xfrm>
          <a:prstGeom prst="rect">
            <a:avLst/>
          </a:prstGeom>
          <a:solidFill>
            <a:schemeClr val="bg2">
              <a:lumMod val="9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5" name="Rectangle 24" hidden="1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/>
        </xdr:nvSpPr>
        <xdr:spPr>
          <a:xfrm>
            <a:off x="885826" y="4672007"/>
            <a:ext cx="304800" cy="304800"/>
          </a:xfrm>
          <a:prstGeom prst="rect">
            <a:avLst/>
          </a:prstGeom>
          <a:solidFill>
            <a:schemeClr val="bg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6" name="Rectangle 25" hidden="1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SpPr/>
        </xdr:nvSpPr>
        <xdr:spPr>
          <a:xfrm>
            <a:off x="885826" y="4991092"/>
            <a:ext cx="304800" cy="304800"/>
          </a:xfrm>
          <a:prstGeom prst="rect">
            <a:avLst/>
          </a:prstGeom>
          <a:solidFill>
            <a:schemeClr val="bg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7" name="Rectangle 26" hidden="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/>
        </xdr:nvSpPr>
        <xdr:spPr>
          <a:xfrm>
            <a:off x="885826" y="5305416"/>
            <a:ext cx="304800" cy="304800"/>
          </a:xfrm>
          <a:prstGeom prst="rect">
            <a:avLst/>
          </a:prstGeom>
          <a:solidFill>
            <a:schemeClr val="bg2">
              <a:lumMod val="2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8" name="Rectangle 27" hidden="1">
            <a:extLst>
              <a:ext uri="{FF2B5EF4-FFF2-40B4-BE49-F238E27FC236}">
                <a16:creationId xmlns:a16="http://schemas.microsoft.com/office/drawing/2014/main" id="{00000000-0008-0000-0000-00001C000000}"/>
              </a:ext>
            </a:extLst>
          </xdr:cNvPr>
          <xdr:cNvSpPr/>
        </xdr:nvSpPr>
        <xdr:spPr>
          <a:xfrm>
            <a:off x="885826" y="5619743"/>
            <a:ext cx="304800" cy="304800"/>
          </a:xfrm>
          <a:prstGeom prst="rect">
            <a:avLst/>
          </a:prstGeom>
          <a:solidFill>
            <a:schemeClr val="bg2">
              <a:lumMod val="1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29" name="Rectangle 28" hidden="1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SpPr/>
        </xdr:nvSpPr>
        <xdr:spPr>
          <a:xfrm>
            <a:off x="1190626" y="4019556"/>
            <a:ext cx="304800" cy="304800"/>
          </a:xfrm>
          <a:prstGeom prst="rect">
            <a:avLst/>
          </a:prstGeom>
          <a:solidFill>
            <a:schemeClr val="tx2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0" name="Rectangle 29" hidden="1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SpPr/>
        </xdr:nvSpPr>
        <xdr:spPr>
          <a:xfrm>
            <a:off x="1190626" y="4348160"/>
            <a:ext cx="304800" cy="3048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1" name="Rectangle 30" hidden="1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>
            <a:off x="1190626" y="4672007"/>
            <a:ext cx="304800" cy="304800"/>
          </a:xfrm>
          <a:prstGeom prst="rect">
            <a:avLst/>
          </a:prstGeom>
          <a:solidFill>
            <a:schemeClr val="tx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2" name="Rectangle 31" hidden="1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/>
        </xdr:nvSpPr>
        <xdr:spPr>
          <a:xfrm>
            <a:off x="1190626" y="4991092"/>
            <a:ext cx="304800" cy="304800"/>
          </a:xfrm>
          <a:prstGeom prst="rect">
            <a:avLst/>
          </a:prstGeom>
          <a:solidFill>
            <a:schemeClr val="tx2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3" name="Rectangle 32" hidden="1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1190626" y="5305416"/>
            <a:ext cx="304800" cy="304800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4" name="Rectangle 33" hidden="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1190626" y="5619743"/>
            <a:ext cx="304800" cy="304800"/>
          </a:xfrm>
          <a:prstGeom prst="rect">
            <a:avLst/>
          </a:prstGeom>
          <a:solidFill>
            <a:schemeClr val="tx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5" name="Rectangle 34" hidden="1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1495426" y="4019556"/>
            <a:ext cx="304800" cy="304800"/>
          </a:xfrm>
          <a:prstGeom prst="rect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6" name="Rectangle 35" hidden="1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1495426" y="4348160"/>
            <a:ext cx="304800" cy="304800"/>
          </a:xfrm>
          <a:prstGeom prst="rect">
            <a:avLst/>
          </a:prstGeom>
          <a:solidFill>
            <a:schemeClr val="accent1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7" name="Rectangle 36" hidden="1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1495426" y="4672007"/>
            <a:ext cx="304800" cy="304800"/>
          </a:xfrm>
          <a:prstGeom prst="rect">
            <a:avLst/>
          </a:prstGeom>
          <a:solidFill>
            <a:schemeClr val="accent1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8" name="Rectangle 37" hidden="1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1495426" y="4991092"/>
            <a:ext cx="304800" cy="304800"/>
          </a:xfrm>
          <a:prstGeom prst="rect">
            <a:avLst/>
          </a:prstGeom>
          <a:solidFill>
            <a:schemeClr val="accent1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39" name="Rectangle 38" hidden="1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1495426" y="5305416"/>
            <a:ext cx="304800" cy="304800"/>
          </a:xfrm>
          <a:prstGeom prst="rect">
            <a:avLst/>
          </a:prstGeom>
          <a:solidFill>
            <a:schemeClr val="accent1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0" name="Rectangle 39" hidden="1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1495426" y="5619743"/>
            <a:ext cx="304800" cy="304800"/>
          </a:xfrm>
          <a:prstGeom prst="rect">
            <a:avLst/>
          </a:prstGeom>
          <a:solidFill>
            <a:schemeClr val="accent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1" name="Rectangle 40" hidden="1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1800226" y="4019556"/>
            <a:ext cx="304800" cy="304800"/>
          </a:xfrm>
          <a:prstGeom prst="rect">
            <a:avLst/>
          </a:prstGeom>
          <a:solidFill>
            <a:srgbClr val="FF000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2" name="Rectangle 41" hidden="1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1800226" y="4348160"/>
            <a:ext cx="304800" cy="304800"/>
          </a:xfrm>
          <a:prstGeom prst="rect">
            <a:avLst/>
          </a:prstGeom>
          <a:solidFill>
            <a:schemeClr val="accent2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3" name="Rectangle 42" hidden="1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1800226" y="4672007"/>
            <a:ext cx="304800" cy="304800"/>
          </a:xfrm>
          <a:prstGeom prst="rect">
            <a:avLst/>
          </a:prstGeom>
          <a:solidFill>
            <a:schemeClr val="accent2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4" name="Rectangle 43" hidden="1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1800226" y="4991092"/>
            <a:ext cx="304800" cy="304800"/>
          </a:xfrm>
          <a:prstGeom prst="rect">
            <a:avLst/>
          </a:prstGeom>
          <a:solidFill>
            <a:schemeClr val="accent2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5" name="Rectangle 44" hidden="1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1800226" y="5305416"/>
            <a:ext cx="304800" cy="304800"/>
          </a:xfrm>
          <a:prstGeom prst="rect">
            <a:avLst/>
          </a:prstGeom>
          <a:solidFill>
            <a:schemeClr val="accent2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6" name="Rectangle 45" hidden="1">
            <a:extLst>
              <a:ext uri="{FF2B5EF4-FFF2-40B4-BE49-F238E27FC236}">
                <a16:creationId xmlns:a16="http://schemas.microsoft.com/office/drawing/2014/main" id="{00000000-0008-0000-0000-00002E000000}"/>
              </a:ext>
            </a:extLst>
          </xdr:cNvPr>
          <xdr:cNvSpPr/>
        </xdr:nvSpPr>
        <xdr:spPr>
          <a:xfrm>
            <a:off x="1800226" y="5619743"/>
            <a:ext cx="304800" cy="304800"/>
          </a:xfrm>
          <a:prstGeom prst="rect">
            <a:avLst/>
          </a:prstGeom>
          <a:solidFill>
            <a:schemeClr val="accent1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7" name="Rectangle 46" hidden="1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2105026" y="4019556"/>
            <a:ext cx="304800" cy="304800"/>
          </a:xfrm>
          <a:prstGeom prst="rect">
            <a:avLst/>
          </a:prstGeom>
          <a:solidFill>
            <a:srgbClr val="00B05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8" name="Rectangle 47" hidden="1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SpPr/>
        </xdr:nvSpPr>
        <xdr:spPr>
          <a:xfrm>
            <a:off x="2105026" y="4348160"/>
            <a:ext cx="304800" cy="304800"/>
          </a:xfrm>
          <a:prstGeom prst="rect">
            <a:avLst/>
          </a:prstGeom>
          <a:solidFill>
            <a:schemeClr val="accent3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49" name="Rectangle 48" hidden="1">
            <a:extLst>
              <a:ext uri="{FF2B5EF4-FFF2-40B4-BE49-F238E27FC236}">
                <a16:creationId xmlns:a16="http://schemas.microsoft.com/office/drawing/2014/main" id="{00000000-0008-0000-0000-000031000000}"/>
              </a:ext>
            </a:extLst>
          </xdr:cNvPr>
          <xdr:cNvSpPr/>
        </xdr:nvSpPr>
        <xdr:spPr>
          <a:xfrm>
            <a:off x="2105026" y="4672007"/>
            <a:ext cx="304800" cy="304800"/>
          </a:xfrm>
          <a:prstGeom prst="rect">
            <a:avLst/>
          </a:prstGeom>
          <a:solidFill>
            <a:schemeClr val="accent3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0" name="Rectangle 49" hidden="1">
            <a:extLst>
              <a:ext uri="{FF2B5EF4-FFF2-40B4-BE49-F238E27FC236}">
                <a16:creationId xmlns:a16="http://schemas.microsoft.com/office/drawing/2014/main" id="{00000000-0008-0000-0000-000032000000}"/>
              </a:ext>
            </a:extLst>
          </xdr:cNvPr>
          <xdr:cNvSpPr/>
        </xdr:nvSpPr>
        <xdr:spPr>
          <a:xfrm>
            <a:off x="2105026" y="4991092"/>
            <a:ext cx="304800" cy="304800"/>
          </a:xfrm>
          <a:prstGeom prst="rect">
            <a:avLst/>
          </a:prstGeom>
          <a:solidFill>
            <a:schemeClr val="accent3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1" name="Rectangle 50" hidden="1">
            <a:extLst>
              <a:ext uri="{FF2B5EF4-FFF2-40B4-BE49-F238E27FC236}">
                <a16:creationId xmlns:a16="http://schemas.microsoft.com/office/drawing/2014/main" id="{00000000-0008-0000-0000-000033000000}"/>
              </a:ext>
            </a:extLst>
          </xdr:cNvPr>
          <xdr:cNvSpPr/>
        </xdr:nvSpPr>
        <xdr:spPr>
          <a:xfrm>
            <a:off x="2105026" y="5305416"/>
            <a:ext cx="304800" cy="304800"/>
          </a:xfrm>
          <a:prstGeom prst="rect">
            <a:avLst/>
          </a:prstGeom>
          <a:solidFill>
            <a:schemeClr val="accent3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2" name="Rectangle 51" hidden="1">
            <a:extLst>
              <a:ext uri="{FF2B5EF4-FFF2-40B4-BE49-F238E27FC236}">
                <a16:creationId xmlns:a16="http://schemas.microsoft.com/office/drawing/2014/main" id="{00000000-0008-0000-0000-000034000000}"/>
              </a:ext>
            </a:extLst>
          </xdr:cNvPr>
          <xdr:cNvSpPr/>
        </xdr:nvSpPr>
        <xdr:spPr>
          <a:xfrm>
            <a:off x="2105026" y="5619743"/>
            <a:ext cx="304800" cy="304800"/>
          </a:xfrm>
          <a:prstGeom prst="rect">
            <a:avLst/>
          </a:prstGeom>
          <a:solidFill>
            <a:schemeClr val="accent2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3" name="Rectangle 52" hidden="1">
            <a:extLst>
              <a:ext uri="{FF2B5EF4-FFF2-40B4-BE49-F238E27FC236}">
                <a16:creationId xmlns:a16="http://schemas.microsoft.com/office/drawing/2014/main" id="{00000000-0008-0000-0000-000035000000}"/>
              </a:ext>
            </a:extLst>
          </xdr:cNvPr>
          <xdr:cNvSpPr/>
        </xdr:nvSpPr>
        <xdr:spPr>
          <a:xfrm>
            <a:off x="2409826" y="4019556"/>
            <a:ext cx="304800" cy="304800"/>
          </a:xfrm>
          <a:prstGeom prst="rect">
            <a:avLst/>
          </a:prstGeom>
          <a:solidFill>
            <a:schemeClr val="accent4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4" name="Rectangle 53" hidden="1">
            <a:extLst>
              <a:ext uri="{FF2B5EF4-FFF2-40B4-BE49-F238E27FC236}">
                <a16:creationId xmlns:a16="http://schemas.microsoft.com/office/drawing/2014/main" id="{00000000-0008-0000-0000-000036000000}"/>
              </a:ext>
            </a:extLst>
          </xdr:cNvPr>
          <xdr:cNvSpPr/>
        </xdr:nvSpPr>
        <xdr:spPr>
          <a:xfrm>
            <a:off x="2409826" y="4348160"/>
            <a:ext cx="304800" cy="304800"/>
          </a:xfrm>
          <a:prstGeom prst="rect">
            <a:avLst/>
          </a:prstGeom>
          <a:solidFill>
            <a:schemeClr val="accent4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5" name="Rectangle 54" hidden="1">
            <a:extLst>
              <a:ext uri="{FF2B5EF4-FFF2-40B4-BE49-F238E27FC236}">
                <a16:creationId xmlns:a16="http://schemas.microsoft.com/office/drawing/2014/main" id="{00000000-0008-0000-0000-000037000000}"/>
              </a:ext>
            </a:extLst>
          </xdr:cNvPr>
          <xdr:cNvSpPr/>
        </xdr:nvSpPr>
        <xdr:spPr>
          <a:xfrm>
            <a:off x="2409826" y="4672007"/>
            <a:ext cx="304800" cy="304800"/>
          </a:xfrm>
          <a:prstGeom prst="rect">
            <a:avLst/>
          </a:prstGeom>
          <a:solidFill>
            <a:schemeClr val="accent4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6" name="Rectangle 55" hidden="1">
            <a:extLst>
              <a:ext uri="{FF2B5EF4-FFF2-40B4-BE49-F238E27FC236}">
                <a16:creationId xmlns:a16="http://schemas.microsoft.com/office/drawing/2014/main" id="{00000000-0008-0000-0000-000038000000}"/>
              </a:ext>
            </a:extLst>
          </xdr:cNvPr>
          <xdr:cNvSpPr/>
        </xdr:nvSpPr>
        <xdr:spPr>
          <a:xfrm>
            <a:off x="2409826" y="4991092"/>
            <a:ext cx="304800" cy="304800"/>
          </a:xfrm>
          <a:prstGeom prst="rect">
            <a:avLst/>
          </a:prstGeom>
          <a:solidFill>
            <a:schemeClr val="accent4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7" name="Rectangle 56" hidden="1">
            <a:extLst>
              <a:ext uri="{FF2B5EF4-FFF2-40B4-BE49-F238E27FC236}">
                <a16:creationId xmlns:a16="http://schemas.microsoft.com/office/drawing/2014/main" id="{00000000-0008-0000-0000-000039000000}"/>
              </a:ext>
            </a:extLst>
          </xdr:cNvPr>
          <xdr:cNvSpPr/>
        </xdr:nvSpPr>
        <xdr:spPr>
          <a:xfrm>
            <a:off x="2409826" y="5305416"/>
            <a:ext cx="304800" cy="304800"/>
          </a:xfrm>
          <a:prstGeom prst="rect">
            <a:avLst/>
          </a:prstGeom>
          <a:solidFill>
            <a:schemeClr val="accent4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8" name="Rectangle 57" hidden="1">
            <a:extLst>
              <a:ext uri="{FF2B5EF4-FFF2-40B4-BE49-F238E27FC236}">
                <a16:creationId xmlns:a16="http://schemas.microsoft.com/office/drawing/2014/main" id="{00000000-0008-0000-0000-00003A000000}"/>
              </a:ext>
            </a:extLst>
          </xdr:cNvPr>
          <xdr:cNvSpPr/>
        </xdr:nvSpPr>
        <xdr:spPr>
          <a:xfrm>
            <a:off x="2409826" y="5619743"/>
            <a:ext cx="304800" cy="304800"/>
          </a:xfrm>
          <a:prstGeom prst="rect">
            <a:avLst/>
          </a:prstGeom>
          <a:solidFill>
            <a:schemeClr val="accent3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59" name="Rectangle 58" hidden="1">
            <a:extLst>
              <a:ext uri="{FF2B5EF4-FFF2-40B4-BE49-F238E27FC236}">
                <a16:creationId xmlns:a16="http://schemas.microsoft.com/office/drawing/2014/main" id="{00000000-0008-0000-0000-00003B000000}"/>
              </a:ext>
            </a:extLst>
          </xdr:cNvPr>
          <xdr:cNvSpPr/>
        </xdr:nvSpPr>
        <xdr:spPr>
          <a:xfrm>
            <a:off x="2714626" y="4019556"/>
            <a:ext cx="304800" cy="304800"/>
          </a:xfrm>
          <a:prstGeom prst="rect">
            <a:avLst/>
          </a:prstGeom>
          <a:solidFill>
            <a:schemeClr val="accent5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0" name="Rectangle 59" hidden="1">
            <a:extLst>
              <a:ext uri="{FF2B5EF4-FFF2-40B4-BE49-F238E27FC236}">
                <a16:creationId xmlns:a16="http://schemas.microsoft.com/office/drawing/2014/main" id="{00000000-0008-0000-0000-00003C000000}"/>
              </a:ext>
            </a:extLst>
          </xdr:cNvPr>
          <xdr:cNvSpPr/>
        </xdr:nvSpPr>
        <xdr:spPr>
          <a:xfrm>
            <a:off x="2714626" y="4348160"/>
            <a:ext cx="304800" cy="304800"/>
          </a:xfrm>
          <a:prstGeom prst="rect">
            <a:avLst/>
          </a:prstGeom>
          <a:solidFill>
            <a:schemeClr val="accent5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1" name="Rectangle 60" hidden="1">
            <a:extLst>
              <a:ext uri="{FF2B5EF4-FFF2-40B4-BE49-F238E27FC236}">
                <a16:creationId xmlns:a16="http://schemas.microsoft.com/office/drawing/2014/main" id="{00000000-0008-0000-0000-00003D000000}"/>
              </a:ext>
            </a:extLst>
          </xdr:cNvPr>
          <xdr:cNvSpPr/>
        </xdr:nvSpPr>
        <xdr:spPr>
          <a:xfrm>
            <a:off x="2714626" y="4672007"/>
            <a:ext cx="304800" cy="304800"/>
          </a:xfrm>
          <a:prstGeom prst="rect">
            <a:avLst/>
          </a:prstGeom>
          <a:solidFill>
            <a:schemeClr val="accent5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2" name="Rectangle 61" hidden="1">
            <a:extLst>
              <a:ext uri="{FF2B5EF4-FFF2-40B4-BE49-F238E27FC236}">
                <a16:creationId xmlns:a16="http://schemas.microsoft.com/office/drawing/2014/main" id="{00000000-0008-0000-0000-00003E000000}"/>
              </a:ext>
            </a:extLst>
          </xdr:cNvPr>
          <xdr:cNvSpPr/>
        </xdr:nvSpPr>
        <xdr:spPr>
          <a:xfrm>
            <a:off x="2714626" y="4991092"/>
            <a:ext cx="304800" cy="304800"/>
          </a:xfrm>
          <a:prstGeom prst="rect">
            <a:avLst/>
          </a:prstGeom>
          <a:solidFill>
            <a:schemeClr val="accent5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3" name="Rectangle 62" hidden="1">
            <a:extLst>
              <a:ext uri="{FF2B5EF4-FFF2-40B4-BE49-F238E27FC236}">
                <a16:creationId xmlns:a16="http://schemas.microsoft.com/office/drawing/2014/main" id="{00000000-0008-0000-0000-00003F000000}"/>
              </a:ext>
            </a:extLst>
          </xdr:cNvPr>
          <xdr:cNvSpPr/>
        </xdr:nvSpPr>
        <xdr:spPr>
          <a:xfrm>
            <a:off x="2714626" y="5305416"/>
            <a:ext cx="304800" cy="304800"/>
          </a:xfrm>
          <a:prstGeom prst="rect">
            <a:avLst/>
          </a:prstGeom>
          <a:solidFill>
            <a:schemeClr val="accent5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4" name="Rectangle 63" hidden="1">
            <a:extLst>
              <a:ext uri="{FF2B5EF4-FFF2-40B4-BE49-F238E27FC236}">
                <a16:creationId xmlns:a16="http://schemas.microsoft.com/office/drawing/2014/main" id="{00000000-0008-0000-0000-000040000000}"/>
              </a:ext>
            </a:extLst>
          </xdr:cNvPr>
          <xdr:cNvSpPr/>
        </xdr:nvSpPr>
        <xdr:spPr>
          <a:xfrm>
            <a:off x="2714626" y="5619743"/>
            <a:ext cx="304800" cy="304800"/>
          </a:xfrm>
          <a:prstGeom prst="rect">
            <a:avLst/>
          </a:prstGeom>
          <a:solidFill>
            <a:schemeClr val="accent5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5" name="Rectangle 64" hidden="1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/>
        </xdr:nvSpPr>
        <xdr:spPr>
          <a:xfrm>
            <a:off x="3019426" y="4019556"/>
            <a:ext cx="304800" cy="304800"/>
          </a:xfrm>
          <a:prstGeom prst="rect">
            <a:avLst/>
          </a:prstGeom>
          <a:solidFill>
            <a:srgbClr val="FFC000"/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6" name="Rectangle 65" hidden="1">
            <a:extLst>
              <a:ext uri="{FF2B5EF4-FFF2-40B4-BE49-F238E27FC236}">
                <a16:creationId xmlns:a16="http://schemas.microsoft.com/office/drawing/2014/main" id="{00000000-0008-0000-0000-000042000000}"/>
              </a:ext>
            </a:extLst>
          </xdr:cNvPr>
          <xdr:cNvSpPr/>
        </xdr:nvSpPr>
        <xdr:spPr>
          <a:xfrm>
            <a:off x="3019426" y="4348160"/>
            <a:ext cx="304800" cy="304800"/>
          </a:xfrm>
          <a:prstGeom prst="rect">
            <a:avLst/>
          </a:prstGeom>
          <a:solidFill>
            <a:schemeClr val="accent6">
              <a:lumMod val="20000"/>
              <a:lumOff val="8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7" name="Rectangle 66" hidden="1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3019426" y="4672007"/>
            <a:ext cx="304800" cy="304800"/>
          </a:xfrm>
          <a:prstGeom prst="rect">
            <a:avLst/>
          </a:prstGeom>
          <a:solidFill>
            <a:schemeClr val="accent6">
              <a:lumMod val="40000"/>
              <a:lumOff val="6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8" name="Rectangle 67" hidden="1">
            <a:extLst>
              <a:ext uri="{FF2B5EF4-FFF2-40B4-BE49-F238E27FC236}">
                <a16:creationId xmlns:a16="http://schemas.microsoft.com/office/drawing/2014/main" id="{00000000-0008-0000-0000-000044000000}"/>
              </a:ext>
            </a:extLst>
          </xdr:cNvPr>
          <xdr:cNvSpPr/>
        </xdr:nvSpPr>
        <xdr:spPr>
          <a:xfrm>
            <a:off x="3019426" y="4991092"/>
            <a:ext cx="304800" cy="304800"/>
          </a:xfrm>
          <a:prstGeom prst="rect">
            <a:avLst/>
          </a:prstGeom>
          <a:solidFill>
            <a:schemeClr val="accent6">
              <a:lumMod val="60000"/>
              <a:lumOff val="4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69" name="Rectangle 68" hidden="1">
            <a:extLst>
              <a:ext uri="{FF2B5EF4-FFF2-40B4-BE49-F238E27FC236}">
                <a16:creationId xmlns:a16="http://schemas.microsoft.com/office/drawing/2014/main" id="{00000000-0008-0000-0000-000045000000}"/>
              </a:ext>
            </a:extLst>
          </xdr:cNvPr>
          <xdr:cNvSpPr/>
        </xdr:nvSpPr>
        <xdr:spPr>
          <a:xfrm>
            <a:off x="3019426" y="5305416"/>
            <a:ext cx="304800" cy="304800"/>
          </a:xfrm>
          <a:prstGeom prst="rect">
            <a:avLst/>
          </a:prstGeom>
          <a:solidFill>
            <a:schemeClr val="accent6">
              <a:lumMod val="75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  <xdr:sp macro="[0]!Admin_SetBookingColor" textlink="">
        <xdr:nvSpPr>
          <xdr:cNvPr id="70" name="Rectangle 69" hidden="1">
            <a:extLst>
              <a:ext uri="{FF2B5EF4-FFF2-40B4-BE49-F238E27FC236}">
                <a16:creationId xmlns:a16="http://schemas.microsoft.com/office/drawing/2014/main" id="{00000000-0008-0000-0000-000046000000}"/>
              </a:ext>
            </a:extLst>
          </xdr:cNvPr>
          <xdr:cNvSpPr/>
        </xdr:nvSpPr>
        <xdr:spPr>
          <a:xfrm>
            <a:off x="3019426" y="5619743"/>
            <a:ext cx="304800" cy="304800"/>
          </a:xfrm>
          <a:prstGeom prst="rect">
            <a:avLst/>
          </a:prstGeom>
          <a:solidFill>
            <a:schemeClr val="accent6">
              <a:lumMod val="50000"/>
            </a:schemeClr>
          </a:solidFill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IE" sz="1100"/>
          </a:p>
        </xdr:txBody>
      </xdr:sp>
    </xdr:grpSp>
    <xdr:clientData/>
  </xdr:twoCellAnchor>
  <xdr:twoCellAnchor>
    <xdr:from>
      <xdr:col>9</xdr:col>
      <xdr:colOff>16568</xdr:colOff>
      <xdr:row>5</xdr:row>
      <xdr:rowOff>10490</xdr:rowOff>
    </xdr:from>
    <xdr:to>
      <xdr:col>9</xdr:col>
      <xdr:colOff>238818</xdr:colOff>
      <xdr:row>5</xdr:row>
      <xdr:rowOff>180008</xdr:rowOff>
    </xdr:to>
    <xdr:grpSp>
      <xdr:nvGrpSpPr>
        <xdr:cNvPr id="71" name="Group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GrpSpPr/>
      </xdr:nvGrpSpPr>
      <xdr:grpSpPr>
        <a:xfrm>
          <a:off x="7030432" y="1248740"/>
          <a:ext cx="222250" cy="169518"/>
          <a:chOff x="7928043" y="1180154"/>
          <a:chExt cx="222250" cy="171045"/>
        </a:xfrm>
      </xdr:grpSpPr>
      <xdr:sp macro="[0]!BrowseForMobileDataFile" textlink="">
        <xdr:nvSpPr>
          <xdr:cNvPr id="72" name="Rectangle 71">
            <a:extLst>
              <a:ext uri="{FF2B5EF4-FFF2-40B4-BE49-F238E27FC236}">
                <a16:creationId xmlns:a16="http://schemas.microsoft.com/office/drawing/2014/main" id="{00000000-0008-0000-0000-000048000000}"/>
              </a:ext>
            </a:extLst>
          </xdr:cNvPr>
          <xdr:cNvSpPr/>
        </xdr:nvSpPr>
        <xdr:spPr>
          <a:xfrm>
            <a:off x="7928043" y="1180154"/>
            <a:ext cx="222250" cy="171045"/>
          </a:xfrm>
          <a:prstGeom prst="rect">
            <a:avLst/>
          </a:prstGeom>
          <a:solidFill>
            <a:schemeClr val="accent1">
              <a:lumMod val="75000"/>
            </a:schemeClr>
          </a:solidFill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pic macro="[0]!BrowseForMobileDataFile">
        <xdr:nvPicPr>
          <xdr:cNvPr id="73" name="Pictur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971241" y="1206240"/>
            <a:ext cx="135854" cy="118872"/>
          </a:xfrm>
          <a:prstGeom prst="rect">
            <a:avLst/>
          </a:prstGeom>
        </xdr:spPr>
      </xdr:pic>
    </xdr:grpSp>
    <xdr:clientData/>
  </xdr:twoCellAnchor>
  <xdr:twoCellAnchor>
    <xdr:from>
      <xdr:col>0</xdr:col>
      <xdr:colOff>114300</xdr:colOff>
      <xdr:row>0</xdr:row>
      <xdr:rowOff>69850</xdr:rowOff>
    </xdr:from>
    <xdr:to>
      <xdr:col>2</xdr:col>
      <xdr:colOff>562255</xdr:colOff>
      <xdr:row>2</xdr:row>
      <xdr:rowOff>22469</xdr:rowOff>
    </xdr:to>
    <xdr:pic>
      <xdr:nvPicPr>
        <xdr:cNvPr id="74" name="Picture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69850"/>
          <a:ext cx="905155" cy="625719"/>
        </a:xfrm>
        <a:prstGeom prst="rect">
          <a:avLst/>
        </a:prstGeom>
        <a:effectLst>
          <a:outerShdw blurRad="25400" dist="12700" dir="2700000" algn="tl" rotWithShape="0">
            <a:prstClr val="black">
              <a:alpha val="40000"/>
            </a:prst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266726</xdr:colOff>
      <xdr:row>1</xdr:row>
      <xdr:rowOff>68691</xdr:rowOff>
    </xdr:from>
    <xdr:to>
      <xdr:col>30</xdr:col>
      <xdr:colOff>269600</xdr:colOff>
      <xdr:row>2</xdr:row>
      <xdr:rowOff>106378</xdr:rowOff>
    </xdr:to>
    <xdr:grpSp>
      <xdr:nvGrpSpPr>
        <xdr:cNvPr id="42" name="TimeLogGrp" hidden="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GrpSpPr/>
      </xdr:nvGrpSpPr>
      <xdr:grpSpPr>
        <a:xfrm>
          <a:off x="13420725" y="544941"/>
          <a:ext cx="2365100" cy="247237"/>
          <a:chOff x="11266514" y="468741"/>
          <a:chExt cx="2384150" cy="251206"/>
        </a:xfrm>
      </xdr:grpSpPr>
      <xdr:grpSp>
        <xdr:nvGrpSpPr>
          <xdr:cNvPr id="24" name="Group 23" hidden="1">
            <a:extLst>
              <a:ext uri="{FF2B5EF4-FFF2-40B4-BE49-F238E27FC236}">
                <a16:creationId xmlns:a16="http://schemas.microsoft.com/office/drawing/2014/main" id="{00000000-0008-0000-0100-000018000000}"/>
              </a:ext>
            </a:extLst>
          </xdr:cNvPr>
          <xdr:cNvGrpSpPr/>
        </xdr:nvGrpSpPr>
        <xdr:grpSpPr>
          <a:xfrm>
            <a:off x="12663009" y="468894"/>
            <a:ext cx="987655" cy="250900"/>
            <a:chOff x="7340599" y="920750"/>
            <a:chExt cx="982394" cy="254000"/>
          </a:xfrm>
        </xdr:grpSpPr>
        <xdr:sp macro="[0]!TimeLog_Print" textlink="">
          <xdr:nvSpPr>
            <xdr:cNvPr id="25" name="Rectangle 24" hidden="1">
              <a:extLst>
                <a:ext uri="{FF2B5EF4-FFF2-40B4-BE49-F238E27FC236}">
                  <a16:creationId xmlns:a16="http://schemas.microsoft.com/office/drawing/2014/main" id="{00000000-0008-0000-0100-000019000000}"/>
                </a:ext>
              </a:extLst>
            </xdr:cNvPr>
            <xdr:cNvSpPr/>
          </xdr:nvSpPr>
          <xdr:spPr>
            <a:xfrm>
              <a:off x="7340599" y="920750"/>
              <a:ext cx="982394" cy="254000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 baseline="0"/>
                <a:t>Print Log</a:t>
              </a:r>
              <a:endParaRPr lang="en-US" sz="1100"/>
            </a:p>
          </xdr:txBody>
        </xdr:sp>
        <xdr:pic macro="[0]!TimeLog_Print">
          <xdr:nvPicPr>
            <xdr:cNvPr id="26" name="Picture 25" hidden="1">
              <a:extLst>
                <a:ext uri="{FF2B5EF4-FFF2-40B4-BE49-F238E27FC236}">
                  <a16:creationId xmlns:a16="http://schemas.microsoft.com/office/drawing/2014/main" id="{00000000-0008-0000-0100-00001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412000" y="956310"/>
              <a:ext cx="182880" cy="182880"/>
            </a:xfrm>
            <a:prstGeom prst="rect">
              <a:avLst/>
            </a:prstGeom>
          </xdr:spPr>
        </xdr:pic>
      </xdr:grpSp>
      <xdr:grpSp>
        <xdr:nvGrpSpPr>
          <xdr:cNvPr id="41" name="Group 40" hidden="1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GrpSpPr/>
        </xdr:nvGrpSpPr>
        <xdr:grpSpPr>
          <a:xfrm>
            <a:off x="11266514" y="468741"/>
            <a:ext cx="1173746" cy="251206"/>
            <a:chOff x="9798077" y="703570"/>
            <a:chExt cx="1173746" cy="251206"/>
          </a:xfrm>
        </xdr:grpSpPr>
        <xdr:sp macro="[0]!TimeLog_ShowHide" textlink="">
          <xdr:nvSpPr>
            <xdr:cNvPr id="38" name="Rectangle 37" hidden="1">
              <a:extLst>
                <a:ext uri="{FF2B5EF4-FFF2-40B4-BE49-F238E27FC236}">
                  <a16:creationId xmlns:a16="http://schemas.microsoft.com/office/drawing/2014/main" id="{00000000-0008-0000-0100-000026000000}"/>
                </a:ext>
              </a:extLst>
            </xdr:cNvPr>
            <xdr:cNvSpPr/>
          </xdr:nvSpPr>
          <xdr:spPr>
            <a:xfrm>
              <a:off x="9798077" y="703570"/>
              <a:ext cx="1173746" cy="25120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Hide</a:t>
              </a:r>
              <a:r>
                <a:rPr lang="en-US" sz="1100" baseline="0"/>
                <a:t> Time </a:t>
              </a:r>
              <a:r>
                <a:rPr lang="en-US" sz="1100"/>
                <a:t>Log</a:t>
              </a:r>
            </a:p>
          </xdr:txBody>
        </xdr:sp>
        <xdr:pic macro="[0]!TimeLog_ShowHide">
          <xdr:nvPicPr>
            <xdr:cNvPr id="40" name="Picture 39" hidden="1">
              <a:extLst>
                <a:ext uri="{FF2B5EF4-FFF2-40B4-BE49-F238E27FC236}">
                  <a16:creationId xmlns:a16="http://schemas.microsoft.com/office/drawing/2014/main" id="{00000000-0008-0000-0100-000028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9854407" y="737733"/>
              <a:ext cx="182880" cy="182880"/>
            </a:xfrm>
            <a:prstGeom prst="rect">
              <a:avLst/>
            </a:prstGeom>
          </xdr:spPr>
        </xdr:pic>
      </xdr:grpSp>
    </xdr:grpSp>
    <xdr:clientData/>
  </xdr:twoCellAnchor>
  <xdr:twoCellAnchor>
    <xdr:from>
      <xdr:col>6</xdr:col>
      <xdr:colOff>76868</xdr:colOff>
      <xdr:row>1</xdr:row>
      <xdr:rowOff>206876</xdr:rowOff>
    </xdr:from>
    <xdr:to>
      <xdr:col>6</xdr:col>
      <xdr:colOff>1005974</xdr:colOff>
      <xdr:row>2</xdr:row>
      <xdr:rowOff>187318</xdr:rowOff>
    </xdr:to>
    <xdr:grpSp>
      <xdr:nvGrpSpPr>
        <xdr:cNvPr id="56" name="Group 55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GrpSpPr/>
      </xdr:nvGrpSpPr>
      <xdr:grpSpPr>
        <a:xfrm>
          <a:off x="2753393" y="683126"/>
          <a:ext cx="929106" cy="189992"/>
          <a:chOff x="3337759" y="1154747"/>
          <a:chExt cx="929106" cy="164592"/>
        </a:xfrm>
      </xdr:grpSpPr>
      <xdr:sp macro="[0]!TimeEntry_ClearFilter" textlink="">
        <xdr:nvSpPr>
          <xdr:cNvPr id="57" name="Rectangle 56">
            <a:extLst>
              <a:ext uri="{FF2B5EF4-FFF2-40B4-BE49-F238E27FC236}">
                <a16:creationId xmlns:a16="http://schemas.microsoft.com/office/drawing/2014/main" id="{00000000-0008-0000-0100-000039000000}"/>
              </a:ext>
            </a:extLst>
          </xdr:cNvPr>
          <xdr:cNvSpPr/>
        </xdr:nvSpPr>
        <xdr:spPr>
          <a:xfrm>
            <a:off x="3337759" y="1154747"/>
            <a:ext cx="929106" cy="164592"/>
          </a:xfrm>
          <a:prstGeom prst="rect">
            <a:avLst/>
          </a:prstGeom>
          <a:solidFill>
            <a:schemeClr val="accent1">
              <a:lumMod val="75000"/>
            </a:schemeClr>
          </a:solidFill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rIns="27432" rtlCol="0" anchor="ctr"/>
          <a:lstStyle/>
          <a:p>
            <a:pPr algn="r"/>
            <a:r>
              <a:rPr lang="en-US" sz="1100"/>
              <a:t>Clear Search</a:t>
            </a:r>
          </a:p>
        </xdr:txBody>
      </xdr:sp>
      <xdr:pic macro="[0]!TimeEntry_ClearFilter">
        <xdr:nvPicPr>
          <xdr:cNvPr id="58" name="Picture 57">
            <a:extLst>
              <a:ext uri="{FF2B5EF4-FFF2-40B4-BE49-F238E27FC236}">
                <a16:creationId xmlns:a16="http://schemas.microsoft.com/office/drawing/2014/main" id="{00000000-0008-0000-0100-00003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361349" y="1173425"/>
            <a:ext cx="132231" cy="109728"/>
          </a:xfrm>
          <a:prstGeom prst="rect">
            <a:avLst/>
          </a:prstGeom>
        </xdr:spPr>
      </xdr:pic>
      <xdr:pic macro="[0]!TimeEntry_ClearFilter">
        <xdr:nvPicPr>
          <xdr:cNvPr id="59" name="Picture 58">
            <a:extLst>
              <a:ext uri="{FF2B5EF4-FFF2-40B4-BE49-F238E27FC236}">
                <a16:creationId xmlns:a16="http://schemas.microsoft.com/office/drawing/2014/main" id="{00000000-0008-0000-0100-00003B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430533" y="1223006"/>
            <a:ext cx="73002" cy="73152"/>
          </a:xfrm>
          <a:prstGeom prst="rect">
            <a:avLst/>
          </a:prstGeom>
        </xdr:spPr>
      </xdr:pic>
    </xdr:grpSp>
    <xdr:clientData/>
  </xdr:twoCellAnchor>
  <xdr:twoCellAnchor editAs="oneCell">
    <xdr:from>
      <xdr:col>3</xdr:col>
      <xdr:colOff>717550</xdr:colOff>
      <xdr:row>0</xdr:row>
      <xdr:rowOff>0</xdr:rowOff>
    </xdr:from>
    <xdr:to>
      <xdr:col>14</xdr:col>
      <xdr:colOff>412750</xdr:colOff>
      <xdr:row>1</xdr:row>
      <xdr:rowOff>136769</xdr:rowOff>
    </xdr:to>
    <xdr:grpSp>
      <xdr:nvGrpSpPr>
        <xdr:cNvPr id="3" name="Group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pSpPr/>
      </xdr:nvGrpSpPr>
      <xdr:grpSpPr>
        <a:xfrm>
          <a:off x="869950" y="0"/>
          <a:ext cx="8696325" cy="613019"/>
          <a:chOff x="3098800" y="0"/>
          <a:chExt cx="9124950" cy="625719"/>
        </a:xfrm>
      </xdr:grpSpPr>
      <xdr:pic>
        <xdr:nvPicPr>
          <xdr:cNvPr id="35" name="Picture 34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443165" y="0"/>
            <a:ext cx="905155" cy="625719"/>
          </a:xfrm>
          <a:prstGeom prst="rect">
            <a:avLst/>
          </a:prstGeom>
          <a:effectLst>
            <a:outerShdw blurRad="25400" dist="12700" dir="2700000" algn="tl" rotWithShape="0">
              <a:prstClr val="black">
                <a:alpha val="40000"/>
              </a:prstClr>
            </a:outerShdw>
          </a:effectLst>
        </xdr:spPr>
      </xdr:pic>
      <xdr:sp macro="" textlink="">
        <xdr:nvSpPr>
          <xdr:cNvPr id="2" name="TextBox 1">
            <a:extLst>
              <a:ext uri="{FF2B5EF4-FFF2-40B4-BE49-F238E27FC236}">
                <a16:creationId xmlns:a16="http://schemas.microsoft.com/office/drawing/2014/main" id="{00000000-0008-0000-0100-000002000000}"/>
              </a:ext>
            </a:extLst>
          </xdr:cNvPr>
          <xdr:cNvSpPr txBox="1"/>
        </xdr:nvSpPr>
        <xdr:spPr>
          <a:xfrm>
            <a:off x="3098800" y="0"/>
            <a:ext cx="9124950" cy="501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r>
              <a:rPr lang="en-US" sz="3000" b="1">
                <a:solidFill>
                  <a:schemeClr val="accent1">
                    <a:lumMod val="50000"/>
                  </a:schemeClr>
                </a:solidFill>
                <a:latin typeface="Amasis MT Pro Medium" panose="02040604050005020304" pitchFamily="18" charset="0"/>
              </a:rPr>
              <a:t>MOBILE EMPLOYEE TIMESHEET</a:t>
            </a:r>
          </a:p>
        </xdr:txBody>
      </xdr:sp>
    </xdr:grpSp>
    <xdr:clientData/>
  </xdr:twoCellAnchor>
  <xdr:twoCellAnchor editAs="oneCell">
    <xdr:from>
      <xdr:col>9</xdr:col>
      <xdr:colOff>0</xdr:colOff>
      <xdr:row>11</xdr:row>
      <xdr:rowOff>0</xdr:rowOff>
    </xdr:from>
    <xdr:to>
      <xdr:col>11</xdr:col>
      <xdr:colOff>158235</xdr:colOff>
      <xdr:row>23</xdr:row>
      <xdr:rowOff>13900</xdr:rowOff>
    </xdr:to>
    <xdr:grpSp>
      <xdr:nvGrpSpPr>
        <xdr:cNvPr id="6" name="Calendar" hidden="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GrpSpPr/>
      </xdr:nvGrpSpPr>
      <xdr:grpSpPr>
        <a:xfrm>
          <a:off x="5257800" y="2419350"/>
          <a:ext cx="2015610" cy="2299900"/>
          <a:chOff x="6178550" y="2882900"/>
          <a:chExt cx="2101335" cy="2223700"/>
        </a:xfrm>
      </xdr:grpSpPr>
      <xdr:sp macro="" textlink="">
        <xdr:nvSpPr>
          <xdr:cNvPr id="46" name="CalBack" hidden="1">
            <a:extLst>
              <a:ext uri="{FF2B5EF4-FFF2-40B4-BE49-F238E27FC236}">
                <a16:creationId xmlns:a16="http://schemas.microsoft.com/office/drawing/2014/main" id="{00000000-0008-0000-0100-00002E000000}"/>
              </a:ext>
            </a:extLst>
          </xdr:cNvPr>
          <xdr:cNvSpPr/>
        </xdr:nvSpPr>
        <xdr:spPr>
          <a:xfrm>
            <a:off x="6178550" y="2882900"/>
            <a:ext cx="2099440" cy="1978717"/>
          </a:xfrm>
          <a:prstGeom prst="rect">
            <a:avLst/>
          </a:prstGeom>
          <a:solidFill>
            <a:srgbClr val="A3CEED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[0]!SelectDay" textlink="CalPopUp!$F$6">
        <xdr:nvSpPr>
          <xdr:cNvPr id="48" name="40Day" hidden="1">
            <a:extLst>
              <a:ext uri="{FF2B5EF4-FFF2-40B4-BE49-F238E27FC236}">
                <a16:creationId xmlns:a16="http://schemas.microsoft.com/office/drawing/2014/main" id="{00000000-0008-0000-0100-000030000000}"/>
              </a:ext>
            </a:extLst>
          </xdr:cNvPr>
          <xdr:cNvSpPr/>
        </xdr:nvSpPr>
        <xdr:spPr>
          <a:xfrm>
            <a:off x="7362806" y="4453750"/>
            <a:ext cx="26377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2FFFE15-B418-4B4B-A57B-DD2FCE20193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6">
        <xdr:nvSpPr>
          <xdr:cNvPr id="60" name="41Day" hidden="1">
            <a:extLst>
              <a:ext uri="{FF2B5EF4-FFF2-40B4-BE49-F238E27FC236}">
                <a16:creationId xmlns:a16="http://schemas.microsoft.com/office/drawing/2014/main" id="{00000000-0008-0000-0100-00003C000000}"/>
              </a:ext>
            </a:extLst>
          </xdr:cNvPr>
          <xdr:cNvSpPr/>
        </xdr:nvSpPr>
        <xdr:spPr>
          <a:xfrm>
            <a:off x="7631129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C69096A-8B76-40F6-BD80-33DE2942CD9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6">
        <xdr:nvSpPr>
          <xdr:cNvPr id="61" name="39Day" hidden="1">
            <a:extLst>
              <a:ext uri="{FF2B5EF4-FFF2-40B4-BE49-F238E27FC236}">
                <a16:creationId xmlns:a16="http://schemas.microsoft.com/office/drawing/2014/main" id="{00000000-0008-0000-0100-00003D000000}"/>
              </a:ext>
            </a:extLst>
          </xdr:cNvPr>
          <xdr:cNvSpPr/>
        </xdr:nvSpPr>
        <xdr:spPr>
          <a:xfrm>
            <a:off x="7098752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E1EA44C-A550-476E-B41B-5D2239966AC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6">
        <xdr:nvSpPr>
          <xdr:cNvPr id="62" name="38Day" hidden="1">
            <a:extLst>
              <a:ext uri="{FF2B5EF4-FFF2-40B4-BE49-F238E27FC236}">
                <a16:creationId xmlns:a16="http://schemas.microsoft.com/office/drawing/2014/main" id="{00000000-0008-0000-0100-00003E000000}"/>
              </a:ext>
            </a:extLst>
          </xdr:cNvPr>
          <xdr:cNvSpPr/>
        </xdr:nvSpPr>
        <xdr:spPr>
          <a:xfrm>
            <a:off x="6832185" y="4453750"/>
            <a:ext cx="26021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19AEE37-AA5B-4495-B9F4-23298FEB870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6">
        <xdr:nvSpPr>
          <xdr:cNvPr id="63" name="42Day" hidden="1">
            <a:extLst>
              <a:ext uri="{FF2B5EF4-FFF2-40B4-BE49-F238E27FC236}">
                <a16:creationId xmlns:a16="http://schemas.microsoft.com/office/drawing/2014/main" id="{00000000-0008-0000-0100-00003F000000}"/>
              </a:ext>
            </a:extLst>
          </xdr:cNvPr>
          <xdr:cNvSpPr/>
        </xdr:nvSpPr>
        <xdr:spPr>
          <a:xfrm>
            <a:off x="7896472" y="4453750"/>
            <a:ext cx="26326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D55D8A4-6B9A-44C7-926B-3486C644430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6">
        <xdr:nvSpPr>
          <xdr:cNvPr id="64" name="37Day" hidden="1">
            <a:extLst>
              <a:ext uri="{FF2B5EF4-FFF2-40B4-BE49-F238E27FC236}">
                <a16:creationId xmlns:a16="http://schemas.microsoft.com/office/drawing/2014/main" id="{00000000-0008-0000-0100-000040000000}"/>
              </a:ext>
            </a:extLst>
          </xdr:cNvPr>
          <xdr:cNvSpPr/>
        </xdr:nvSpPr>
        <xdr:spPr>
          <a:xfrm>
            <a:off x="6565343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5C2C5011-074D-4011-B90F-E1B5D28C0AC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6">
        <xdr:nvSpPr>
          <xdr:cNvPr id="65" name="36Day" hidden="1">
            <a:extLst>
              <a:ext uri="{FF2B5EF4-FFF2-40B4-BE49-F238E27FC236}">
                <a16:creationId xmlns:a16="http://schemas.microsoft.com/office/drawing/2014/main" id="{00000000-0008-0000-0100-000041000000}"/>
              </a:ext>
            </a:extLst>
          </xdr:cNvPr>
          <xdr:cNvSpPr/>
        </xdr:nvSpPr>
        <xdr:spPr>
          <a:xfrm>
            <a:off x="6300225" y="4453750"/>
            <a:ext cx="25912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E084982-A59D-4D4D-BAB1-935083D1E0B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66" name="Settings" hidden="1">
            <a:extLst>
              <a:ext uri="{FF2B5EF4-FFF2-40B4-BE49-F238E27FC236}">
                <a16:creationId xmlns:a16="http://schemas.microsoft.com/office/drawing/2014/main" id="{00000000-0008-0000-0100-000042000000}"/>
              </a:ext>
            </a:extLst>
          </xdr:cNvPr>
          <xdr:cNvSpPr/>
        </xdr:nvSpPr>
        <xdr:spPr>
          <a:xfrm>
            <a:off x="6180445" y="4871039"/>
            <a:ext cx="2099440" cy="235561"/>
          </a:xfrm>
          <a:prstGeom prst="rect">
            <a:avLst/>
          </a:prstGeom>
          <a:solidFill>
            <a:srgbClr val="A3CEED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CalPopUp!$A$4">
        <xdr:nvSpPr>
          <xdr:cNvPr id="67" name="Month" hidden="1">
            <a:extLst>
              <a:ext uri="{FF2B5EF4-FFF2-40B4-BE49-F238E27FC236}">
                <a16:creationId xmlns:a16="http://schemas.microsoft.com/office/drawing/2014/main" id="{00000000-0008-0000-0100-000043000000}"/>
              </a:ext>
            </a:extLst>
          </xdr:cNvPr>
          <xdr:cNvSpPr txBox="1"/>
        </xdr:nvSpPr>
        <xdr:spPr>
          <a:xfrm>
            <a:off x="6466924" y="3077641"/>
            <a:ext cx="746770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r"/>
            <a:fld id="{BB78724B-D88D-4EC7-83FA-E1CD94F713E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Septembre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" textlink="">
        <xdr:nvSpPr>
          <xdr:cNvPr id="68" name="CalBorder" hidden="1">
            <a:extLst>
              <a:ext uri="{FF2B5EF4-FFF2-40B4-BE49-F238E27FC236}">
                <a16:creationId xmlns:a16="http://schemas.microsoft.com/office/drawing/2014/main" id="{00000000-0008-0000-0100-000044000000}"/>
              </a:ext>
            </a:extLst>
          </xdr:cNvPr>
          <xdr:cNvSpPr/>
        </xdr:nvSpPr>
        <xdr:spPr>
          <a:xfrm>
            <a:off x="6284712" y="3052206"/>
            <a:ext cx="1890167" cy="1614863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SelectDay" textlink="CalPopUp!$B$1">
        <xdr:nvSpPr>
          <xdr:cNvPr id="69" name="1Day" hidden="1">
            <a:extLst>
              <a:ext uri="{FF2B5EF4-FFF2-40B4-BE49-F238E27FC236}">
                <a16:creationId xmlns:a16="http://schemas.microsoft.com/office/drawing/2014/main" id="{00000000-0008-0000-0100-000045000000}"/>
              </a:ext>
            </a:extLst>
          </xdr:cNvPr>
          <xdr:cNvSpPr/>
        </xdr:nvSpPr>
        <xdr:spPr>
          <a:xfrm>
            <a:off x="6300115" y="3477460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FB0DFB9-3945-4097-BA17-84D95E6934B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1">
        <xdr:nvSpPr>
          <xdr:cNvPr id="70" name="3Day" hidden="1">
            <a:extLst>
              <a:ext uri="{FF2B5EF4-FFF2-40B4-BE49-F238E27FC236}">
                <a16:creationId xmlns:a16="http://schemas.microsoft.com/office/drawing/2014/main" id="{00000000-0008-0000-0100-000046000000}"/>
              </a:ext>
            </a:extLst>
          </xdr:cNvPr>
          <xdr:cNvSpPr/>
        </xdr:nvSpPr>
        <xdr:spPr>
          <a:xfrm>
            <a:off x="6831596" y="3477460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9B36E47-BDF0-41EB-B1D6-ABCF4513314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2">
        <xdr:nvSpPr>
          <xdr:cNvPr id="71" name="14Day" hidden="1">
            <a:extLst>
              <a:ext uri="{FF2B5EF4-FFF2-40B4-BE49-F238E27FC236}">
                <a16:creationId xmlns:a16="http://schemas.microsoft.com/office/drawing/2014/main" id="{00000000-0008-0000-0100-000047000000}"/>
              </a:ext>
            </a:extLst>
          </xdr:cNvPr>
          <xdr:cNvSpPr/>
        </xdr:nvSpPr>
        <xdr:spPr>
          <a:xfrm>
            <a:off x="7893401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69BD2DA-CC73-4BC0-927F-8C036516DBF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1">
        <xdr:nvSpPr>
          <xdr:cNvPr id="72" name="7Day" hidden="1">
            <a:extLst>
              <a:ext uri="{FF2B5EF4-FFF2-40B4-BE49-F238E27FC236}">
                <a16:creationId xmlns:a16="http://schemas.microsoft.com/office/drawing/2014/main" id="{00000000-0008-0000-0100-000048000000}"/>
              </a:ext>
            </a:extLst>
          </xdr:cNvPr>
          <xdr:cNvSpPr/>
        </xdr:nvSpPr>
        <xdr:spPr>
          <a:xfrm>
            <a:off x="7893401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BF8A5E0-D6D6-46B2-887B-BCF88552619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1">
        <xdr:nvSpPr>
          <xdr:cNvPr id="73" name="4Day" hidden="1">
            <a:extLst>
              <a:ext uri="{FF2B5EF4-FFF2-40B4-BE49-F238E27FC236}">
                <a16:creationId xmlns:a16="http://schemas.microsoft.com/office/drawing/2014/main" id="{00000000-0008-0000-0100-000049000000}"/>
              </a:ext>
            </a:extLst>
          </xdr:cNvPr>
          <xdr:cNvSpPr/>
        </xdr:nvSpPr>
        <xdr:spPr>
          <a:xfrm>
            <a:off x="7097924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67130F8-6E73-442A-BB2E-6935C7BD0B2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1">
        <xdr:nvSpPr>
          <xdr:cNvPr id="74" name="2Day" hidden="1">
            <a:extLst>
              <a:ext uri="{FF2B5EF4-FFF2-40B4-BE49-F238E27FC236}">
                <a16:creationId xmlns:a16="http://schemas.microsoft.com/office/drawing/2014/main" id="{00000000-0008-0000-0100-00004A000000}"/>
              </a:ext>
            </a:extLst>
          </xdr:cNvPr>
          <xdr:cNvSpPr/>
        </xdr:nvSpPr>
        <xdr:spPr>
          <a:xfrm>
            <a:off x="6564993" y="3477460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39A68C58-584D-4555-B91F-EEF671D3371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1">
        <xdr:nvSpPr>
          <xdr:cNvPr id="75" name="5Day" hidden="1">
            <a:extLst>
              <a:ext uri="{FF2B5EF4-FFF2-40B4-BE49-F238E27FC236}">
                <a16:creationId xmlns:a16="http://schemas.microsoft.com/office/drawing/2014/main" id="{00000000-0008-0000-0100-00004B000000}"/>
              </a:ext>
            </a:extLst>
          </xdr:cNvPr>
          <xdr:cNvSpPr/>
        </xdr:nvSpPr>
        <xdr:spPr>
          <a:xfrm>
            <a:off x="7360212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F41D38A-C1EF-4D46-B934-14A0B802DB1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2">
        <xdr:nvSpPr>
          <xdr:cNvPr id="76" name="8Day" hidden="1">
            <a:extLst>
              <a:ext uri="{FF2B5EF4-FFF2-40B4-BE49-F238E27FC236}">
                <a16:creationId xmlns:a16="http://schemas.microsoft.com/office/drawing/2014/main" id="{00000000-0008-0000-0100-00004C000000}"/>
              </a:ext>
            </a:extLst>
          </xdr:cNvPr>
          <xdr:cNvSpPr/>
        </xdr:nvSpPr>
        <xdr:spPr>
          <a:xfrm>
            <a:off x="6300115" y="3672309"/>
            <a:ext cx="258894" cy="189958"/>
          </a:xfrm>
          <a:prstGeom prst="rect">
            <a:avLst/>
          </a:prstGeom>
          <a:solidFill>
            <a:srgbClr val="FCD5B4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32CDB67-BD63-4F73-9AB8-04EEDFD03136}" type="TxLink">
              <a:rPr lang="en-US" sz="11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4</a:t>
            </a:fld>
            <a:endParaRPr lang="en-US" sz="900" b="1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2">
        <xdr:nvSpPr>
          <xdr:cNvPr id="77" name="10Day" hidden="1">
            <a:extLst>
              <a:ext uri="{FF2B5EF4-FFF2-40B4-BE49-F238E27FC236}">
                <a16:creationId xmlns:a16="http://schemas.microsoft.com/office/drawing/2014/main" id="{00000000-0008-0000-0100-00004D000000}"/>
              </a:ext>
            </a:extLst>
          </xdr:cNvPr>
          <xdr:cNvSpPr/>
        </xdr:nvSpPr>
        <xdr:spPr>
          <a:xfrm>
            <a:off x="6831596" y="3672309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378FD1D-6D7D-484F-8F08-D24C38BD4A9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6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1">
        <xdr:nvSpPr>
          <xdr:cNvPr id="78" name="6Day" hidden="1">
            <a:extLst>
              <a:ext uri="{FF2B5EF4-FFF2-40B4-BE49-F238E27FC236}">
                <a16:creationId xmlns:a16="http://schemas.microsoft.com/office/drawing/2014/main" id="{00000000-0008-0000-0100-00004E000000}"/>
              </a:ext>
            </a:extLst>
          </xdr:cNvPr>
          <xdr:cNvSpPr/>
        </xdr:nvSpPr>
        <xdr:spPr>
          <a:xfrm>
            <a:off x="7628296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86D3D8F-F593-4BD4-976B-A7B3649D206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2">
        <xdr:nvSpPr>
          <xdr:cNvPr id="79" name="13Day" hidden="1">
            <a:extLst>
              <a:ext uri="{FF2B5EF4-FFF2-40B4-BE49-F238E27FC236}">
                <a16:creationId xmlns:a16="http://schemas.microsoft.com/office/drawing/2014/main" id="{00000000-0008-0000-0100-00004F000000}"/>
              </a:ext>
            </a:extLst>
          </xdr:cNvPr>
          <xdr:cNvSpPr/>
        </xdr:nvSpPr>
        <xdr:spPr>
          <a:xfrm>
            <a:off x="7628296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1634125-7AD9-4E3F-AE10-FA75953BF4D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2">
        <xdr:nvSpPr>
          <xdr:cNvPr id="80" name="11Day" hidden="1">
            <a:extLst>
              <a:ext uri="{FF2B5EF4-FFF2-40B4-BE49-F238E27FC236}">
                <a16:creationId xmlns:a16="http://schemas.microsoft.com/office/drawing/2014/main" id="{00000000-0008-0000-0100-000050000000}"/>
              </a:ext>
            </a:extLst>
          </xdr:cNvPr>
          <xdr:cNvSpPr/>
        </xdr:nvSpPr>
        <xdr:spPr>
          <a:xfrm>
            <a:off x="7097924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425D2A8-F008-4A34-9001-570031F3642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2">
        <xdr:nvSpPr>
          <xdr:cNvPr id="81" name="9Day" hidden="1">
            <a:extLst>
              <a:ext uri="{FF2B5EF4-FFF2-40B4-BE49-F238E27FC236}">
                <a16:creationId xmlns:a16="http://schemas.microsoft.com/office/drawing/2014/main" id="{00000000-0008-0000-0100-000051000000}"/>
              </a:ext>
            </a:extLst>
          </xdr:cNvPr>
          <xdr:cNvSpPr/>
        </xdr:nvSpPr>
        <xdr:spPr>
          <a:xfrm>
            <a:off x="6564993" y="3672309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4A55A91-8601-4A2D-AC9C-8BDDA91E0B3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2">
        <xdr:nvSpPr>
          <xdr:cNvPr id="82" name="12Day" hidden="1">
            <a:extLst>
              <a:ext uri="{FF2B5EF4-FFF2-40B4-BE49-F238E27FC236}">
                <a16:creationId xmlns:a16="http://schemas.microsoft.com/office/drawing/2014/main" id="{00000000-0008-0000-0100-000052000000}"/>
              </a:ext>
            </a:extLst>
          </xdr:cNvPr>
          <xdr:cNvSpPr/>
        </xdr:nvSpPr>
        <xdr:spPr>
          <a:xfrm>
            <a:off x="7360212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49D532D-89CF-4AEB-8750-1E202F61303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3">
        <xdr:nvSpPr>
          <xdr:cNvPr id="83" name="15Day" hidden="1">
            <a:extLst>
              <a:ext uri="{FF2B5EF4-FFF2-40B4-BE49-F238E27FC236}">
                <a16:creationId xmlns:a16="http://schemas.microsoft.com/office/drawing/2014/main" id="{00000000-0008-0000-0100-000053000000}"/>
              </a:ext>
            </a:extLst>
          </xdr:cNvPr>
          <xdr:cNvSpPr/>
        </xdr:nvSpPr>
        <xdr:spPr>
          <a:xfrm>
            <a:off x="6300115" y="3867252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3F36186-BE00-4DAC-B459-5D5FFB695C7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3">
        <xdr:nvSpPr>
          <xdr:cNvPr id="84" name="17Day" hidden="1">
            <a:extLst>
              <a:ext uri="{FF2B5EF4-FFF2-40B4-BE49-F238E27FC236}">
                <a16:creationId xmlns:a16="http://schemas.microsoft.com/office/drawing/2014/main" id="{00000000-0008-0000-0100-000054000000}"/>
              </a:ext>
            </a:extLst>
          </xdr:cNvPr>
          <xdr:cNvSpPr/>
        </xdr:nvSpPr>
        <xdr:spPr>
          <a:xfrm>
            <a:off x="6831596" y="3867252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92DA8365-FA7C-4054-AA90-259660346E9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13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3">
        <xdr:nvSpPr>
          <xdr:cNvPr id="85" name="20Day" hidden="1">
            <a:extLst>
              <a:ext uri="{FF2B5EF4-FFF2-40B4-BE49-F238E27FC236}">
                <a16:creationId xmlns:a16="http://schemas.microsoft.com/office/drawing/2014/main" id="{00000000-0008-0000-0100-000055000000}"/>
              </a:ext>
            </a:extLst>
          </xdr:cNvPr>
          <xdr:cNvSpPr/>
        </xdr:nvSpPr>
        <xdr:spPr>
          <a:xfrm>
            <a:off x="7628296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CB5AA7D-E085-4214-AD60-E91E01B5B0C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3">
        <xdr:nvSpPr>
          <xdr:cNvPr id="86" name="21Day" hidden="1">
            <a:extLst>
              <a:ext uri="{FF2B5EF4-FFF2-40B4-BE49-F238E27FC236}">
                <a16:creationId xmlns:a16="http://schemas.microsoft.com/office/drawing/2014/main" id="{00000000-0008-0000-0100-000056000000}"/>
              </a:ext>
            </a:extLst>
          </xdr:cNvPr>
          <xdr:cNvSpPr/>
        </xdr:nvSpPr>
        <xdr:spPr>
          <a:xfrm>
            <a:off x="7893401" y="3867252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0E84523-8AD8-48A8-8D73-69EA76338D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3">
        <xdr:nvSpPr>
          <xdr:cNvPr id="87" name="18Day" hidden="1">
            <a:extLst>
              <a:ext uri="{FF2B5EF4-FFF2-40B4-BE49-F238E27FC236}">
                <a16:creationId xmlns:a16="http://schemas.microsoft.com/office/drawing/2014/main" id="{00000000-0008-0000-0100-000057000000}"/>
              </a:ext>
            </a:extLst>
          </xdr:cNvPr>
          <xdr:cNvSpPr/>
        </xdr:nvSpPr>
        <xdr:spPr>
          <a:xfrm>
            <a:off x="7097924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0312E9A-2AF0-4869-9FDB-785B697C40E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3">
        <xdr:nvSpPr>
          <xdr:cNvPr id="88" name="16Day" hidden="1">
            <a:extLst>
              <a:ext uri="{FF2B5EF4-FFF2-40B4-BE49-F238E27FC236}">
                <a16:creationId xmlns:a16="http://schemas.microsoft.com/office/drawing/2014/main" id="{00000000-0008-0000-0100-000058000000}"/>
              </a:ext>
            </a:extLst>
          </xdr:cNvPr>
          <xdr:cNvSpPr/>
        </xdr:nvSpPr>
        <xdr:spPr>
          <a:xfrm>
            <a:off x="6564993" y="3867252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E0BC650A-AC28-4644-B6A0-1D85FB9426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3">
        <xdr:nvSpPr>
          <xdr:cNvPr id="89" name="19Day" hidden="1">
            <a:extLst>
              <a:ext uri="{FF2B5EF4-FFF2-40B4-BE49-F238E27FC236}">
                <a16:creationId xmlns:a16="http://schemas.microsoft.com/office/drawing/2014/main" id="{00000000-0008-0000-0100-000059000000}"/>
              </a:ext>
            </a:extLst>
          </xdr:cNvPr>
          <xdr:cNvSpPr/>
        </xdr:nvSpPr>
        <xdr:spPr>
          <a:xfrm>
            <a:off x="7360212" y="3867252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DC0858F-42D1-479A-B485-FE239868A07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4">
        <xdr:nvSpPr>
          <xdr:cNvPr id="90" name="22Day" hidden="1">
            <a:extLst>
              <a:ext uri="{FF2B5EF4-FFF2-40B4-BE49-F238E27FC236}">
                <a16:creationId xmlns:a16="http://schemas.microsoft.com/office/drawing/2014/main" id="{00000000-0008-0000-0100-00005A000000}"/>
              </a:ext>
            </a:extLst>
          </xdr:cNvPr>
          <xdr:cNvSpPr/>
        </xdr:nvSpPr>
        <xdr:spPr>
          <a:xfrm>
            <a:off x="6300115" y="4062431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B1C467A-D110-4FDD-B3B3-CB955079BA0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4">
        <xdr:nvSpPr>
          <xdr:cNvPr id="91" name="24Day" hidden="1">
            <a:extLst>
              <a:ext uri="{FF2B5EF4-FFF2-40B4-BE49-F238E27FC236}">
                <a16:creationId xmlns:a16="http://schemas.microsoft.com/office/drawing/2014/main" id="{00000000-0008-0000-0100-00005B000000}"/>
              </a:ext>
            </a:extLst>
          </xdr:cNvPr>
          <xdr:cNvSpPr/>
        </xdr:nvSpPr>
        <xdr:spPr>
          <a:xfrm>
            <a:off x="6831596" y="4062431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451EF2A-B256-47C1-85E6-838CD7114C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20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4">
        <xdr:nvSpPr>
          <xdr:cNvPr id="92" name="26Day" hidden="1">
            <a:extLst>
              <a:ext uri="{FF2B5EF4-FFF2-40B4-BE49-F238E27FC236}">
                <a16:creationId xmlns:a16="http://schemas.microsoft.com/office/drawing/2014/main" id="{00000000-0008-0000-0100-00005C000000}"/>
              </a:ext>
            </a:extLst>
          </xdr:cNvPr>
          <xdr:cNvSpPr/>
        </xdr:nvSpPr>
        <xdr:spPr>
          <a:xfrm>
            <a:off x="7360212" y="4062431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5D7A65-5BC9-4F02-BF44-46998C2B5AD8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4">
        <xdr:nvSpPr>
          <xdr:cNvPr id="93" name="27Day" hidden="1">
            <a:extLst>
              <a:ext uri="{FF2B5EF4-FFF2-40B4-BE49-F238E27FC236}">
                <a16:creationId xmlns:a16="http://schemas.microsoft.com/office/drawing/2014/main" id="{00000000-0008-0000-0100-00005D000000}"/>
              </a:ext>
            </a:extLst>
          </xdr:cNvPr>
          <xdr:cNvSpPr/>
        </xdr:nvSpPr>
        <xdr:spPr>
          <a:xfrm>
            <a:off x="7628296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6FF309-8C80-4276-AEDF-F42CA40C217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4">
        <xdr:nvSpPr>
          <xdr:cNvPr id="94" name="25Day" hidden="1">
            <a:extLst>
              <a:ext uri="{FF2B5EF4-FFF2-40B4-BE49-F238E27FC236}">
                <a16:creationId xmlns:a16="http://schemas.microsoft.com/office/drawing/2014/main" id="{00000000-0008-0000-0100-00005E000000}"/>
              </a:ext>
            </a:extLst>
          </xdr:cNvPr>
          <xdr:cNvSpPr/>
        </xdr:nvSpPr>
        <xdr:spPr>
          <a:xfrm>
            <a:off x="7097924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5BCA5BE-AC00-40D9-81C9-0005908C2D3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4">
        <xdr:nvSpPr>
          <xdr:cNvPr id="95" name="23Day" hidden="1">
            <a:extLst>
              <a:ext uri="{FF2B5EF4-FFF2-40B4-BE49-F238E27FC236}">
                <a16:creationId xmlns:a16="http://schemas.microsoft.com/office/drawing/2014/main" id="{00000000-0008-0000-0100-00005F000000}"/>
              </a:ext>
            </a:extLst>
          </xdr:cNvPr>
          <xdr:cNvSpPr/>
        </xdr:nvSpPr>
        <xdr:spPr>
          <a:xfrm>
            <a:off x="6564993" y="4062431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0F484AE-88FB-45A0-A20B-9D30ADBDF38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4">
        <xdr:nvSpPr>
          <xdr:cNvPr id="96" name="28Day" hidden="1">
            <a:extLst>
              <a:ext uri="{FF2B5EF4-FFF2-40B4-BE49-F238E27FC236}">
                <a16:creationId xmlns:a16="http://schemas.microsoft.com/office/drawing/2014/main" id="{00000000-0008-0000-0100-000060000000}"/>
              </a:ext>
            </a:extLst>
          </xdr:cNvPr>
          <xdr:cNvSpPr/>
        </xdr:nvSpPr>
        <xdr:spPr>
          <a:xfrm>
            <a:off x="7893401" y="4062431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E8DB296-0CB2-483B-843F-A519D81EEE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5">
        <xdr:nvSpPr>
          <xdr:cNvPr id="97" name="29Day" hidden="1">
            <a:extLst>
              <a:ext uri="{FF2B5EF4-FFF2-40B4-BE49-F238E27FC236}">
                <a16:creationId xmlns:a16="http://schemas.microsoft.com/office/drawing/2014/main" id="{00000000-0008-0000-0100-000061000000}"/>
              </a:ext>
            </a:extLst>
          </xdr:cNvPr>
          <xdr:cNvSpPr/>
        </xdr:nvSpPr>
        <xdr:spPr>
          <a:xfrm>
            <a:off x="6300115" y="4258574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6B46D14-C4D3-4F04-9C40-6C47792D113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5">
        <xdr:nvSpPr>
          <xdr:cNvPr id="98" name="31Day" hidden="1">
            <a:extLst>
              <a:ext uri="{FF2B5EF4-FFF2-40B4-BE49-F238E27FC236}">
                <a16:creationId xmlns:a16="http://schemas.microsoft.com/office/drawing/2014/main" id="{00000000-0008-0000-0100-000062000000}"/>
              </a:ext>
            </a:extLst>
          </xdr:cNvPr>
          <xdr:cNvSpPr/>
        </xdr:nvSpPr>
        <xdr:spPr>
          <a:xfrm>
            <a:off x="6831596" y="4258574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0FF9E95-69BE-4FA1-A6F4-6DA51B7E2F0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27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5">
        <xdr:nvSpPr>
          <xdr:cNvPr id="99" name="34Day" hidden="1">
            <a:extLst>
              <a:ext uri="{FF2B5EF4-FFF2-40B4-BE49-F238E27FC236}">
                <a16:creationId xmlns:a16="http://schemas.microsoft.com/office/drawing/2014/main" id="{00000000-0008-0000-0100-000063000000}"/>
              </a:ext>
            </a:extLst>
          </xdr:cNvPr>
          <xdr:cNvSpPr/>
        </xdr:nvSpPr>
        <xdr:spPr>
          <a:xfrm>
            <a:off x="7629820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1847B52-5575-4C1F-9034-58CDE64796A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5">
        <xdr:nvSpPr>
          <xdr:cNvPr id="100" name="35Day" hidden="1">
            <a:extLst>
              <a:ext uri="{FF2B5EF4-FFF2-40B4-BE49-F238E27FC236}">
                <a16:creationId xmlns:a16="http://schemas.microsoft.com/office/drawing/2014/main" id="{00000000-0008-0000-0100-000064000000}"/>
              </a:ext>
            </a:extLst>
          </xdr:cNvPr>
          <xdr:cNvSpPr/>
        </xdr:nvSpPr>
        <xdr:spPr>
          <a:xfrm>
            <a:off x="7894924" y="4258574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319480F-2B50-49F9-BD12-BD0A4E8AE74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5">
        <xdr:nvSpPr>
          <xdr:cNvPr id="101" name="32Day" hidden="1">
            <a:extLst>
              <a:ext uri="{FF2B5EF4-FFF2-40B4-BE49-F238E27FC236}">
                <a16:creationId xmlns:a16="http://schemas.microsoft.com/office/drawing/2014/main" id="{00000000-0008-0000-0100-000065000000}"/>
              </a:ext>
            </a:extLst>
          </xdr:cNvPr>
          <xdr:cNvSpPr/>
        </xdr:nvSpPr>
        <xdr:spPr>
          <a:xfrm>
            <a:off x="7097924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7DA800F-9AC2-42D7-8C3E-C3482D4E706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5">
        <xdr:nvSpPr>
          <xdr:cNvPr id="102" name="30Day" hidden="1">
            <a:extLst>
              <a:ext uri="{FF2B5EF4-FFF2-40B4-BE49-F238E27FC236}">
                <a16:creationId xmlns:a16="http://schemas.microsoft.com/office/drawing/2014/main" id="{00000000-0008-0000-0100-000066000000}"/>
              </a:ext>
            </a:extLst>
          </xdr:cNvPr>
          <xdr:cNvSpPr/>
        </xdr:nvSpPr>
        <xdr:spPr>
          <a:xfrm>
            <a:off x="6564993" y="4258574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ECAF975-77F9-4C57-90C1-63C98B27A31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5">
        <xdr:nvSpPr>
          <xdr:cNvPr id="103" name="33Day" hidden="1">
            <a:extLst>
              <a:ext uri="{FF2B5EF4-FFF2-40B4-BE49-F238E27FC236}">
                <a16:creationId xmlns:a16="http://schemas.microsoft.com/office/drawing/2014/main" id="{00000000-0008-0000-0100-000067000000}"/>
              </a:ext>
            </a:extLst>
          </xdr:cNvPr>
          <xdr:cNvSpPr/>
        </xdr:nvSpPr>
        <xdr:spPr>
          <a:xfrm>
            <a:off x="7361737" y="4258574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9B5EE85-8A88-4162-A77C-52A8E240958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104" name="Sa" hidden="1">
            <a:extLst>
              <a:ext uri="{FF2B5EF4-FFF2-40B4-BE49-F238E27FC236}">
                <a16:creationId xmlns:a16="http://schemas.microsoft.com/office/drawing/2014/main" id="{00000000-0008-0000-0100-000068000000}"/>
              </a:ext>
            </a:extLst>
          </xdr:cNvPr>
          <xdr:cNvSpPr/>
        </xdr:nvSpPr>
        <xdr:spPr>
          <a:xfrm>
            <a:off x="7894815" y="3278676"/>
            <a:ext cx="26303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Sa</a:t>
            </a:r>
          </a:p>
        </xdr:txBody>
      </xdr:sp>
      <xdr:sp macro="" textlink="">
        <xdr:nvSpPr>
          <xdr:cNvPr id="105" name="Fr" hidden="1">
            <a:extLst>
              <a:ext uri="{FF2B5EF4-FFF2-40B4-BE49-F238E27FC236}">
                <a16:creationId xmlns:a16="http://schemas.microsoft.com/office/drawing/2014/main" id="{00000000-0008-0000-0100-000069000000}"/>
              </a:ext>
            </a:extLst>
          </xdr:cNvPr>
          <xdr:cNvSpPr/>
        </xdr:nvSpPr>
        <xdr:spPr>
          <a:xfrm>
            <a:off x="7629711" y="3278676"/>
            <a:ext cx="258029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Fr</a:t>
            </a:r>
          </a:p>
        </xdr:txBody>
      </xdr:sp>
      <xdr:sp macro="" textlink="">
        <xdr:nvSpPr>
          <xdr:cNvPr id="106" name="Th" hidden="1">
            <a:extLst>
              <a:ext uri="{FF2B5EF4-FFF2-40B4-BE49-F238E27FC236}">
                <a16:creationId xmlns:a16="http://schemas.microsoft.com/office/drawing/2014/main" id="{00000000-0008-0000-0100-00006A000000}"/>
              </a:ext>
            </a:extLst>
          </xdr:cNvPr>
          <xdr:cNvSpPr/>
        </xdr:nvSpPr>
        <xdr:spPr>
          <a:xfrm>
            <a:off x="7360751" y="3278676"/>
            <a:ext cx="263908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Th</a:t>
            </a:r>
          </a:p>
        </xdr:txBody>
      </xdr:sp>
      <xdr:sp macro="" textlink="">
        <xdr:nvSpPr>
          <xdr:cNvPr id="107" name="We" hidden="1">
            <a:extLst>
              <a:ext uri="{FF2B5EF4-FFF2-40B4-BE49-F238E27FC236}">
                <a16:creationId xmlns:a16="http://schemas.microsoft.com/office/drawing/2014/main" id="{00000000-0008-0000-0100-00006B000000}"/>
              </a:ext>
            </a:extLst>
          </xdr:cNvPr>
          <xdr:cNvSpPr/>
        </xdr:nvSpPr>
        <xdr:spPr>
          <a:xfrm>
            <a:off x="7099337" y="3278676"/>
            <a:ext cx="25715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WeW</a:t>
            </a:r>
          </a:p>
        </xdr:txBody>
      </xdr:sp>
      <xdr:sp macro="" textlink="">
        <xdr:nvSpPr>
          <xdr:cNvPr id="108" name="Tu" hidden="1">
            <a:extLst>
              <a:ext uri="{FF2B5EF4-FFF2-40B4-BE49-F238E27FC236}">
                <a16:creationId xmlns:a16="http://schemas.microsoft.com/office/drawing/2014/main" id="{00000000-0008-0000-0100-00006C000000}"/>
              </a:ext>
            </a:extLst>
          </xdr:cNvPr>
          <xdr:cNvSpPr/>
        </xdr:nvSpPr>
        <xdr:spPr>
          <a:xfrm>
            <a:off x="6832135" y="3278676"/>
            <a:ext cx="260856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Tu</a:t>
            </a:r>
          </a:p>
        </xdr:txBody>
      </xdr:sp>
      <xdr:sp macro="" textlink="">
        <xdr:nvSpPr>
          <xdr:cNvPr id="109" name="Mo" hidden="1">
            <a:extLst>
              <a:ext uri="{FF2B5EF4-FFF2-40B4-BE49-F238E27FC236}">
                <a16:creationId xmlns:a16="http://schemas.microsoft.com/office/drawing/2014/main" id="{00000000-0008-0000-0100-00006D000000}"/>
              </a:ext>
            </a:extLst>
          </xdr:cNvPr>
          <xdr:cNvSpPr/>
        </xdr:nvSpPr>
        <xdr:spPr>
          <a:xfrm>
            <a:off x="6566408" y="3278676"/>
            <a:ext cx="257153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l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Mo</a:t>
            </a:r>
          </a:p>
        </xdr:txBody>
      </xdr:sp>
      <xdr:sp macro="" textlink="">
        <xdr:nvSpPr>
          <xdr:cNvPr id="110" name="Su" hidden="1">
            <a:extLst>
              <a:ext uri="{FF2B5EF4-FFF2-40B4-BE49-F238E27FC236}">
                <a16:creationId xmlns:a16="http://schemas.microsoft.com/office/drawing/2014/main" id="{00000000-0008-0000-0100-00006E000000}"/>
              </a:ext>
            </a:extLst>
          </xdr:cNvPr>
          <xdr:cNvSpPr/>
        </xdr:nvSpPr>
        <xdr:spPr>
          <a:xfrm>
            <a:off x="6301530" y="3278676"/>
            <a:ext cx="258894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Su</a:t>
            </a:r>
          </a:p>
        </xdr:txBody>
      </xdr:sp>
      <xdr:pic macro="[0]!ShowSettings">
        <xdr:nvPicPr>
          <xdr:cNvPr id="111" name="SetBtn" hidden="1">
            <a:extLst>
              <a:ext uri="{FF2B5EF4-FFF2-40B4-BE49-F238E27FC236}">
                <a16:creationId xmlns:a16="http://schemas.microsoft.com/office/drawing/2014/main" id="{00000000-0008-0000-0100-00006F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00458" y="4715891"/>
            <a:ext cx="136223" cy="142785"/>
          </a:xfrm>
          <a:prstGeom prst="rect">
            <a:avLst/>
          </a:prstGeom>
        </xdr:spPr>
      </xdr:pic>
      <xdr:sp macro="[0]!CalCol" textlink="">
        <xdr:nvSpPr>
          <xdr:cNvPr id="112" name="CalCol1" hidden="1">
            <a:extLst>
              <a:ext uri="{FF2B5EF4-FFF2-40B4-BE49-F238E27FC236}">
                <a16:creationId xmlns:a16="http://schemas.microsoft.com/office/drawing/2014/main" id="{00000000-0008-0000-0100-000070000000}"/>
              </a:ext>
            </a:extLst>
          </xdr:cNvPr>
          <xdr:cNvSpPr/>
        </xdr:nvSpPr>
        <xdr:spPr>
          <a:xfrm>
            <a:off x="6280134" y="4912884"/>
            <a:ext cx="129098" cy="131914"/>
          </a:xfrm>
          <a:prstGeom prst="ellipse">
            <a:avLst/>
          </a:prstGeom>
          <a:solidFill>
            <a:srgbClr val="EAEAEA"/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3" name="CalCol2" hidden="1">
            <a:extLst>
              <a:ext uri="{FF2B5EF4-FFF2-40B4-BE49-F238E27FC236}">
                <a16:creationId xmlns:a16="http://schemas.microsoft.com/office/drawing/2014/main" id="{00000000-0008-0000-0100-000071000000}"/>
              </a:ext>
            </a:extLst>
          </xdr:cNvPr>
          <xdr:cNvSpPr/>
        </xdr:nvSpPr>
        <xdr:spPr>
          <a:xfrm>
            <a:off x="6503669" y="4912884"/>
            <a:ext cx="129098" cy="131914"/>
          </a:xfrm>
          <a:prstGeom prst="ellipse">
            <a:avLst/>
          </a:prstGeom>
          <a:solidFill>
            <a:schemeClr val="bg2">
              <a:lumMod val="75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4" name="CalCol3" hidden="1">
            <a:extLst>
              <a:ext uri="{FF2B5EF4-FFF2-40B4-BE49-F238E27FC236}">
                <a16:creationId xmlns:a16="http://schemas.microsoft.com/office/drawing/2014/main" id="{00000000-0008-0000-0100-000072000000}"/>
              </a:ext>
            </a:extLst>
          </xdr:cNvPr>
          <xdr:cNvSpPr/>
        </xdr:nvSpPr>
        <xdr:spPr>
          <a:xfrm>
            <a:off x="6727203" y="4912884"/>
            <a:ext cx="129932" cy="131914"/>
          </a:xfrm>
          <a:prstGeom prst="ellipse">
            <a:avLst/>
          </a:prstGeom>
          <a:solidFill>
            <a:schemeClr val="tx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5" name="CalCol4" hidden="1">
            <a:extLst>
              <a:ext uri="{FF2B5EF4-FFF2-40B4-BE49-F238E27FC236}">
                <a16:creationId xmlns:a16="http://schemas.microsoft.com/office/drawing/2014/main" id="{00000000-0008-0000-0100-000073000000}"/>
              </a:ext>
            </a:extLst>
          </xdr:cNvPr>
          <xdr:cNvSpPr/>
        </xdr:nvSpPr>
        <xdr:spPr>
          <a:xfrm>
            <a:off x="6951570" y="4912884"/>
            <a:ext cx="129098" cy="131914"/>
          </a:xfrm>
          <a:prstGeom prst="ellipse">
            <a:avLst/>
          </a:prstGeom>
          <a:solidFill>
            <a:schemeClr val="accent1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6" name="CalCol5" hidden="1">
            <a:extLst>
              <a:ext uri="{FF2B5EF4-FFF2-40B4-BE49-F238E27FC236}">
                <a16:creationId xmlns:a16="http://schemas.microsoft.com/office/drawing/2014/main" id="{00000000-0008-0000-0100-000074000000}"/>
              </a:ext>
            </a:extLst>
          </xdr:cNvPr>
          <xdr:cNvSpPr/>
        </xdr:nvSpPr>
        <xdr:spPr>
          <a:xfrm>
            <a:off x="7175104" y="4912884"/>
            <a:ext cx="129098" cy="131914"/>
          </a:xfrm>
          <a:prstGeom prst="ellipse">
            <a:avLst/>
          </a:prstGeom>
          <a:solidFill>
            <a:schemeClr val="accent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7" name="CalCol6" hidden="1">
            <a:extLst>
              <a:ext uri="{FF2B5EF4-FFF2-40B4-BE49-F238E27FC236}">
                <a16:creationId xmlns:a16="http://schemas.microsoft.com/office/drawing/2014/main" id="{00000000-0008-0000-0100-000075000000}"/>
              </a:ext>
            </a:extLst>
          </xdr:cNvPr>
          <xdr:cNvSpPr/>
        </xdr:nvSpPr>
        <xdr:spPr>
          <a:xfrm>
            <a:off x="7399471" y="4912884"/>
            <a:ext cx="129098" cy="131914"/>
          </a:xfrm>
          <a:prstGeom prst="ellipse">
            <a:avLst/>
          </a:prstGeom>
          <a:solidFill>
            <a:schemeClr val="accent3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8" name="CalCol7" hidden="1">
            <a:extLst>
              <a:ext uri="{FF2B5EF4-FFF2-40B4-BE49-F238E27FC236}">
                <a16:creationId xmlns:a16="http://schemas.microsoft.com/office/drawing/2014/main" id="{00000000-0008-0000-0100-000076000000}"/>
              </a:ext>
            </a:extLst>
          </xdr:cNvPr>
          <xdr:cNvSpPr/>
        </xdr:nvSpPr>
        <xdr:spPr>
          <a:xfrm>
            <a:off x="7623005" y="4912884"/>
            <a:ext cx="129098" cy="131914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19" name="CalCol8" hidden="1">
            <a:extLst>
              <a:ext uri="{FF2B5EF4-FFF2-40B4-BE49-F238E27FC236}">
                <a16:creationId xmlns:a16="http://schemas.microsoft.com/office/drawing/2014/main" id="{00000000-0008-0000-0100-000077000000}"/>
              </a:ext>
            </a:extLst>
          </xdr:cNvPr>
          <xdr:cNvSpPr/>
        </xdr:nvSpPr>
        <xdr:spPr>
          <a:xfrm>
            <a:off x="7846540" y="4912884"/>
            <a:ext cx="129930" cy="131914"/>
          </a:xfrm>
          <a:prstGeom prst="ellipse">
            <a:avLst/>
          </a:prstGeom>
          <a:solidFill>
            <a:schemeClr val="accent5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20" name="CalCol9" hidden="1">
            <a:extLst>
              <a:ext uri="{FF2B5EF4-FFF2-40B4-BE49-F238E27FC236}">
                <a16:creationId xmlns:a16="http://schemas.microsoft.com/office/drawing/2014/main" id="{00000000-0008-0000-0100-000078000000}"/>
              </a:ext>
            </a:extLst>
          </xdr:cNvPr>
          <xdr:cNvSpPr/>
        </xdr:nvSpPr>
        <xdr:spPr>
          <a:xfrm>
            <a:off x="8070907" y="4912884"/>
            <a:ext cx="129098" cy="131914"/>
          </a:xfrm>
          <a:prstGeom prst="ellipse">
            <a:avLst/>
          </a:prstGeom>
          <a:solidFill>
            <a:schemeClr val="accent6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5" name="PrevMonth" hidden="1">
            <a:extLst>
              <a:ext uri="{FF2B5EF4-FFF2-40B4-BE49-F238E27FC236}">
                <a16:creationId xmlns:a16="http://schemas.microsoft.com/office/drawing/2014/main" id="{00000000-0008-0000-0100-000005000000}"/>
              </a:ext>
            </a:extLst>
          </xdr:cNvPr>
          <xdr:cNvGrpSpPr/>
        </xdr:nvGrpSpPr>
        <xdr:grpSpPr>
          <a:xfrm>
            <a:off x="6332067" y="3118461"/>
            <a:ext cx="103557" cy="108546"/>
            <a:chOff x="6332067" y="3118461"/>
            <a:chExt cx="103557" cy="108546"/>
          </a:xfrm>
        </xdr:grpSpPr>
        <xdr:sp macro="[0]!PrevMonth" textlink="">
          <xdr:nvSpPr>
            <xdr:cNvPr id="128" name="PrevRec" hidden="1">
              <a:extLst>
                <a:ext uri="{FF2B5EF4-FFF2-40B4-BE49-F238E27FC236}">
                  <a16:creationId xmlns:a16="http://schemas.microsoft.com/office/drawing/2014/main" id="{00000000-0008-0000-0100-000080000000}"/>
                </a:ext>
              </a:extLst>
            </xdr:cNvPr>
            <xdr:cNvSpPr/>
          </xdr:nvSpPr>
          <xdr:spPr>
            <a:xfrm>
              <a:off x="6332067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PrevMonth" textlink="">
          <xdr:nvSpPr>
            <xdr:cNvPr id="129" name="PrevTri" hidden="1">
              <a:extLst>
                <a:ext uri="{FF2B5EF4-FFF2-40B4-BE49-F238E27FC236}">
                  <a16:creationId xmlns:a16="http://schemas.microsoft.com/office/drawing/2014/main" id="{00000000-0008-0000-0100-000081000000}"/>
                </a:ext>
              </a:extLst>
            </xdr:cNvPr>
            <xdr:cNvSpPr/>
          </xdr:nvSpPr>
          <xdr:spPr>
            <a:xfrm rot="16200000">
              <a:off x="6342315" y="3145091"/>
              <a:ext cx="72077" cy="55287"/>
            </a:xfrm>
            <a:prstGeom prst="triangle">
              <a:avLst/>
            </a:prstGeom>
            <a:solidFill>
              <a:sysClr val="window" lastClr="FFFF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grpSp>
        <xdr:nvGrpSpPr>
          <xdr:cNvPr id="4" name="NextMonth" hidden="1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GrpSpPr/>
        </xdr:nvGrpSpPr>
        <xdr:grpSpPr>
          <a:xfrm>
            <a:off x="8022658" y="3118461"/>
            <a:ext cx="103557" cy="108546"/>
            <a:chOff x="8022658" y="3118461"/>
            <a:chExt cx="103557" cy="108546"/>
          </a:xfrm>
        </xdr:grpSpPr>
        <xdr:sp macro="[0]!NextMonth" textlink="">
          <xdr:nvSpPr>
            <xdr:cNvPr id="126" name="NextRec" hidden="1">
              <a:extLst>
                <a:ext uri="{FF2B5EF4-FFF2-40B4-BE49-F238E27FC236}">
                  <a16:creationId xmlns:a16="http://schemas.microsoft.com/office/drawing/2014/main" id="{00000000-0008-0000-0100-00007E000000}"/>
                </a:ext>
              </a:extLst>
            </xdr:cNvPr>
            <xdr:cNvSpPr/>
          </xdr:nvSpPr>
          <xdr:spPr>
            <a:xfrm>
              <a:off x="8022658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NextMonth" textlink="">
          <xdr:nvSpPr>
            <xdr:cNvPr id="127" name="NextTri" hidden="1">
              <a:extLst>
                <a:ext uri="{FF2B5EF4-FFF2-40B4-BE49-F238E27FC236}">
                  <a16:creationId xmlns:a16="http://schemas.microsoft.com/office/drawing/2014/main" id="{00000000-0008-0000-0100-00007F000000}"/>
                </a:ext>
              </a:extLst>
            </xdr:cNvPr>
            <xdr:cNvSpPr/>
          </xdr:nvSpPr>
          <xdr:spPr>
            <a:xfrm rot="5400000">
              <a:off x="8041893" y="3145091"/>
              <a:ext cx="72077" cy="55287"/>
            </a:xfrm>
            <a:prstGeom prst="triangle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sp macro="" textlink="CalPopUp!$A$2">
        <xdr:nvSpPr>
          <xdr:cNvPr id="123" name="Year" hidden="1">
            <a:extLst>
              <a:ext uri="{FF2B5EF4-FFF2-40B4-BE49-F238E27FC236}">
                <a16:creationId xmlns:a16="http://schemas.microsoft.com/office/drawing/2014/main" id="{00000000-0008-0000-0100-00007B000000}"/>
              </a:ext>
            </a:extLst>
          </xdr:cNvPr>
          <xdr:cNvSpPr txBox="1"/>
        </xdr:nvSpPr>
        <xdr:spPr>
          <a:xfrm>
            <a:off x="7353349" y="3077641"/>
            <a:ext cx="338747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ctr"/>
            <a:fld id="{68F16AD4-F8E6-4AE2-9EF2-9F85FF59C74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2022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NextYear" textlink="">
        <xdr:nvSpPr>
          <xdr:cNvPr id="124" name="NextYr" hidden="1">
            <a:extLst>
              <a:ext uri="{FF2B5EF4-FFF2-40B4-BE49-F238E27FC236}">
                <a16:creationId xmlns:a16="http://schemas.microsoft.com/office/drawing/2014/main" id="{00000000-0008-0000-0100-00007C000000}"/>
              </a:ext>
            </a:extLst>
          </xdr:cNvPr>
          <xdr:cNvSpPr/>
        </xdr:nvSpPr>
        <xdr:spPr>
          <a:xfrm>
            <a:off x="7283590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PrevYear" textlink="">
        <xdr:nvSpPr>
          <xdr:cNvPr id="125" name="PrevYr" hidden="1">
            <a:extLst>
              <a:ext uri="{FF2B5EF4-FFF2-40B4-BE49-F238E27FC236}">
                <a16:creationId xmlns:a16="http://schemas.microsoft.com/office/drawing/2014/main" id="{00000000-0008-0000-0100-00007D000000}"/>
              </a:ext>
            </a:extLst>
          </xdr:cNvPr>
          <xdr:cNvSpPr/>
        </xdr:nvSpPr>
        <xdr:spPr>
          <a:xfrm flipV="1">
            <a:off x="7689429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</xdr:grpSp>
    <xdr:clientData/>
  </xdr:twoCellAnchor>
  <xdr:twoCellAnchor editAs="oneCell">
    <xdr:from>
      <xdr:col>12</xdr:col>
      <xdr:colOff>0</xdr:colOff>
      <xdr:row>11</xdr:row>
      <xdr:rowOff>0</xdr:rowOff>
    </xdr:from>
    <xdr:to>
      <xdr:col>15</xdr:col>
      <xdr:colOff>194183</xdr:colOff>
      <xdr:row>34</xdr:row>
      <xdr:rowOff>74295</xdr:rowOff>
    </xdr:to>
    <xdr:grpSp>
      <xdr:nvGrpSpPr>
        <xdr:cNvPr id="307" name="TimePickGrp" hidden="1">
          <a:extLst>
            <a:ext uri="{FF2B5EF4-FFF2-40B4-BE49-F238E27FC236}">
              <a16:creationId xmlns:a16="http://schemas.microsoft.com/office/drawing/2014/main" id="{00000000-0008-0000-0100-000033010000}"/>
            </a:ext>
          </a:extLst>
        </xdr:cNvPr>
        <xdr:cNvGrpSpPr/>
      </xdr:nvGrpSpPr>
      <xdr:grpSpPr>
        <a:xfrm>
          <a:off x="7877175" y="2419350"/>
          <a:ext cx="2327783" cy="4455795"/>
          <a:chOff x="9925050" y="2438400"/>
          <a:chExt cx="2327783" cy="4455795"/>
        </a:xfrm>
      </xdr:grpSpPr>
      <xdr:sp macro="" textlink="">
        <xdr:nvSpPr>
          <xdr:cNvPr id="131" name="MainBack" hidden="1">
            <a:extLst>
              <a:ext uri="{FF2B5EF4-FFF2-40B4-BE49-F238E27FC236}">
                <a16:creationId xmlns:a16="http://schemas.microsoft.com/office/drawing/2014/main" id="{00000000-0008-0000-0100-000083000000}"/>
              </a:ext>
            </a:extLst>
          </xdr:cNvPr>
          <xdr:cNvSpPr/>
        </xdr:nvSpPr>
        <xdr:spPr>
          <a:xfrm>
            <a:off x="9925050" y="2438400"/>
            <a:ext cx="2327783" cy="3519138"/>
          </a:xfrm>
          <a:prstGeom prst="rect">
            <a:avLst/>
          </a:prstGeom>
          <a:solidFill>
            <a:srgbClr val="31859C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" textlink="">
        <xdr:nvSpPr>
          <xdr:cNvPr id="132" name="BackCircle" hidden="1">
            <a:extLst>
              <a:ext uri="{FF2B5EF4-FFF2-40B4-BE49-F238E27FC236}">
                <a16:creationId xmlns:a16="http://schemas.microsoft.com/office/drawing/2014/main" id="{00000000-0008-0000-0100-000084000000}"/>
              </a:ext>
            </a:extLst>
          </xdr:cNvPr>
          <xdr:cNvSpPr/>
        </xdr:nvSpPr>
        <xdr:spPr>
          <a:xfrm>
            <a:off x="10141982" y="3296857"/>
            <a:ext cx="1899157" cy="1950170"/>
          </a:xfrm>
          <a:prstGeom prst="ellipse">
            <a:avLst/>
          </a:prstGeom>
          <a:solidFill>
            <a:srgbClr val="215968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133" name="HrsGrp" hidden="1">
            <a:extLst>
              <a:ext uri="{FF2B5EF4-FFF2-40B4-BE49-F238E27FC236}">
                <a16:creationId xmlns:a16="http://schemas.microsoft.com/office/drawing/2014/main" id="{00000000-0008-0000-0100-000085000000}"/>
              </a:ext>
            </a:extLst>
          </xdr:cNvPr>
          <xdr:cNvGrpSpPr/>
        </xdr:nvGrpSpPr>
        <xdr:grpSpPr>
          <a:xfrm>
            <a:off x="10136980" y="3289300"/>
            <a:ext cx="1930400" cy="1930400"/>
            <a:chOff x="6310197" y="2387600"/>
            <a:chExt cx="1930400" cy="1930400"/>
          </a:xfrm>
        </xdr:grpSpPr>
        <xdr:sp macro="Select12" textlink="">
          <xdr:nvSpPr>
            <xdr:cNvPr id="258" name="12Hr" hidden="1">
              <a:extLst>
                <a:ext uri="{FF2B5EF4-FFF2-40B4-BE49-F238E27FC236}">
                  <a16:creationId xmlns:a16="http://schemas.microsoft.com/office/drawing/2014/main" id="{00000000-0008-0000-0100-000002010000}"/>
                </a:ext>
              </a:extLst>
            </xdr:cNvPr>
            <xdr:cNvSpPr txBox="1"/>
          </xdr:nvSpPr>
          <xdr:spPr>
            <a:xfrm>
              <a:off x="7136173" y="2387600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12</a:t>
              </a:r>
            </a:p>
          </xdr:txBody>
        </xdr:sp>
        <xdr:sp macro="Select11" textlink="">
          <xdr:nvSpPr>
            <xdr:cNvPr id="259" name="11Hr" hidden="1">
              <a:extLst>
                <a:ext uri="{FF2B5EF4-FFF2-40B4-BE49-F238E27FC236}">
                  <a16:creationId xmlns:a16="http://schemas.microsoft.com/office/drawing/2014/main" id="{00000000-0008-0000-0100-000003010000}"/>
                </a:ext>
              </a:extLst>
            </xdr:cNvPr>
            <xdr:cNvSpPr txBox="1"/>
          </xdr:nvSpPr>
          <xdr:spPr>
            <a:xfrm>
              <a:off x="6675497" y="256079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11</a:t>
              </a:r>
            </a:p>
          </xdr:txBody>
        </xdr:sp>
        <xdr:sp macro="Select10" textlink="">
          <xdr:nvSpPr>
            <xdr:cNvPr id="260" name="10Hr" hidden="1">
              <a:extLst>
                <a:ext uri="{FF2B5EF4-FFF2-40B4-BE49-F238E27FC236}">
                  <a16:creationId xmlns:a16="http://schemas.microsoft.com/office/drawing/2014/main" id="{00000000-0008-0000-0100-000004010000}"/>
                </a:ext>
              </a:extLst>
            </xdr:cNvPr>
            <xdr:cNvSpPr txBox="1"/>
          </xdr:nvSpPr>
          <xdr:spPr>
            <a:xfrm>
              <a:off x="6423909" y="2865611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10</a:t>
              </a:r>
            </a:p>
          </xdr:txBody>
        </xdr:sp>
        <xdr:sp macro="Select9" textlink="">
          <xdr:nvSpPr>
            <xdr:cNvPr id="261" name="9Hr" hidden="1">
              <a:extLst>
                <a:ext uri="{FF2B5EF4-FFF2-40B4-BE49-F238E27FC236}">
                  <a16:creationId xmlns:a16="http://schemas.microsoft.com/office/drawing/2014/main" id="{00000000-0008-0000-0100-000005010000}"/>
                </a:ext>
              </a:extLst>
            </xdr:cNvPr>
            <xdr:cNvSpPr txBox="1"/>
          </xdr:nvSpPr>
          <xdr:spPr>
            <a:xfrm>
              <a:off x="6310197" y="322722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9</a:t>
              </a:r>
            </a:p>
          </xdr:txBody>
        </xdr:sp>
        <xdr:sp macro="Select8" textlink="">
          <xdr:nvSpPr>
            <xdr:cNvPr id="262" name="8Hr" hidden="1">
              <a:extLst>
                <a:ext uri="{FF2B5EF4-FFF2-40B4-BE49-F238E27FC236}">
                  <a16:creationId xmlns:a16="http://schemas.microsoft.com/office/drawing/2014/main" id="{00000000-0008-0000-0100-000006010000}"/>
                </a:ext>
              </a:extLst>
            </xdr:cNvPr>
            <xdr:cNvSpPr txBox="1"/>
          </xdr:nvSpPr>
          <xdr:spPr>
            <a:xfrm>
              <a:off x="6423909" y="356872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8</a:t>
              </a:r>
            </a:p>
          </xdr:txBody>
        </xdr:sp>
        <xdr:sp macro="Select7" textlink="">
          <xdr:nvSpPr>
            <xdr:cNvPr id="263" name="7Hr" hidden="1">
              <a:extLst>
                <a:ext uri="{FF2B5EF4-FFF2-40B4-BE49-F238E27FC236}">
                  <a16:creationId xmlns:a16="http://schemas.microsoft.com/office/drawing/2014/main" id="{00000000-0008-0000-0100-000007010000}"/>
                </a:ext>
              </a:extLst>
            </xdr:cNvPr>
            <xdr:cNvSpPr txBox="1"/>
          </xdr:nvSpPr>
          <xdr:spPr>
            <a:xfrm>
              <a:off x="6676152" y="388194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7</a:t>
              </a:r>
            </a:p>
          </xdr:txBody>
        </xdr:sp>
        <xdr:sp macro="Select6" textlink="">
          <xdr:nvSpPr>
            <xdr:cNvPr id="264" name="6Hr" hidden="1">
              <a:extLst>
                <a:ext uri="{FF2B5EF4-FFF2-40B4-BE49-F238E27FC236}">
                  <a16:creationId xmlns:a16="http://schemas.microsoft.com/office/drawing/2014/main" id="{00000000-0008-0000-0100-000008010000}"/>
                </a:ext>
              </a:extLst>
            </xdr:cNvPr>
            <xdr:cNvSpPr txBox="1"/>
          </xdr:nvSpPr>
          <xdr:spPr>
            <a:xfrm>
              <a:off x="7136173" y="4045371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6</a:t>
              </a:r>
            </a:p>
          </xdr:txBody>
        </xdr:sp>
        <xdr:sp macro="Select5" textlink="">
          <xdr:nvSpPr>
            <xdr:cNvPr id="265" name="5Hr" hidden="1">
              <a:extLst>
                <a:ext uri="{FF2B5EF4-FFF2-40B4-BE49-F238E27FC236}">
                  <a16:creationId xmlns:a16="http://schemas.microsoft.com/office/drawing/2014/main" id="{00000000-0008-0000-0100-000009010000}"/>
                </a:ext>
              </a:extLst>
            </xdr:cNvPr>
            <xdr:cNvSpPr txBox="1"/>
          </xdr:nvSpPr>
          <xdr:spPr>
            <a:xfrm>
              <a:off x="7608285" y="3881943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</a:t>
              </a:r>
            </a:p>
          </xdr:txBody>
        </xdr:sp>
        <xdr:sp macro="Select4" textlink="">
          <xdr:nvSpPr>
            <xdr:cNvPr id="266" name="4Hr" hidden="1">
              <a:extLst>
                <a:ext uri="{FF2B5EF4-FFF2-40B4-BE49-F238E27FC236}">
                  <a16:creationId xmlns:a16="http://schemas.microsoft.com/office/drawing/2014/main" id="{00000000-0008-0000-0100-00000A010000}"/>
                </a:ext>
              </a:extLst>
            </xdr:cNvPr>
            <xdr:cNvSpPr txBox="1"/>
          </xdr:nvSpPr>
          <xdr:spPr>
            <a:xfrm>
              <a:off x="7876017" y="356872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</a:t>
              </a:r>
            </a:p>
          </xdr:txBody>
        </xdr:sp>
        <xdr:sp macro="Select3" textlink="">
          <xdr:nvSpPr>
            <xdr:cNvPr id="267" name="3Hr" hidden="1">
              <a:extLst>
                <a:ext uri="{FF2B5EF4-FFF2-40B4-BE49-F238E27FC236}">
                  <a16:creationId xmlns:a16="http://schemas.microsoft.com/office/drawing/2014/main" id="{00000000-0008-0000-0100-00000B010000}"/>
                </a:ext>
              </a:extLst>
            </xdr:cNvPr>
            <xdr:cNvSpPr txBox="1"/>
          </xdr:nvSpPr>
          <xdr:spPr>
            <a:xfrm>
              <a:off x="7968892" y="3227223"/>
              <a:ext cx="271705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</a:t>
              </a:r>
            </a:p>
          </xdr:txBody>
        </xdr:sp>
        <xdr:sp macro="Select2" textlink="">
          <xdr:nvSpPr>
            <xdr:cNvPr id="268" name="2Hr" hidden="1">
              <a:extLst>
                <a:ext uri="{FF2B5EF4-FFF2-40B4-BE49-F238E27FC236}">
                  <a16:creationId xmlns:a16="http://schemas.microsoft.com/office/drawing/2014/main" id="{00000000-0008-0000-0100-00000C010000}"/>
                </a:ext>
              </a:extLst>
            </xdr:cNvPr>
            <xdr:cNvSpPr txBox="1"/>
          </xdr:nvSpPr>
          <xdr:spPr>
            <a:xfrm>
              <a:off x="7876017" y="2865611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</a:t>
              </a:r>
            </a:p>
          </xdr:txBody>
        </xdr:sp>
        <xdr:sp macro="Select1" textlink="">
          <xdr:nvSpPr>
            <xdr:cNvPr id="269" name="1Hr" hidden="1">
              <a:extLst>
                <a:ext uri="{FF2B5EF4-FFF2-40B4-BE49-F238E27FC236}">
                  <a16:creationId xmlns:a16="http://schemas.microsoft.com/office/drawing/2014/main" id="{00000000-0008-0000-0100-00000D010000}"/>
                </a:ext>
              </a:extLst>
            </xdr:cNvPr>
            <xdr:cNvSpPr txBox="1"/>
          </xdr:nvSpPr>
          <xdr:spPr>
            <a:xfrm>
              <a:off x="7608285" y="256079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</a:t>
              </a:r>
            </a:p>
          </xdr:txBody>
        </xdr:sp>
      </xdr:grpSp>
      <xdr:grpSp>
        <xdr:nvGrpSpPr>
          <xdr:cNvPr id="134" name="8Sel" hidden="1">
            <a:extLst>
              <a:ext uri="{FF2B5EF4-FFF2-40B4-BE49-F238E27FC236}">
                <a16:creationId xmlns:a16="http://schemas.microsoft.com/office/drawing/2014/main" id="{00000000-0008-0000-0100-000086000000}"/>
              </a:ext>
            </a:extLst>
          </xdr:cNvPr>
          <xdr:cNvGrpSpPr/>
        </xdr:nvGrpSpPr>
        <xdr:grpSpPr>
          <a:xfrm>
            <a:off x="10263324" y="4292263"/>
            <a:ext cx="829195" cy="470662"/>
            <a:chOff x="5773266" y="3606585"/>
            <a:chExt cx="840735" cy="463439"/>
          </a:xfrm>
        </xdr:grpSpPr>
        <xdr:cxnSp macro="">
          <xdr:nvCxnSpPr>
            <xdr:cNvPr id="256" name="Straight Connector 255" hidden="1">
              <a:extLst>
                <a:ext uri="{FF2B5EF4-FFF2-40B4-BE49-F238E27FC236}">
                  <a16:creationId xmlns:a16="http://schemas.microsoft.com/office/drawing/2014/main" id="{00000000-0008-0000-0100-000000010000}"/>
                </a:ext>
              </a:extLst>
            </xdr:cNvPr>
            <xdr:cNvCxnSpPr/>
          </xdr:nvCxnSpPr>
          <xdr:spPr>
            <a:xfrm flipV="1">
              <a:off x="5874770" y="3606585"/>
              <a:ext cx="739231" cy="34629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8" textlink="">
          <xdr:nvSpPr>
            <xdr:cNvPr id="257" name="Oval 256" hidden="1">
              <a:extLst>
                <a:ext uri="{FF2B5EF4-FFF2-40B4-BE49-F238E27FC236}">
                  <a16:creationId xmlns:a16="http://schemas.microsoft.com/office/drawing/2014/main" id="{00000000-0008-0000-0100-000001010000}"/>
                </a:ext>
              </a:extLst>
            </xdr:cNvPr>
            <xdr:cNvSpPr/>
          </xdr:nvSpPr>
          <xdr:spPr>
            <a:xfrm>
              <a:off x="5773266" y="382313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8</a:t>
              </a:r>
            </a:p>
          </xdr:txBody>
        </xdr:sp>
      </xdr:grpSp>
      <xdr:grpSp>
        <xdr:nvGrpSpPr>
          <xdr:cNvPr id="135" name="9Sel" hidden="1">
            <a:extLst>
              <a:ext uri="{FF2B5EF4-FFF2-40B4-BE49-F238E27FC236}">
                <a16:creationId xmlns:a16="http://schemas.microsoft.com/office/drawing/2014/main" id="{00000000-0008-0000-0100-000087000000}"/>
              </a:ext>
            </a:extLst>
          </xdr:cNvPr>
          <xdr:cNvGrpSpPr/>
        </xdr:nvGrpSpPr>
        <xdr:grpSpPr>
          <a:xfrm>
            <a:off x="10152350" y="4165611"/>
            <a:ext cx="936986" cy="250735"/>
            <a:chOff x="5770559" y="3829089"/>
            <a:chExt cx="950238" cy="246888"/>
          </a:xfrm>
        </xdr:grpSpPr>
        <xdr:cxnSp macro="">
          <xdr:nvCxnSpPr>
            <xdr:cNvPr id="254" name="Straight Connector 253" hidden="1">
              <a:extLst>
                <a:ext uri="{FF2B5EF4-FFF2-40B4-BE49-F238E27FC236}">
                  <a16:creationId xmlns:a16="http://schemas.microsoft.com/office/drawing/2014/main" id="{00000000-0008-0000-0100-0000FE000000}"/>
                </a:ext>
              </a:extLst>
            </xdr:cNvPr>
            <xdr:cNvCxnSpPr>
              <a:stCxn id="255" idx="6"/>
            </xdr:cNvCxnSpPr>
          </xdr:nvCxnSpPr>
          <xdr:spPr>
            <a:xfrm>
              <a:off x="6017447" y="3952533"/>
              <a:ext cx="703350" cy="126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9" textlink="">
          <xdr:nvSpPr>
            <xdr:cNvPr id="255" name="Oval 254" hidden="1">
              <a:extLst>
                <a:ext uri="{FF2B5EF4-FFF2-40B4-BE49-F238E27FC236}">
                  <a16:creationId xmlns:a16="http://schemas.microsoft.com/office/drawing/2014/main" id="{00000000-0008-0000-0100-0000FF000000}"/>
                </a:ext>
              </a:extLst>
            </xdr:cNvPr>
            <xdr:cNvSpPr/>
          </xdr:nvSpPr>
          <xdr:spPr>
            <a:xfrm>
              <a:off x="5770559" y="3829089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9</a:t>
              </a:r>
            </a:p>
          </xdr:txBody>
        </xdr:sp>
      </xdr:grpSp>
      <xdr:grpSp>
        <xdr:nvGrpSpPr>
          <xdr:cNvPr id="136" name="10Sel" hidden="1">
            <a:extLst>
              <a:ext uri="{FF2B5EF4-FFF2-40B4-BE49-F238E27FC236}">
                <a16:creationId xmlns:a16="http://schemas.microsoft.com/office/drawing/2014/main" id="{00000000-0008-0000-0100-000088000000}"/>
              </a:ext>
            </a:extLst>
          </xdr:cNvPr>
          <xdr:cNvGrpSpPr/>
        </xdr:nvGrpSpPr>
        <xdr:grpSpPr>
          <a:xfrm>
            <a:off x="10260041" y="3802384"/>
            <a:ext cx="829295" cy="489879"/>
            <a:chOff x="5752073" y="3813724"/>
            <a:chExt cx="832927" cy="484138"/>
          </a:xfrm>
        </xdr:grpSpPr>
        <xdr:cxnSp macro="">
          <xdr:nvCxnSpPr>
            <xdr:cNvPr id="252" name="Straight Connector 251" hidden="1">
              <a:extLst>
                <a:ext uri="{FF2B5EF4-FFF2-40B4-BE49-F238E27FC236}">
                  <a16:creationId xmlns:a16="http://schemas.microsoft.com/office/drawing/2014/main" id="{00000000-0008-0000-0100-0000FC000000}"/>
                </a:ext>
              </a:extLst>
            </xdr:cNvPr>
            <xdr:cNvCxnSpPr/>
          </xdr:nvCxnSpPr>
          <xdr:spPr>
            <a:xfrm>
              <a:off x="5871088" y="3931661"/>
              <a:ext cx="713912" cy="36620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0" textlink="">
          <xdr:nvSpPr>
            <xdr:cNvPr id="253" name="Oval 252" hidden="1">
              <a:extLst>
                <a:ext uri="{FF2B5EF4-FFF2-40B4-BE49-F238E27FC236}">
                  <a16:creationId xmlns:a16="http://schemas.microsoft.com/office/drawing/2014/main" id="{00000000-0008-0000-0100-0000FD000000}"/>
                </a:ext>
              </a:extLst>
            </xdr:cNvPr>
            <xdr:cNvSpPr/>
          </xdr:nvSpPr>
          <xdr:spPr>
            <a:xfrm>
              <a:off x="5752073" y="3813724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10</a:t>
              </a:r>
            </a:p>
          </xdr:txBody>
        </xdr:sp>
      </xdr:grpSp>
      <xdr:grpSp>
        <xdr:nvGrpSpPr>
          <xdr:cNvPr id="137" name="11Sel" hidden="1">
            <a:extLst>
              <a:ext uri="{FF2B5EF4-FFF2-40B4-BE49-F238E27FC236}">
                <a16:creationId xmlns:a16="http://schemas.microsoft.com/office/drawing/2014/main" id="{00000000-0008-0000-0100-000089000000}"/>
              </a:ext>
            </a:extLst>
          </xdr:cNvPr>
          <xdr:cNvGrpSpPr/>
        </xdr:nvGrpSpPr>
        <xdr:grpSpPr>
          <a:xfrm>
            <a:off x="10507265" y="3483608"/>
            <a:ext cx="583058" cy="813236"/>
            <a:chOff x="5740095" y="3789912"/>
            <a:chExt cx="587126" cy="788996"/>
          </a:xfrm>
        </xdr:grpSpPr>
        <xdr:cxnSp macro="">
          <xdr:nvCxnSpPr>
            <xdr:cNvPr id="250" name="Straight Connector 249" hidden="1">
              <a:extLst>
                <a:ext uri="{FF2B5EF4-FFF2-40B4-BE49-F238E27FC236}">
                  <a16:creationId xmlns:a16="http://schemas.microsoft.com/office/drawing/2014/main" id="{00000000-0008-0000-0100-0000FA000000}"/>
                </a:ext>
              </a:extLst>
            </xdr:cNvPr>
            <xdr:cNvCxnSpPr>
              <a:stCxn id="251" idx="5"/>
            </xdr:cNvCxnSpPr>
          </xdr:nvCxnSpPr>
          <xdr:spPr>
            <a:xfrm>
              <a:off x="5950827" y="4000644"/>
              <a:ext cx="376394" cy="57826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1" textlink="">
          <xdr:nvSpPr>
            <xdr:cNvPr id="251" name="Oval 250" hidden="1">
              <a:extLst>
                <a:ext uri="{FF2B5EF4-FFF2-40B4-BE49-F238E27FC236}">
                  <a16:creationId xmlns:a16="http://schemas.microsoft.com/office/drawing/2014/main" id="{00000000-0008-0000-0100-0000FB000000}"/>
                </a:ext>
              </a:extLst>
            </xdr:cNvPr>
            <xdr:cNvSpPr/>
          </xdr:nvSpPr>
          <xdr:spPr>
            <a:xfrm>
              <a:off x="5740095" y="3789912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11</a:t>
              </a:r>
            </a:p>
          </xdr:txBody>
        </xdr:sp>
      </xdr:grpSp>
      <xdr:grpSp>
        <xdr:nvGrpSpPr>
          <xdr:cNvPr id="138" name="12Sel" hidden="1">
            <a:extLst>
              <a:ext uri="{FF2B5EF4-FFF2-40B4-BE49-F238E27FC236}">
                <a16:creationId xmlns:a16="http://schemas.microsoft.com/office/drawing/2014/main" id="{00000000-0008-0000-0100-00008A000000}"/>
              </a:ext>
            </a:extLst>
          </xdr:cNvPr>
          <xdr:cNvGrpSpPr/>
        </xdr:nvGrpSpPr>
        <xdr:grpSpPr>
          <a:xfrm>
            <a:off x="10966918" y="3310931"/>
            <a:ext cx="246499" cy="967926"/>
            <a:chOff x="5739999" y="3783959"/>
            <a:chExt cx="246888" cy="953071"/>
          </a:xfrm>
        </xdr:grpSpPr>
        <xdr:cxnSp macro="">
          <xdr:nvCxnSpPr>
            <xdr:cNvPr id="248" name="Straight Connector 247" hidden="1">
              <a:extLst>
                <a:ext uri="{FF2B5EF4-FFF2-40B4-BE49-F238E27FC236}">
                  <a16:creationId xmlns:a16="http://schemas.microsoft.com/office/drawing/2014/main" id="{00000000-0008-0000-0100-0000F8000000}"/>
                </a:ext>
              </a:extLst>
            </xdr:cNvPr>
            <xdr:cNvCxnSpPr>
              <a:stCxn id="249" idx="4"/>
            </xdr:cNvCxnSpPr>
          </xdr:nvCxnSpPr>
          <xdr:spPr>
            <a:xfrm flipH="1">
              <a:off x="5863121" y="4030847"/>
              <a:ext cx="324" cy="70618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0]!Select12" textlink="">
          <xdr:nvSpPr>
            <xdr:cNvPr id="249" name="Oval 248" hidden="1">
              <a:extLst>
                <a:ext uri="{FF2B5EF4-FFF2-40B4-BE49-F238E27FC236}">
                  <a16:creationId xmlns:a16="http://schemas.microsoft.com/office/drawing/2014/main" id="{00000000-0008-0000-0100-0000F9000000}"/>
                </a:ext>
              </a:extLst>
            </xdr:cNvPr>
            <xdr:cNvSpPr/>
          </xdr:nvSpPr>
          <xdr:spPr>
            <a:xfrm>
              <a:off x="5739999" y="3783959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12</a:t>
              </a:r>
            </a:p>
          </xdr:txBody>
        </xdr:sp>
      </xdr:grpSp>
      <xdr:grpSp>
        <xdr:nvGrpSpPr>
          <xdr:cNvPr id="139" name="1Sel" hidden="1">
            <a:extLst>
              <a:ext uri="{FF2B5EF4-FFF2-40B4-BE49-F238E27FC236}">
                <a16:creationId xmlns:a16="http://schemas.microsoft.com/office/drawing/2014/main" id="{00000000-0008-0000-0100-00008B000000}"/>
              </a:ext>
            </a:extLst>
          </xdr:cNvPr>
          <xdr:cNvGrpSpPr/>
        </xdr:nvGrpSpPr>
        <xdr:grpSpPr>
          <a:xfrm>
            <a:off x="11089565" y="3483844"/>
            <a:ext cx="584812" cy="811673"/>
            <a:chOff x="5400244" y="3801818"/>
            <a:chExt cx="587009" cy="799216"/>
          </a:xfrm>
        </xdr:grpSpPr>
        <xdr:cxnSp macro="">
          <xdr:nvCxnSpPr>
            <xdr:cNvPr id="246" name="Straight Connector 245" hidden="1">
              <a:extLst>
                <a:ext uri="{FF2B5EF4-FFF2-40B4-BE49-F238E27FC236}">
                  <a16:creationId xmlns:a16="http://schemas.microsoft.com/office/drawing/2014/main" id="{00000000-0008-0000-0100-0000F6000000}"/>
                </a:ext>
              </a:extLst>
            </xdr:cNvPr>
            <xdr:cNvCxnSpPr>
              <a:stCxn id="247" idx="7"/>
            </xdr:cNvCxnSpPr>
          </xdr:nvCxnSpPr>
          <xdr:spPr>
            <a:xfrm flipH="1">
              <a:off x="5400244" y="3837974"/>
              <a:ext cx="550853" cy="76306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1" textlink="">
          <xdr:nvSpPr>
            <xdr:cNvPr id="247" name="Oval 246" hidden="1">
              <a:extLst>
                <a:ext uri="{FF2B5EF4-FFF2-40B4-BE49-F238E27FC236}">
                  <a16:creationId xmlns:a16="http://schemas.microsoft.com/office/drawing/2014/main" id="{00000000-0008-0000-0100-0000F7000000}"/>
                </a:ext>
              </a:extLst>
            </xdr:cNvPr>
            <xdr:cNvSpPr/>
          </xdr:nvSpPr>
          <xdr:spPr>
            <a:xfrm>
              <a:off x="5740365" y="380181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</a:t>
              </a:r>
            </a:p>
          </xdr:txBody>
        </xdr:sp>
      </xdr:grpSp>
      <xdr:grpSp>
        <xdr:nvGrpSpPr>
          <xdr:cNvPr id="140" name="2Sel" hidden="1">
            <a:extLst>
              <a:ext uri="{FF2B5EF4-FFF2-40B4-BE49-F238E27FC236}">
                <a16:creationId xmlns:a16="http://schemas.microsoft.com/office/drawing/2014/main" id="{00000000-0008-0000-0100-00008C000000}"/>
              </a:ext>
            </a:extLst>
          </xdr:cNvPr>
          <xdr:cNvGrpSpPr/>
        </xdr:nvGrpSpPr>
        <xdr:grpSpPr>
          <a:xfrm>
            <a:off x="11092519" y="3801539"/>
            <a:ext cx="854966" cy="487443"/>
            <a:chOff x="5153249" y="3801818"/>
            <a:chExt cx="857710" cy="479963"/>
          </a:xfrm>
        </xdr:grpSpPr>
        <xdr:cxnSp macro="">
          <xdr:nvCxnSpPr>
            <xdr:cNvPr id="244" name="Straight Connector 243" hidden="1">
              <a:extLst>
                <a:ext uri="{FF2B5EF4-FFF2-40B4-BE49-F238E27FC236}">
                  <a16:creationId xmlns:a16="http://schemas.microsoft.com/office/drawing/2014/main" id="{00000000-0008-0000-0100-0000F4000000}"/>
                </a:ext>
              </a:extLst>
            </xdr:cNvPr>
            <xdr:cNvCxnSpPr/>
          </xdr:nvCxnSpPr>
          <xdr:spPr>
            <a:xfrm flipH="1">
              <a:off x="5153249" y="3910467"/>
              <a:ext cx="724534" cy="37131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2" textlink="">
          <xdr:nvSpPr>
            <xdr:cNvPr id="245" name="Oval 244" hidden="1">
              <a:extLst>
                <a:ext uri="{FF2B5EF4-FFF2-40B4-BE49-F238E27FC236}">
                  <a16:creationId xmlns:a16="http://schemas.microsoft.com/office/drawing/2014/main" id="{00000000-0008-0000-0100-0000F5000000}"/>
                </a:ext>
              </a:extLst>
            </xdr:cNvPr>
            <xdr:cNvSpPr/>
          </xdr:nvSpPr>
          <xdr:spPr>
            <a:xfrm>
              <a:off x="5764071" y="380181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</a:t>
              </a:r>
            </a:p>
          </xdr:txBody>
        </xdr:sp>
      </xdr:grpSp>
      <xdr:grpSp>
        <xdr:nvGrpSpPr>
          <xdr:cNvPr id="141" name="3Sel" hidden="1">
            <a:extLst>
              <a:ext uri="{FF2B5EF4-FFF2-40B4-BE49-F238E27FC236}">
                <a16:creationId xmlns:a16="http://schemas.microsoft.com/office/drawing/2014/main" id="{00000000-0008-0000-0100-00008D000000}"/>
              </a:ext>
            </a:extLst>
          </xdr:cNvPr>
          <xdr:cNvGrpSpPr/>
        </xdr:nvGrpSpPr>
        <xdr:grpSpPr>
          <a:xfrm>
            <a:off x="11096341" y="4164103"/>
            <a:ext cx="940104" cy="250735"/>
            <a:chOff x="5055814" y="3800878"/>
            <a:chExt cx="943267" cy="246888"/>
          </a:xfrm>
        </xdr:grpSpPr>
        <xdr:cxnSp macro="">
          <xdr:nvCxnSpPr>
            <xdr:cNvPr id="242" name="Straight Connector 241" hidden="1">
              <a:extLst>
                <a:ext uri="{FF2B5EF4-FFF2-40B4-BE49-F238E27FC236}">
                  <a16:creationId xmlns:a16="http://schemas.microsoft.com/office/drawing/2014/main" id="{00000000-0008-0000-0100-0000F2000000}"/>
                </a:ext>
              </a:extLst>
            </xdr:cNvPr>
            <xdr:cNvCxnSpPr>
              <a:stCxn id="243" idx="6"/>
            </xdr:cNvCxnSpPr>
          </xdr:nvCxnSpPr>
          <xdr:spPr>
            <a:xfrm flipH="1">
              <a:off x="5055814" y="3924322"/>
              <a:ext cx="943267" cy="5012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3" textlink="">
          <xdr:nvSpPr>
            <xdr:cNvPr id="243" name="Oval 242" hidden="1">
              <a:extLst>
                <a:ext uri="{FF2B5EF4-FFF2-40B4-BE49-F238E27FC236}">
                  <a16:creationId xmlns:a16="http://schemas.microsoft.com/office/drawing/2014/main" id="{00000000-0008-0000-0100-0000F3000000}"/>
                </a:ext>
              </a:extLst>
            </xdr:cNvPr>
            <xdr:cNvSpPr/>
          </xdr:nvSpPr>
          <xdr:spPr>
            <a:xfrm>
              <a:off x="5752193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</a:t>
              </a:r>
            </a:p>
          </xdr:txBody>
        </xdr:sp>
      </xdr:grpSp>
      <xdr:grpSp>
        <xdr:nvGrpSpPr>
          <xdr:cNvPr id="142" name="4Sel" hidden="1">
            <a:extLst>
              <a:ext uri="{FF2B5EF4-FFF2-40B4-BE49-F238E27FC236}">
                <a16:creationId xmlns:a16="http://schemas.microsoft.com/office/drawing/2014/main" id="{00000000-0008-0000-0100-00008E000000}"/>
              </a:ext>
            </a:extLst>
          </xdr:cNvPr>
          <xdr:cNvGrpSpPr/>
        </xdr:nvGrpSpPr>
        <xdr:grpSpPr>
          <a:xfrm>
            <a:off x="11092514" y="4292263"/>
            <a:ext cx="850282" cy="470820"/>
            <a:chOff x="5134476" y="3584171"/>
            <a:chExt cx="852681" cy="463595"/>
          </a:xfrm>
        </xdr:grpSpPr>
        <xdr:cxnSp macro="">
          <xdr:nvCxnSpPr>
            <xdr:cNvPr id="240" name="Straight Connector 239" hidden="1">
              <a:extLst>
                <a:ext uri="{FF2B5EF4-FFF2-40B4-BE49-F238E27FC236}">
                  <a16:creationId xmlns:a16="http://schemas.microsoft.com/office/drawing/2014/main" id="{00000000-0008-0000-0100-0000F0000000}"/>
                </a:ext>
              </a:extLst>
            </xdr:cNvPr>
            <xdr:cNvCxnSpPr/>
          </xdr:nvCxnSpPr>
          <xdr:spPr>
            <a:xfrm flipH="1" flipV="1">
              <a:off x="5134476" y="3584171"/>
              <a:ext cx="756874" cy="37386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4" textlink="">
          <xdr:nvSpPr>
            <xdr:cNvPr id="241" name="Oval 240" hidden="1">
              <a:extLst>
                <a:ext uri="{FF2B5EF4-FFF2-40B4-BE49-F238E27FC236}">
                  <a16:creationId xmlns:a16="http://schemas.microsoft.com/office/drawing/2014/main" id="{00000000-0008-0000-0100-0000F1000000}"/>
                </a:ext>
              </a:extLst>
            </xdr:cNvPr>
            <xdr:cNvSpPr/>
          </xdr:nvSpPr>
          <xdr:spPr>
            <a:xfrm>
              <a:off x="5740269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</a:t>
              </a:r>
            </a:p>
          </xdr:txBody>
        </xdr:sp>
      </xdr:grpSp>
      <xdr:grpSp>
        <xdr:nvGrpSpPr>
          <xdr:cNvPr id="143" name="5Sel" hidden="1">
            <a:extLst>
              <a:ext uri="{FF2B5EF4-FFF2-40B4-BE49-F238E27FC236}">
                <a16:creationId xmlns:a16="http://schemas.microsoft.com/office/drawing/2014/main" id="{00000000-0008-0000-0100-00008F000000}"/>
              </a:ext>
            </a:extLst>
          </xdr:cNvPr>
          <xdr:cNvGrpSpPr/>
        </xdr:nvGrpSpPr>
        <xdr:grpSpPr>
          <a:xfrm>
            <a:off x="11090481" y="4289468"/>
            <a:ext cx="587779" cy="791310"/>
            <a:chOff x="5403201" y="3268600"/>
            <a:chExt cx="589988" cy="779166"/>
          </a:xfrm>
        </xdr:grpSpPr>
        <xdr:cxnSp macro="">
          <xdr:nvCxnSpPr>
            <xdr:cNvPr id="238" name="Straight Connector 237" hidden="1">
              <a:extLst>
                <a:ext uri="{FF2B5EF4-FFF2-40B4-BE49-F238E27FC236}">
                  <a16:creationId xmlns:a16="http://schemas.microsoft.com/office/drawing/2014/main" id="{00000000-0008-0000-0100-0000EE000000}"/>
                </a:ext>
              </a:extLst>
            </xdr:cNvPr>
            <xdr:cNvCxnSpPr>
              <a:stCxn id="239" idx="1"/>
            </xdr:cNvCxnSpPr>
          </xdr:nvCxnSpPr>
          <xdr:spPr>
            <a:xfrm flipH="1" flipV="1">
              <a:off x="5403201" y="3268600"/>
              <a:ext cx="379255" cy="56843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5" textlink="">
          <xdr:nvSpPr>
            <xdr:cNvPr id="239" name="Oval 238" hidden="1">
              <a:extLst>
                <a:ext uri="{FF2B5EF4-FFF2-40B4-BE49-F238E27FC236}">
                  <a16:creationId xmlns:a16="http://schemas.microsoft.com/office/drawing/2014/main" id="{00000000-0008-0000-0100-0000EF000000}"/>
                </a:ext>
              </a:extLst>
            </xdr:cNvPr>
            <xdr:cNvSpPr/>
          </xdr:nvSpPr>
          <xdr:spPr>
            <a:xfrm>
              <a:off x="5746301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</a:t>
              </a:r>
            </a:p>
          </xdr:txBody>
        </xdr:sp>
      </xdr:grpSp>
      <xdr:sp macro="HoursDisplay" textlink="">
        <xdr:nvSpPr>
          <xdr:cNvPr id="144" name="HrsDisp" hidden="1">
            <a:extLst>
              <a:ext uri="{FF2B5EF4-FFF2-40B4-BE49-F238E27FC236}">
                <a16:creationId xmlns:a16="http://schemas.microsoft.com/office/drawing/2014/main" id="{00000000-0008-0000-0100-000090000000}"/>
              </a:ext>
            </a:extLst>
          </xdr:cNvPr>
          <xdr:cNvSpPr txBox="1"/>
        </xdr:nvSpPr>
        <xdr:spPr>
          <a:xfrm>
            <a:off x="10052194" y="2544810"/>
            <a:ext cx="825757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en-US" sz="4800">
                <a:solidFill>
                  <a:srgbClr val="FF0000"/>
                </a:solidFill>
                <a:latin typeface="+mn-lt"/>
              </a:rPr>
              <a:t>8</a:t>
            </a:r>
          </a:p>
        </xdr:txBody>
      </xdr:sp>
      <xdr:sp macro="" textlink="">
        <xdr:nvSpPr>
          <xdr:cNvPr id="145" name="Colon" hidden="1">
            <a:extLst>
              <a:ext uri="{FF2B5EF4-FFF2-40B4-BE49-F238E27FC236}">
                <a16:creationId xmlns:a16="http://schemas.microsoft.com/office/drawing/2014/main" id="{00000000-0008-0000-0100-000091000000}"/>
              </a:ext>
            </a:extLst>
          </xdr:cNvPr>
          <xdr:cNvSpPr txBox="1"/>
        </xdr:nvSpPr>
        <xdr:spPr>
          <a:xfrm>
            <a:off x="10840444" y="2544810"/>
            <a:ext cx="168794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4800">
                <a:solidFill>
                  <a:schemeClr val="bg1"/>
                </a:solidFill>
                <a:latin typeface="+mn-lt"/>
              </a:rPr>
              <a:t>:</a:t>
            </a:r>
          </a:p>
        </xdr:txBody>
      </xdr:sp>
      <xdr:sp macro="MinDisplay" textlink="">
        <xdr:nvSpPr>
          <xdr:cNvPr id="146" name="MinDisp" hidden="1">
            <a:extLst>
              <a:ext uri="{FF2B5EF4-FFF2-40B4-BE49-F238E27FC236}">
                <a16:creationId xmlns:a16="http://schemas.microsoft.com/office/drawing/2014/main" id="{00000000-0008-0000-0100-000092000000}"/>
              </a:ext>
            </a:extLst>
          </xdr:cNvPr>
          <xdr:cNvSpPr txBox="1"/>
        </xdr:nvSpPr>
        <xdr:spPr>
          <a:xfrm>
            <a:off x="10947308" y="2544810"/>
            <a:ext cx="837059" cy="619102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4800">
                <a:solidFill>
                  <a:srgbClr val="FFFFFF"/>
                </a:solidFill>
                <a:latin typeface="+mn-lt"/>
              </a:rPr>
              <a:t>30</a:t>
            </a:r>
          </a:p>
        </xdr:txBody>
      </xdr:sp>
      <xdr:sp macro="AMPMSel" textlink="">
        <xdr:nvSpPr>
          <xdr:cNvPr id="147" name="AMPM" hidden="1">
            <a:extLst>
              <a:ext uri="{FF2B5EF4-FFF2-40B4-BE49-F238E27FC236}">
                <a16:creationId xmlns:a16="http://schemas.microsoft.com/office/drawing/2014/main" id="{00000000-0008-0000-0100-000093000000}"/>
              </a:ext>
            </a:extLst>
          </xdr:cNvPr>
          <xdr:cNvSpPr txBox="1"/>
        </xdr:nvSpPr>
        <xdr:spPr>
          <a:xfrm>
            <a:off x="11712120" y="2767297"/>
            <a:ext cx="396745" cy="415957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1600" b="1">
                <a:solidFill>
                  <a:schemeClr val="bg1"/>
                </a:solidFill>
                <a:latin typeface="+mn-lt"/>
              </a:rPr>
              <a:t>AM</a:t>
            </a:r>
          </a:p>
        </xdr:txBody>
      </xdr:sp>
      <xdr:sp macro="AMSel" textlink="">
        <xdr:nvSpPr>
          <xdr:cNvPr id="148" name="AMAct" hidden="1">
            <a:extLst>
              <a:ext uri="{FF2B5EF4-FFF2-40B4-BE49-F238E27FC236}">
                <a16:creationId xmlns:a16="http://schemas.microsoft.com/office/drawing/2014/main" id="{00000000-0008-0000-0100-000094000000}"/>
              </a:ext>
            </a:extLst>
          </xdr:cNvPr>
          <xdr:cNvSpPr/>
        </xdr:nvSpPr>
        <xdr:spPr>
          <a:xfrm>
            <a:off x="10038870" y="5087659"/>
            <a:ext cx="360090" cy="371460"/>
          </a:xfrm>
          <a:prstGeom prst="ellipse">
            <a:avLst/>
          </a:prstGeom>
          <a:solidFill>
            <a:srgbClr val="8C3A3A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AM</a:t>
            </a:r>
          </a:p>
        </xdr:txBody>
      </xdr:sp>
      <xdr:sp macro="PMSel" textlink="">
        <xdr:nvSpPr>
          <xdr:cNvPr id="149" name="PMInact" hidden="1">
            <a:extLst>
              <a:ext uri="{FF2B5EF4-FFF2-40B4-BE49-F238E27FC236}">
                <a16:creationId xmlns:a16="http://schemas.microsoft.com/office/drawing/2014/main" id="{00000000-0008-0000-0100-000095000000}"/>
              </a:ext>
            </a:extLst>
          </xdr:cNvPr>
          <xdr:cNvSpPr/>
        </xdr:nvSpPr>
        <xdr:spPr>
          <a:xfrm>
            <a:off x="11746286" y="5087659"/>
            <a:ext cx="362984" cy="371460"/>
          </a:xfrm>
          <a:prstGeom prst="ellipse">
            <a:avLst/>
          </a:prstGeom>
          <a:solidFill>
            <a:srgbClr val="363636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PM</a:t>
            </a:r>
          </a:p>
        </xdr:txBody>
      </xdr:sp>
      <xdr:cxnSp macro="">
        <xdr:nvCxnSpPr>
          <xdr:cNvPr id="150" name="DivLine" hidden="1">
            <a:extLst>
              <a:ext uri="{FF2B5EF4-FFF2-40B4-BE49-F238E27FC236}">
                <a16:creationId xmlns:a16="http://schemas.microsoft.com/office/drawing/2014/main" id="{00000000-0008-0000-0100-000096000000}"/>
              </a:ext>
            </a:extLst>
          </xdr:cNvPr>
          <xdr:cNvCxnSpPr/>
        </xdr:nvCxnSpPr>
        <xdr:spPr>
          <a:xfrm>
            <a:off x="9925050" y="5606292"/>
            <a:ext cx="2325157" cy="13342"/>
          </a:xfrm>
          <a:prstGeom prst="line">
            <a:avLst/>
          </a:prstGeom>
          <a:ln>
            <a:solidFill>
              <a:schemeClr val="bg1">
                <a:lumMod val="50000"/>
              </a:schemeClr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sp macro="DoneBtn" textlink="">
        <xdr:nvSpPr>
          <xdr:cNvPr id="151" name="DoneBtn" hidden="1">
            <a:extLst>
              <a:ext uri="{FF2B5EF4-FFF2-40B4-BE49-F238E27FC236}">
                <a16:creationId xmlns:a16="http://schemas.microsoft.com/office/drawing/2014/main" id="{00000000-0008-0000-0100-000097000000}"/>
              </a:ext>
            </a:extLst>
          </xdr:cNvPr>
          <xdr:cNvSpPr txBox="1"/>
        </xdr:nvSpPr>
        <xdr:spPr>
          <a:xfrm>
            <a:off x="10749887" y="5653859"/>
            <a:ext cx="681005" cy="27859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0" tIns="0" rIns="0" bIns="0" rtlCol="0" anchor="ctr"/>
          <a:lstStyle/>
          <a:p>
            <a:pPr algn="ctr"/>
            <a:r>
              <a:rPr lang="en-US" sz="1400" b="0">
                <a:solidFill>
                  <a:schemeClr val="bg1"/>
                </a:solidFill>
                <a:latin typeface="+mn-lt"/>
              </a:rPr>
              <a:t>Done</a:t>
            </a:r>
          </a:p>
        </xdr:txBody>
      </xdr:sp>
      <xdr:pic macro="SetHideShow">
        <xdr:nvPicPr>
          <xdr:cNvPr id="152" name="SettingsBtn" hidden="1">
            <a:extLst>
              <a:ext uri="{FF2B5EF4-FFF2-40B4-BE49-F238E27FC236}">
                <a16:creationId xmlns:a16="http://schemas.microsoft.com/office/drawing/2014/main" id="{00000000-0008-0000-0100-00009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7" cstate="print">
            <a:extLst>
              <a:ext uri="{BEBA8EAE-BF5A-486C-A8C5-ECC9F3942E4B}">
                <a14:imgProps xmlns:a14="http://schemas.microsoft.com/office/drawing/2010/main">
                  <a14:imgLayer r:embed="rId8">
                    <a14:imgEffect>
                      <a14:brightnessContrast contrast="20000"/>
                    </a14:imgEffect>
                  </a14:imgLayer>
                </a14:imgProps>
              </a:ex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043556" y="5761823"/>
            <a:ext cx="148660" cy="146591"/>
          </a:xfrm>
          <a:prstGeom prst="rect">
            <a:avLst/>
          </a:prstGeom>
        </xdr:spPr>
      </xdr:pic>
      <xdr:grpSp>
        <xdr:nvGrpSpPr>
          <xdr:cNvPr id="153" name="6Sel" hidden="1">
            <a:extLst>
              <a:ext uri="{FF2B5EF4-FFF2-40B4-BE49-F238E27FC236}">
                <a16:creationId xmlns:a16="http://schemas.microsoft.com/office/drawing/2014/main" id="{00000000-0008-0000-0100-000099000000}"/>
              </a:ext>
            </a:extLst>
          </xdr:cNvPr>
          <xdr:cNvGrpSpPr/>
        </xdr:nvGrpSpPr>
        <xdr:grpSpPr>
          <a:xfrm>
            <a:off x="10963946" y="4289468"/>
            <a:ext cx="246499" cy="961361"/>
            <a:chOff x="5739999" y="3101160"/>
            <a:chExt cx="246888" cy="946606"/>
          </a:xfrm>
        </xdr:grpSpPr>
        <xdr:cxnSp macro="">
          <xdr:nvCxnSpPr>
            <xdr:cNvPr id="236" name="Straight Connector 235" hidden="1">
              <a:extLst>
                <a:ext uri="{FF2B5EF4-FFF2-40B4-BE49-F238E27FC236}">
                  <a16:creationId xmlns:a16="http://schemas.microsoft.com/office/drawing/2014/main" id="{00000000-0008-0000-0100-0000EC000000}"/>
                </a:ext>
              </a:extLst>
            </xdr:cNvPr>
            <xdr:cNvCxnSpPr>
              <a:stCxn id="237" idx="4"/>
            </xdr:cNvCxnSpPr>
          </xdr:nvCxnSpPr>
          <xdr:spPr>
            <a:xfrm flipV="1">
              <a:off x="5863443" y="3101160"/>
              <a:ext cx="2844" cy="946606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6" textlink="">
          <xdr:nvSpPr>
            <xdr:cNvPr id="237" name="Oval 236" hidden="1">
              <a:extLst>
                <a:ext uri="{FF2B5EF4-FFF2-40B4-BE49-F238E27FC236}">
                  <a16:creationId xmlns:a16="http://schemas.microsoft.com/office/drawing/2014/main" id="{00000000-0008-0000-0100-0000ED000000}"/>
                </a:ext>
              </a:extLst>
            </xdr:cNvPr>
            <xdr:cNvSpPr/>
          </xdr:nvSpPr>
          <xdr:spPr>
            <a:xfrm>
              <a:off x="5739999" y="3800878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6</a:t>
              </a:r>
            </a:p>
          </xdr:txBody>
        </xdr:sp>
      </xdr:grpSp>
      <xdr:grpSp>
        <xdr:nvGrpSpPr>
          <xdr:cNvPr id="154" name="7Sel" hidden="1">
            <a:extLst>
              <a:ext uri="{FF2B5EF4-FFF2-40B4-BE49-F238E27FC236}">
                <a16:creationId xmlns:a16="http://schemas.microsoft.com/office/drawing/2014/main" id="{00000000-0008-0000-0100-00009A000000}"/>
              </a:ext>
            </a:extLst>
          </xdr:cNvPr>
          <xdr:cNvGrpSpPr/>
        </xdr:nvGrpSpPr>
        <xdr:grpSpPr>
          <a:xfrm>
            <a:off x="10508347" y="4292263"/>
            <a:ext cx="584173" cy="787050"/>
            <a:chOff x="5742776" y="3257313"/>
            <a:chExt cx="586375" cy="774971"/>
          </a:xfrm>
        </xdr:grpSpPr>
        <xdr:cxnSp macro="">
          <xdr:nvCxnSpPr>
            <xdr:cNvPr id="234" name="Straight Connector 233" hidden="1">
              <a:extLst>
                <a:ext uri="{FF2B5EF4-FFF2-40B4-BE49-F238E27FC236}">
                  <a16:creationId xmlns:a16="http://schemas.microsoft.com/office/drawing/2014/main" id="{00000000-0008-0000-0100-0000EA000000}"/>
                </a:ext>
              </a:extLst>
            </xdr:cNvPr>
            <xdr:cNvCxnSpPr>
              <a:stCxn id="235" idx="3"/>
            </xdr:cNvCxnSpPr>
          </xdr:nvCxnSpPr>
          <xdr:spPr>
            <a:xfrm flipV="1">
              <a:off x="5778932" y="3257313"/>
              <a:ext cx="550219" cy="73881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7" textlink="">
          <xdr:nvSpPr>
            <xdr:cNvPr id="235" name="Oval 234" hidden="1">
              <a:extLst>
                <a:ext uri="{FF2B5EF4-FFF2-40B4-BE49-F238E27FC236}">
                  <a16:creationId xmlns:a16="http://schemas.microsoft.com/office/drawing/2014/main" id="{00000000-0008-0000-0100-0000EB000000}"/>
                </a:ext>
              </a:extLst>
            </xdr:cNvPr>
            <xdr:cNvSpPr/>
          </xdr:nvSpPr>
          <xdr:spPr>
            <a:xfrm>
              <a:off x="5742776" y="378539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7</a:t>
              </a:r>
            </a:p>
          </xdr:txBody>
        </xdr:sp>
      </xdr:grpSp>
      <xdr:sp macro="PMSel" textlink="">
        <xdr:nvSpPr>
          <xdr:cNvPr id="155" name="PMAct" hidden="1">
            <a:extLst>
              <a:ext uri="{FF2B5EF4-FFF2-40B4-BE49-F238E27FC236}">
                <a16:creationId xmlns:a16="http://schemas.microsoft.com/office/drawing/2014/main" id="{00000000-0008-0000-0100-00009B000000}"/>
              </a:ext>
            </a:extLst>
          </xdr:cNvPr>
          <xdr:cNvSpPr/>
        </xdr:nvSpPr>
        <xdr:spPr>
          <a:xfrm>
            <a:off x="11745564" y="5087659"/>
            <a:ext cx="364429" cy="371460"/>
          </a:xfrm>
          <a:prstGeom prst="ellipse">
            <a:avLst/>
          </a:prstGeom>
          <a:solidFill>
            <a:srgbClr val="8C3A3A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PM</a:t>
            </a:r>
          </a:p>
        </xdr:txBody>
      </xdr:sp>
      <xdr:sp macro="AMSel" textlink="">
        <xdr:nvSpPr>
          <xdr:cNvPr id="156" name="AMInact" hidden="1">
            <a:extLst>
              <a:ext uri="{FF2B5EF4-FFF2-40B4-BE49-F238E27FC236}">
                <a16:creationId xmlns:a16="http://schemas.microsoft.com/office/drawing/2014/main" id="{00000000-0008-0000-0100-00009C000000}"/>
              </a:ext>
            </a:extLst>
          </xdr:cNvPr>
          <xdr:cNvSpPr/>
        </xdr:nvSpPr>
        <xdr:spPr>
          <a:xfrm>
            <a:off x="10039591" y="5087659"/>
            <a:ext cx="358646" cy="371460"/>
          </a:xfrm>
          <a:prstGeom prst="ellipse">
            <a:avLst/>
          </a:prstGeom>
          <a:solidFill>
            <a:srgbClr val="363636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AM</a:t>
            </a:r>
          </a:p>
        </xdr:txBody>
      </xdr:sp>
      <xdr:grpSp>
        <xdr:nvGrpSpPr>
          <xdr:cNvPr id="157" name="00MSel" hidden="1">
            <a:extLst>
              <a:ext uri="{FF2B5EF4-FFF2-40B4-BE49-F238E27FC236}">
                <a16:creationId xmlns:a16="http://schemas.microsoft.com/office/drawing/2014/main" id="{00000000-0008-0000-0100-00009D000000}"/>
              </a:ext>
            </a:extLst>
          </xdr:cNvPr>
          <xdr:cNvGrpSpPr/>
        </xdr:nvGrpSpPr>
        <xdr:grpSpPr>
          <a:xfrm>
            <a:off x="10951244" y="3301658"/>
            <a:ext cx="262370" cy="966515"/>
            <a:chOff x="5866786" y="2525165"/>
            <a:chExt cx="259199" cy="951682"/>
          </a:xfrm>
        </xdr:grpSpPr>
        <xdr:cxnSp macro="">
          <xdr:nvCxnSpPr>
            <xdr:cNvPr id="232" name="Straight Connector 231" hidden="1">
              <a:extLst>
                <a:ext uri="{FF2B5EF4-FFF2-40B4-BE49-F238E27FC236}">
                  <a16:creationId xmlns:a16="http://schemas.microsoft.com/office/drawing/2014/main" id="{00000000-0008-0000-0100-0000E8000000}"/>
                </a:ext>
              </a:extLst>
            </xdr:cNvPr>
            <xdr:cNvCxnSpPr>
              <a:stCxn id="233" idx="4"/>
            </xdr:cNvCxnSpPr>
          </xdr:nvCxnSpPr>
          <xdr:spPr>
            <a:xfrm flipH="1">
              <a:off x="5982325" y="2772053"/>
              <a:ext cx="14061" cy="704794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00" textlink="">
          <xdr:nvSpPr>
            <xdr:cNvPr id="233" name="Oval 232" hidden="1">
              <a:extLst>
                <a:ext uri="{FF2B5EF4-FFF2-40B4-BE49-F238E27FC236}">
                  <a16:creationId xmlns:a16="http://schemas.microsoft.com/office/drawing/2014/main" id="{00000000-0008-0000-0100-0000E9000000}"/>
                </a:ext>
              </a:extLst>
            </xdr:cNvPr>
            <xdr:cNvSpPr/>
          </xdr:nvSpPr>
          <xdr:spPr>
            <a:xfrm>
              <a:off x="5866786" y="2525165"/>
              <a:ext cx="259199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00</a:t>
              </a:r>
            </a:p>
          </xdr:txBody>
        </xdr:sp>
      </xdr:grpSp>
      <xdr:grpSp>
        <xdr:nvGrpSpPr>
          <xdr:cNvPr id="158" name="05MSel" hidden="1">
            <a:extLst>
              <a:ext uri="{FF2B5EF4-FFF2-40B4-BE49-F238E27FC236}">
                <a16:creationId xmlns:a16="http://schemas.microsoft.com/office/drawing/2014/main" id="{00000000-0008-0000-0100-00009E000000}"/>
              </a:ext>
            </a:extLst>
          </xdr:cNvPr>
          <xdr:cNvGrpSpPr/>
        </xdr:nvGrpSpPr>
        <xdr:grpSpPr>
          <a:xfrm>
            <a:off x="11079927" y="3478754"/>
            <a:ext cx="579995" cy="781975"/>
            <a:chOff x="5845192" y="2547146"/>
            <a:chExt cx="582158" cy="769974"/>
          </a:xfrm>
        </xdr:grpSpPr>
        <xdr:cxnSp macro="">
          <xdr:nvCxnSpPr>
            <xdr:cNvPr id="230" name="Straight Connector 229" hidden="1">
              <a:extLst>
                <a:ext uri="{FF2B5EF4-FFF2-40B4-BE49-F238E27FC236}">
                  <a16:creationId xmlns:a16="http://schemas.microsoft.com/office/drawing/2014/main" id="{00000000-0008-0000-0100-0000E6000000}"/>
                </a:ext>
              </a:extLst>
            </xdr:cNvPr>
            <xdr:cNvCxnSpPr/>
          </xdr:nvCxnSpPr>
          <xdr:spPr>
            <a:xfrm flipH="1">
              <a:off x="5845192" y="2757878"/>
              <a:ext cx="371426" cy="559242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05" textlink="">
          <xdr:nvSpPr>
            <xdr:cNvPr id="231" name="Oval 230" hidden="1">
              <a:extLst>
                <a:ext uri="{FF2B5EF4-FFF2-40B4-BE49-F238E27FC236}">
                  <a16:creationId xmlns:a16="http://schemas.microsoft.com/office/drawing/2014/main" id="{00000000-0008-0000-0100-0000E7000000}"/>
                </a:ext>
              </a:extLst>
            </xdr:cNvPr>
            <xdr:cNvSpPr/>
          </xdr:nvSpPr>
          <xdr:spPr>
            <a:xfrm>
              <a:off x="6180462" y="254714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</a:t>
              </a:r>
            </a:p>
          </xdr:txBody>
        </xdr:sp>
      </xdr:grpSp>
      <xdr:grpSp>
        <xdr:nvGrpSpPr>
          <xdr:cNvPr id="159" name="10MSel" hidden="1">
            <a:extLst>
              <a:ext uri="{FF2B5EF4-FFF2-40B4-BE49-F238E27FC236}">
                <a16:creationId xmlns:a16="http://schemas.microsoft.com/office/drawing/2014/main" id="{00000000-0008-0000-0100-00009F000000}"/>
              </a:ext>
            </a:extLst>
          </xdr:cNvPr>
          <xdr:cNvGrpSpPr/>
        </xdr:nvGrpSpPr>
        <xdr:grpSpPr>
          <a:xfrm>
            <a:off x="11072709" y="3782357"/>
            <a:ext cx="857004" cy="478375"/>
            <a:chOff x="5686168" y="2693686"/>
            <a:chExt cx="857902" cy="471034"/>
          </a:xfrm>
        </xdr:grpSpPr>
        <xdr:cxnSp macro="">
          <xdr:nvCxnSpPr>
            <xdr:cNvPr id="228" name="Straight Connector 227" hidden="1">
              <a:extLst>
                <a:ext uri="{FF2B5EF4-FFF2-40B4-BE49-F238E27FC236}">
                  <a16:creationId xmlns:a16="http://schemas.microsoft.com/office/drawing/2014/main" id="{00000000-0008-0000-0100-0000E4000000}"/>
                </a:ext>
              </a:extLst>
            </xdr:cNvPr>
            <xdr:cNvCxnSpPr>
              <a:stCxn id="229" idx="7"/>
            </xdr:cNvCxnSpPr>
          </xdr:nvCxnSpPr>
          <xdr:spPr>
            <a:xfrm flipH="1">
              <a:off x="5686168" y="2729842"/>
              <a:ext cx="821746" cy="434878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10" textlink="">
          <xdr:nvSpPr>
            <xdr:cNvPr id="229" name="Oval 228" hidden="1">
              <a:extLst>
                <a:ext uri="{FF2B5EF4-FFF2-40B4-BE49-F238E27FC236}">
                  <a16:creationId xmlns:a16="http://schemas.microsoft.com/office/drawing/2014/main" id="{00000000-0008-0000-0100-0000E5000000}"/>
                </a:ext>
              </a:extLst>
            </xdr:cNvPr>
            <xdr:cNvSpPr/>
          </xdr:nvSpPr>
          <xdr:spPr>
            <a:xfrm>
              <a:off x="6297182" y="269368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10</a:t>
              </a:r>
            </a:p>
          </xdr:txBody>
        </xdr:sp>
      </xdr:grpSp>
      <xdr:grpSp>
        <xdr:nvGrpSpPr>
          <xdr:cNvPr id="160" name="15MSel" hidden="1">
            <a:extLst>
              <a:ext uri="{FF2B5EF4-FFF2-40B4-BE49-F238E27FC236}">
                <a16:creationId xmlns:a16="http://schemas.microsoft.com/office/drawing/2014/main" id="{00000000-0008-0000-0100-0000A0000000}"/>
              </a:ext>
            </a:extLst>
          </xdr:cNvPr>
          <xdr:cNvGrpSpPr/>
        </xdr:nvGrpSpPr>
        <xdr:grpSpPr>
          <a:xfrm>
            <a:off x="11065497" y="4145486"/>
            <a:ext cx="949337" cy="250735"/>
            <a:chOff x="5527140" y="2898842"/>
            <a:chExt cx="951275" cy="246888"/>
          </a:xfrm>
        </xdr:grpSpPr>
        <xdr:cxnSp macro="">
          <xdr:nvCxnSpPr>
            <xdr:cNvPr id="226" name="Straight Connector 225" hidden="1">
              <a:extLst>
                <a:ext uri="{FF2B5EF4-FFF2-40B4-BE49-F238E27FC236}">
                  <a16:creationId xmlns:a16="http://schemas.microsoft.com/office/drawing/2014/main" id="{00000000-0008-0000-0100-0000E2000000}"/>
                </a:ext>
              </a:extLst>
            </xdr:cNvPr>
            <xdr:cNvCxnSpPr>
              <a:stCxn id="227" idx="2"/>
            </xdr:cNvCxnSpPr>
          </xdr:nvCxnSpPr>
          <xdr:spPr>
            <a:xfrm flipH="1">
              <a:off x="5527140" y="3022286"/>
              <a:ext cx="704387" cy="12015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15" textlink="">
          <xdr:nvSpPr>
            <xdr:cNvPr id="227" name="Oval 226" hidden="1">
              <a:extLst>
                <a:ext uri="{FF2B5EF4-FFF2-40B4-BE49-F238E27FC236}">
                  <a16:creationId xmlns:a16="http://schemas.microsoft.com/office/drawing/2014/main" id="{00000000-0008-0000-0100-0000E3000000}"/>
                </a:ext>
              </a:extLst>
            </xdr:cNvPr>
            <xdr:cNvSpPr/>
          </xdr:nvSpPr>
          <xdr:spPr>
            <a:xfrm>
              <a:off x="6231527" y="2898842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15</a:t>
              </a:r>
            </a:p>
          </xdr:txBody>
        </xdr:sp>
      </xdr:grpSp>
      <xdr:grpSp>
        <xdr:nvGrpSpPr>
          <xdr:cNvPr id="161" name="20MSel" hidden="1">
            <a:extLst>
              <a:ext uri="{FF2B5EF4-FFF2-40B4-BE49-F238E27FC236}">
                <a16:creationId xmlns:a16="http://schemas.microsoft.com/office/drawing/2014/main" id="{00000000-0008-0000-0100-0000A1000000}"/>
              </a:ext>
            </a:extLst>
          </xdr:cNvPr>
          <xdr:cNvGrpSpPr/>
        </xdr:nvGrpSpPr>
        <xdr:grpSpPr>
          <a:xfrm>
            <a:off x="11058288" y="4260731"/>
            <a:ext cx="875757" cy="491176"/>
            <a:chOff x="5368110" y="2859921"/>
            <a:chExt cx="876865" cy="483638"/>
          </a:xfrm>
        </xdr:grpSpPr>
        <xdr:cxnSp macro="">
          <xdr:nvCxnSpPr>
            <xdr:cNvPr id="224" name="Straight Connector 223" hidden="1">
              <a:extLst>
                <a:ext uri="{FF2B5EF4-FFF2-40B4-BE49-F238E27FC236}">
                  <a16:creationId xmlns:a16="http://schemas.microsoft.com/office/drawing/2014/main" id="{00000000-0008-0000-0100-0000E0000000}"/>
                </a:ext>
              </a:extLst>
            </xdr:cNvPr>
            <xdr:cNvCxnSpPr/>
          </xdr:nvCxnSpPr>
          <xdr:spPr>
            <a:xfrm flipH="1" flipV="1">
              <a:off x="5368110" y="2859921"/>
              <a:ext cx="758651" cy="359019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20" textlink="">
          <xdr:nvSpPr>
            <xdr:cNvPr id="225" name="Oval 224" hidden="1">
              <a:extLst>
                <a:ext uri="{FF2B5EF4-FFF2-40B4-BE49-F238E27FC236}">
                  <a16:creationId xmlns:a16="http://schemas.microsoft.com/office/drawing/2014/main" id="{00000000-0008-0000-0100-0000E1000000}"/>
                </a:ext>
              </a:extLst>
            </xdr:cNvPr>
            <xdr:cNvSpPr/>
          </xdr:nvSpPr>
          <xdr:spPr>
            <a:xfrm>
              <a:off x="5998087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20</a:t>
              </a:r>
            </a:p>
          </xdr:txBody>
        </xdr:sp>
      </xdr:grpSp>
      <xdr:grpSp>
        <xdr:nvGrpSpPr>
          <xdr:cNvPr id="162" name="25MSel" hidden="1">
            <a:extLst>
              <a:ext uri="{FF2B5EF4-FFF2-40B4-BE49-F238E27FC236}">
                <a16:creationId xmlns:a16="http://schemas.microsoft.com/office/drawing/2014/main" id="{00000000-0008-0000-0100-0000A2000000}"/>
              </a:ext>
            </a:extLst>
          </xdr:cNvPr>
          <xdr:cNvGrpSpPr/>
        </xdr:nvGrpSpPr>
        <xdr:grpSpPr>
          <a:xfrm>
            <a:off x="11065503" y="4268175"/>
            <a:ext cx="595869" cy="802217"/>
            <a:chOff x="5646766" y="2553654"/>
            <a:chExt cx="598209" cy="789905"/>
          </a:xfrm>
        </xdr:grpSpPr>
        <xdr:cxnSp macro="">
          <xdr:nvCxnSpPr>
            <xdr:cNvPr id="222" name="Straight Connector 221" hidden="1">
              <a:extLst>
                <a:ext uri="{FF2B5EF4-FFF2-40B4-BE49-F238E27FC236}">
                  <a16:creationId xmlns:a16="http://schemas.microsoft.com/office/drawing/2014/main" id="{00000000-0008-0000-0100-0000DE000000}"/>
                </a:ext>
              </a:extLst>
            </xdr:cNvPr>
            <xdr:cNvCxnSpPr/>
          </xdr:nvCxnSpPr>
          <xdr:spPr>
            <a:xfrm flipH="1" flipV="1">
              <a:off x="5646766" y="2553654"/>
              <a:ext cx="479996" cy="665287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25" textlink="">
          <xdr:nvSpPr>
            <xdr:cNvPr id="223" name="Oval 222" hidden="1">
              <a:extLst>
                <a:ext uri="{FF2B5EF4-FFF2-40B4-BE49-F238E27FC236}">
                  <a16:creationId xmlns:a16="http://schemas.microsoft.com/office/drawing/2014/main" id="{00000000-0008-0000-0100-0000DF000000}"/>
                </a:ext>
              </a:extLst>
            </xdr:cNvPr>
            <xdr:cNvSpPr/>
          </xdr:nvSpPr>
          <xdr:spPr>
            <a:xfrm>
              <a:off x="5998087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25</a:t>
              </a:r>
            </a:p>
          </xdr:txBody>
        </xdr:sp>
      </xdr:grpSp>
      <xdr:grpSp>
        <xdr:nvGrpSpPr>
          <xdr:cNvPr id="163" name="30MSel" hidden="1">
            <a:extLst>
              <a:ext uri="{FF2B5EF4-FFF2-40B4-BE49-F238E27FC236}">
                <a16:creationId xmlns:a16="http://schemas.microsoft.com/office/drawing/2014/main" id="{00000000-0008-0000-0100-0000A3000000}"/>
              </a:ext>
            </a:extLst>
          </xdr:cNvPr>
          <xdr:cNvGrpSpPr/>
        </xdr:nvGrpSpPr>
        <xdr:grpSpPr>
          <a:xfrm>
            <a:off x="10949803" y="4268175"/>
            <a:ext cx="244134" cy="964432"/>
            <a:chOff x="5998090" y="2408581"/>
            <a:chExt cx="246888" cy="949631"/>
          </a:xfrm>
        </xdr:grpSpPr>
        <xdr:cxnSp macro="">
          <xdr:nvCxnSpPr>
            <xdr:cNvPr id="220" name="Straight Connector 219" hidden="1">
              <a:extLst>
                <a:ext uri="{FF2B5EF4-FFF2-40B4-BE49-F238E27FC236}">
                  <a16:creationId xmlns:a16="http://schemas.microsoft.com/office/drawing/2014/main" id="{00000000-0008-0000-0100-0000DC000000}"/>
                </a:ext>
              </a:extLst>
            </xdr:cNvPr>
            <xdr:cNvCxnSpPr/>
          </xdr:nvCxnSpPr>
          <xdr:spPr>
            <a:xfrm flipH="1" flipV="1">
              <a:off x="6115086" y="2408581"/>
              <a:ext cx="11676" cy="81036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30" textlink="">
          <xdr:nvSpPr>
            <xdr:cNvPr id="221" name="Oval 220" hidden="1">
              <a:extLst>
                <a:ext uri="{FF2B5EF4-FFF2-40B4-BE49-F238E27FC236}">
                  <a16:creationId xmlns:a16="http://schemas.microsoft.com/office/drawing/2014/main" id="{00000000-0008-0000-0100-0000DD000000}"/>
                </a:ext>
              </a:extLst>
            </xdr:cNvPr>
            <xdr:cNvSpPr/>
          </xdr:nvSpPr>
          <xdr:spPr>
            <a:xfrm>
              <a:off x="5998090" y="3111324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30</a:t>
              </a:r>
            </a:p>
          </xdr:txBody>
        </xdr:sp>
      </xdr:grpSp>
      <xdr:grpSp>
        <xdr:nvGrpSpPr>
          <xdr:cNvPr id="164" name="35MSel" hidden="1">
            <a:extLst>
              <a:ext uri="{FF2B5EF4-FFF2-40B4-BE49-F238E27FC236}">
                <a16:creationId xmlns:a16="http://schemas.microsoft.com/office/drawing/2014/main" id="{00000000-0008-0000-0100-0000A4000000}"/>
              </a:ext>
            </a:extLst>
          </xdr:cNvPr>
          <xdr:cNvGrpSpPr/>
        </xdr:nvGrpSpPr>
        <xdr:grpSpPr>
          <a:xfrm>
            <a:off x="10489583" y="4283054"/>
            <a:ext cx="575920" cy="784359"/>
            <a:chOff x="5990792" y="2585892"/>
            <a:chExt cx="578030" cy="772321"/>
          </a:xfrm>
        </xdr:grpSpPr>
        <xdr:cxnSp macro="">
          <xdr:nvCxnSpPr>
            <xdr:cNvPr id="218" name="Straight Connector 217" hidden="1">
              <a:extLst>
                <a:ext uri="{FF2B5EF4-FFF2-40B4-BE49-F238E27FC236}">
                  <a16:creationId xmlns:a16="http://schemas.microsoft.com/office/drawing/2014/main" id="{00000000-0008-0000-0100-0000DA000000}"/>
                </a:ext>
              </a:extLst>
            </xdr:cNvPr>
            <xdr:cNvCxnSpPr/>
          </xdr:nvCxnSpPr>
          <xdr:spPr>
            <a:xfrm flipV="1">
              <a:off x="6126762" y="2585892"/>
              <a:ext cx="442060" cy="633051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35" textlink="">
          <xdr:nvSpPr>
            <xdr:cNvPr id="219" name="Oval 218" hidden="1">
              <a:extLst>
                <a:ext uri="{FF2B5EF4-FFF2-40B4-BE49-F238E27FC236}">
                  <a16:creationId xmlns:a16="http://schemas.microsoft.com/office/drawing/2014/main" id="{00000000-0008-0000-0100-0000DB000000}"/>
                </a:ext>
              </a:extLst>
            </xdr:cNvPr>
            <xdr:cNvSpPr/>
          </xdr:nvSpPr>
          <xdr:spPr>
            <a:xfrm>
              <a:off x="5990792" y="3111325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35</a:t>
              </a:r>
            </a:p>
          </xdr:txBody>
        </xdr:sp>
      </xdr:grpSp>
      <xdr:grpSp>
        <xdr:nvGrpSpPr>
          <xdr:cNvPr id="165" name="40MSel" hidden="1">
            <a:extLst>
              <a:ext uri="{FF2B5EF4-FFF2-40B4-BE49-F238E27FC236}">
                <a16:creationId xmlns:a16="http://schemas.microsoft.com/office/drawing/2014/main" id="{00000000-0008-0000-0100-0000A5000000}"/>
              </a:ext>
            </a:extLst>
          </xdr:cNvPr>
          <xdr:cNvGrpSpPr/>
        </xdr:nvGrpSpPr>
        <xdr:grpSpPr>
          <a:xfrm>
            <a:off x="10242890" y="4275614"/>
            <a:ext cx="822607" cy="470344"/>
            <a:chOff x="5990792" y="2880434"/>
            <a:chExt cx="827503" cy="463125"/>
          </a:xfrm>
        </xdr:grpSpPr>
        <xdr:cxnSp macro="">
          <xdr:nvCxnSpPr>
            <xdr:cNvPr id="216" name="Straight Connector 215" hidden="1">
              <a:extLst>
                <a:ext uri="{FF2B5EF4-FFF2-40B4-BE49-F238E27FC236}">
                  <a16:creationId xmlns:a16="http://schemas.microsoft.com/office/drawing/2014/main" id="{00000000-0008-0000-0100-0000D8000000}"/>
                </a:ext>
              </a:extLst>
            </xdr:cNvPr>
            <xdr:cNvCxnSpPr/>
          </xdr:nvCxnSpPr>
          <xdr:spPr>
            <a:xfrm flipV="1">
              <a:off x="6126762" y="2880434"/>
              <a:ext cx="691533" cy="33851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40" textlink="">
          <xdr:nvSpPr>
            <xdr:cNvPr id="217" name="Oval 216" hidden="1">
              <a:extLst>
                <a:ext uri="{FF2B5EF4-FFF2-40B4-BE49-F238E27FC236}">
                  <a16:creationId xmlns:a16="http://schemas.microsoft.com/office/drawing/2014/main" id="{00000000-0008-0000-0100-0000D9000000}"/>
                </a:ext>
              </a:extLst>
            </xdr:cNvPr>
            <xdr:cNvSpPr/>
          </xdr:nvSpPr>
          <xdr:spPr>
            <a:xfrm>
              <a:off x="5990792" y="3096671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40</a:t>
              </a:r>
            </a:p>
          </xdr:txBody>
        </xdr:sp>
      </xdr:grpSp>
      <xdr:grpSp>
        <xdr:nvGrpSpPr>
          <xdr:cNvPr id="166" name="45MSel" hidden="1">
            <a:extLst>
              <a:ext uri="{FF2B5EF4-FFF2-40B4-BE49-F238E27FC236}">
                <a16:creationId xmlns:a16="http://schemas.microsoft.com/office/drawing/2014/main" id="{00000000-0008-0000-0100-0000A6000000}"/>
              </a:ext>
            </a:extLst>
          </xdr:cNvPr>
          <xdr:cNvGrpSpPr/>
        </xdr:nvGrpSpPr>
        <xdr:grpSpPr>
          <a:xfrm>
            <a:off x="10133245" y="4151440"/>
            <a:ext cx="932254" cy="250735"/>
            <a:chOff x="5976202" y="3082017"/>
            <a:chExt cx="938387" cy="246888"/>
          </a:xfrm>
        </xdr:grpSpPr>
        <xdr:cxnSp macro="">
          <xdr:nvCxnSpPr>
            <xdr:cNvPr id="214" name="Straight Connector 213" hidden="1">
              <a:extLst>
                <a:ext uri="{FF2B5EF4-FFF2-40B4-BE49-F238E27FC236}">
                  <a16:creationId xmlns:a16="http://schemas.microsoft.com/office/drawing/2014/main" id="{00000000-0008-0000-0100-0000D6000000}"/>
                </a:ext>
              </a:extLst>
            </xdr:cNvPr>
            <xdr:cNvCxnSpPr/>
          </xdr:nvCxnSpPr>
          <xdr:spPr>
            <a:xfrm flipV="1">
              <a:off x="6126762" y="3204284"/>
              <a:ext cx="787827" cy="14660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45" textlink="">
          <xdr:nvSpPr>
            <xdr:cNvPr id="215" name="Oval 214" hidden="1">
              <a:extLst>
                <a:ext uri="{FF2B5EF4-FFF2-40B4-BE49-F238E27FC236}">
                  <a16:creationId xmlns:a16="http://schemas.microsoft.com/office/drawing/2014/main" id="{00000000-0008-0000-0100-0000D7000000}"/>
                </a:ext>
              </a:extLst>
            </xdr:cNvPr>
            <xdr:cNvSpPr/>
          </xdr:nvSpPr>
          <xdr:spPr>
            <a:xfrm>
              <a:off x="5976202" y="3082017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45</a:t>
              </a:r>
            </a:p>
          </xdr:txBody>
        </xdr:sp>
      </xdr:grpSp>
      <xdr:grpSp>
        <xdr:nvGrpSpPr>
          <xdr:cNvPr id="167" name="50MSel" hidden="1">
            <a:extLst>
              <a:ext uri="{FF2B5EF4-FFF2-40B4-BE49-F238E27FC236}">
                <a16:creationId xmlns:a16="http://schemas.microsoft.com/office/drawing/2014/main" id="{00000000-0008-0000-0100-0000A7000000}"/>
              </a:ext>
            </a:extLst>
          </xdr:cNvPr>
          <xdr:cNvGrpSpPr/>
        </xdr:nvGrpSpPr>
        <xdr:grpSpPr>
          <a:xfrm>
            <a:off x="10247217" y="3785336"/>
            <a:ext cx="818281" cy="497718"/>
            <a:chOff x="5983497" y="3067363"/>
            <a:chExt cx="823128" cy="490079"/>
          </a:xfrm>
        </xdr:grpSpPr>
        <xdr:cxnSp macro="">
          <xdr:nvCxnSpPr>
            <xdr:cNvPr id="212" name="Straight Connector 211" hidden="1">
              <a:extLst>
                <a:ext uri="{FF2B5EF4-FFF2-40B4-BE49-F238E27FC236}">
                  <a16:creationId xmlns:a16="http://schemas.microsoft.com/office/drawing/2014/main" id="{00000000-0008-0000-0100-0000D4000000}"/>
                </a:ext>
              </a:extLst>
            </xdr:cNvPr>
            <xdr:cNvCxnSpPr/>
          </xdr:nvCxnSpPr>
          <xdr:spPr>
            <a:xfrm>
              <a:off x="6126762" y="3218944"/>
              <a:ext cx="679863" cy="338498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50" textlink="">
          <xdr:nvSpPr>
            <xdr:cNvPr id="213" name="Oval 212" hidden="1">
              <a:extLst>
                <a:ext uri="{FF2B5EF4-FFF2-40B4-BE49-F238E27FC236}">
                  <a16:creationId xmlns:a16="http://schemas.microsoft.com/office/drawing/2014/main" id="{00000000-0008-0000-0100-0000D5000000}"/>
                </a:ext>
              </a:extLst>
            </xdr:cNvPr>
            <xdr:cNvSpPr/>
          </xdr:nvSpPr>
          <xdr:spPr>
            <a:xfrm>
              <a:off x="5983497" y="3067363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50</a:t>
              </a:r>
            </a:p>
          </xdr:txBody>
        </xdr:sp>
      </xdr:grpSp>
      <xdr:grpSp>
        <xdr:nvGrpSpPr>
          <xdr:cNvPr id="168" name="55MSel" hidden="1">
            <a:extLst>
              <a:ext uri="{FF2B5EF4-FFF2-40B4-BE49-F238E27FC236}">
                <a16:creationId xmlns:a16="http://schemas.microsoft.com/office/drawing/2014/main" id="{00000000-0008-0000-0100-0000A8000000}"/>
              </a:ext>
            </a:extLst>
          </xdr:cNvPr>
          <xdr:cNvGrpSpPr/>
        </xdr:nvGrpSpPr>
        <xdr:grpSpPr>
          <a:xfrm>
            <a:off x="10491027" y="3478763"/>
            <a:ext cx="581683" cy="796851"/>
            <a:chOff x="5976202" y="3060036"/>
            <a:chExt cx="583861" cy="784621"/>
          </a:xfrm>
        </xdr:grpSpPr>
        <xdr:cxnSp macro="">
          <xdr:nvCxnSpPr>
            <xdr:cNvPr id="210" name="Straight Connector 209" hidden="1">
              <a:extLst>
                <a:ext uri="{FF2B5EF4-FFF2-40B4-BE49-F238E27FC236}">
                  <a16:creationId xmlns:a16="http://schemas.microsoft.com/office/drawing/2014/main" id="{00000000-0008-0000-0100-0000D2000000}"/>
                </a:ext>
              </a:extLst>
            </xdr:cNvPr>
            <xdr:cNvCxnSpPr/>
          </xdr:nvCxnSpPr>
          <xdr:spPr>
            <a:xfrm>
              <a:off x="6126762" y="3218944"/>
              <a:ext cx="433301" cy="625713"/>
            </a:xfrm>
            <a:prstGeom prst="line">
              <a:avLst/>
            </a:prstGeom>
            <a:ln/>
          </xdr:spPr>
          <xdr:style>
            <a:lnRef idx="1">
              <a:schemeClr val="accent2"/>
            </a:lnRef>
            <a:fillRef idx="0">
              <a:schemeClr val="accent2"/>
            </a:fillRef>
            <a:effectRef idx="0">
              <a:schemeClr val="accent2"/>
            </a:effectRef>
            <a:fontRef idx="minor">
              <a:schemeClr val="tx1"/>
            </a:fontRef>
          </xdr:style>
        </xdr:cxnSp>
        <xdr:sp macro="[3]!SelectM55" textlink="">
          <xdr:nvSpPr>
            <xdr:cNvPr id="211" name="Oval 210" hidden="1">
              <a:extLst>
                <a:ext uri="{FF2B5EF4-FFF2-40B4-BE49-F238E27FC236}">
                  <a16:creationId xmlns:a16="http://schemas.microsoft.com/office/drawing/2014/main" id="{00000000-0008-0000-0100-0000D3000000}"/>
                </a:ext>
              </a:extLst>
            </xdr:cNvPr>
            <xdr:cNvSpPr/>
          </xdr:nvSpPr>
          <xdr:spPr>
            <a:xfrm>
              <a:off x="5976202" y="3060036"/>
              <a:ext cx="246888" cy="246888"/>
            </a:xfrm>
            <a:prstGeom prst="ellipse">
              <a:avLst/>
            </a:prstGeom>
            <a:solidFill>
              <a:srgbClr val="8C3A3A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wrap="none" lIns="0" tIns="0" rIns="0" bIns="0" rtlCol="0" anchor="ctr"/>
            <a:lstStyle/>
            <a:p>
              <a:pPr algn="ctr"/>
              <a:r>
                <a:rPr lang="en-US" sz="1400">
                  <a:solidFill>
                    <a:schemeClr val="accent2">
                      <a:lumMod val="40000"/>
                      <a:lumOff val="60000"/>
                    </a:schemeClr>
                  </a:solidFill>
                </a:rPr>
                <a:t>55</a:t>
              </a:r>
            </a:p>
          </xdr:txBody>
        </xdr:sp>
      </xdr:grpSp>
      <xdr:grpSp>
        <xdr:nvGrpSpPr>
          <xdr:cNvPr id="169" name="MinGrp" hidden="1">
            <a:extLst>
              <a:ext uri="{FF2B5EF4-FFF2-40B4-BE49-F238E27FC236}">
                <a16:creationId xmlns:a16="http://schemas.microsoft.com/office/drawing/2014/main" id="{00000000-0008-0000-0100-0000A9000000}"/>
              </a:ext>
            </a:extLst>
          </xdr:cNvPr>
          <xdr:cNvGrpSpPr/>
        </xdr:nvGrpSpPr>
        <xdr:grpSpPr>
          <a:xfrm>
            <a:off x="10124013" y="3276600"/>
            <a:ext cx="1930400" cy="1930400"/>
            <a:chOff x="6297116" y="2377694"/>
            <a:chExt cx="1908544" cy="1939872"/>
          </a:xfrm>
        </xdr:grpSpPr>
        <xdr:sp macro="SelectM55" textlink="">
          <xdr:nvSpPr>
            <xdr:cNvPr id="198" name="55Min" hidden="1">
              <a:extLst>
                <a:ext uri="{FF2B5EF4-FFF2-40B4-BE49-F238E27FC236}">
                  <a16:creationId xmlns:a16="http://schemas.microsoft.com/office/drawing/2014/main" id="{00000000-0008-0000-0100-0000C6000000}"/>
                </a:ext>
              </a:extLst>
            </xdr:cNvPr>
            <xdr:cNvSpPr txBox="1"/>
          </xdr:nvSpPr>
          <xdr:spPr>
            <a:xfrm>
              <a:off x="6662416" y="2555845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55</a:t>
              </a:r>
            </a:p>
          </xdr:txBody>
        </xdr:sp>
        <xdr:sp macro="SelectM50" textlink="">
          <xdr:nvSpPr>
            <xdr:cNvPr id="199" name="50Min" hidden="1">
              <a:extLst>
                <a:ext uri="{FF2B5EF4-FFF2-40B4-BE49-F238E27FC236}">
                  <a16:creationId xmlns:a16="http://schemas.microsoft.com/office/drawing/2014/main" id="{00000000-0008-0000-0100-0000C7000000}"/>
                </a:ext>
              </a:extLst>
            </xdr:cNvPr>
            <xdr:cNvSpPr txBox="1"/>
          </xdr:nvSpPr>
          <xdr:spPr>
            <a:xfrm>
              <a:off x="6415836" y="2860659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50</a:t>
              </a:r>
            </a:p>
          </xdr:txBody>
        </xdr:sp>
        <xdr:sp macro="SelectM40" textlink="">
          <xdr:nvSpPr>
            <xdr:cNvPr id="200" name="40Min" hidden="1">
              <a:extLst>
                <a:ext uri="{FF2B5EF4-FFF2-40B4-BE49-F238E27FC236}">
                  <a16:creationId xmlns:a16="http://schemas.microsoft.com/office/drawing/2014/main" id="{00000000-0008-0000-0100-0000C8000000}"/>
                </a:ext>
              </a:extLst>
            </xdr:cNvPr>
            <xdr:cNvSpPr txBox="1"/>
          </xdr:nvSpPr>
          <xdr:spPr>
            <a:xfrm>
              <a:off x="6410828" y="3558822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40</a:t>
              </a:r>
            </a:p>
          </xdr:txBody>
        </xdr:sp>
        <xdr:sp macro="SelectM45" textlink="">
          <xdr:nvSpPr>
            <xdr:cNvPr id="201" name="45Min" hidden="1">
              <a:extLst>
                <a:ext uri="{FF2B5EF4-FFF2-40B4-BE49-F238E27FC236}">
                  <a16:creationId xmlns:a16="http://schemas.microsoft.com/office/drawing/2014/main" id="{00000000-0008-0000-0100-0000C9000000}"/>
                </a:ext>
              </a:extLst>
            </xdr:cNvPr>
            <xdr:cNvSpPr txBox="1"/>
          </xdr:nvSpPr>
          <xdr:spPr>
            <a:xfrm>
              <a:off x="6297116" y="3217318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45</a:t>
              </a:r>
            </a:p>
          </xdr:txBody>
        </xdr:sp>
        <xdr:sp macro="SelectM35" textlink="">
          <xdr:nvSpPr>
            <xdr:cNvPr id="202" name="35Min" hidden="1">
              <a:extLst>
                <a:ext uri="{FF2B5EF4-FFF2-40B4-BE49-F238E27FC236}">
                  <a16:creationId xmlns:a16="http://schemas.microsoft.com/office/drawing/2014/main" id="{00000000-0008-0000-0100-0000CA000000}"/>
                </a:ext>
              </a:extLst>
            </xdr:cNvPr>
            <xdr:cNvSpPr txBox="1"/>
          </xdr:nvSpPr>
          <xdr:spPr>
            <a:xfrm>
              <a:off x="6653057" y="3867085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35</a:t>
              </a:r>
            </a:p>
          </xdr:txBody>
        </xdr:sp>
        <xdr:sp macro="SelectM25" textlink="">
          <xdr:nvSpPr>
            <xdr:cNvPr id="203" name="25Min" hidden="1">
              <a:extLst>
                <a:ext uri="{FF2B5EF4-FFF2-40B4-BE49-F238E27FC236}">
                  <a16:creationId xmlns:a16="http://schemas.microsoft.com/office/drawing/2014/main" id="{00000000-0008-0000-0100-0000CB000000}"/>
                </a:ext>
              </a:extLst>
            </xdr:cNvPr>
            <xdr:cNvSpPr txBox="1"/>
          </xdr:nvSpPr>
          <xdr:spPr>
            <a:xfrm>
              <a:off x="7583357" y="3877987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25</a:t>
              </a:r>
            </a:p>
          </xdr:txBody>
        </xdr:sp>
        <xdr:sp macro="SelectM20" textlink="">
          <xdr:nvSpPr>
            <xdr:cNvPr id="204" name="20Min" hidden="1">
              <a:extLst>
                <a:ext uri="{FF2B5EF4-FFF2-40B4-BE49-F238E27FC236}">
                  <a16:creationId xmlns:a16="http://schemas.microsoft.com/office/drawing/2014/main" id="{00000000-0008-0000-0100-0000CC000000}"/>
                </a:ext>
              </a:extLst>
            </xdr:cNvPr>
            <xdr:cNvSpPr txBox="1"/>
          </xdr:nvSpPr>
          <xdr:spPr>
            <a:xfrm>
              <a:off x="7856089" y="3563774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20</a:t>
              </a:r>
            </a:p>
          </xdr:txBody>
        </xdr:sp>
        <xdr:sp macro="SelectM15" textlink="">
          <xdr:nvSpPr>
            <xdr:cNvPr id="205" name="15Min" hidden="1">
              <a:extLst>
                <a:ext uri="{FF2B5EF4-FFF2-40B4-BE49-F238E27FC236}">
                  <a16:creationId xmlns:a16="http://schemas.microsoft.com/office/drawing/2014/main" id="{00000000-0008-0000-0100-0000CD000000}"/>
                </a:ext>
              </a:extLst>
            </xdr:cNvPr>
            <xdr:cNvSpPr txBox="1"/>
          </xdr:nvSpPr>
          <xdr:spPr>
            <a:xfrm>
              <a:off x="7933955" y="3213362"/>
              <a:ext cx="271705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15</a:t>
              </a:r>
            </a:p>
          </xdr:txBody>
        </xdr:sp>
        <xdr:sp macro="SelectM10" textlink="">
          <xdr:nvSpPr>
            <xdr:cNvPr id="206" name="10Min" hidden="1">
              <a:extLst>
                <a:ext uri="{FF2B5EF4-FFF2-40B4-BE49-F238E27FC236}">
                  <a16:creationId xmlns:a16="http://schemas.microsoft.com/office/drawing/2014/main" id="{00000000-0008-0000-0100-0000CE000000}"/>
                </a:ext>
              </a:extLst>
            </xdr:cNvPr>
            <xdr:cNvSpPr txBox="1"/>
          </xdr:nvSpPr>
          <xdr:spPr>
            <a:xfrm>
              <a:off x="7851080" y="2850753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10</a:t>
              </a:r>
            </a:p>
          </xdr:txBody>
        </xdr:sp>
        <xdr:sp macro="SelectM05" textlink="">
          <xdr:nvSpPr>
            <xdr:cNvPr id="207" name="05Min" hidden="1">
              <a:extLst>
                <a:ext uri="{FF2B5EF4-FFF2-40B4-BE49-F238E27FC236}">
                  <a16:creationId xmlns:a16="http://schemas.microsoft.com/office/drawing/2014/main" id="{00000000-0008-0000-0100-0000CF000000}"/>
                </a:ext>
              </a:extLst>
            </xdr:cNvPr>
            <xdr:cNvSpPr txBox="1"/>
          </xdr:nvSpPr>
          <xdr:spPr>
            <a:xfrm>
              <a:off x="7585190" y="2550892"/>
              <a:ext cx="273321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5</a:t>
              </a:r>
            </a:p>
          </xdr:txBody>
        </xdr:sp>
        <xdr:sp macro="SelectM30" textlink="">
          <xdr:nvSpPr>
            <xdr:cNvPr id="208" name="30Min" hidden="1">
              <a:extLst>
                <a:ext uri="{FF2B5EF4-FFF2-40B4-BE49-F238E27FC236}">
                  <a16:creationId xmlns:a16="http://schemas.microsoft.com/office/drawing/2014/main" id="{00000000-0008-0000-0100-0000D0000000}"/>
                </a:ext>
              </a:extLst>
            </xdr:cNvPr>
            <xdr:cNvSpPr txBox="1"/>
          </xdr:nvSpPr>
          <xdr:spPr>
            <a:xfrm>
              <a:off x="7104267" y="4044937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30</a:t>
              </a:r>
            </a:p>
          </xdr:txBody>
        </xdr:sp>
        <xdr:sp macro="[0]!SelectM00" textlink="">
          <xdr:nvSpPr>
            <xdr:cNvPr id="209" name="00Min" hidden="1">
              <a:extLst>
                <a:ext uri="{FF2B5EF4-FFF2-40B4-BE49-F238E27FC236}">
                  <a16:creationId xmlns:a16="http://schemas.microsoft.com/office/drawing/2014/main" id="{00000000-0008-0000-0100-0000D1000000}"/>
                </a:ext>
              </a:extLst>
            </xdr:cNvPr>
            <xdr:cNvSpPr txBox="1"/>
          </xdr:nvSpPr>
          <xdr:spPr>
            <a:xfrm>
              <a:off x="7133108" y="2377694"/>
              <a:ext cx="274630" cy="272629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ctr"/>
              <a:r>
                <a:rPr lang="en-US" sz="1400" b="0">
                  <a:solidFill>
                    <a:schemeClr val="bg1"/>
                  </a:solidFill>
                  <a:latin typeface="+mn-lt"/>
                </a:rPr>
                <a:t>00</a:t>
              </a:r>
            </a:p>
          </xdr:txBody>
        </xdr:sp>
      </xdr:grpSp>
      <xdr:grpSp>
        <xdr:nvGrpSpPr>
          <xdr:cNvPr id="306" name="SetGrp" hidden="1">
            <a:extLst>
              <a:ext uri="{FF2B5EF4-FFF2-40B4-BE49-F238E27FC236}">
                <a16:creationId xmlns:a16="http://schemas.microsoft.com/office/drawing/2014/main" id="{00000000-0008-0000-0100-000032010000}"/>
              </a:ext>
            </a:extLst>
          </xdr:cNvPr>
          <xdr:cNvGrpSpPr/>
        </xdr:nvGrpSpPr>
        <xdr:grpSpPr>
          <a:xfrm>
            <a:off x="9925050" y="5965542"/>
            <a:ext cx="2326483" cy="928653"/>
            <a:chOff x="9925050" y="5965542"/>
            <a:chExt cx="2326483" cy="928653"/>
          </a:xfrm>
        </xdr:grpSpPr>
        <xdr:sp macro="" textlink="">
          <xdr:nvSpPr>
            <xdr:cNvPr id="171" name="SetBack" hidden="1">
              <a:extLst>
                <a:ext uri="{FF2B5EF4-FFF2-40B4-BE49-F238E27FC236}">
                  <a16:creationId xmlns:a16="http://schemas.microsoft.com/office/drawing/2014/main" id="{00000000-0008-0000-0100-0000AB000000}"/>
                </a:ext>
              </a:extLst>
            </xdr:cNvPr>
            <xdr:cNvSpPr/>
          </xdr:nvSpPr>
          <xdr:spPr>
            <a:xfrm>
              <a:off x="9925050" y="5965542"/>
              <a:ext cx="2326483" cy="928653"/>
            </a:xfrm>
            <a:prstGeom prst="rect">
              <a:avLst/>
            </a:prstGeom>
            <a:solidFill>
              <a:srgbClr val="31859C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/>
            </a:p>
          </xdr:txBody>
        </xdr:sp>
        <xdr:sp macro="" textlink="">
          <xdr:nvSpPr>
            <xdr:cNvPr id="172" name="IntTxt" hidden="1">
              <a:extLst>
                <a:ext uri="{FF2B5EF4-FFF2-40B4-BE49-F238E27FC236}">
                  <a16:creationId xmlns:a16="http://schemas.microsoft.com/office/drawing/2014/main" id="{00000000-0008-0000-0100-0000AC000000}"/>
                </a:ext>
              </a:extLst>
            </xdr:cNvPr>
            <xdr:cNvSpPr txBox="1"/>
          </xdr:nvSpPr>
          <xdr:spPr>
            <a:xfrm>
              <a:off x="10037807" y="6073620"/>
              <a:ext cx="539457" cy="220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en-US" sz="1100">
                  <a:solidFill>
                    <a:schemeClr val="bg1"/>
                  </a:solidFill>
                </a:rPr>
                <a:t>Intervals:</a:t>
              </a:r>
            </a:p>
          </xdr:txBody>
        </xdr:sp>
        <xdr:grpSp>
          <xdr:nvGrpSpPr>
            <xdr:cNvPr id="305" name="15MinGrp" hidden="1">
              <a:extLst>
                <a:ext uri="{FF2B5EF4-FFF2-40B4-BE49-F238E27FC236}">
                  <a16:creationId xmlns:a16="http://schemas.microsoft.com/office/drawing/2014/main" id="{00000000-0008-0000-0100-000031010000}"/>
                </a:ext>
              </a:extLst>
            </xdr:cNvPr>
            <xdr:cNvGrpSpPr/>
          </xdr:nvGrpSpPr>
          <xdr:grpSpPr>
            <a:xfrm>
              <a:off x="11609380" y="6077621"/>
              <a:ext cx="462280" cy="306365"/>
              <a:chOff x="11609380" y="6077621"/>
              <a:chExt cx="462280" cy="306365"/>
            </a:xfrm>
          </xdr:grpSpPr>
          <xdr:sp macro="Set15MinInt" textlink="">
            <xdr:nvSpPr>
              <xdr:cNvPr id="196" name="15MinTxt" hidden="1">
                <a:extLst>
                  <a:ext uri="{FF2B5EF4-FFF2-40B4-BE49-F238E27FC236}">
                    <a16:creationId xmlns:a16="http://schemas.microsoft.com/office/drawing/2014/main" id="{00000000-0008-0000-0100-0000C4000000}"/>
                  </a:ext>
                </a:extLst>
              </xdr:cNvPr>
              <xdr:cNvSpPr txBox="1"/>
            </xdr:nvSpPr>
            <xdr:spPr>
              <a:xfrm>
                <a:off x="11609380" y="6077621"/>
                <a:ext cx="462280" cy="220154"/>
              </a:xfrm>
              <a:prstGeom prst="roundRect">
                <a:avLst/>
              </a:prstGeom>
              <a:noFill/>
              <a:ln w="3175" cmpd="sng">
                <a:solidFill>
                  <a:schemeClr val="bg1"/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8C3A3A"/>
                    </a:solidFill>
                  </a14:hiddenFill>
                </a:ext>
              </a:extLst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15m</a:t>
                </a:r>
              </a:p>
            </xdr:txBody>
          </xdr:sp>
          <xdr:sp macro="Set15MinInt" textlink="">
            <xdr:nvSpPr>
              <xdr:cNvPr id="197" name="15MinPie" hidden="1">
                <a:extLst>
                  <a:ext uri="{FF2B5EF4-FFF2-40B4-BE49-F238E27FC236}">
                    <a16:creationId xmlns:a16="http://schemas.microsoft.com/office/drawing/2014/main" id="{00000000-0008-0000-0100-0000C5000000}"/>
                  </a:ext>
                </a:extLst>
              </xdr:cNvPr>
              <xdr:cNvSpPr/>
            </xdr:nvSpPr>
            <xdr:spPr>
              <a:xfrm>
                <a:off x="11775851" y="6105391"/>
                <a:ext cx="270120" cy="278595"/>
              </a:xfrm>
              <a:prstGeom prst="pie">
                <a:avLst>
                  <a:gd name="adj1" fmla="val 16188455"/>
                  <a:gd name="adj2" fmla="val 5970"/>
                </a:avLst>
              </a:prstGeom>
              <a:solidFill>
                <a:schemeClr val="bg1"/>
              </a:solidFill>
              <a:ln w="6350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grpSp>
          <xdr:nvGrpSpPr>
            <xdr:cNvPr id="304" name="10MinGrp" hidden="1">
              <a:extLst>
                <a:ext uri="{FF2B5EF4-FFF2-40B4-BE49-F238E27FC236}">
                  <a16:creationId xmlns:a16="http://schemas.microsoft.com/office/drawing/2014/main" id="{00000000-0008-0000-0100-000030010000}"/>
                </a:ext>
              </a:extLst>
            </xdr:cNvPr>
            <xdr:cNvGrpSpPr/>
          </xdr:nvGrpSpPr>
          <xdr:grpSpPr>
            <a:xfrm>
              <a:off x="11089423" y="6082959"/>
              <a:ext cx="451063" cy="310620"/>
              <a:chOff x="11089423" y="6082959"/>
              <a:chExt cx="451063" cy="310620"/>
            </a:xfrm>
          </xdr:grpSpPr>
          <xdr:sp macro="Set10MinInt" textlink="">
            <xdr:nvSpPr>
              <xdr:cNvPr id="194" name="10MinTxt" hidden="1">
                <a:extLst>
                  <a:ext uri="{FF2B5EF4-FFF2-40B4-BE49-F238E27FC236}">
                    <a16:creationId xmlns:a16="http://schemas.microsoft.com/office/drawing/2014/main" id="{00000000-0008-0000-0100-0000C2000000}"/>
                  </a:ext>
                </a:extLst>
              </xdr:cNvPr>
              <xdr:cNvSpPr txBox="1"/>
            </xdr:nvSpPr>
            <xdr:spPr>
              <a:xfrm>
                <a:off x="11089423" y="6082959"/>
                <a:ext cx="451063" cy="220155"/>
              </a:xfrm>
              <a:prstGeom prst="roundRect">
                <a:avLst/>
              </a:prstGeom>
              <a:noFill/>
              <a:ln w="3175" cmpd="sng">
                <a:solidFill>
                  <a:schemeClr val="bg1"/>
                </a:solidFill>
              </a:ln>
              <a:extLst>
                <a:ext uri="{909E8E84-426E-40DD-AFC4-6F175D3DCCD1}">
                  <a14:hiddenFill xmlns:a14="http://schemas.microsoft.com/office/drawing/2010/main">
                    <a:solidFill>
                      <a:srgbClr val="8C3A3A"/>
                    </a:solidFill>
                  </a14:hiddenFill>
                </a:ext>
              </a:extLst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10m</a:t>
                </a:r>
              </a:p>
            </xdr:txBody>
          </xdr:sp>
          <xdr:sp macro="Set10MinInt" textlink="">
            <xdr:nvSpPr>
              <xdr:cNvPr id="195" name="10MinPie" hidden="1">
                <a:extLst>
                  <a:ext uri="{FF2B5EF4-FFF2-40B4-BE49-F238E27FC236}">
                    <a16:creationId xmlns:a16="http://schemas.microsoft.com/office/drawing/2014/main" id="{00000000-0008-0000-0100-0000C3000000}"/>
                  </a:ext>
                </a:extLst>
              </xdr:cNvPr>
              <xdr:cNvSpPr/>
            </xdr:nvSpPr>
            <xdr:spPr>
              <a:xfrm>
                <a:off x="11265968" y="6114982"/>
                <a:ext cx="270118" cy="278597"/>
              </a:xfrm>
              <a:prstGeom prst="pie">
                <a:avLst>
                  <a:gd name="adj1" fmla="val 16188455"/>
                  <a:gd name="adj2" fmla="val 19213922"/>
                </a:avLst>
              </a:prstGeom>
              <a:solidFill>
                <a:schemeClr val="bg1"/>
              </a:solidFill>
              <a:ln w="9525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grpSp>
          <xdr:nvGrpSpPr>
            <xdr:cNvPr id="303" name="5MinGrp" hidden="1">
              <a:extLst>
                <a:ext uri="{FF2B5EF4-FFF2-40B4-BE49-F238E27FC236}">
                  <a16:creationId xmlns:a16="http://schemas.microsoft.com/office/drawing/2014/main" id="{00000000-0008-0000-0100-00002F010000}"/>
                </a:ext>
              </a:extLst>
            </xdr:cNvPr>
            <xdr:cNvGrpSpPr/>
          </xdr:nvGrpSpPr>
          <xdr:grpSpPr>
            <a:xfrm>
              <a:off x="10679954" y="6081623"/>
              <a:ext cx="372812" cy="323962"/>
              <a:chOff x="10679954" y="6081623"/>
              <a:chExt cx="372812" cy="323962"/>
            </a:xfrm>
          </xdr:grpSpPr>
          <xdr:sp macro="Set5MinInt" textlink="">
            <xdr:nvSpPr>
              <xdr:cNvPr id="192" name="5MinTxt" hidden="1">
                <a:extLst>
                  <a:ext uri="{FF2B5EF4-FFF2-40B4-BE49-F238E27FC236}">
                    <a16:creationId xmlns:a16="http://schemas.microsoft.com/office/drawing/2014/main" id="{00000000-0008-0000-0100-0000C0000000}"/>
                  </a:ext>
                </a:extLst>
              </xdr:cNvPr>
              <xdr:cNvSpPr txBox="1"/>
            </xdr:nvSpPr>
            <xdr:spPr>
              <a:xfrm>
                <a:off x="10679954" y="6081623"/>
                <a:ext cx="322374" cy="220154"/>
              </a:xfrm>
              <a:prstGeom prst="roundRect">
                <a:avLst/>
              </a:prstGeom>
              <a:solidFill>
                <a:srgbClr val="8C3A3A"/>
              </a:solidFill>
              <a:ln w="3175" cmpd="sng">
                <a:solidFill>
                  <a:schemeClr val="bg1"/>
                </a:solidFill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lIns="18288" tIns="0" rIns="0" bIns="0" rtlCol="0" anchor="ctr"/>
              <a:lstStyle/>
              <a:p>
                <a:pPr algn="l"/>
                <a:r>
                  <a:rPr lang="en-US" sz="1100">
                    <a:solidFill>
                      <a:schemeClr val="bg1"/>
                    </a:solidFill>
                  </a:rPr>
                  <a:t>5m</a:t>
                </a:r>
              </a:p>
            </xdr:txBody>
          </xdr:sp>
          <xdr:sp macro="Set5MinInt" textlink="">
            <xdr:nvSpPr>
              <xdr:cNvPr id="193" name="5MinPie" hidden="1">
                <a:extLst>
                  <a:ext uri="{FF2B5EF4-FFF2-40B4-BE49-F238E27FC236}">
                    <a16:creationId xmlns:a16="http://schemas.microsoft.com/office/drawing/2014/main" id="{00000000-0008-0000-0100-0000C1000000}"/>
                  </a:ext>
                </a:extLst>
              </xdr:cNvPr>
              <xdr:cNvSpPr/>
            </xdr:nvSpPr>
            <xdr:spPr>
              <a:xfrm>
                <a:off x="10781349" y="6126987"/>
                <a:ext cx="271417" cy="278598"/>
              </a:xfrm>
              <a:prstGeom prst="pie">
                <a:avLst>
                  <a:gd name="adj1" fmla="val 16188455"/>
                  <a:gd name="adj2" fmla="val 17440953"/>
                </a:avLst>
              </a:prstGeom>
              <a:solidFill>
                <a:schemeClr val="bg1"/>
              </a:solidFill>
              <a:ln w="6350">
                <a:solidFill>
                  <a:srgbClr val="363636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>
                  <a:solidFill>
                    <a:schemeClr val="tx1"/>
                  </a:solidFill>
                </a:endParaRPr>
              </a:p>
            </xdr:txBody>
          </xdr:sp>
        </xdr:grpSp>
        <xdr:sp macro="" textlink="">
          <xdr:nvSpPr>
            <xdr:cNvPr id="176" name="ThmTxt" hidden="1">
              <a:extLst>
                <a:ext uri="{FF2B5EF4-FFF2-40B4-BE49-F238E27FC236}">
                  <a16:creationId xmlns:a16="http://schemas.microsoft.com/office/drawing/2014/main" id="{00000000-0008-0000-0100-0000B0000000}"/>
                </a:ext>
              </a:extLst>
            </xdr:cNvPr>
            <xdr:cNvSpPr txBox="1"/>
          </xdr:nvSpPr>
          <xdr:spPr>
            <a:xfrm>
              <a:off x="10056654" y="6431538"/>
              <a:ext cx="539457" cy="22015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lIns="0" tIns="0" rIns="0" bIns="0" rtlCol="0" anchor="ctr"/>
            <a:lstStyle/>
            <a:p>
              <a:pPr algn="l"/>
              <a:r>
                <a:rPr lang="en-US" sz="1100">
                  <a:solidFill>
                    <a:schemeClr val="bg1"/>
                  </a:solidFill>
                </a:rPr>
                <a:t>Theme:</a:t>
              </a:r>
            </a:p>
          </xdr:txBody>
        </xdr:sp>
        <xdr:grpSp>
          <xdr:nvGrpSpPr>
            <xdr:cNvPr id="302" name="1Thm" hidden="1">
              <a:extLst>
                <a:ext uri="{FF2B5EF4-FFF2-40B4-BE49-F238E27FC236}">
                  <a16:creationId xmlns:a16="http://schemas.microsoft.com/office/drawing/2014/main" id="{00000000-0008-0000-0100-00002E010000}"/>
                </a:ext>
              </a:extLst>
            </xdr:cNvPr>
            <xdr:cNvGrpSpPr/>
          </xdr:nvGrpSpPr>
          <xdr:grpSpPr>
            <a:xfrm>
              <a:off x="10666624" y="6459605"/>
              <a:ext cx="226181" cy="232162"/>
              <a:chOff x="10666624" y="6459605"/>
              <a:chExt cx="226181" cy="232162"/>
            </a:xfrm>
          </xdr:grpSpPr>
          <xdr:sp macro="SetThm1" textlink="">
            <xdr:nvSpPr>
              <xdr:cNvPr id="190" name="1Pie2" hidden="1">
                <a:extLst>
                  <a:ext uri="{FF2B5EF4-FFF2-40B4-BE49-F238E27FC236}">
                    <a16:creationId xmlns:a16="http://schemas.microsoft.com/office/drawing/2014/main" id="{00000000-0008-0000-0100-0000BE000000}"/>
                  </a:ext>
                </a:extLst>
              </xdr:cNvPr>
              <xdr:cNvSpPr/>
            </xdr:nvSpPr>
            <xdr:spPr>
              <a:xfrm>
                <a:off x="10666624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rgbClr val="363636"/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1" textlink="">
            <xdr:nvSpPr>
              <xdr:cNvPr id="191" name="1Pie1" hidden="1">
                <a:extLst>
                  <a:ext uri="{FF2B5EF4-FFF2-40B4-BE49-F238E27FC236}">
                    <a16:creationId xmlns:a16="http://schemas.microsoft.com/office/drawing/2014/main" id="{00000000-0008-0000-0100-0000BF000000}"/>
                  </a:ext>
                </a:extLst>
              </xdr:cNvPr>
              <xdr:cNvSpPr/>
            </xdr:nvSpPr>
            <xdr:spPr>
              <a:xfrm flipH="1">
                <a:off x="10666624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rgbClr val="404040"/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301" name="2Thm" hidden="1">
              <a:extLst>
                <a:ext uri="{FF2B5EF4-FFF2-40B4-BE49-F238E27FC236}">
                  <a16:creationId xmlns:a16="http://schemas.microsoft.com/office/drawing/2014/main" id="{00000000-0008-0000-0100-00002D010000}"/>
                </a:ext>
              </a:extLst>
            </xdr:cNvPr>
            <xdr:cNvGrpSpPr/>
          </xdr:nvGrpSpPr>
          <xdr:grpSpPr>
            <a:xfrm>
              <a:off x="10975546" y="6459605"/>
              <a:ext cx="230616" cy="232162"/>
              <a:chOff x="10975546" y="6459605"/>
              <a:chExt cx="230616" cy="232162"/>
            </a:xfrm>
          </xdr:grpSpPr>
          <xdr:sp macro="SetThm2" textlink="">
            <xdr:nvSpPr>
              <xdr:cNvPr id="188" name="2Pie2" hidden="1">
                <a:extLst>
                  <a:ext uri="{FF2B5EF4-FFF2-40B4-BE49-F238E27FC236}">
                    <a16:creationId xmlns:a16="http://schemas.microsoft.com/office/drawing/2014/main" id="{00000000-0008-0000-0100-0000BC000000}"/>
                  </a:ext>
                </a:extLst>
              </xdr:cNvPr>
              <xdr:cNvSpPr/>
            </xdr:nvSpPr>
            <xdr:spPr>
              <a:xfrm>
                <a:off x="10975546" y="6459605"/>
                <a:ext cx="230616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1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2" textlink="">
            <xdr:nvSpPr>
              <xdr:cNvPr id="189" name="2Pie1" hidden="1">
                <a:extLst>
                  <a:ext uri="{FF2B5EF4-FFF2-40B4-BE49-F238E27FC236}">
                    <a16:creationId xmlns:a16="http://schemas.microsoft.com/office/drawing/2014/main" id="{00000000-0008-0000-0100-0000BD000000}"/>
                  </a:ext>
                </a:extLst>
              </xdr:cNvPr>
              <xdr:cNvSpPr/>
            </xdr:nvSpPr>
            <xdr:spPr>
              <a:xfrm flipH="1">
                <a:off x="10975546" y="6459605"/>
                <a:ext cx="230616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1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300" name="3Thm" hidden="1">
              <a:extLst>
                <a:ext uri="{FF2B5EF4-FFF2-40B4-BE49-F238E27FC236}">
                  <a16:creationId xmlns:a16="http://schemas.microsoft.com/office/drawing/2014/main" id="{00000000-0008-0000-0100-00002C010000}"/>
                </a:ext>
              </a:extLst>
            </xdr:cNvPr>
            <xdr:cNvGrpSpPr/>
          </xdr:nvGrpSpPr>
          <xdr:grpSpPr>
            <a:xfrm>
              <a:off x="11288902" y="6459605"/>
              <a:ext cx="226181" cy="232162"/>
              <a:chOff x="11288902" y="6459605"/>
              <a:chExt cx="226181" cy="232162"/>
            </a:xfrm>
          </xdr:grpSpPr>
          <xdr:sp macro="SetThm3" textlink="">
            <xdr:nvSpPr>
              <xdr:cNvPr id="186" name="3Pie2" hidden="1">
                <a:extLst>
                  <a:ext uri="{FF2B5EF4-FFF2-40B4-BE49-F238E27FC236}">
                    <a16:creationId xmlns:a16="http://schemas.microsoft.com/office/drawing/2014/main" id="{00000000-0008-0000-0100-0000BA000000}"/>
                  </a:ext>
                </a:extLst>
              </xdr:cNvPr>
              <xdr:cNvSpPr/>
            </xdr:nvSpPr>
            <xdr:spPr>
              <a:xfrm>
                <a:off x="11288902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3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3" textlink="">
            <xdr:nvSpPr>
              <xdr:cNvPr id="187" name="3Pie1" hidden="1">
                <a:extLst>
                  <a:ext uri="{FF2B5EF4-FFF2-40B4-BE49-F238E27FC236}">
                    <a16:creationId xmlns:a16="http://schemas.microsoft.com/office/drawing/2014/main" id="{00000000-0008-0000-0100-0000BB000000}"/>
                  </a:ext>
                </a:extLst>
              </xdr:cNvPr>
              <xdr:cNvSpPr/>
            </xdr:nvSpPr>
            <xdr:spPr>
              <a:xfrm flipH="1">
                <a:off x="11288902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3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299" name="4Thm" hidden="1">
              <a:extLst>
                <a:ext uri="{FF2B5EF4-FFF2-40B4-BE49-F238E27FC236}">
                  <a16:creationId xmlns:a16="http://schemas.microsoft.com/office/drawing/2014/main" id="{00000000-0008-0000-0100-00002B010000}"/>
                </a:ext>
              </a:extLst>
            </xdr:cNvPr>
            <xdr:cNvGrpSpPr/>
          </xdr:nvGrpSpPr>
          <xdr:grpSpPr>
            <a:xfrm>
              <a:off x="11597824" y="6459605"/>
              <a:ext cx="230617" cy="232162"/>
              <a:chOff x="11597824" y="6459605"/>
              <a:chExt cx="230617" cy="232162"/>
            </a:xfrm>
          </xdr:grpSpPr>
          <xdr:sp macro="SetThm4" textlink="">
            <xdr:nvSpPr>
              <xdr:cNvPr id="184" name="4Pie2" hidden="1">
                <a:extLst>
                  <a:ext uri="{FF2B5EF4-FFF2-40B4-BE49-F238E27FC236}">
                    <a16:creationId xmlns:a16="http://schemas.microsoft.com/office/drawing/2014/main" id="{00000000-0008-0000-0100-0000B8000000}"/>
                  </a:ext>
                </a:extLst>
              </xdr:cNvPr>
              <xdr:cNvSpPr/>
            </xdr:nvSpPr>
            <xdr:spPr>
              <a:xfrm>
                <a:off x="11597824" y="6459605"/>
                <a:ext cx="230617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4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4" textlink="">
            <xdr:nvSpPr>
              <xdr:cNvPr id="185" name="4Pie1" hidden="1">
                <a:extLst>
                  <a:ext uri="{FF2B5EF4-FFF2-40B4-BE49-F238E27FC236}">
                    <a16:creationId xmlns:a16="http://schemas.microsoft.com/office/drawing/2014/main" id="{00000000-0008-0000-0100-0000B9000000}"/>
                  </a:ext>
                </a:extLst>
              </xdr:cNvPr>
              <xdr:cNvSpPr/>
            </xdr:nvSpPr>
            <xdr:spPr>
              <a:xfrm flipH="1">
                <a:off x="11597824" y="6459605"/>
                <a:ext cx="230617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4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  <xdr:grpSp>
          <xdr:nvGrpSpPr>
            <xdr:cNvPr id="298" name="5Thm" hidden="1">
              <a:extLst>
                <a:ext uri="{FF2B5EF4-FFF2-40B4-BE49-F238E27FC236}">
                  <a16:creationId xmlns:a16="http://schemas.microsoft.com/office/drawing/2014/main" id="{00000000-0008-0000-0100-00002A010000}"/>
                </a:ext>
              </a:extLst>
            </xdr:cNvPr>
            <xdr:cNvGrpSpPr/>
          </xdr:nvGrpSpPr>
          <xdr:grpSpPr>
            <a:xfrm>
              <a:off x="11911183" y="6459605"/>
              <a:ext cx="226181" cy="232162"/>
              <a:chOff x="11911183" y="6459605"/>
              <a:chExt cx="226181" cy="232162"/>
            </a:xfrm>
          </xdr:grpSpPr>
          <xdr:sp macro="SetThm5" textlink="">
            <xdr:nvSpPr>
              <xdr:cNvPr id="182" name="5Pie2" hidden="1">
                <a:extLst>
                  <a:ext uri="{FF2B5EF4-FFF2-40B4-BE49-F238E27FC236}">
                    <a16:creationId xmlns:a16="http://schemas.microsoft.com/office/drawing/2014/main" id="{00000000-0008-0000-0100-0000B6000000}"/>
                  </a:ext>
                </a:extLst>
              </xdr:cNvPr>
              <xdr:cNvSpPr/>
            </xdr:nvSpPr>
            <xdr:spPr>
              <a:xfrm>
                <a:off x="11911183" y="6459605"/>
                <a:ext cx="226181" cy="232162"/>
              </a:xfrm>
              <a:prstGeom prst="chord">
                <a:avLst>
                  <a:gd name="adj1" fmla="val 3544866"/>
                  <a:gd name="adj2" fmla="val 14239652"/>
                </a:avLst>
              </a:prstGeom>
              <a:solidFill>
                <a:schemeClr val="accent5">
                  <a:lumMod val="50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  <xdr:sp macro="SetThm5" textlink="">
            <xdr:nvSpPr>
              <xdr:cNvPr id="183" name="5Pie1" hidden="1">
                <a:extLst>
                  <a:ext uri="{FF2B5EF4-FFF2-40B4-BE49-F238E27FC236}">
                    <a16:creationId xmlns:a16="http://schemas.microsoft.com/office/drawing/2014/main" id="{00000000-0008-0000-0100-0000B7000000}"/>
                  </a:ext>
                </a:extLst>
              </xdr:cNvPr>
              <xdr:cNvSpPr/>
            </xdr:nvSpPr>
            <xdr:spPr>
              <a:xfrm flipH="1">
                <a:off x="11911183" y="6459605"/>
                <a:ext cx="226181" cy="232162"/>
              </a:xfrm>
              <a:prstGeom prst="chord">
                <a:avLst>
                  <a:gd name="adj1" fmla="val 7523555"/>
                  <a:gd name="adj2" fmla="val 17890390"/>
                </a:avLst>
              </a:prstGeom>
              <a:solidFill>
                <a:schemeClr val="accent5">
                  <a:lumMod val="75000"/>
                </a:schemeClr>
              </a:solidFill>
              <a:ln w="3175">
                <a:solidFill>
                  <a:schemeClr val="bg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tlCol="0" anchor="t"/>
              <a:lstStyle/>
              <a:p>
                <a:pPr algn="l"/>
                <a:endParaRPr lang="en-US" sz="1100"/>
              </a:p>
            </xdr:txBody>
          </xdr:sp>
        </xdr:grpSp>
      </xdr:grpSp>
    </xdr:grpSp>
    <xdr:clientData/>
  </xdr:twoCellAnchor>
  <xdr:twoCellAnchor>
    <xdr:from>
      <xdr:col>4</xdr:col>
      <xdr:colOff>0</xdr:colOff>
      <xdr:row>4</xdr:row>
      <xdr:rowOff>0</xdr:rowOff>
    </xdr:from>
    <xdr:to>
      <xdr:col>4</xdr:col>
      <xdr:colOff>302126</xdr:colOff>
      <xdr:row>5</xdr:row>
      <xdr:rowOff>0</xdr:rowOff>
    </xdr:to>
    <xdr:sp macro="" textlink="">
      <xdr:nvSpPr>
        <xdr:cNvPr id="313" name="EmplPntr">
          <a:extLst>
            <a:ext uri="{FF2B5EF4-FFF2-40B4-BE49-F238E27FC236}">
              <a16:creationId xmlns:a16="http://schemas.microsoft.com/office/drawing/2014/main" id="{00000000-0008-0000-0100-000039010000}"/>
            </a:ext>
          </a:extLst>
        </xdr:cNvPr>
        <xdr:cNvSpPr/>
      </xdr:nvSpPr>
      <xdr:spPr>
        <a:xfrm>
          <a:off x="1038225" y="1085850"/>
          <a:ext cx="302126" cy="190500"/>
        </a:xfrm>
        <a:prstGeom prst="homePlate">
          <a:avLst/>
        </a:prstGeom>
        <a:gradFill flip="none" rotWithShape="1">
          <a:gsLst>
            <a:gs pos="0">
              <a:schemeClr val="accent1">
                <a:lumMod val="50000"/>
              </a:schemeClr>
            </a:gs>
            <a:gs pos="100000">
              <a:schemeClr val="accent1">
                <a:lumMod val="75000"/>
              </a:schemeClr>
            </a:gs>
          </a:gsLst>
          <a:lin ang="162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14</xdr:col>
      <xdr:colOff>202544</xdr:colOff>
      <xdr:row>0</xdr:row>
      <xdr:rowOff>206924</xdr:rowOff>
    </xdr:from>
    <xdr:to>
      <xdr:col>15</xdr:col>
      <xdr:colOff>217652</xdr:colOff>
      <xdr:row>0</xdr:row>
      <xdr:rowOff>420083</xdr:rowOff>
    </xdr:to>
    <xdr:sp macro="" textlink="">
      <xdr:nvSpPr>
        <xdr:cNvPr id="314" name="EntrySavedMsg" hidden="1">
          <a:extLst>
            <a:ext uri="{FF2B5EF4-FFF2-40B4-BE49-F238E27FC236}">
              <a16:creationId xmlns:a16="http://schemas.microsoft.com/office/drawing/2014/main" id="{00000000-0008-0000-0100-00003A010000}"/>
            </a:ext>
          </a:extLst>
        </xdr:cNvPr>
        <xdr:cNvSpPr/>
      </xdr:nvSpPr>
      <xdr:spPr>
        <a:xfrm>
          <a:off x="11549994" y="206924"/>
          <a:ext cx="916808" cy="213159"/>
        </a:xfrm>
        <a:prstGeom prst="rect">
          <a:avLst/>
        </a:prstGeom>
        <a:gradFill flip="none" rotWithShape="1">
          <a:gsLst>
            <a:gs pos="0">
              <a:schemeClr val="accent3">
                <a:tint val="50000"/>
                <a:satMod val="300000"/>
                <a:alpha val="0"/>
              </a:schemeClr>
            </a:gs>
            <a:gs pos="35000">
              <a:schemeClr val="accent3">
                <a:tint val="37000"/>
                <a:satMod val="300000"/>
                <a:alpha val="0"/>
              </a:schemeClr>
            </a:gs>
            <a:gs pos="100000">
              <a:schemeClr val="accent3">
                <a:tint val="15000"/>
                <a:satMod val="350000"/>
                <a:alpha val="0"/>
              </a:schemeClr>
            </a:gs>
          </a:gsLst>
          <a:lin ang="16200000" scaled="1"/>
          <a:tileRect/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solidFill>
                <a:schemeClr val="accent3">
                  <a:lumMod val="50000"/>
                </a:schemeClr>
              </a:solidFill>
            </a:rPr>
            <a:t>Entry</a:t>
          </a:r>
          <a:r>
            <a:rPr lang="en-US" sz="1100" b="1">
              <a:solidFill>
                <a:schemeClr val="accent3">
                  <a:lumMod val="50000"/>
                </a:schemeClr>
              </a:solidFill>
            </a:rPr>
            <a:t> Saved</a:t>
          </a:r>
        </a:p>
      </xdr:txBody>
    </xdr:sp>
    <xdr:clientData/>
  </xdr:twoCellAnchor>
  <xdr:twoCellAnchor>
    <xdr:from>
      <xdr:col>14</xdr:col>
      <xdr:colOff>81894</xdr:colOff>
      <xdr:row>0</xdr:row>
      <xdr:rowOff>200575</xdr:rowOff>
    </xdr:from>
    <xdr:to>
      <xdr:col>15</xdr:col>
      <xdr:colOff>374650</xdr:colOff>
      <xdr:row>0</xdr:row>
      <xdr:rowOff>368301</xdr:rowOff>
    </xdr:to>
    <xdr:sp macro="" textlink="">
      <xdr:nvSpPr>
        <xdr:cNvPr id="270" name="EmplSavedMsg" hidden="1">
          <a:extLst>
            <a:ext uri="{FF2B5EF4-FFF2-40B4-BE49-F238E27FC236}">
              <a16:creationId xmlns:a16="http://schemas.microsoft.com/office/drawing/2014/main" id="{00000000-0008-0000-0100-00000E010000}"/>
            </a:ext>
          </a:extLst>
        </xdr:cNvPr>
        <xdr:cNvSpPr/>
      </xdr:nvSpPr>
      <xdr:spPr>
        <a:xfrm>
          <a:off x="11429344" y="200575"/>
          <a:ext cx="1194456" cy="167726"/>
        </a:xfrm>
        <a:prstGeom prst="rect">
          <a:avLst/>
        </a:prstGeom>
        <a:gradFill flip="none" rotWithShape="1">
          <a:gsLst>
            <a:gs pos="0">
              <a:schemeClr val="accent3">
                <a:tint val="50000"/>
                <a:satMod val="300000"/>
                <a:alpha val="0"/>
              </a:schemeClr>
            </a:gs>
            <a:gs pos="35000">
              <a:schemeClr val="accent3">
                <a:tint val="37000"/>
                <a:satMod val="300000"/>
                <a:alpha val="0"/>
              </a:schemeClr>
            </a:gs>
            <a:gs pos="100000">
              <a:schemeClr val="accent3">
                <a:tint val="15000"/>
                <a:satMod val="350000"/>
                <a:alpha val="0"/>
              </a:schemeClr>
            </a:gs>
          </a:gsLst>
          <a:lin ang="16200000" scaled="1"/>
          <a:tileRect/>
        </a:gra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100" b="1" baseline="0">
              <a:solidFill>
                <a:schemeClr val="accent3">
                  <a:lumMod val="50000"/>
                </a:schemeClr>
              </a:solidFill>
            </a:rPr>
            <a:t>Employee</a:t>
          </a:r>
          <a:r>
            <a:rPr lang="en-US" sz="1100" b="1">
              <a:solidFill>
                <a:schemeClr val="accent3">
                  <a:lumMod val="50000"/>
                </a:schemeClr>
              </a:solidFill>
            </a:rPr>
            <a:t> Saved</a:t>
          </a:r>
        </a:p>
      </xdr:txBody>
    </xdr:sp>
    <xdr:clientData/>
  </xdr:twoCellAnchor>
  <xdr:twoCellAnchor>
    <xdr:from>
      <xdr:col>8</xdr:col>
      <xdr:colOff>69849</xdr:colOff>
      <xdr:row>1</xdr:row>
      <xdr:rowOff>63144</xdr:rowOff>
    </xdr:from>
    <xdr:to>
      <xdr:col>15</xdr:col>
      <xdr:colOff>749279</xdr:colOff>
      <xdr:row>11</xdr:row>
      <xdr:rowOff>39344</xdr:rowOff>
    </xdr:to>
    <xdr:grpSp>
      <xdr:nvGrpSpPr>
        <xdr:cNvPr id="762" name="TimeEntryGrp">
          <a:extLst>
            <a:ext uri="{FF2B5EF4-FFF2-40B4-BE49-F238E27FC236}">
              <a16:creationId xmlns:a16="http://schemas.microsoft.com/office/drawing/2014/main" id="{00000000-0008-0000-0100-0000FA020000}"/>
            </a:ext>
          </a:extLst>
        </xdr:cNvPr>
        <xdr:cNvGrpSpPr/>
      </xdr:nvGrpSpPr>
      <xdr:grpSpPr>
        <a:xfrm>
          <a:off x="4279899" y="539394"/>
          <a:ext cx="6461105" cy="1919300"/>
          <a:chOff x="6476999" y="552094"/>
          <a:chExt cx="6375380" cy="1881200"/>
        </a:xfrm>
      </xdr:grpSpPr>
      <xdr:grpSp>
        <xdr:nvGrpSpPr>
          <xdr:cNvPr id="52" name="Group 51">
            <a:extLst>
              <a:ext uri="{FF2B5EF4-FFF2-40B4-BE49-F238E27FC236}">
                <a16:creationId xmlns:a16="http://schemas.microsoft.com/office/drawing/2014/main" id="{00000000-0008-0000-0100-000034000000}"/>
              </a:ext>
            </a:extLst>
          </xdr:cNvPr>
          <xdr:cNvGrpSpPr/>
        </xdr:nvGrpSpPr>
        <xdr:grpSpPr>
          <a:xfrm>
            <a:off x="7591319" y="552095"/>
            <a:ext cx="975576" cy="253389"/>
            <a:chOff x="6161312" y="545307"/>
            <a:chExt cx="975980" cy="251206"/>
          </a:xfrm>
        </xdr:grpSpPr>
        <xdr:sp macro="[0]!Entry_New" textlink="">
          <xdr:nvSpPr>
            <xdr:cNvPr id="31" name="Rectangle 30">
              <a:extLst>
                <a:ext uri="{FF2B5EF4-FFF2-40B4-BE49-F238E27FC236}">
                  <a16:creationId xmlns:a16="http://schemas.microsoft.com/office/drawing/2014/main" id="{00000000-0008-0000-0100-00001F000000}"/>
                </a:ext>
              </a:extLst>
            </xdr:cNvPr>
            <xdr:cNvSpPr/>
          </xdr:nvSpPr>
          <xdr:spPr>
            <a:xfrm>
              <a:off x="6161312" y="545307"/>
              <a:ext cx="975980" cy="25120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New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New">
          <xdr:nvPicPr>
            <xdr:cNvPr id="32" name="Picture 31">
              <a:extLst>
                <a:ext uri="{FF2B5EF4-FFF2-40B4-BE49-F238E27FC236}">
                  <a16:creationId xmlns:a16="http://schemas.microsoft.com/office/drawing/2014/main" id="{00000000-0008-0000-0100-000020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9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6218717" y="580903"/>
              <a:ext cx="183669" cy="180014"/>
            </a:xfrm>
            <a:prstGeom prst="rect">
              <a:avLst/>
            </a:prstGeom>
          </xdr:spPr>
        </xdr:pic>
      </xdr:grpSp>
      <xdr:grpSp>
        <xdr:nvGrpSpPr>
          <xdr:cNvPr id="22" name="Group 21">
            <a:extLst>
              <a:ext uri="{FF2B5EF4-FFF2-40B4-BE49-F238E27FC236}">
                <a16:creationId xmlns:a16="http://schemas.microsoft.com/office/drawing/2014/main" id="{00000000-0008-0000-0100-000016000000}"/>
              </a:ext>
            </a:extLst>
          </xdr:cNvPr>
          <xdr:cNvGrpSpPr/>
        </xdr:nvGrpSpPr>
        <xdr:grpSpPr>
          <a:xfrm>
            <a:off x="6476999" y="552095"/>
            <a:ext cx="917986" cy="253389"/>
            <a:chOff x="4620553" y="855196"/>
            <a:chExt cx="919114" cy="254321"/>
          </a:xfrm>
        </xdr:grpSpPr>
        <xdr:sp macro="[0]!Entry_SaveUpdate" textlink="">
          <xdr:nvSpPr>
            <xdr:cNvPr id="29" name="Rectangle 28">
              <a:extLst>
                <a:ext uri="{FF2B5EF4-FFF2-40B4-BE49-F238E27FC236}">
                  <a16:creationId xmlns:a16="http://schemas.microsoft.com/office/drawing/2014/main" id="{00000000-0008-0000-0100-00001D000000}"/>
                </a:ext>
              </a:extLst>
            </xdr:cNvPr>
            <xdr:cNvSpPr/>
          </xdr:nvSpPr>
          <xdr:spPr>
            <a:xfrm>
              <a:off x="4620553" y="855196"/>
              <a:ext cx="919114" cy="254321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2"/>
            </a:lnRef>
            <a:fillRef idx="3">
              <a:schemeClr val="accent2"/>
            </a:fillRef>
            <a:effectRef idx="3">
              <a:schemeClr val="accent2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Save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SaveUpdate">
          <xdr:nvPicPr>
            <xdr:cNvPr id="30" name="Picture 29">
              <a:extLst>
                <a:ext uri="{FF2B5EF4-FFF2-40B4-BE49-F238E27FC236}">
                  <a16:creationId xmlns:a16="http://schemas.microsoft.com/office/drawing/2014/main" id="{00000000-0008-0000-0100-00001E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649891" y="890801"/>
              <a:ext cx="182800" cy="183111"/>
            </a:xfrm>
            <a:prstGeom prst="rect">
              <a:avLst/>
            </a:prstGeom>
          </xdr:spPr>
        </xdr:pic>
      </xdr:grpSp>
      <xdr:grpSp>
        <xdr:nvGrpSpPr>
          <xdr:cNvPr id="23" name="Group 22">
            <a:extLst>
              <a:ext uri="{FF2B5EF4-FFF2-40B4-BE49-F238E27FC236}">
                <a16:creationId xmlns:a16="http://schemas.microsoft.com/office/drawing/2014/main" id="{00000000-0008-0000-0100-000017000000}"/>
              </a:ext>
            </a:extLst>
          </xdr:cNvPr>
          <xdr:cNvGrpSpPr/>
        </xdr:nvGrpSpPr>
        <xdr:grpSpPr>
          <a:xfrm>
            <a:off x="8762822" y="552095"/>
            <a:ext cx="1053286" cy="253389"/>
            <a:chOff x="7208665" y="890470"/>
            <a:chExt cx="957504" cy="254000"/>
          </a:xfrm>
        </xdr:grpSpPr>
        <xdr:sp macro="[0]!Entry_Delete" textlink="">
          <xdr:nvSpPr>
            <xdr:cNvPr id="27" name="Rectangle 26">
              <a:extLst>
                <a:ext uri="{FF2B5EF4-FFF2-40B4-BE49-F238E27FC236}">
                  <a16:creationId xmlns:a16="http://schemas.microsoft.com/office/drawing/2014/main" id="{00000000-0008-0000-0100-00001B000000}"/>
                </a:ext>
              </a:extLst>
            </xdr:cNvPr>
            <xdr:cNvSpPr/>
          </xdr:nvSpPr>
          <xdr:spPr>
            <a:xfrm>
              <a:off x="7208665" y="890470"/>
              <a:ext cx="957504" cy="254000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Delete</a:t>
              </a:r>
              <a:r>
                <a:rPr lang="en-US" sz="1100" baseline="0"/>
                <a:t> Entry</a:t>
              </a:r>
              <a:endParaRPr lang="en-US" sz="1100"/>
            </a:p>
          </xdr:txBody>
        </xdr:sp>
        <xdr:pic macro="[0]!Entry_Delete">
          <xdr:nvPicPr>
            <xdr:cNvPr id="28" name="Picture 27">
              <a:extLst>
                <a:ext uri="{FF2B5EF4-FFF2-40B4-BE49-F238E27FC236}">
                  <a16:creationId xmlns:a16="http://schemas.microsoft.com/office/drawing/2014/main" id="{00000000-0008-0000-0100-00001C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239800" y="922230"/>
              <a:ext cx="160020" cy="182880"/>
            </a:xfrm>
            <a:prstGeom prst="rect">
              <a:avLst/>
            </a:prstGeom>
          </xdr:spPr>
        </xdr:pic>
      </xdr:grpSp>
      <xdr:grpSp>
        <xdr:nvGrpSpPr>
          <xdr:cNvPr id="54" name="Group 53">
            <a:extLst>
              <a:ext uri="{FF2B5EF4-FFF2-40B4-BE49-F238E27FC236}">
                <a16:creationId xmlns:a16="http://schemas.microsoft.com/office/drawing/2014/main" id="{00000000-0008-0000-0100-000036000000}"/>
              </a:ext>
            </a:extLst>
          </xdr:cNvPr>
          <xdr:cNvGrpSpPr/>
        </xdr:nvGrpSpPr>
        <xdr:grpSpPr>
          <a:xfrm>
            <a:off x="9168870" y="942162"/>
            <a:ext cx="1664228" cy="237744"/>
            <a:chOff x="7739517" y="938007"/>
            <a:chExt cx="1664918" cy="235695"/>
          </a:xfrm>
        </xdr:grpSpPr>
        <xdr:sp macro="[0]!Employee_SaveUpdate" textlink="">
          <xdr:nvSpPr>
            <xdr:cNvPr id="21" name="Rectangle 20">
              <a:extLst>
                <a:ext uri="{FF2B5EF4-FFF2-40B4-BE49-F238E27FC236}">
                  <a16:creationId xmlns:a16="http://schemas.microsoft.com/office/drawing/2014/main" id="{00000000-0008-0000-0100-000015000000}"/>
                </a:ext>
              </a:extLst>
            </xdr:cNvPr>
            <xdr:cNvSpPr/>
          </xdr:nvSpPr>
          <xdr:spPr>
            <a:xfrm>
              <a:off x="7739517" y="938007"/>
              <a:ext cx="1664918" cy="235695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r"/>
              <a:r>
                <a:rPr lang="en-US" sz="1100"/>
                <a:t>Save/Update Employee</a:t>
              </a:r>
            </a:p>
          </xdr:txBody>
        </xdr:sp>
        <xdr:pic macro="[0]!Employee_SaveUpdate">
          <xdr:nvPicPr>
            <xdr:cNvPr id="18" name="Picture 17">
              <a:extLst>
                <a:ext uri="{FF2B5EF4-FFF2-40B4-BE49-F238E27FC236}">
                  <a16:creationId xmlns:a16="http://schemas.microsoft.com/office/drawing/2014/main" id="{00000000-0008-0000-0100-000012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0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7790061" y="975196"/>
              <a:ext cx="183000" cy="180252"/>
            </a:xfrm>
            <a:prstGeom prst="rect">
              <a:avLst/>
            </a:prstGeom>
          </xdr:spPr>
        </xdr:pic>
      </xdr:grpSp>
      <xdr:grpSp>
        <xdr:nvGrpSpPr>
          <xdr:cNvPr id="53" name="Group 52">
            <a:extLst>
              <a:ext uri="{FF2B5EF4-FFF2-40B4-BE49-F238E27FC236}">
                <a16:creationId xmlns:a16="http://schemas.microsoft.com/office/drawing/2014/main" id="{00000000-0008-0000-0100-000035000000}"/>
              </a:ext>
            </a:extLst>
          </xdr:cNvPr>
          <xdr:cNvGrpSpPr/>
        </xdr:nvGrpSpPr>
        <xdr:grpSpPr>
          <a:xfrm>
            <a:off x="10097461" y="552094"/>
            <a:ext cx="2754918" cy="256032"/>
            <a:chOff x="8668510" y="555137"/>
            <a:chExt cx="2756064" cy="253826"/>
          </a:xfrm>
        </xdr:grpSpPr>
        <xdr:sp macro="[0]!TimeLog_ShowHide" textlink="">
          <xdr:nvSpPr>
            <xdr:cNvPr id="33" name="Rectangle 32">
              <a:extLst>
                <a:ext uri="{FF2B5EF4-FFF2-40B4-BE49-F238E27FC236}">
                  <a16:creationId xmlns:a16="http://schemas.microsoft.com/office/drawing/2014/main" id="{00000000-0008-0000-0100-000021000000}"/>
                </a:ext>
              </a:extLst>
            </xdr:cNvPr>
            <xdr:cNvSpPr/>
          </xdr:nvSpPr>
          <xdr:spPr>
            <a:xfrm>
              <a:off x="8668510" y="555137"/>
              <a:ext cx="1173746" cy="25382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View Time Log</a:t>
              </a:r>
            </a:p>
          </xdr:txBody>
        </xdr:sp>
        <xdr:pic macro="[0]!TimeLog_ShowHide">
          <xdr:nvPicPr>
            <xdr:cNvPr id="37" name="Picture 36">
              <a:extLst>
                <a:ext uri="{FF2B5EF4-FFF2-40B4-BE49-F238E27FC236}">
                  <a16:creationId xmlns:a16="http://schemas.microsoft.com/office/drawing/2014/main" id="{00000000-0008-0000-0100-000025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8719099" y="596787"/>
              <a:ext cx="170656" cy="167909"/>
            </a:xfrm>
            <a:prstGeom prst="rect">
              <a:avLst/>
            </a:prstGeom>
          </xdr:spPr>
        </xdr:pic>
        <xdr:sp macro="[0]!UpdateFromAppData" textlink="">
          <xdr:nvSpPr>
            <xdr:cNvPr id="761" name="Rectangle 760">
              <a:extLst>
                <a:ext uri="{FF2B5EF4-FFF2-40B4-BE49-F238E27FC236}">
                  <a16:creationId xmlns:a16="http://schemas.microsoft.com/office/drawing/2014/main" id="{00000000-0008-0000-0100-0000F9020000}"/>
                </a:ext>
              </a:extLst>
            </xdr:cNvPr>
            <xdr:cNvSpPr/>
          </xdr:nvSpPr>
          <xdr:spPr>
            <a:xfrm>
              <a:off x="10085151" y="555137"/>
              <a:ext cx="1339423" cy="253826"/>
            </a:xfrm>
            <a:prstGeom prst="rect">
              <a:avLst/>
            </a:prstGeom>
            <a:solidFill>
              <a:schemeClr val="accent1">
                <a:lumMod val="75000"/>
              </a:schemeClr>
            </a:solidFill>
          </xdr:spPr>
          <xdr:style>
            <a:lnRef idx="0">
              <a:schemeClr val="accent1"/>
            </a:lnRef>
            <a:fillRef idx="3">
              <a:schemeClr val="accent1"/>
            </a:fillRef>
            <a:effectRef idx="3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r"/>
              <a:r>
                <a:rPr lang="en-US" sz="1100"/>
                <a:t>Mobile</a:t>
              </a:r>
              <a:r>
                <a:rPr lang="en-US" sz="1100" baseline="0"/>
                <a:t> Data Sync</a:t>
              </a:r>
              <a:endParaRPr lang="en-US" sz="1100"/>
            </a:p>
          </xdr:txBody>
        </xdr:sp>
      </xdr:grpSp>
      <xdr:grpSp>
        <xdr:nvGrpSpPr>
          <xdr:cNvPr id="51" name="Group 50">
            <a:extLst>
              <a:ext uri="{FF2B5EF4-FFF2-40B4-BE49-F238E27FC236}">
                <a16:creationId xmlns:a16="http://schemas.microsoft.com/office/drawing/2014/main" id="{00000000-0008-0000-0100-000033000000}"/>
              </a:ext>
            </a:extLst>
          </xdr:cNvPr>
          <xdr:cNvGrpSpPr/>
        </xdr:nvGrpSpPr>
        <xdr:grpSpPr>
          <a:xfrm>
            <a:off x="11379812" y="2248824"/>
            <a:ext cx="1409085" cy="184470"/>
            <a:chOff x="9951376" y="2233410"/>
            <a:chExt cx="1409669" cy="182880"/>
          </a:xfrm>
        </xdr:grpSpPr>
        <xdr:grpSp>
          <xdr:nvGrpSpPr>
            <xdr:cNvPr id="45" name="Group 44">
              <a:extLst>
                <a:ext uri="{FF2B5EF4-FFF2-40B4-BE49-F238E27FC236}">
                  <a16:creationId xmlns:a16="http://schemas.microsoft.com/office/drawing/2014/main" id="{00000000-0008-0000-0100-00002D000000}"/>
                </a:ext>
              </a:extLst>
            </xdr:cNvPr>
            <xdr:cNvGrpSpPr/>
          </xdr:nvGrpSpPr>
          <xdr:grpSpPr>
            <a:xfrm>
              <a:off x="9951376" y="2233410"/>
              <a:ext cx="675454" cy="182880"/>
              <a:chOff x="9752938" y="1984569"/>
              <a:chExt cx="675454" cy="182880"/>
            </a:xfrm>
          </xdr:grpSpPr>
          <xdr:sp macro="[0]!Entry_BrowseEmplPic" textlink="">
            <xdr:nvSpPr>
              <xdr:cNvPr id="43" name="Rectangle 42">
                <a:extLst>
                  <a:ext uri="{FF2B5EF4-FFF2-40B4-BE49-F238E27FC236}">
                    <a16:creationId xmlns:a16="http://schemas.microsoft.com/office/drawing/2014/main" id="{00000000-0008-0000-0100-00002B000000}"/>
                  </a:ext>
                </a:extLst>
              </xdr:cNvPr>
              <xdr:cNvSpPr/>
            </xdr:nvSpPr>
            <xdr:spPr>
              <a:xfrm>
                <a:off x="9752938" y="1984569"/>
                <a:ext cx="675454" cy="182880"/>
              </a:xfrm>
              <a:prstGeom prst="rect">
                <a:avLst/>
              </a:prstGeom>
              <a:solidFill>
                <a:schemeClr val="accent1">
                  <a:lumMod val="75000"/>
                </a:schemeClr>
              </a:solidFill>
            </xdr:spPr>
            <xdr:style>
              <a:lnRef idx="0">
                <a:schemeClr val="accent1"/>
              </a:lnRef>
              <a:fillRef idx="3">
                <a:schemeClr val="accent1"/>
              </a:fillRef>
              <a:effectRef idx="3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Ins="27432" rtlCol="0" anchor="ctr"/>
              <a:lstStyle/>
              <a:p>
                <a:pPr algn="r"/>
                <a:r>
                  <a:rPr lang="en-US" sz="1100"/>
                  <a:t>Add Pic</a:t>
                </a:r>
              </a:p>
            </xdr:txBody>
          </xdr:sp>
          <xdr:pic macro="[0]!Entry_BrowseEmplPic">
            <xdr:nvPicPr>
              <xdr:cNvPr id="44" name="Picture 43">
                <a:extLst>
                  <a:ext uri="{FF2B5EF4-FFF2-40B4-BE49-F238E27FC236}">
                    <a16:creationId xmlns:a16="http://schemas.microsoft.com/office/drawing/2014/main" id="{00000000-0008-0000-0100-00002C000000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9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9777298" y="2002857"/>
                <a:ext cx="149275" cy="146304"/>
              </a:xfrm>
              <a:prstGeom prst="rect">
                <a:avLst/>
              </a:prstGeom>
            </xdr:spPr>
          </xdr:pic>
        </xdr:grpSp>
        <xdr:grpSp>
          <xdr:nvGrpSpPr>
            <xdr:cNvPr id="50" name="Group 49">
              <a:extLst>
                <a:ext uri="{FF2B5EF4-FFF2-40B4-BE49-F238E27FC236}">
                  <a16:creationId xmlns:a16="http://schemas.microsoft.com/office/drawing/2014/main" id="{00000000-0008-0000-0100-000032000000}"/>
                </a:ext>
              </a:extLst>
            </xdr:cNvPr>
            <xdr:cNvGrpSpPr/>
          </xdr:nvGrpSpPr>
          <xdr:grpSpPr>
            <a:xfrm>
              <a:off x="10659398" y="2233410"/>
              <a:ext cx="701647" cy="182880"/>
              <a:chOff x="9980741" y="2502094"/>
              <a:chExt cx="701647" cy="182880"/>
            </a:xfrm>
          </xdr:grpSpPr>
          <xdr:sp macro="[0]!Entry_ClearEmplPic" textlink="">
            <xdr:nvSpPr>
              <xdr:cNvPr id="47" name="Rectangle 46">
                <a:extLst>
                  <a:ext uri="{FF2B5EF4-FFF2-40B4-BE49-F238E27FC236}">
                    <a16:creationId xmlns:a16="http://schemas.microsoft.com/office/drawing/2014/main" id="{00000000-0008-0000-0100-00002F000000}"/>
                  </a:ext>
                </a:extLst>
              </xdr:cNvPr>
              <xdr:cNvSpPr/>
            </xdr:nvSpPr>
            <xdr:spPr>
              <a:xfrm>
                <a:off x="9980741" y="2502094"/>
                <a:ext cx="701647" cy="182880"/>
              </a:xfrm>
              <a:prstGeom prst="rect">
                <a:avLst/>
              </a:prstGeom>
              <a:solidFill>
                <a:schemeClr val="accent1">
                  <a:lumMod val="75000"/>
                </a:schemeClr>
              </a:solidFill>
            </xdr:spPr>
            <xdr:style>
              <a:lnRef idx="0">
                <a:schemeClr val="accent1"/>
              </a:lnRef>
              <a:fillRef idx="3">
                <a:schemeClr val="accent1"/>
              </a:fillRef>
              <a:effectRef idx="3">
                <a:schemeClr val="accent1"/>
              </a:effectRef>
              <a:fontRef idx="minor">
                <a:schemeClr val="lt1"/>
              </a:fontRef>
            </xdr:style>
            <xdr:txBody>
              <a:bodyPr vertOverflow="clip" horzOverflow="clip" rIns="27432" rtlCol="0" anchor="ctr"/>
              <a:lstStyle/>
              <a:p>
                <a:pPr algn="r"/>
                <a:r>
                  <a:rPr lang="en-US" sz="1100"/>
                  <a:t>Clear Pic</a:t>
                </a:r>
              </a:p>
            </xdr:txBody>
          </xdr:sp>
          <xdr:pic macro="[0]!Entry_ClearEmplPic">
            <xdr:nvPicPr>
              <xdr:cNvPr id="49" name="Picture 48">
                <a:extLst>
                  <a:ext uri="{FF2B5EF4-FFF2-40B4-BE49-F238E27FC236}">
                    <a16:creationId xmlns:a16="http://schemas.microsoft.com/office/drawing/2014/main" id="{00000000-0008-0000-0100-000031000000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11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0015663" y="2520382"/>
                <a:ext cx="142447" cy="146304"/>
              </a:xfrm>
              <a:prstGeom prst="rect">
                <a:avLst/>
              </a:prstGeom>
            </xdr:spPr>
          </xdr:pic>
        </xdr:grpSp>
      </xdr:grpSp>
      <xdr:pic macro="[0]!UpdateFromAppData">
        <xdr:nvPicPr>
          <xdr:cNvPr id="760" name="Picture 759">
            <a:extLst>
              <a:ext uri="{FF2B5EF4-FFF2-40B4-BE49-F238E27FC236}">
                <a16:creationId xmlns:a16="http://schemas.microsoft.com/office/drawing/2014/main" id="{00000000-0008-0000-0100-0000F802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1539394" y="594267"/>
            <a:ext cx="206546" cy="164592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247651</xdr:colOff>
      <xdr:row>0</xdr:row>
      <xdr:rowOff>0</xdr:rowOff>
    </xdr:from>
    <xdr:to>
      <xdr:col>7</xdr:col>
      <xdr:colOff>60965</xdr:colOff>
      <xdr:row>0</xdr:row>
      <xdr:rowOff>463550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84551" y="0"/>
          <a:ext cx="670564" cy="463550"/>
        </a:xfrm>
        <a:prstGeom prst="rect">
          <a:avLst/>
        </a:prstGeom>
        <a:effectLst>
          <a:outerShdw blurRad="25400" dist="12700" dir="2700000" algn="tl" rotWithShape="0">
            <a:prstClr val="black">
              <a:alpha val="40000"/>
            </a:prstClr>
          </a:outerShdw>
        </a:effectLst>
      </xdr:spPr>
    </xdr:pic>
    <xdr:clientData/>
  </xdr:twoCellAnchor>
  <xdr:twoCellAnchor editAs="oneCell">
    <xdr:from>
      <xdr:col>9</xdr:col>
      <xdr:colOff>45606</xdr:colOff>
      <xdr:row>0</xdr:row>
      <xdr:rowOff>425450</xdr:rowOff>
    </xdr:from>
    <xdr:to>
      <xdr:col>20</xdr:col>
      <xdr:colOff>50800</xdr:colOff>
      <xdr:row>2</xdr:row>
      <xdr:rowOff>50800</xdr:rowOff>
    </xdr:to>
    <xdr:sp macro="" textlink="$B$8">
      <xdr:nvSpPr>
        <xdr:cNvPr id="3" name="TextBox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4611256" y="425450"/>
          <a:ext cx="3148444" cy="381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A3A7205E-B718-42B5-A2F9-4C250AE04325}" type="TxLink">
            <a:rPr lang="en-US" sz="1800" b="1" i="0" u="none" strike="noStrike">
              <a:solidFill>
                <a:schemeClr val="accent1">
                  <a:lumMod val="50000"/>
                </a:schemeClr>
              </a:solidFill>
              <a:latin typeface="Arial Rounded MT Bold" panose="020F0704030504030204" pitchFamily="34" charset="0"/>
              <a:cs typeface="Calibri"/>
            </a:rPr>
            <a:pPr algn="ctr"/>
            <a:t>FÉVRIER, YYYY</a:t>
          </a:fld>
          <a:endParaRPr lang="en-US" sz="1800" b="1">
            <a:solidFill>
              <a:schemeClr val="accent1">
                <a:lumMod val="50000"/>
              </a:schemeClr>
            </a:solidFill>
            <a:latin typeface="Arial Rounded MT Bold" panose="020F070403050403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47625</xdr:colOff>
          <xdr:row>1</xdr:row>
          <xdr:rowOff>57150</xdr:rowOff>
        </xdr:from>
        <xdr:to>
          <xdr:col>30</xdr:col>
          <xdr:colOff>104775</xdr:colOff>
          <xdr:row>1</xdr:row>
          <xdr:rowOff>238125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2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7</xdr:col>
      <xdr:colOff>95828</xdr:colOff>
      <xdr:row>0</xdr:row>
      <xdr:rowOff>485198</xdr:rowOff>
    </xdr:from>
    <xdr:to>
      <xdr:col>10</xdr:col>
      <xdr:colOff>129311</xdr:colOff>
      <xdr:row>1</xdr:row>
      <xdr:rowOff>257175</xdr:rowOff>
    </xdr:to>
    <xdr:sp macro="[0]!Sched_NextMonth" textlink="">
      <xdr:nvSpPr>
        <xdr:cNvPr id="5" name="Right Arrow 1023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089978" y="485198"/>
          <a:ext cx="890733" cy="260927"/>
        </a:xfrm>
        <a:prstGeom prst="rightArrow">
          <a:avLst>
            <a:gd name="adj1" fmla="val 89024"/>
            <a:gd name="adj2" fmla="val 5000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Next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</xdr:col>
      <xdr:colOff>19050</xdr:colOff>
      <xdr:row>0</xdr:row>
      <xdr:rowOff>472498</xdr:rowOff>
    </xdr:from>
    <xdr:to>
      <xdr:col>3</xdr:col>
      <xdr:colOff>917287</xdr:colOff>
      <xdr:row>1</xdr:row>
      <xdr:rowOff>244475</xdr:rowOff>
    </xdr:to>
    <xdr:sp macro="[0]!Sched_PrevMonth" textlink="">
      <xdr:nvSpPr>
        <xdr:cNvPr id="6" name="Right Arrow 213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 flipH="1">
          <a:off x="2146300" y="472498"/>
          <a:ext cx="898237" cy="260927"/>
        </a:xfrm>
        <a:prstGeom prst="rightArrow">
          <a:avLst>
            <a:gd name="adj1" fmla="val 89024"/>
            <a:gd name="adj2" fmla="val 5000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Prev.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</xdr:col>
      <xdr:colOff>1003012</xdr:colOff>
      <xdr:row>0</xdr:row>
      <xdr:rowOff>478848</xdr:rowOff>
    </xdr:from>
    <xdr:to>
      <xdr:col>6</xdr:col>
      <xdr:colOff>181554</xdr:colOff>
      <xdr:row>1</xdr:row>
      <xdr:rowOff>250825</xdr:rowOff>
    </xdr:to>
    <xdr:sp macro="[0]!Sched_ThisMonth" textlink="">
      <xdr:nvSpPr>
        <xdr:cNvPr id="7" name="Right Arrow 214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 flipH="1">
          <a:off x="3130262" y="478848"/>
          <a:ext cx="816842" cy="260927"/>
        </a:xfrm>
        <a:prstGeom prst="rightArrow">
          <a:avLst>
            <a:gd name="adj1" fmla="val 89024"/>
            <a:gd name="adj2" fmla="val 0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100"/>
            <a:t>This</a:t>
          </a:r>
          <a:r>
            <a:rPr lang="en-US" sz="1100" baseline="0"/>
            <a:t> Month</a:t>
          </a:r>
          <a:endParaRPr lang="en-US" sz="1100"/>
        </a:p>
      </xdr:txBody>
    </xdr:sp>
    <xdr:clientData/>
  </xdr:twoCellAnchor>
  <xdr:twoCellAnchor editAs="oneCell">
    <xdr:from>
      <xdr:col>30</xdr:col>
      <xdr:colOff>241012</xdr:colOff>
      <xdr:row>0</xdr:row>
      <xdr:rowOff>485198</xdr:rowOff>
    </xdr:from>
    <xdr:to>
      <xdr:col>33</xdr:col>
      <xdr:colOff>206954</xdr:colOff>
      <xdr:row>1</xdr:row>
      <xdr:rowOff>257175</xdr:rowOff>
    </xdr:to>
    <xdr:grpSp>
      <xdr:nvGrpSpPr>
        <xdr:cNvPr id="8" name="Group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GrpSpPr/>
      </xdr:nvGrpSpPr>
      <xdr:grpSpPr>
        <a:xfrm>
          <a:off x="8575387" y="475673"/>
          <a:ext cx="794617" cy="257752"/>
          <a:chOff x="12254056" y="504248"/>
          <a:chExt cx="823192" cy="260927"/>
        </a:xfrm>
      </xdr:grpSpPr>
      <xdr:sp macro="[0]!Sched_Refresh" textlink="">
        <xdr:nvSpPr>
          <xdr:cNvPr id="9" name="Right Arrow 2440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SpPr/>
        </xdr:nvSpPr>
        <xdr:spPr>
          <a:xfrm flipH="1">
            <a:off x="12254056" y="504248"/>
            <a:ext cx="823192" cy="260927"/>
          </a:xfrm>
          <a:prstGeom prst="rightArrow">
            <a:avLst>
              <a:gd name="adj1" fmla="val 89024"/>
              <a:gd name="adj2" fmla="val 0"/>
            </a:avLst>
          </a:prstGeom>
          <a:solidFill>
            <a:schemeClr val="accent1">
              <a:lumMod val="75000"/>
            </a:schemeClr>
          </a:solidFill>
        </xdr:spPr>
        <xdr:style>
          <a:lnRef idx="0">
            <a:schemeClr val="accent1"/>
          </a:lnRef>
          <a:fillRef idx="3">
            <a:schemeClr val="accent1"/>
          </a:fillRef>
          <a:effectRef idx="3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r>
              <a:rPr lang="en-US" sz="1100"/>
              <a:t>     Refresh</a:t>
            </a:r>
          </a:p>
        </xdr:txBody>
      </xdr:sp>
      <xdr:pic macro="[0]!Sched_Refresh">
        <xdr:nvPicPr>
          <xdr:cNvPr id="10" name="Picture 9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2293600" y="552415"/>
            <a:ext cx="206546" cy="164592"/>
          </a:xfrm>
          <a:prstGeom prst="rect">
            <a:avLst/>
          </a:prstGeom>
        </xdr:spPr>
      </xdr:pic>
    </xdr:grpSp>
    <xdr:clientData/>
  </xdr:twoCellAnchor>
  <xdr:twoCellAnchor>
    <xdr:from>
      <xdr:col>25</xdr:col>
      <xdr:colOff>64656</xdr:colOff>
      <xdr:row>1</xdr:row>
      <xdr:rowOff>59690</xdr:rowOff>
    </xdr:from>
    <xdr:to>
      <xdr:col>28</xdr:col>
      <xdr:colOff>36716</xdr:colOff>
      <xdr:row>1</xdr:row>
      <xdr:rowOff>234315</xdr:rowOff>
    </xdr:to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9202306" y="548640"/>
          <a:ext cx="829310" cy="1746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27432" rtlCol="0" anchor="ctr"/>
        <a:lstStyle/>
        <a:p>
          <a:pPr algn="r"/>
          <a:r>
            <a:rPr lang="en-US" sz="1100"/>
            <a:t>Select</a:t>
          </a:r>
          <a:r>
            <a:rPr lang="en-US" sz="1100" baseline="0"/>
            <a:t> Year</a:t>
          </a:r>
          <a:endParaRPr lang="en-US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28575</xdr:colOff>
          <xdr:row>1</xdr:row>
          <xdr:rowOff>57150</xdr:rowOff>
        </xdr:from>
        <xdr:to>
          <xdr:col>25</xdr:col>
          <xdr:colOff>142875</xdr:colOff>
          <xdr:row>1</xdr:row>
          <xdr:rowOff>238125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101600</xdr:colOff>
      <xdr:row>1</xdr:row>
      <xdr:rowOff>66040</xdr:rowOff>
    </xdr:from>
    <xdr:to>
      <xdr:col>22</xdr:col>
      <xdr:colOff>17666</xdr:colOff>
      <xdr:row>1</xdr:row>
      <xdr:rowOff>227965</xdr:rowOff>
    </xdr:to>
    <xdr:sp macro="" textlink="">
      <xdr:nvSpPr>
        <xdr:cNvPr id="13" name="TextBox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7239000" y="554990"/>
          <a:ext cx="1059066" cy="1619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Ins="27432" rtlCol="0" anchor="ctr"/>
        <a:lstStyle/>
        <a:p>
          <a:pPr algn="r"/>
          <a:r>
            <a:rPr lang="en-US" sz="1100"/>
            <a:t>Show Projects</a:t>
          </a:r>
        </a:p>
      </xdr:txBody>
    </xdr:sp>
    <xdr:clientData/>
  </xdr:twoCellAnchor>
  <xdr:twoCellAnchor>
    <xdr:from>
      <xdr:col>0</xdr:col>
      <xdr:colOff>603250</xdr:colOff>
      <xdr:row>1</xdr:row>
      <xdr:rowOff>101600</xdr:rowOff>
    </xdr:from>
    <xdr:to>
      <xdr:col>0</xdr:col>
      <xdr:colOff>812800</xdr:colOff>
      <xdr:row>1</xdr:row>
      <xdr:rowOff>234950</xdr:rowOff>
    </xdr:to>
    <xdr:sp macro="" textlink="">
      <xdr:nvSpPr>
        <xdr:cNvPr id="4" name="SampleEntryShp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603250" y="590550"/>
          <a:ext cx="209550" cy="133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29</xdr:row>
      <xdr:rowOff>0</xdr:rowOff>
    </xdr:from>
    <xdr:to>
      <xdr:col>13</xdr:col>
      <xdr:colOff>272535</xdr:colOff>
      <xdr:row>41</xdr:row>
      <xdr:rowOff>13900</xdr:rowOff>
    </xdr:to>
    <xdr:grpSp>
      <xdr:nvGrpSpPr>
        <xdr:cNvPr id="75" name="Calendar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GrpSpPr/>
      </xdr:nvGrpSpPr>
      <xdr:grpSpPr>
        <a:xfrm>
          <a:off x="6210300" y="5524500"/>
          <a:ext cx="2101335" cy="2299900"/>
          <a:chOff x="6178550" y="2882900"/>
          <a:chExt cx="2101335" cy="2223700"/>
        </a:xfrm>
      </xdr:grpSpPr>
      <xdr:sp macro="" textlink="">
        <xdr:nvSpPr>
          <xdr:cNvPr id="76" name="CalBack">
            <a:extLst>
              <a:ext uri="{FF2B5EF4-FFF2-40B4-BE49-F238E27FC236}">
                <a16:creationId xmlns:a16="http://schemas.microsoft.com/office/drawing/2014/main" id="{00000000-0008-0000-0500-00004C000000}"/>
              </a:ext>
            </a:extLst>
          </xdr:cNvPr>
          <xdr:cNvSpPr/>
        </xdr:nvSpPr>
        <xdr:spPr>
          <a:xfrm>
            <a:off x="6178550" y="2882900"/>
            <a:ext cx="2099440" cy="1978717"/>
          </a:xfrm>
          <a:prstGeom prst="rect">
            <a:avLst/>
          </a:prstGeom>
          <a:solidFill>
            <a:srgbClr val="A4DEF4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[0]!SelectDay" textlink="CalPopUp!$F$6">
        <xdr:nvSpPr>
          <xdr:cNvPr id="77" name="40Day" hidden="1">
            <a:extLst>
              <a:ext uri="{FF2B5EF4-FFF2-40B4-BE49-F238E27FC236}">
                <a16:creationId xmlns:a16="http://schemas.microsoft.com/office/drawing/2014/main" id="{00000000-0008-0000-0500-00004D000000}"/>
              </a:ext>
            </a:extLst>
          </xdr:cNvPr>
          <xdr:cNvSpPr/>
        </xdr:nvSpPr>
        <xdr:spPr>
          <a:xfrm>
            <a:off x="7362806" y="4453750"/>
            <a:ext cx="26377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2D030FF-6435-4E54-A04C-89EB815B24F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6">
        <xdr:nvSpPr>
          <xdr:cNvPr id="78" name="41Day" hidden="1">
            <a:extLst>
              <a:ext uri="{FF2B5EF4-FFF2-40B4-BE49-F238E27FC236}">
                <a16:creationId xmlns:a16="http://schemas.microsoft.com/office/drawing/2014/main" id="{00000000-0008-0000-0500-00004E000000}"/>
              </a:ext>
            </a:extLst>
          </xdr:cNvPr>
          <xdr:cNvSpPr/>
        </xdr:nvSpPr>
        <xdr:spPr>
          <a:xfrm>
            <a:off x="7631129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97693A80-00CC-420C-A96D-DC31C433486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6">
        <xdr:nvSpPr>
          <xdr:cNvPr id="79" name="39Day" hidden="1">
            <a:extLst>
              <a:ext uri="{FF2B5EF4-FFF2-40B4-BE49-F238E27FC236}">
                <a16:creationId xmlns:a16="http://schemas.microsoft.com/office/drawing/2014/main" id="{00000000-0008-0000-0500-00004F000000}"/>
              </a:ext>
            </a:extLst>
          </xdr:cNvPr>
          <xdr:cNvSpPr/>
        </xdr:nvSpPr>
        <xdr:spPr>
          <a:xfrm>
            <a:off x="7098752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F1DD367-57FD-402F-9AAC-A626C5006DB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6">
        <xdr:nvSpPr>
          <xdr:cNvPr id="80" name="38Day" hidden="1">
            <a:extLst>
              <a:ext uri="{FF2B5EF4-FFF2-40B4-BE49-F238E27FC236}">
                <a16:creationId xmlns:a16="http://schemas.microsoft.com/office/drawing/2014/main" id="{00000000-0008-0000-0500-000050000000}"/>
              </a:ext>
            </a:extLst>
          </xdr:cNvPr>
          <xdr:cNvSpPr/>
        </xdr:nvSpPr>
        <xdr:spPr>
          <a:xfrm>
            <a:off x="6832185" y="4453750"/>
            <a:ext cx="260215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7EC0E6E-6872-454C-954B-72A2959FA33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6">
        <xdr:nvSpPr>
          <xdr:cNvPr id="81" name="42Day" hidden="1">
            <a:extLst>
              <a:ext uri="{FF2B5EF4-FFF2-40B4-BE49-F238E27FC236}">
                <a16:creationId xmlns:a16="http://schemas.microsoft.com/office/drawing/2014/main" id="{00000000-0008-0000-0500-000051000000}"/>
              </a:ext>
            </a:extLst>
          </xdr:cNvPr>
          <xdr:cNvSpPr/>
        </xdr:nvSpPr>
        <xdr:spPr>
          <a:xfrm>
            <a:off x="7896472" y="4453750"/>
            <a:ext cx="26326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3158DCA-9FEB-450F-A32D-EF9F132A0C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6">
        <xdr:nvSpPr>
          <xdr:cNvPr id="82" name="37Day" hidden="1">
            <a:extLst>
              <a:ext uri="{FF2B5EF4-FFF2-40B4-BE49-F238E27FC236}">
                <a16:creationId xmlns:a16="http://schemas.microsoft.com/office/drawing/2014/main" id="{00000000-0008-0000-0500-000052000000}"/>
              </a:ext>
            </a:extLst>
          </xdr:cNvPr>
          <xdr:cNvSpPr/>
        </xdr:nvSpPr>
        <xdr:spPr>
          <a:xfrm>
            <a:off x="6565343" y="4453750"/>
            <a:ext cx="258261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784201D1-5940-4761-A05B-562B2B864D3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6">
        <xdr:nvSpPr>
          <xdr:cNvPr id="83" name="36Day" hidden="1">
            <a:extLst>
              <a:ext uri="{FF2B5EF4-FFF2-40B4-BE49-F238E27FC236}">
                <a16:creationId xmlns:a16="http://schemas.microsoft.com/office/drawing/2014/main" id="{00000000-0008-0000-0500-000053000000}"/>
              </a:ext>
            </a:extLst>
          </xdr:cNvPr>
          <xdr:cNvSpPr/>
        </xdr:nvSpPr>
        <xdr:spPr>
          <a:xfrm>
            <a:off x="6300225" y="4453750"/>
            <a:ext cx="25912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5A6BD05-4AF1-4669-B796-E322AA3B2F1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84" name="Settings" hidden="1">
            <a:extLst>
              <a:ext uri="{FF2B5EF4-FFF2-40B4-BE49-F238E27FC236}">
                <a16:creationId xmlns:a16="http://schemas.microsoft.com/office/drawing/2014/main" id="{00000000-0008-0000-0500-000054000000}"/>
              </a:ext>
            </a:extLst>
          </xdr:cNvPr>
          <xdr:cNvSpPr/>
        </xdr:nvSpPr>
        <xdr:spPr>
          <a:xfrm>
            <a:off x="6180445" y="4871039"/>
            <a:ext cx="2099440" cy="235561"/>
          </a:xfrm>
          <a:prstGeom prst="rect">
            <a:avLst/>
          </a:prstGeom>
          <a:solidFill>
            <a:srgbClr val="A4DEF4"/>
          </a:solidFill>
          <a:ln w="6350"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CalPopUp!$A$4">
        <xdr:nvSpPr>
          <xdr:cNvPr id="85" name="Month">
            <a:extLst>
              <a:ext uri="{FF2B5EF4-FFF2-40B4-BE49-F238E27FC236}">
                <a16:creationId xmlns:a16="http://schemas.microsoft.com/office/drawing/2014/main" id="{00000000-0008-0000-0500-000055000000}"/>
              </a:ext>
            </a:extLst>
          </xdr:cNvPr>
          <xdr:cNvSpPr txBox="1"/>
        </xdr:nvSpPr>
        <xdr:spPr>
          <a:xfrm>
            <a:off x="6466924" y="3077641"/>
            <a:ext cx="746770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r"/>
            <a:fld id="{A8F25E9E-F1FF-429C-A840-18D28BE9801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Septembre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" textlink="">
        <xdr:nvSpPr>
          <xdr:cNvPr id="86" name="CalBorder">
            <a:extLst>
              <a:ext uri="{FF2B5EF4-FFF2-40B4-BE49-F238E27FC236}">
                <a16:creationId xmlns:a16="http://schemas.microsoft.com/office/drawing/2014/main" id="{00000000-0008-0000-0500-000056000000}"/>
              </a:ext>
            </a:extLst>
          </xdr:cNvPr>
          <xdr:cNvSpPr/>
        </xdr:nvSpPr>
        <xdr:spPr>
          <a:xfrm>
            <a:off x="6284712" y="3052206"/>
            <a:ext cx="1890167" cy="1614863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SelectDay" textlink="CalPopUp!$B$1">
        <xdr:nvSpPr>
          <xdr:cNvPr id="87" name="1Day">
            <a:extLst>
              <a:ext uri="{FF2B5EF4-FFF2-40B4-BE49-F238E27FC236}">
                <a16:creationId xmlns:a16="http://schemas.microsoft.com/office/drawing/2014/main" id="{00000000-0008-0000-0500-000057000000}"/>
              </a:ext>
            </a:extLst>
          </xdr:cNvPr>
          <xdr:cNvSpPr/>
        </xdr:nvSpPr>
        <xdr:spPr>
          <a:xfrm>
            <a:off x="6300115" y="3477460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C555A27-1285-4F6F-96A6-4D7BE946A7B2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1">
        <xdr:nvSpPr>
          <xdr:cNvPr id="88" name="3Day">
            <a:extLst>
              <a:ext uri="{FF2B5EF4-FFF2-40B4-BE49-F238E27FC236}">
                <a16:creationId xmlns:a16="http://schemas.microsoft.com/office/drawing/2014/main" id="{00000000-0008-0000-0500-000058000000}"/>
              </a:ext>
            </a:extLst>
          </xdr:cNvPr>
          <xdr:cNvSpPr/>
        </xdr:nvSpPr>
        <xdr:spPr>
          <a:xfrm>
            <a:off x="6831596" y="3477460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2CB9B28-1E11-4720-A119-DFE4F6BDA4D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2">
        <xdr:nvSpPr>
          <xdr:cNvPr id="89" name="14Day">
            <a:extLst>
              <a:ext uri="{FF2B5EF4-FFF2-40B4-BE49-F238E27FC236}">
                <a16:creationId xmlns:a16="http://schemas.microsoft.com/office/drawing/2014/main" id="{00000000-0008-0000-0500-000059000000}"/>
              </a:ext>
            </a:extLst>
          </xdr:cNvPr>
          <xdr:cNvSpPr/>
        </xdr:nvSpPr>
        <xdr:spPr>
          <a:xfrm>
            <a:off x="7893401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DF11E1E-E22A-4ABE-BD9A-282535BB9FC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1">
        <xdr:nvSpPr>
          <xdr:cNvPr id="90" name="7Day">
            <a:extLst>
              <a:ext uri="{FF2B5EF4-FFF2-40B4-BE49-F238E27FC236}">
                <a16:creationId xmlns:a16="http://schemas.microsoft.com/office/drawing/2014/main" id="{00000000-0008-0000-0500-00005A000000}"/>
              </a:ext>
            </a:extLst>
          </xdr:cNvPr>
          <xdr:cNvSpPr/>
        </xdr:nvSpPr>
        <xdr:spPr>
          <a:xfrm>
            <a:off x="7893401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754D859-F005-417D-B2FC-84A1F3AEA2C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1">
        <xdr:nvSpPr>
          <xdr:cNvPr id="91" name="4Day">
            <a:extLst>
              <a:ext uri="{FF2B5EF4-FFF2-40B4-BE49-F238E27FC236}">
                <a16:creationId xmlns:a16="http://schemas.microsoft.com/office/drawing/2014/main" id="{00000000-0008-0000-0500-00005B000000}"/>
              </a:ext>
            </a:extLst>
          </xdr:cNvPr>
          <xdr:cNvSpPr/>
        </xdr:nvSpPr>
        <xdr:spPr>
          <a:xfrm>
            <a:off x="7097924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A8047EE-0065-437C-892F-BE44000E990F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1">
        <xdr:nvSpPr>
          <xdr:cNvPr id="92" name="2Day">
            <a:extLst>
              <a:ext uri="{FF2B5EF4-FFF2-40B4-BE49-F238E27FC236}">
                <a16:creationId xmlns:a16="http://schemas.microsoft.com/office/drawing/2014/main" id="{00000000-0008-0000-0500-00005C000000}"/>
              </a:ext>
            </a:extLst>
          </xdr:cNvPr>
          <xdr:cNvSpPr/>
        </xdr:nvSpPr>
        <xdr:spPr>
          <a:xfrm>
            <a:off x="6564993" y="3477460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A13A33B-080C-47AE-8C35-89FA2B03380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1">
        <xdr:nvSpPr>
          <xdr:cNvPr id="93" name="5Day">
            <a:extLst>
              <a:ext uri="{FF2B5EF4-FFF2-40B4-BE49-F238E27FC236}">
                <a16:creationId xmlns:a16="http://schemas.microsoft.com/office/drawing/2014/main" id="{00000000-0008-0000-0500-00005D000000}"/>
              </a:ext>
            </a:extLst>
          </xdr:cNvPr>
          <xdr:cNvSpPr/>
        </xdr:nvSpPr>
        <xdr:spPr>
          <a:xfrm>
            <a:off x="7360212" y="3477460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C909B81-19C5-4684-8A78-4FC9D141DAF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2">
        <xdr:nvSpPr>
          <xdr:cNvPr id="94" name="8Day">
            <a:extLst>
              <a:ext uri="{FF2B5EF4-FFF2-40B4-BE49-F238E27FC236}">
                <a16:creationId xmlns:a16="http://schemas.microsoft.com/office/drawing/2014/main" id="{00000000-0008-0000-0500-00005E000000}"/>
              </a:ext>
            </a:extLst>
          </xdr:cNvPr>
          <xdr:cNvSpPr/>
        </xdr:nvSpPr>
        <xdr:spPr>
          <a:xfrm>
            <a:off x="6300115" y="3672309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2BDAC95-88F0-4424-95DB-4EC05F79981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2">
        <xdr:nvSpPr>
          <xdr:cNvPr id="95" name="10Day">
            <a:extLst>
              <a:ext uri="{FF2B5EF4-FFF2-40B4-BE49-F238E27FC236}">
                <a16:creationId xmlns:a16="http://schemas.microsoft.com/office/drawing/2014/main" id="{00000000-0008-0000-0500-00005F000000}"/>
              </a:ext>
            </a:extLst>
          </xdr:cNvPr>
          <xdr:cNvSpPr/>
        </xdr:nvSpPr>
        <xdr:spPr>
          <a:xfrm>
            <a:off x="6831596" y="3672309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47E2C96-8F89-4883-AB4F-1C7DC313469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6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1">
        <xdr:nvSpPr>
          <xdr:cNvPr id="96" name="6Day">
            <a:extLst>
              <a:ext uri="{FF2B5EF4-FFF2-40B4-BE49-F238E27FC236}">
                <a16:creationId xmlns:a16="http://schemas.microsoft.com/office/drawing/2014/main" id="{00000000-0008-0000-0500-000060000000}"/>
              </a:ext>
            </a:extLst>
          </xdr:cNvPr>
          <xdr:cNvSpPr/>
        </xdr:nvSpPr>
        <xdr:spPr>
          <a:xfrm>
            <a:off x="7628296" y="3477460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C18842C-36F1-4418-9D2B-1B09EC1E30B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2">
        <xdr:nvSpPr>
          <xdr:cNvPr id="97" name="13Day">
            <a:extLst>
              <a:ext uri="{FF2B5EF4-FFF2-40B4-BE49-F238E27FC236}">
                <a16:creationId xmlns:a16="http://schemas.microsoft.com/office/drawing/2014/main" id="{00000000-0008-0000-0500-000061000000}"/>
              </a:ext>
            </a:extLst>
          </xdr:cNvPr>
          <xdr:cNvSpPr/>
        </xdr:nvSpPr>
        <xdr:spPr>
          <a:xfrm>
            <a:off x="7628296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0005655-A7F0-47F8-82BB-90A02B9BF872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2">
        <xdr:nvSpPr>
          <xdr:cNvPr id="98" name="11Day">
            <a:extLst>
              <a:ext uri="{FF2B5EF4-FFF2-40B4-BE49-F238E27FC236}">
                <a16:creationId xmlns:a16="http://schemas.microsoft.com/office/drawing/2014/main" id="{00000000-0008-0000-0500-000062000000}"/>
              </a:ext>
            </a:extLst>
          </xdr:cNvPr>
          <xdr:cNvSpPr/>
        </xdr:nvSpPr>
        <xdr:spPr>
          <a:xfrm>
            <a:off x="7097924" y="3672309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FF83C4B-B46D-474A-905E-48F5D5A7D6D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2">
        <xdr:nvSpPr>
          <xdr:cNvPr id="99" name="9Day">
            <a:extLst>
              <a:ext uri="{FF2B5EF4-FFF2-40B4-BE49-F238E27FC236}">
                <a16:creationId xmlns:a16="http://schemas.microsoft.com/office/drawing/2014/main" id="{00000000-0008-0000-0500-000063000000}"/>
              </a:ext>
            </a:extLst>
          </xdr:cNvPr>
          <xdr:cNvSpPr/>
        </xdr:nvSpPr>
        <xdr:spPr>
          <a:xfrm>
            <a:off x="6564993" y="3672309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509B83A8-88BA-455B-86E5-CB53AEB226D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2">
        <xdr:nvSpPr>
          <xdr:cNvPr id="100" name="12Day">
            <a:extLst>
              <a:ext uri="{FF2B5EF4-FFF2-40B4-BE49-F238E27FC236}">
                <a16:creationId xmlns:a16="http://schemas.microsoft.com/office/drawing/2014/main" id="{00000000-0008-0000-0500-000064000000}"/>
              </a:ext>
            </a:extLst>
          </xdr:cNvPr>
          <xdr:cNvSpPr/>
        </xdr:nvSpPr>
        <xdr:spPr>
          <a:xfrm>
            <a:off x="7360212" y="3672309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454688F4-582B-4430-81FD-769C6C3329E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3">
        <xdr:nvSpPr>
          <xdr:cNvPr id="101" name="15Day">
            <a:extLst>
              <a:ext uri="{FF2B5EF4-FFF2-40B4-BE49-F238E27FC236}">
                <a16:creationId xmlns:a16="http://schemas.microsoft.com/office/drawing/2014/main" id="{00000000-0008-0000-0500-000065000000}"/>
              </a:ext>
            </a:extLst>
          </xdr:cNvPr>
          <xdr:cNvSpPr/>
        </xdr:nvSpPr>
        <xdr:spPr>
          <a:xfrm>
            <a:off x="6300115" y="3867252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FC1AD57-255B-4E20-894E-702D28B8A358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11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3">
        <xdr:nvSpPr>
          <xdr:cNvPr id="102" name="17Day">
            <a:extLst>
              <a:ext uri="{FF2B5EF4-FFF2-40B4-BE49-F238E27FC236}">
                <a16:creationId xmlns:a16="http://schemas.microsoft.com/office/drawing/2014/main" id="{00000000-0008-0000-0500-000066000000}"/>
              </a:ext>
            </a:extLst>
          </xdr:cNvPr>
          <xdr:cNvSpPr/>
        </xdr:nvSpPr>
        <xdr:spPr>
          <a:xfrm>
            <a:off x="6831596" y="3867252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2580F430-CE2E-4F9D-AAB5-524FD28B0EB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13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3">
        <xdr:nvSpPr>
          <xdr:cNvPr id="103" name="20Day">
            <a:extLst>
              <a:ext uri="{FF2B5EF4-FFF2-40B4-BE49-F238E27FC236}">
                <a16:creationId xmlns:a16="http://schemas.microsoft.com/office/drawing/2014/main" id="{00000000-0008-0000-0500-000067000000}"/>
              </a:ext>
            </a:extLst>
          </xdr:cNvPr>
          <xdr:cNvSpPr/>
        </xdr:nvSpPr>
        <xdr:spPr>
          <a:xfrm>
            <a:off x="7628296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EC3FDF3B-1E71-4E5B-AD21-81054E33FC5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3">
        <xdr:nvSpPr>
          <xdr:cNvPr id="104" name="21Day">
            <a:extLst>
              <a:ext uri="{FF2B5EF4-FFF2-40B4-BE49-F238E27FC236}">
                <a16:creationId xmlns:a16="http://schemas.microsoft.com/office/drawing/2014/main" id="{00000000-0008-0000-0500-000068000000}"/>
              </a:ext>
            </a:extLst>
          </xdr:cNvPr>
          <xdr:cNvSpPr/>
        </xdr:nvSpPr>
        <xdr:spPr>
          <a:xfrm>
            <a:off x="7893401" y="3867252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06EF088-8CD3-4650-B2C8-5693CD35BC9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17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3">
        <xdr:nvSpPr>
          <xdr:cNvPr id="105" name="18Day">
            <a:extLst>
              <a:ext uri="{FF2B5EF4-FFF2-40B4-BE49-F238E27FC236}">
                <a16:creationId xmlns:a16="http://schemas.microsoft.com/office/drawing/2014/main" id="{00000000-0008-0000-0500-000069000000}"/>
              </a:ext>
            </a:extLst>
          </xdr:cNvPr>
          <xdr:cNvSpPr/>
        </xdr:nvSpPr>
        <xdr:spPr>
          <a:xfrm>
            <a:off x="7097924" y="3867252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226D5D1-CEB7-4F82-B204-B54755C95F3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3">
        <xdr:nvSpPr>
          <xdr:cNvPr id="106" name="16Day">
            <a:extLst>
              <a:ext uri="{FF2B5EF4-FFF2-40B4-BE49-F238E27FC236}">
                <a16:creationId xmlns:a16="http://schemas.microsoft.com/office/drawing/2014/main" id="{00000000-0008-0000-0500-00006A000000}"/>
              </a:ext>
            </a:extLst>
          </xdr:cNvPr>
          <xdr:cNvSpPr/>
        </xdr:nvSpPr>
        <xdr:spPr>
          <a:xfrm>
            <a:off x="6564993" y="3867252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147C51C-57CE-40E7-ABE7-96A6B587EB3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3">
        <xdr:nvSpPr>
          <xdr:cNvPr id="107" name="19Day">
            <a:extLst>
              <a:ext uri="{FF2B5EF4-FFF2-40B4-BE49-F238E27FC236}">
                <a16:creationId xmlns:a16="http://schemas.microsoft.com/office/drawing/2014/main" id="{00000000-0008-0000-0500-00006B000000}"/>
              </a:ext>
            </a:extLst>
          </xdr:cNvPr>
          <xdr:cNvSpPr/>
        </xdr:nvSpPr>
        <xdr:spPr>
          <a:xfrm>
            <a:off x="7360212" y="3867252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64A08B3-FFEC-4328-9EE5-DB75404325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4">
        <xdr:nvSpPr>
          <xdr:cNvPr id="108" name="22Day">
            <a:extLst>
              <a:ext uri="{FF2B5EF4-FFF2-40B4-BE49-F238E27FC236}">
                <a16:creationId xmlns:a16="http://schemas.microsoft.com/office/drawing/2014/main" id="{00000000-0008-0000-0500-00006C000000}"/>
              </a:ext>
            </a:extLst>
          </xdr:cNvPr>
          <xdr:cNvSpPr/>
        </xdr:nvSpPr>
        <xdr:spPr>
          <a:xfrm>
            <a:off x="6300115" y="4062431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AB7A24D2-5F49-4034-8525-719202C62F0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4">
        <xdr:nvSpPr>
          <xdr:cNvPr id="109" name="24Day">
            <a:extLst>
              <a:ext uri="{FF2B5EF4-FFF2-40B4-BE49-F238E27FC236}">
                <a16:creationId xmlns:a16="http://schemas.microsoft.com/office/drawing/2014/main" id="{00000000-0008-0000-0500-00006D000000}"/>
              </a:ext>
            </a:extLst>
          </xdr:cNvPr>
          <xdr:cNvSpPr/>
        </xdr:nvSpPr>
        <xdr:spPr>
          <a:xfrm>
            <a:off x="6831596" y="4062431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AF9386-BB0E-4EFA-892F-782C099F991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20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4">
        <xdr:nvSpPr>
          <xdr:cNvPr id="110" name="26Day">
            <a:extLst>
              <a:ext uri="{FF2B5EF4-FFF2-40B4-BE49-F238E27FC236}">
                <a16:creationId xmlns:a16="http://schemas.microsoft.com/office/drawing/2014/main" id="{00000000-0008-0000-0500-00006E000000}"/>
              </a:ext>
            </a:extLst>
          </xdr:cNvPr>
          <xdr:cNvSpPr/>
        </xdr:nvSpPr>
        <xdr:spPr>
          <a:xfrm>
            <a:off x="7360212" y="4062431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C14346E9-7667-4D9E-8331-9AD285F82E2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22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4">
        <xdr:nvSpPr>
          <xdr:cNvPr id="111" name="27Day">
            <a:extLst>
              <a:ext uri="{FF2B5EF4-FFF2-40B4-BE49-F238E27FC236}">
                <a16:creationId xmlns:a16="http://schemas.microsoft.com/office/drawing/2014/main" id="{00000000-0008-0000-0500-00006F000000}"/>
              </a:ext>
            </a:extLst>
          </xdr:cNvPr>
          <xdr:cNvSpPr/>
        </xdr:nvSpPr>
        <xdr:spPr>
          <a:xfrm>
            <a:off x="7628296" y="4062431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4E96D7-CBD8-4A27-BBAE-1DE18DDF8FC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23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4">
        <xdr:nvSpPr>
          <xdr:cNvPr id="112" name="25Day">
            <a:extLst>
              <a:ext uri="{FF2B5EF4-FFF2-40B4-BE49-F238E27FC236}">
                <a16:creationId xmlns:a16="http://schemas.microsoft.com/office/drawing/2014/main" id="{00000000-0008-0000-0500-000070000000}"/>
              </a:ext>
            </a:extLst>
          </xdr:cNvPr>
          <xdr:cNvSpPr/>
        </xdr:nvSpPr>
        <xdr:spPr>
          <a:xfrm>
            <a:off x="7097924" y="4062431"/>
            <a:ext cx="258029" cy="189958"/>
          </a:xfrm>
          <a:prstGeom prst="rect">
            <a:avLst/>
          </a:prstGeom>
          <a:solidFill>
            <a:srgbClr val="FCD5B4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FB3FE66-A08F-45B6-9335-000E360135EC}" type="TxLink">
              <a:rPr lang="en-US" sz="1100" b="1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21</a:t>
            </a:fld>
            <a:endParaRPr lang="en-US" sz="900" b="1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4">
        <xdr:nvSpPr>
          <xdr:cNvPr id="113" name="23Day">
            <a:extLst>
              <a:ext uri="{FF2B5EF4-FFF2-40B4-BE49-F238E27FC236}">
                <a16:creationId xmlns:a16="http://schemas.microsoft.com/office/drawing/2014/main" id="{00000000-0008-0000-0500-000071000000}"/>
              </a:ext>
            </a:extLst>
          </xdr:cNvPr>
          <xdr:cNvSpPr/>
        </xdr:nvSpPr>
        <xdr:spPr>
          <a:xfrm>
            <a:off x="6564993" y="4062431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8343C52C-0E48-4F73-9B20-BF746A59934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19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4">
        <xdr:nvSpPr>
          <xdr:cNvPr id="114" name="28Day">
            <a:extLst>
              <a:ext uri="{FF2B5EF4-FFF2-40B4-BE49-F238E27FC236}">
                <a16:creationId xmlns:a16="http://schemas.microsoft.com/office/drawing/2014/main" id="{00000000-0008-0000-0500-000072000000}"/>
              </a:ext>
            </a:extLst>
          </xdr:cNvPr>
          <xdr:cNvSpPr/>
        </xdr:nvSpPr>
        <xdr:spPr>
          <a:xfrm>
            <a:off x="7893401" y="4062431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D2D7D3A-0EC7-446E-8EAA-4C24FD87098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24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B$5">
        <xdr:nvSpPr>
          <xdr:cNvPr id="115" name="29Day">
            <a:extLst>
              <a:ext uri="{FF2B5EF4-FFF2-40B4-BE49-F238E27FC236}">
                <a16:creationId xmlns:a16="http://schemas.microsoft.com/office/drawing/2014/main" id="{00000000-0008-0000-0500-000073000000}"/>
              </a:ext>
            </a:extLst>
          </xdr:cNvPr>
          <xdr:cNvSpPr/>
        </xdr:nvSpPr>
        <xdr:spPr>
          <a:xfrm>
            <a:off x="6300115" y="4258574"/>
            <a:ext cx="258894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B5D48C84-445B-4B27-838D-7360AA56EC50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25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D$5">
        <xdr:nvSpPr>
          <xdr:cNvPr id="116" name="31Day">
            <a:extLst>
              <a:ext uri="{FF2B5EF4-FFF2-40B4-BE49-F238E27FC236}">
                <a16:creationId xmlns:a16="http://schemas.microsoft.com/office/drawing/2014/main" id="{00000000-0008-0000-0500-000074000000}"/>
              </a:ext>
            </a:extLst>
          </xdr:cNvPr>
          <xdr:cNvSpPr/>
        </xdr:nvSpPr>
        <xdr:spPr>
          <a:xfrm>
            <a:off x="6831596" y="4258574"/>
            <a:ext cx="25998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D64FFD62-CCEB-4E69-908D-D275EF7A32C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27</a:t>
            </a:fld>
            <a:endParaRPr lang="en-US" sz="900" b="0" i="0" u="none" strike="noStrike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G$5">
        <xdr:nvSpPr>
          <xdr:cNvPr id="117" name="34Day">
            <a:extLst>
              <a:ext uri="{FF2B5EF4-FFF2-40B4-BE49-F238E27FC236}">
                <a16:creationId xmlns:a16="http://schemas.microsoft.com/office/drawing/2014/main" id="{00000000-0008-0000-0500-000075000000}"/>
              </a:ext>
            </a:extLst>
          </xdr:cNvPr>
          <xdr:cNvSpPr/>
        </xdr:nvSpPr>
        <xdr:spPr>
          <a:xfrm>
            <a:off x="7629820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6D2296B4-335B-4704-80FB-1565049C514D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30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H$5">
        <xdr:nvSpPr>
          <xdr:cNvPr id="118" name="35Day">
            <a:extLst>
              <a:ext uri="{FF2B5EF4-FFF2-40B4-BE49-F238E27FC236}">
                <a16:creationId xmlns:a16="http://schemas.microsoft.com/office/drawing/2014/main" id="{00000000-0008-0000-0500-000076000000}"/>
              </a:ext>
            </a:extLst>
          </xdr:cNvPr>
          <xdr:cNvSpPr/>
        </xdr:nvSpPr>
        <xdr:spPr>
          <a:xfrm>
            <a:off x="7894924" y="4258574"/>
            <a:ext cx="263536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FC97C66D-0CF6-4A33-B816-B2BE1B0BF929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 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E$5">
        <xdr:nvSpPr>
          <xdr:cNvPr id="119" name="32Day">
            <a:extLst>
              <a:ext uri="{FF2B5EF4-FFF2-40B4-BE49-F238E27FC236}">
                <a16:creationId xmlns:a16="http://schemas.microsoft.com/office/drawing/2014/main" id="{00000000-0008-0000-0500-000077000000}"/>
              </a:ext>
            </a:extLst>
          </xdr:cNvPr>
          <xdr:cNvSpPr/>
        </xdr:nvSpPr>
        <xdr:spPr>
          <a:xfrm>
            <a:off x="7097924" y="4258574"/>
            <a:ext cx="258029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0A4428B3-E6E3-401F-9741-70ED85AB625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28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C$5">
        <xdr:nvSpPr>
          <xdr:cNvPr id="120" name="30Day">
            <a:extLst>
              <a:ext uri="{FF2B5EF4-FFF2-40B4-BE49-F238E27FC236}">
                <a16:creationId xmlns:a16="http://schemas.microsoft.com/office/drawing/2014/main" id="{00000000-0008-0000-0500-000078000000}"/>
              </a:ext>
            </a:extLst>
          </xdr:cNvPr>
          <xdr:cNvSpPr/>
        </xdr:nvSpPr>
        <xdr:spPr>
          <a:xfrm>
            <a:off x="6564993" y="4258574"/>
            <a:ext cx="258030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1A662AC1-8F7C-47AD-BAF4-2238CCED7735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26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[0]!SelectDay" textlink="CalPopUp!$F$5">
        <xdr:nvSpPr>
          <xdr:cNvPr id="121" name="33Day">
            <a:extLst>
              <a:ext uri="{FF2B5EF4-FFF2-40B4-BE49-F238E27FC236}">
                <a16:creationId xmlns:a16="http://schemas.microsoft.com/office/drawing/2014/main" id="{00000000-0008-0000-0500-000079000000}"/>
              </a:ext>
            </a:extLst>
          </xdr:cNvPr>
          <xdr:cNvSpPr/>
        </xdr:nvSpPr>
        <xdr:spPr>
          <a:xfrm>
            <a:off x="7361737" y="4258574"/>
            <a:ext cx="263032" cy="189958"/>
          </a:xfrm>
          <a:prstGeom prst="rect">
            <a:avLst/>
          </a:prstGeom>
          <a:solidFill>
            <a:srgbClr val="FFFFFF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Ins="18288" rtlCol="0" anchor="ctr"/>
          <a:lstStyle/>
          <a:p>
            <a:pPr algn="r"/>
            <a:fld id="{382A997F-43E4-469F-B908-4CF6A4E2908C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r"/>
              <a:t>29</a:t>
            </a:fld>
            <a:endParaRPr lang="en-US" sz="900" b="0">
              <a:solidFill>
                <a:schemeClr val="tx1">
                  <a:lumMod val="85000"/>
                  <a:lumOff val="15000"/>
                </a:schemeClr>
              </a:solidFill>
              <a:latin typeface="Tahoma" pitchFamily="34" charset="0"/>
              <a:cs typeface="Tahoma" pitchFamily="34" charset="0"/>
            </a:endParaRPr>
          </a:p>
        </xdr:txBody>
      </xdr:sp>
      <xdr:sp macro="" textlink="">
        <xdr:nvSpPr>
          <xdr:cNvPr id="122" name="Sa">
            <a:extLst>
              <a:ext uri="{FF2B5EF4-FFF2-40B4-BE49-F238E27FC236}">
                <a16:creationId xmlns:a16="http://schemas.microsoft.com/office/drawing/2014/main" id="{00000000-0008-0000-0500-00007A000000}"/>
              </a:ext>
            </a:extLst>
          </xdr:cNvPr>
          <xdr:cNvSpPr/>
        </xdr:nvSpPr>
        <xdr:spPr>
          <a:xfrm>
            <a:off x="7894815" y="3278676"/>
            <a:ext cx="26303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Sa</a:t>
            </a:r>
          </a:p>
        </xdr:txBody>
      </xdr:sp>
      <xdr:sp macro="" textlink="">
        <xdr:nvSpPr>
          <xdr:cNvPr id="123" name="Fr">
            <a:extLst>
              <a:ext uri="{FF2B5EF4-FFF2-40B4-BE49-F238E27FC236}">
                <a16:creationId xmlns:a16="http://schemas.microsoft.com/office/drawing/2014/main" id="{00000000-0008-0000-0500-00007B000000}"/>
              </a:ext>
            </a:extLst>
          </xdr:cNvPr>
          <xdr:cNvSpPr/>
        </xdr:nvSpPr>
        <xdr:spPr>
          <a:xfrm>
            <a:off x="7629711" y="3278676"/>
            <a:ext cx="258029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Fr</a:t>
            </a:r>
          </a:p>
        </xdr:txBody>
      </xdr:sp>
      <xdr:sp macro="" textlink="">
        <xdr:nvSpPr>
          <xdr:cNvPr id="124" name="Th">
            <a:extLst>
              <a:ext uri="{FF2B5EF4-FFF2-40B4-BE49-F238E27FC236}">
                <a16:creationId xmlns:a16="http://schemas.microsoft.com/office/drawing/2014/main" id="{00000000-0008-0000-0500-00007C000000}"/>
              </a:ext>
            </a:extLst>
          </xdr:cNvPr>
          <xdr:cNvSpPr/>
        </xdr:nvSpPr>
        <xdr:spPr>
          <a:xfrm>
            <a:off x="7360751" y="3278676"/>
            <a:ext cx="263908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Th</a:t>
            </a:r>
          </a:p>
        </xdr:txBody>
      </xdr:sp>
      <xdr:sp macro="" textlink="">
        <xdr:nvSpPr>
          <xdr:cNvPr id="125" name="We">
            <a:extLst>
              <a:ext uri="{FF2B5EF4-FFF2-40B4-BE49-F238E27FC236}">
                <a16:creationId xmlns:a16="http://schemas.microsoft.com/office/drawing/2014/main" id="{00000000-0008-0000-0500-00007D000000}"/>
              </a:ext>
            </a:extLst>
          </xdr:cNvPr>
          <xdr:cNvSpPr/>
        </xdr:nvSpPr>
        <xdr:spPr>
          <a:xfrm>
            <a:off x="7099337" y="3278676"/>
            <a:ext cx="257152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WeW</a:t>
            </a:r>
          </a:p>
        </xdr:txBody>
      </xdr:sp>
      <xdr:sp macro="" textlink="">
        <xdr:nvSpPr>
          <xdr:cNvPr id="126" name="Tu">
            <a:extLst>
              <a:ext uri="{FF2B5EF4-FFF2-40B4-BE49-F238E27FC236}">
                <a16:creationId xmlns:a16="http://schemas.microsoft.com/office/drawing/2014/main" id="{00000000-0008-0000-0500-00007E000000}"/>
              </a:ext>
            </a:extLst>
          </xdr:cNvPr>
          <xdr:cNvSpPr/>
        </xdr:nvSpPr>
        <xdr:spPr>
          <a:xfrm>
            <a:off x="6832135" y="3278676"/>
            <a:ext cx="260856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Tu</a:t>
            </a:r>
          </a:p>
        </xdr:txBody>
      </xdr:sp>
      <xdr:sp macro="" textlink="">
        <xdr:nvSpPr>
          <xdr:cNvPr id="127" name="Mo">
            <a:extLst>
              <a:ext uri="{FF2B5EF4-FFF2-40B4-BE49-F238E27FC236}">
                <a16:creationId xmlns:a16="http://schemas.microsoft.com/office/drawing/2014/main" id="{00000000-0008-0000-0500-00007F000000}"/>
              </a:ext>
            </a:extLst>
          </xdr:cNvPr>
          <xdr:cNvSpPr/>
        </xdr:nvSpPr>
        <xdr:spPr>
          <a:xfrm>
            <a:off x="6566408" y="3278676"/>
            <a:ext cx="257153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l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Mo</a:t>
            </a:r>
          </a:p>
        </xdr:txBody>
      </xdr:sp>
      <xdr:sp macro="" textlink="">
        <xdr:nvSpPr>
          <xdr:cNvPr id="128" name="Su">
            <a:extLst>
              <a:ext uri="{FF2B5EF4-FFF2-40B4-BE49-F238E27FC236}">
                <a16:creationId xmlns:a16="http://schemas.microsoft.com/office/drawing/2014/main" id="{00000000-0008-0000-0500-000080000000}"/>
              </a:ext>
            </a:extLst>
          </xdr:cNvPr>
          <xdr:cNvSpPr/>
        </xdr:nvSpPr>
        <xdr:spPr>
          <a:xfrm>
            <a:off x="6301530" y="3278676"/>
            <a:ext cx="258894" cy="189958"/>
          </a:xfrm>
          <a:prstGeom prst="rect">
            <a:avLst/>
          </a:prstGeom>
          <a:solidFill>
            <a:schemeClr val="bg1"/>
          </a:solidFill>
          <a:ln w="6350">
            <a:solidFill>
              <a:schemeClr val="bg1">
                <a:lumMod val="9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lIns="0" tIns="0" rIns="0" bIns="0" rtlCol="0" anchor="ctr"/>
          <a:lstStyle/>
          <a:p>
            <a:pPr algn="ctr"/>
            <a:r>
              <a:rPr lang="en-US" sz="900" b="1" i="0" u="none" strike="noStrike">
                <a:solidFill>
                  <a:schemeClr val="tx1">
                    <a:lumMod val="85000"/>
                    <a:lumOff val="15000"/>
                  </a:schemeClr>
                </a:solidFill>
                <a:latin typeface="Tahoma" pitchFamily="34" charset="0"/>
                <a:cs typeface="Tahoma" pitchFamily="34" charset="0"/>
              </a:rPr>
              <a:t>Su</a:t>
            </a:r>
          </a:p>
        </xdr:txBody>
      </xdr:sp>
      <xdr:pic macro="[0]!ShowSettings">
        <xdr:nvPicPr>
          <xdr:cNvPr id="129" name="SetBtn">
            <a:extLst>
              <a:ext uri="{FF2B5EF4-FFF2-40B4-BE49-F238E27FC236}">
                <a16:creationId xmlns:a16="http://schemas.microsoft.com/office/drawing/2014/main" id="{00000000-0008-0000-0500-000081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8100458" y="4715891"/>
            <a:ext cx="136223" cy="142785"/>
          </a:xfrm>
          <a:prstGeom prst="rect">
            <a:avLst/>
          </a:prstGeom>
        </xdr:spPr>
      </xdr:pic>
      <xdr:sp macro="[0]!CalCol" textlink="">
        <xdr:nvSpPr>
          <xdr:cNvPr id="130" name="CalCol1" hidden="1">
            <a:extLst>
              <a:ext uri="{FF2B5EF4-FFF2-40B4-BE49-F238E27FC236}">
                <a16:creationId xmlns:a16="http://schemas.microsoft.com/office/drawing/2014/main" id="{00000000-0008-0000-0500-000082000000}"/>
              </a:ext>
            </a:extLst>
          </xdr:cNvPr>
          <xdr:cNvSpPr/>
        </xdr:nvSpPr>
        <xdr:spPr>
          <a:xfrm>
            <a:off x="6280134" y="4912884"/>
            <a:ext cx="129098" cy="131914"/>
          </a:xfrm>
          <a:prstGeom prst="ellipse">
            <a:avLst/>
          </a:prstGeom>
          <a:solidFill>
            <a:srgbClr val="EAEAEA"/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1" name="CalCol2" hidden="1">
            <a:extLst>
              <a:ext uri="{FF2B5EF4-FFF2-40B4-BE49-F238E27FC236}">
                <a16:creationId xmlns:a16="http://schemas.microsoft.com/office/drawing/2014/main" id="{00000000-0008-0000-0500-000083000000}"/>
              </a:ext>
            </a:extLst>
          </xdr:cNvPr>
          <xdr:cNvSpPr/>
        </xdr:nvSpPr>
        <xdr:spPr>
          <a:xfrm>
            <a:off x="6503669" y="4912884"/>
            <a:ext cx="129098" cy="131914"/>
          </a:xfrm>
          <a:prstGeom prst="ellipse">
            <a:avLst/>
          </a:prstGeom>
          <a:solidFill>
            <a:schemeClr val="bg2">
              <a:lumMod val="75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2" name="CalCol3" hidden="1">
            <a:extLst>
              <a:ext uri="{FF2B5EF4-FFF2-40B4-BE49-F238E27FC236}">
                <a16:creationId xmlns:a16="http://schemas.microsoft.com/office/drawing/2014/main" id="{00000000-0008-0000-0500-000084000000}"/>
              </a:ext>
            </a:extLst>
          </xdr:cNvPr>
          <xdr:cNvSpPr/>
        </xdr:nvSpPr>
        <xdr:spPr>
          <a:xfrm>
            <a:off x="6727203" y="4912884"/>
            <a:ext cx="129932" cy="131914"/>
          </a:xfrm>
          <a:prstGeom prst="ellipse">
            <a:avLst/>
          </a:prstGeom>
          <a:solidFill>
            <a:schemeClr val="tx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3" name="CalCol4" hidden="1">
            <a:extLst>
              <a:ext uri="{FF2B5EF4-FFF2-40B4-BE49-F238E27FC236}">
                <a16:creationId xmlns:a16="http://schemas.microsoft.com/office/drawing/2014/main" id="{00000000-0008-0000-0500-000085000000}"/>
              </a:ext>
            </a:extLst>
          </xdr:cNvPr>
          <xdr:cNvSpPr/>
        </xdr:nvSpPr>
        <xdr:spPr>
          <a:xfrm>
            <a:off x="6951570" y="4912884"/>
            <a:ext cx="129098" cy="131914"/>
          </a:xfrm>
          <a:prstGeom prst="ellipse">
            <a:avLst/>
          </a:prstGeom>
          <a:solidFill>
            <a:schemeClr val="accent1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4" name="CalCol5" hidden="1">
            <a:extLst>
              <a:ext uri="{FF2B5EF4-FFF2-40B4-BE49-F238E27FC236}">
                <a16:creationId xmlns:a16="http://schemas.microsoft.com/office/drawing/2014/main" id="{00000000-0008-0000-0500-000086000000}"/>
              </a:ext>
            </a:extLst>
          </xdr:cNvPr>
          <xdr:cNvSpPr/>
        </xdr:nvSpPr>
        <xdr:spPr>
          <a:xfrm>
            <a:off x="7175104" y="4912884"/>
            <a:ext cx="129098" cy="131914"/>
          </a:xfrm>
          <a:prstGeom prst="ellipse">
            <a:avLst/>
          </a:prstGeom>
          <a:solidFill>
            <a:schemeClr val="accent2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5" name="CalCol6" hidden="1">
            <a:extLst>
              <a:ext uri="{FF2B5EF4-FFF2-40B4-BE49-F238E27FC236}">
                <a16:creationId xmlns:a16="http://schemas.microsoft.com/office/drawing/2014/main" id="{00000000-0008-0000-0500-000087000000}"/>
              </a:ext>
            </a:extLst>
          </xdr:cNvPr>
          <xdr:cNvSpPr/>
        </xdr:nvSpPr>
        <xdr:spPr>
          <a:xfrm>
            <a:off x="7399471" y="4912884"/>
            <a:ext cx="129098" cy="131914"/>
          </a:xfrm>
          <a:prstGeom prst="ellipse">
            <a:avLst/>
          </a:prstGeom>
          <a:solidFill>
            <a:schemeClr val="accent3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6" name="CalCol7" hidden="1">
            <a:extLst>
              <a:ext uri="{FF2B5EF4-FFF2-40B4-BE49-F238E27FC236}">
                <a16:creationId xmlns:a16="http://schemas.microsoft.com/office/drawing/2014/main" id="{00000000-0008-0000-0500-000088000000}"/>
              </a:ext>
            </a:extLst>
          </xdr:cNvPr>
          <xdr:cNvSpPr/>
        </xdr:nvSpPr>
        <xdr:spPr>
          <a:xfrm>
            <a:off x="7623005" y="4912884"/>
            <a:ext cx="129098" cy="131914"/>
          </a:xfrm>
          <a:prstGeom prst="ellipse">
            <a:avLst/>
          </a:prstGeom>
          <a:solidFill>
            <a:schemeClr val="accent4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7" name="CalCol8" hidden="1">
            <a:extLst>
              <a:ext uri="{FF2B5EF4-FFF2-40B4-BE49-F238E27FC236}">
                <a16:creationId xmlns:a16="http://schemas.microsoft.com/office/drawing/2014/main" id="{00000000-0008-0000-0500-000089000000}"/>
              </a:ext>
            </a:extLst>
          </xdr:cNvPr>
          <xdr:cNvSpPr/>
        </xdr:nvSpPr>
        <xdr:spPr>
          <a:xfrm>
            <a:off x="7846540" y="4912884"/>
            <a:ext cx="129930" cy="131914"/>
          </a:xfrm>
          <a:prstGeom prst="ellipse">
            <a:avLst/>
          </a:prstGeom>
          <a:solidFill>
            <a:schemeClr val="accent5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sp macro="[0]!CalCol" textlink="">
        <xdr:nvSpPr>
          <xdr:cNvPr id="138" name="CalCol9" hidden="1">
            <a:extLst>
              <a:ext uri="{FF2B5EF4-FFF2-40B4-BE49-F238E27FC236}">
                <a16:creationId xmlns:a16="http://schemas.microsoft.com/office/drawing/2014/main" id="{00000000-0008-0000-0500-00008A000000}"/>
              </a:ext>
            </a:extLst>
          </xdr:cNvPr>
          <xdr:cNvSpPr/>
        </xdr:nvSpPr>
        <xdr:spPr>
          <a:xfrm>
            <a:off x="8070907" y="4912884"/>
            <a:ext cx="129098" cy="131914"/>
          </a:xfrm>
          <a:prstGeom prst="ellipse">
            <a:avLst/>
          </a:prstGeom>
          <a:solidFill>
            <a:schemeClr val="accent6">
              <a:lumMod val="40000"/>
              <a:lumOff val="60000"/>
            </a:schemeClr>
          </a:solidFill>
          <a:ln w="6350"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  <xdr:grpSp>
        <xdr:nvGrpSpPr>
          <xdr:cNvPr id="139" name="PrevMonth">
            <a:extLst>
              <a:ext uri="{FF2B5EF4-FFF2-40B4-BE49-F238E27FC236}">
                <a16:creationId xmlns:a16="http://schemas.microsoft.com/office/drawing/2014/main" id="{00000000-0008-0000-0500-00008B000000}"/>
              </a:ext>
            </a:extLst>
          </xdr:cNvPr>
          <xdr:cNvGrpSpPr/>
        </xdr:nvGrpSpPr>
        <xdr:grpSpPr>
          <a:xfrm>
            <a:off x="6332067" y="3118461"/>
            <a:ext cx="103557" cy="108546"/>
            <a:chOff x="6332067" y="3118461"/>
            <a:chExt cx="103557" cy="108546"/>
          </a:xfrm>
        </xdr:grpSpPr>
        <xdr:sp macro="[0]!PrevMonth" textlink="">
          <xdr:nvSpPr>
            <xdr:cNvPr id="146" name="PrevRec">
              <a:extLst>
                <a:ext uri="{FF2B5EF4-FFF2-40B4-BE49-F238E27FC236}">
                  <a16:creationId xmlns:a16="http://schemas.microsoft.com/office/drawing/2014/main" id="{00000000-0008-0000-0500-000092000000}"/>
                </a:ext>
              </a:extLst>
            </xdr:cNvPr>
            <xdr:cNvSpPr/>
          </xdr:nvSpPr>
          <xdr:spPr>
            <a:xfrm>
              <a:off x="6332067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PrevMonth" textlink="">
          <xdr:nvSpPr>
            <xdr:cNvPr id="147" name="PrevTri">
              <a:extLst>
                <a:ext uri="{FF2B5EF4-FFF2-40B4-BE49-F238E27FC236}">
                  <a16:creationId xmlns:a16="http://schemas.microsoft.com/office/drawing/2014/main" id="{00000000-0008-0000-0500-000093000000}"/>
                </a:ext>
              </a:extLst>
            </xdr:cNvPr>
            <xdr:cNvSpPr/>
          </xdr:nvSpPr>
          <xdr:spPr>
            <a:xfrm rot="16200000">
              <a:off x="6342315" y="3145091"/>
              <a:ext cx="72077" cy="55287"/>
            </a:xfrm>
            <a:prstGeom prst="triangle">
              <a:avLst/>
            </a:prstGeom>
            <a:solidFill>
              <a:sysClr val="window" lastClr="FFFFFF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grpSp>
        <xdr:nvGrpSpPr>
          <xdr:cNvPr id="140" name="NextMonth">
            <a:extLst>
              <a:ext uri="{FF2B5EF4-FFF2-40B4-BE49-F238E27FC236}">
                <a16:creationId xmlns:a16="http://schemas.microsoft.com/office/drawing/2014/main" id="{00000000-0008-0000-0500-00008C000000}"/>
              </a:ext>
            </a:extLst>
          </xdr:cNvPr>
          <xdr:cNvGrpSpPr/>
        </xdr:nvGrpSpPr>
        <xdr:grpSpPr>
          <a:xfrm>
            <a:off x="8022658" y="3118461"/>
            <a:ext cx="103557" cy="108546"/>
            <a:chOff x="8022658" y="3118461"/>
            <a:chExt cx="103557" cy="108546"/>
          </a:xfrm>
        </xdr:grpSpPr>
        <xdr:sp macro="[0]!NextMonth" textlink="">
          <xdr:nvSpPr>
            <xdr:cNvPr id="144" name="NextRec">
              <a:extLst>
                <a:ext uri="{FF2B5EF4-FFF2-40B4-BE49-F238E27FC236}">
                  <a16:creationId xmlns:a16="http://schemas.microsoft.com/office/drawing/2014/main" id="{00000000-0008-0000-0500-000090000000}"/>
                </a:ext>
              </a:extLst>
            </xdr:cNvPr>
            <xdr:cNvSpPr/>
          </xdr:nvSpPr>
          <xdr:spPr>
            <a:xfrm>
              <a:off x="8022658" y="3118461"/>
              <a:ext cx="103557" cy="108546"/>
            </a:xfrm>
            <a:prstGeom prst="roundRect">
              <a:avLst/>
            </a:prstGeom>
            <a:solidFill>
              <a:srgbClr val="000000"/>
            </a:solidFill>
          </xdr:spPr>
          <xdr:style>
            <a:lnRef idx="2">
              <a:schemeClr val="dk1">
                <a:shade val="50000"/>
              </a:schemeClr>
            </a:lnRef>
            <a:fillRef idx="1">
              <a:schemeClr val="dk1"/>
            </a:fillRef>
            <a:effectRef idx="0">
              <a:schemeClr val="dk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  <xdr:sp macro="[0]!NextMonth" textlink="">
          <xdr:nvSpPr>
            <xdr:cNvPr id="145" name="NextTri">
              <a:extLst>
                <a:ext uri="{FF2B5EF4-FFF2-40B4-BE49-F238E27FC236}">
                  <a16:creationId xmlns:a16="http://schemas.microsoft.com/office/drawing/2014/main" id="{00000000-0008-0000-0500-000091000000}"/>
                </a:ext>
              </a:extLst>
            </xdr:cNvPr>
            <xdr:cNvSpPr/>
          </xdr:nvSpPr>
          <xdr:spPr>
            <a:xfrm rot="5400000">
              <a:off x="8041893" y="3145091"/>
              <a:ext cx="72077" cy="55287"/>
            </a:xfrm>
            <a:prstGeom prst="triangle">
              <a:avLst/>
            </a:prstGeom>
            <a:solidFill>
              <a:schemeClr val="bg1"/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rtlCol="0" anchor="ctr"/>
            <a:lstStyle/>
            <a:p>
              <a:pPr algn="ctr"/>
              <a:endParaRPr lang="en-US" sz="1100">
                <a:solidFill>
                  <a:schemeClr val="tx1">
                    <a:lumMod val="75000"/>
                    <a:lumOff val="25000"/>
                  </a:schemeClr>
                </a:solidFill>
              </a:endParaRPr>
            </a:p>
          </xdr:txBody>
        </xdr:sp>
      </xdr:grpSp>
      <xdr:sp macro="" textlink="CalPopUp!$A$2">
        <xdr:nvSpPr>
          <xdr:cNvPr id="141" name="Year">
            <a:extLst>
              <a:ext uri="{FF2B5EF4-FFF2-40B4-BE49-F238E27FC236}">
                <a16:creationId xmlns:a16="http://schemas.microsoft.com/office/drawing/2014/main" id="{00000000-0008-0000-0500-00008D000000}"/>
              </a:ext>
            </a:extLst>
          </xdr:cNvPr>
          <xdr:cNvSpPr txBox="1"/>
        </xdr:nvSpPr>
        <xdr:spPr>
          <a:xfrm>
            <a:off x="7353349" y="3077641"/>
            <a:ext cx="338747" cy="188449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lIns="0" tIns="0" rIns="0" bIns="0" rtlCol="0" anchor="t"/>
          <a:lstStyle/>
          <a:p>
            <a:pPr algn="ctr"/>
            <a:fld id="{75373B53-C3E7-40E6-83CB-451CBBCC98F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2022</a:t>
            </a:fld>
            <a:endParaRPr lang="en-US" sz="1100" b="1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NextYear" textlink="">
        <xdr:nvSpPr>
          <xdr:cNvPr id="142" name="NextYr">
            <a:extLst>
              <a:ext uri="{FF2B5EF4-FFF2-40B4-BE49-F238E27FC236}">
                <a16:creationId xmlns:a16="http://schemas.microsoft.com/office/drawing/2014/main" id="{00000000-0008-0000-0500-00008E000000}"/>
              </a:ext>
            </a:extLst>
          </xdr:cNvPr>
          <xdr:cNvSpPr/>
        </xdr:nvSpPr>
        <xdr:spPr>
          <a:xfrm>
            <a:off x="7283590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  <xdr:sp macro="[0]!PrevYear" textlink="">
        <xdr:nvSpPr>
          <xdr:cNvPr id="143" name="PrevYr">
            <a:extLst>
              <a:ext uri="{FF2B5EF4-FFF2-40B4-BE49-F238E27FC236}">
                <a16:creationId xmlns:a16="http://schemas.microsoft.com/office/drawing/2014/main" id="{00000000-0008-0000-0500-00008F000000}"/>
              </a:ext>
            </a:extLst>
          </xdr:cNvPr>
          <xdr:cNvSpPr/>
        </xdr:nvSpPr>
        <xdr:spPr>
          <a:xfrm flipV="1">
            <a:off x="7689429" y="3126275"/>
            <a:ext cx="90891" cy="91180"/>
          </a:xfrm>
          <a:prstGeom prst="triangle">
            <a:avLst/>
          </a:prstGeom>
          <a:solidFill>
            <a:schemeClr val="tx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>
              <a:solidFill>
                <a:schemeClr val="tx1">
                  <a:lumMod val="75000"/>
                  <a:lumOff val="25000"/>
                </a:schemeClr>
              </a:solidFill>
            </a:endParaRP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ropbox/Excel4Freelancers/FreeTrainingVideos/Accounts%20Payable%20Manager/Accounts_Payable_Manager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ropbox/Excel4Freelancers/FreeTrainingVideos/Delivery%20Manager/Mobile_Delivery_Manag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Dropbox/Excel4Freelancers/LeadMagnets/TimePick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 &amp; Settings"/>
      <sheetName val="Dashboard"/>
      <sheetName val="Bills &amp; Payments"/>
      <sheetName val="BillsDB"/>
      <sheetName val="Bill Schedule"/>
      <sheetName val="Vendor List"/>
      <sheetName val="CalPopUp"/>
      <sheetName val="Pivot Tables"/>
      <sheetName val="Accounts_Payable_Manager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8">
          <cell r="A18" t="str">
            <v>Bill Date</v>
          </cell>
        </row>
        <row r="19">
          <cell r="A19" t="str">
            <v>Due Date</v>
          </cell>
        </row>
        <row r="20">
          <cell r="A20" t="str">
            <v>Paid Date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"/>
      <sheetName val="Dashboard"/>
      <sheetName val="Jobs"/>
      <sheetName val="Schedule"/>
      <sheetName val="Drivers"/>
      <sheetName val="Customers"/>
      <sheetName val="JobsDB"/>
      <sheetName val="CalPopUp"/>
      <sheetName val="Pivot Tables"/>
    </sheetNames>
    <sheetDataSet>
      <sheetData sheetId="0">
        <row r="19">
          <cell r="C19" t="str">
            <v>Monday</v>
          </cell>
        </row>
        <row r="20">
          <cell r="C20" t="str">
            <v>Tuesday</v>
          </cell>
        </row>
        <row r="21">
          <cell r="C21" t="str">
            <v>Wednesday</v>
          </cell>
        </row>
        <row r="22">
          <cell r="C22" t="str">
            <v>Thursday</v>
          </cell>
        </row>
        <row r="23">
          <cell r="C23" t="str">
            <v>Friday</v>
          </cell>
        </row>
        <row r="24">
          <cell r="C24" t="str">
            <v>Saturday</v>
          </cell>
        </row>
        <row r="25">
          <cell r="C25" t="str">
            <v>Sunday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me Picker"/>
      <sheetName val="Sheet2"/>
      <sheetName val="Sheet3"/>
      <sheetName val="TimePicker"/>
    </sheetNames>
    <definedNames>
      <definedName name="Select1"/>
      <definedName name="Select10"/>
      <definedName name="Select11"/>
      <definedName name="Select2"/>
      <definedName name="Select3"/>
      <definedName name="Select4"/>
      <definedName name="Select5"/>
      <definedName name="Select6"/>
      <definedName name="Select7"/>
      <definedName name="Select8"/>
      <definedName name="Select9"/>
      <definedName name="SelectM00"/>
      <definedName name="SelectM05"/>
      <definedName name="SelectM10"/>
      <definedName name="SelectM15"/>
      <definedName name="SelectM20"/>
      <definedName name="SelectM25"/>
      <definedName name="SelectM30"/>
      <definedName name="SelectM35"/>
      <definedName name="SelectM40"/>
      <definedName name="SelectM45"/>
      <definedName name="SelectM50"/>
      <definedName name="SelectM55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568C77-14D9-4440-A16A-3AEF64EC0255}" name="Table1" displayName="Table1" ref="A1:H18" totalsRowShown="0" headerRowDxfId="13" dataDxfId="11" headerRowBorderDxfId="12" tableBorderDxfId="10" headerRowCellStyle="Normal 2" dataCellStyle="Normal 2">
  <tableColumns count="8">
    <tableColumn id="1" xr3:uid="{7333E902-AA33-4694-98AE-8E6EB8711C50}" name="Entry Log ID" dataDxfId="9" dataCellStyle="Normal 2"/>
    <tableColumn id="2" xr3:uid="{8D8FE9D7-59A3-4A5C-851C-0FC101005DB0}" name="Name" dataDxfId="8" dataCellStyle="Normal 2"/>
    <tableColumn id="3" xr3:uid="{803235FF-6D5B-4DF1-8EBA-0DB62E904107}" name="Project" dataDxfId="7" dataCellStyle="Normal 2"/>
    <tableColumn id="4" xr3:uid="{948460E9-3393-4A28-807F-80EE1638C4A8}" name="Date/Time In" dataDxfId="6" dataCellStyle="Normal 2"/>
    <tableColumn id="5" xr3:uid="{04A06680-A78F-4FD1-9510-ACA6E8B4C580}" name="Date/Time Out" dataDxfId="5" dataCellStyle="Normal 2"/>
    <tableColumn id="6" xr3:uid="{C082E5CB-E3EA-4C01-8447-00599E3FE666}" name="Total Hours" dataDxfId="4" dataCellStyle="Normal 2"/>
    <tableColumn id="7" xr3:uid="{D5E01925-CE5A-40EA-91F5-B32854A86766}" name="Hourly Wage" dataDxfId="3" dataCellStyle="Normal 2"/>
    <tableColumn id="8" xr3:uid="{008AF6D7-A7F7-4654-9BA7-74C258C33AA8}" name="Total Wages" dataDxfId="2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ue II">
      <a:dk1>
        <a:sysClr val="windowText" lastClr="000000"/>
      </a:dk1>
      <a:lt1>
        <a:sysClr val="window" lastClr="FFFFFF"/>
      </a:lt1>
      <a:dk2>
        <a:srgbClr val="335B74"/>
      </a:dk2>
      <a:lt2>
        <a:srgbClr val="DFE3E5"/>
      </a:lt2>
      <a:accent1>
        <a:srgbClr val="1CADE4"/>
      </a:accent1>
      <a:accent2>
        <a:srgbClr val="2683C6"/>
      </a:accent2>
      <a:accent3>
        <a:srgbClr val="27CED7"/>
      </a:accent3>
      <a:accent4>
        <a:srgbClr val="42BA97"/>
      </a:accent4>
      <a:accent5>
        <a:srgbClr val="3E8853"/>
      </a:accent5>
      <a:accent6>
        <a:srgbClr val="62A39F"/>
      </a:accent6>
      <a:hlink>
        <a:srgbClr val="6EAC1C"/>
      </a:hlink>
      <a:folHlink>
        <a:srgbClr val="B26B0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A088B-5B4B-4579-85D4-AFB9830E19DE}">
  <sheetPr codeName="Admin"/>
  <dimension ref="A1:Q49"/>
  <sheetViews>
    <sheetView zoomScale="110" zoomScaleNormal="110" workbookViewId="0">
      <selection activeCell="F3" sqref="F3"/>
    </sheetView>
  </sheetViews>
  <sheetFormatPr baseColWidth="10" defaultColWidth="9.140625" defaultRowHeight="15" x14ac:dyDescent="0.25"/>
  <cols>
    <col min="1" max="2" width="3.28515625" customWidth="1"/>
    <col min="3" max="3" width="22.140625" bestFit="1" customWidth="1"/>
    <col min="4" max="4" width="13.140625" bestFit="1" customWidth="1"/>
    <col min="6" max="6" width="22.7109375" customWidth="1"/>
    <col min="7" max="7" width="7.140625" customWidth="1"/>
    <col min="8" max="8" width="15.28515625" bestFit="1" customWidth="1"/>
    <col min="16" max="16" width="8.28515625" bestFit="1" customWidth="1"/>
    <col min="17" max="17" width="22.140625" customWidth="1"/>
  </cols>
  <sheetData>
    <row r="1" spans="1:17" ht="37.5" x14ac:dyDescent="0.5">
      <c r="A1" s="24"/>
      <c r="B1" s="24"/>
      <c r="C1" s="127" t="s">
        <v>133</v>
      </c>
      <c r="D1" s="127"/>
      <c r="E1" s="127"/>
      <c r="F1" s="127"/>
      <c r="G1" s="127"/>
      <c r="H1" s="127"/>
      <c r="I1" s="127"/>
      <c r="J1" s="127"/>
      <c r="K1" s="24"/>
      <c r="L1" s="24"/>
      <c r="M1" s="24"/>
      <c r="N1" s="24"/>
      <c r="O1" s="24"/>
      <c r="P1" s="24"/>
      <c r="Q1" s="24"/>
    </row>
    <row r="2" spans="1:17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17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x14ac:dyDescent="0.25">
      <c r="A4" s="26"/>
      <c r="B4" s="26"/>
      <c r="C4" s="133" t="s">
        <v>46</v>
      </c>
      <c r="D4" s="133"/>
      <c r="E4" s="133"/>
      <c r="F4" s="133"/>
      <c r="G4" s="133"/>
      <c r="H4" s="133"/>
      <c r="I4" s="133"/>
      <c r="J4" s="32"/>
      <c r="K4" s="32"/>
      <c r="L4" s="7"/>
      <c r="M4" s="26"/>
      <c r="N4" s="7"/>
      <c r="O4" s="128"/>
      <c r="P4" s="128"/>
      <c r="Q4" s="7"/>
    </row>
    <row r="5" spans="1:17" x14ac:dyDescent="0.25">
      <c r="A5" s="27"/>
      <c r="B5" s="27"/>
      <c r="C5" s="34" t="s">
        <v>47</v>
      </c>
      <c r="D5" s="134" t="s">
        <v>80</v>
      </c>
      <c r="E5" s="135"/>
      <c r="F5" s="135"/>
      <c r="G5" s="135"/>
      <c r="H5" s="135"/>
      <c r="I5" s="135"/>
      <c r="J5" s="23"/>
      <c r="K5" s="23"/>
      <c r="L5" s="7"/>
      <c r="M5" s="27"/>
      <c r="N5" s="7"/>
      <c r="O5" s="43"/>
      <c r="P5" s="43"/>
      <c r="Q5" s="7"/>
    </row>
    <row r="6" spans="1:17" x14ac:dyDescent="0.25">
      <c r="A6" s="7"/>
      <c r="B6" s="7"/>
      <c r="C6" s="34" t="s">
        <v>48</v>
      </c>
      <c r="D6" s="134" t="s">
        <v>79</v>
      </c>
      <c r="E6" s="135"/>
      <c r="F6" s="135"/>
      <c r="G6" s="135"/>
      <c r="H6" s="135"/>
      <c r="I6" s="135"/>
      <c r="J6" s="23"/>
      <c r="K6" s="23"/>
      <c r="L6" s="7"/>
      <c r="M6" s="7"/>
      <c r="N6" s="7"/>
      <c r="O6" s="27"/>
      <c r="P6" s="44"/>
      <c r="Q6" s="7"/>
    </row>
    <row r="7" spans="1:17" x14ac:dyDescent="0.25">
      <c r="A7" s="7"/>
      <c r="B7" s="7"/>
      <c r="C7" s="34" t="s">
        <v>49</v>
      </c>
      <c r="D7" s="134" t="s">
        <v>81</v>
      </c>
      <c r="E7" s="135"/>
      <c r="F7" s="135"/>
      <c r="G7" s="135"/>
      <c r="H7" s="135"/>
      <c r="I7" s="135"/>
      <c r="J7" s="23"/>
      <c r="K7" s="23"/>
      <c r="L7" s="7"/>
      <c r="M7" s="7"/>
      <c r="N7" s="7"/>
      <c r="O7" s="27"/>
      <c r="P7" s="44"/>
      <c r="Q7" s="7"/>
    </row>
    <row r="8" spans="1:17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27"/>
      <c r="P8" s="44"/>
      <c r="Q8" s="7"/>
    </row>
    <row r="9" spans="1:17" x14ac:dyDescent="0.25">
      <c r="A9" s="7"/>
      <c r="B9" s="7"/>
      <c r="C9" s="131" t="s">
        <v>55</v>
      </c>
      <c r="D9" s="132"/>
      <c r="E9" s="7"/>
      <c r="F9" s="54" t="s">
        <v>65</v>
      </c>
      <c r="G9" s="55"/>
      <c r="H9" s="133" t="s">
        <v>72</v>
      </c>
      <c r="I9" s="133"/>
      <c r="J9" s="32"/>
      <c r="K9" s="32"/>
      <c r="L9" s="7"/>
      <c r="M9" s="7"/>
      <c r="N9" s="7"/>
      <c r="O9" s="27"/>
      <c r="P9" s="44"/>
      <c r="Q9" s="7"/>
    </row>
    <row r="10" spans="1:17" x14ac:dyDescent="0.25">
      <c r="A10" s="7"/>
      <c r="B10" s="7"/>
      <c r="C10" s="45" t="s">
        <v>50</v>
      </c>
      <c r="D10" s="45" t="s">
        <v>71</v>
      </c>
      <c r="E10" s="7"/>
      <c r="F10" s="49" t="s">
        <v>131</v>
      </c>
      <c r="G10" s="31"/>
      <c r="H10" s="14" t="s">
        <v>59</v>
      </c>
      <c r="I10" s="33">
        <v>9</v>
      </c>
      <c r="J10" s="31"/>
      <c r="K10" s="31"/>
      <c r="L10" s="7"/>
      <c r="M10" s="7"/>
      <c r="N10" s="7"/>
      <c r="O10" s="27"/>
      <c r="P10" s="44"/>
      <c r="Q10" s="7"/>
    </row>
    <row r="11" spans="1:17" x14ac:dyDescent="0.25">
      <c r="A11" s="7"/>
      <c r="B11" s="7"/>
      <c r="C11" s="46" t="s">
        <v>56</v>
      </c>
      <c r="D11" s="53" t="s">
        <v>73</v>
      </c>
      <c r="E11" s="7"/>
      <c r="F11" s="49" t="s">
        <v>132</v>
      </c>
      <c r="G11" s="23"/>
      <c r="H11" s="14" t="s">
        <v>60</v>
      </c>
      <c r="I11" s="33">
        <v>1.5</v>
      </c>
      <c r="J11" s="23"/>
      <c r="K11" s="23"/>
      <c r="L11" s="7"/>
      <c r="M11" s="7"/>
      <c r="N11" s="7"/>
      <c r="O11" s="27"/>
      <c r="P11" s="44"/>
      <c r="Q11" s="7"/>
    </row>
    <row r="12" spans="1:17" x14ac:dyDescent="0.25">
      <c r="A12" s="7"/>
      <c r="B12" s="7"/>
      <c r="C12" s="47" t="s">
        <v>61</v>
      </c>
      <c r="D12" s="107" t="s">
        <v>76</v>
      </c>
      <c r="E12" s="7"/>
      <c r="F12" s="48"/>
      <c r="G12" s="31"/>
      <c r="H12" s="31"/>
      <c r="I12" s="31"/>
      <c r="J12" s="31"/>
      <c r="K12" s="31"/>
      <c r="L12" s="7"/>
      <c r="M12" s="7"/>
      <c r="N12" s="7"/>
      <c r="O12" s="27"/>
      <c r="P12" s="44"/>
      <c r="Q12" s="7"/>
    </row>
    <row r="13" spans="1:17" x14ac:dyDescent="0.25">
      <c r="A13" s="7"/>
      <c r="B13" s="7"/>
      <c r="C13" s="47" t="s">
        <v>57</v>
      </c>
      <c r="D13" s="51" t="s">
        <v>74</v>
      </c>
      <c r="E13" s="7"/>
      <c r="F13" s="49"/>
      <c r="G13" s="23"/>
      <c r="H13" s="129" t="s">
        <v>62</v>
      </c>
      <c r="I13" s="130"/>
      <c r="J13" s="23"/>
      <c r="K13" s="23"/>
      <c r="L13" s="7"/>
      <c r="M13" s="7"/>
      <c r="N13" s="7"/>
      <c r="O13" s="27"/>
      <c r="P13" s="44"/>
      <c r="Q13" s="7"/>
    </row>
    <row r="14" spans="1:17" x14ac:dyDescent="0.25">
      <c r="A14" s="7"/>
      <c r="B14" s="7"/>
      <c r="C14" s="47" t="s">
        <v>58</v>
      </c>
      <c r="D14" s="52" t="s">
        <v>75</v>
      </c>
      <c r="E14" s="7"/>
      <c r="F14" s="48"/>
      <c r="G14" s="31"/>
      <c r="H14" s="124" t="s">
        <v>121</v>
      </c>
      <c r="I14" s="50" t="s">
        <v>51</v>
      </c>
      <c r="J14" s="31"/>
      <c r="K14" s="31"/>
      <c r="L14" s="7"/>
      <c r="M14" s="7"/>
      <c r="N14" s="7"/>
      <c r="O14" s="27"/>
      <c r="P14" s="44"/>
      <c r="Q14" s="7"/>
    </row>
    <row r="15" spans="1:17" x14ac:dyDescent="0.25">
      <c r="A15" s="7"/>
      <c r="B15" s="7"/>
      <c r="C15" s="7"/>
      <c r="D15" s="7"/>
      <c r="E15" s="7"/>
      <c r="F15" s="49"/>
      <c r="G15" s="23"/>
      <c r="H15" s="124" t="s">
        <v>122</v>
      </c>
      <c r="I15" s="50" t="s">
        <v>51</v>
      </c>
      <c r="J15" s="23"/>
      <c r="K15" s="23"/>
      <c r="L15" s="7"/>
      <c r="M15" s="7"/>
      <c r="N15" s="7"/>
      <c r="O15" s="27"/>
      <c r="P15" s="44"/>
      <c r="Q15" s="7"/>
    </row>
    <row r="16" spans="1:17" x14ac:dyDescent="0.25">
      <c r="A16" s="7"/>
      <c r="B16" s="7"/>
      <c r="C16" s="7"/>
      <c r="D16" s="7"/>
      <c r="E16" s="7"/>
      <c r="F16" s="49"/>
      <c r="G16" s="23"/>
      <c r="H16" s="124" t="s">
        <v>123</v>
      </c>
      <c r="I16" s="50" t="s">
        <v>51</v>
      </c>
      <c r="J16" s="23"/>
      <c r="K16" s="23"/>
      <c r="L16" s="7"/>
      <c r="M16" s="7"/>
      <c r="N16" s="7"/>
      <c r="O16" s="27"/>
      <c r="P16" s="44"/>
      <c r="Q16" s="7"/>
    </row>
    <row r="17" spans="1:17" x14ac:dyDescent="0.25">
      <c r="A17" s="7"/>
      <c r="B17" s="7"/>
      <c r="C17" s="7"/>
      <c r="D17" s="7"/>
      <c r="E17" s="7"/>
      <c r="F17" s="49"/>
      <c r="G17" s="23"/>
      <c r="H17" s="124" t="s">
        <v>124</v>
      </c>
      <c r="I17" s="50" t="s">
        <v>51</v>
      </c>
      <c r="J17" s="23"/>
      <c r="K17" s="23"/>
      <c r="L17" s="7"/>
      <c r="M17" s="7"/>
      <c r="N17" s="7"/>
      <c r="O17" s="27"/>
      <c r="P17" s="44"/>
      <c r="Q17" s="7"/>
    </row>
    <row r="18" spans="1:17" x14ac:dyDescent="0.25">
      <c r="A18" s="7"/>
      <c r="B18" s="7"/>
      <c r="C18" s="7"/>
      <c r="D18" s="7"/>
      <c r="E18" s="7"/>
      <c r="F18" s="49"/>
      <c r="G18" s="23"/>
      <c r="H18" s="124" t="s">
        <v>125</v>
      </c>
      <c r="I18" s="50" t="s">
        <v>51</v>
      </c>
      <c r="J18" s="23"/>
      <c r="K18" s="23"/>
      <c r="L18" s="7"/>
      <c r="M18" s="7"/>
      <c r="N18" s="7"/>
      <c r="O18" s="27"/>
      <c r="P18" s="44"/>
      <c r="Q18" s="7"/>
    </row>
    <row r="19" spans="1:17" x14ac:dyDescent="0.25">
      <c r="A19" s="7"/>
      <c r="B19" s="7"/>
      <c r="C19" s="7"/>
      <c r="D19" s="7" t="s">
        <v>51</v>
      </c>
      <c r="E19" s="7"/>
      <c r="F19" s="49"/>
      <c r="G19" s="23"/>
      <c r="H19" s="124" t="s">
        <v>126</v>
      </c>
      <c r="I19" s="50" t="s">
        <v>51</v>
      </c>
      <c r="J19" s="23"/>
      <c r="K19" s="23"/>
      <c r="L19" s="7"/>
      <c r="M19" s="7"/>
      <c r="N19" s="7"/>
      <c r="O19" s="27"/>
      <c r="P19" s="44"/>
      <c r="Q19" s="7"/>
    </row>
    <row r="20" spans="1:17" x14ac:dyDescent="0.25">
      <c r="A20" s="7"/>
      <c r="B20" s="7"/>
      <c r="C20" s="7"/>
      <c r="D20" s="7" t="s">
        <v>51</v>
      </c>
      <c r="E20" s="7"/>
      <c r="F20" s="49"/>
      <c r="G20" s="23"/>
      <c r="H20" s="124" t="s">
        <v>127</v>
      </c>
      <c r="I20" s="50" t="s">
        <v>51</v>
      </c>
      <c r="J20" s="23"/>
      <c r="K20" s="23"/>
      <c r="L20" s="7"/>
      <c r="M20" s="7"/>
      <c r="N20" s="7"/>
      <c r="O20" s="27"/>
      <c r="P20" s="44"/>
      <c r="Q20" s="7"/>
    </row>
    <row r="21" spans="1:17" x14ac:dyDescent="0.25">
      <c r="A21" s="7"/>
      <c r="B21" s="7"/>
      <c r="C21" s="7"/>
      <c r="D21" s="7" t="s">
        <v>51</v>
      </c>
      <c r="E21" s="7"/>
      <c r="F21" s="49"/>
      <c r="G21" s="23"/>
      <c r="H21" s="23"/>
      <c r="I21" s="23"/>
      <c r="J21" s="23"/>
      <c r="K21" s="23"/>
      <c r="L21" s="7"/>
      <c r="M21" s="7"/>
      <c r="N21" s="7"/>
      <c r="O21" s="27"/>
      <c r="P21" s="44"/>
      <c r="Q21" s="7"/>
    </row>
    <row r="22" spans="1:17" x14ac:dyDescent="0.25">
      <c r="A22" s="7"/>
      <c r="B22" s="7"/>
      <c r="C22" s="7"/>
      <c r="D22" s="7" t="s">
        <v>51</v>
      </c>
      <c r="E22" s="7"/>
      <c r="F22" s="49"/>
      <c r="G22" s="23"/>
      <c r="H22" s="23"/>
      <c r="I22" s="23"/>
      <c r="J22" s="23"/>
      <c r="K22" s="23"/>
      <c r="L22" s="7"/>
      <c r="M22" s="7"/>
      <c r="N22" s="7"/>
      <c r="O22" s="27"/>
      <c r="P22" s="44"/>
      <c r="Q22" s="7"/>
    </row>
    <row r="23" spans="1:17" x14ac:dyDescent="0.25">
      <c r="A23" s="7"/>
      <c r="B23" s="7"/>
      <c r="C23" s="7"/>
      <c r="D23" s="7" t="s">
        <v>51</v>
      </c>
      <c r="E23" s="7"/>
      <c r="F23" s="49"/>
      <c r="G23" s="23"/>
      <c r="H23" s="23"/>
      <c r="I23" s="23"/>
      <c r="J23" s="23"/>
      <c r="K23" s="23"/>
      <c r="L23" s="7"/>
      <c r="M23" s="7"/>
      <c r="N23" s="7"/>
      <c r="O23" s="27"/>
      <c r="P23" s="44"/>
      <c r="Q23" s="7"/>
    </row>
    <row r="24" spans="1:17" x14ac:dyDescent="0.25">
      <c r="A24" s="7"/>
      <c r="B24" s="7"/>
      <c r="C24" s="7"/>
      <c r="D24" s="7" t="s">
        <v>51</v>
      </c>
      <c r="E24" s="7"/>
      <c r="F24" s="49"/>
      <c r="G24" s="23"/>
      <c r="H24" s="23"/>
      <c r="I24" s="23"/>
      <c r="J24" s="23"/>
      <c r="K24" s="23"/>
      <c r="L24" s="7"/>
      <c r="M24" s="7"/>
      <c r="N24" s="7"/>
      <c r="O24" s="27"/>
      <c r="P24" s="44"/>
      <c r="Q24" s="7"/>
    </row>
    <row r="25" spans="1:17" x14ac:dyDescent="0.25">
      <c r="A25" s="7"/>
      <c r="B25" s="7"/>
      <c r="C25" s="7"/>
      <c r="D25" s="7" t="s">
        <v>51</v>
      </c>
      <c r="E25" s="7"/>
      <c r="F25" s="49"/>
      <c r="G25" s="23"/>
      <c r="H25" s="23"/>
      <c r="I25" s="23"/>
      <c r="J25" s="23"/>
      <c r="K25" s="23"/>
      <c r="L25" s="7"/>
      <c r="M25" s="7"/>
      <c r="N25" s="7"/>
      <c r="O25" s="27"/>
      <c r="P25" s="44"/>
      <c r="Q25" s="7"/>
    </row>
    <row r="26" spans="1:17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27"/>
      <c r="P26" s="44"/>
      <c r="Q26" s="7"/>
    </row>
    <row r="27" spans="1:17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</row>
    <row r="28" spans="1:17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</row>
    <row r="29" spans="1:17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</row>
    <row r="30" spans="1:17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</row>
    <row r="31" spans="1:17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</row>
    <row r="32" spans="1:17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</row>
    <row r="33" spans="1:17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</row>
    <row r="34" spans="1:17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</row>
    <row r="35" spans="1:17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</row>
    <row r="36" spans="1:17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</row>
    <row r="37" spans="1:17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</row>
    <row r="38" spans="1:17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</row>
    <row r="39" spans="1:17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</row>
    <row r="40" spans="1:17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</row>
    <row r="41" spans="1:17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</row>
    <row r="42" spans="1:17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</row>
    <row r="43" spans="1:17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</row>
    <row r="44" spans="1:17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</row>
    <row r="45" spans="1:17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</row>
    <row r="46" spans="1:17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</row>
    <row r="47" spans="1:17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</row>
    <row r="48" spans="1:17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</row>
    <row r="49" spans="1:17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</row>
  </sheetData>
  <mergeCells count="9">
    <mergeCell ref="C1:J1"/>
    <mergeCell ref="O4:P4"/>
    <mergeCell ref="H13:I13"/>
    <mergeCell ref="C9:D9"/>
    <mergeCell ref="H9:I9"/>
    <mergeCell ref="D7:I7"/>
    <mergeCell ref="D6:I6"/>
    <mergeCell ref="D5:I5"/>
    <mergeCell ref="C4:I4"/>
  </mergeCells>
  <conditionalFormatting sqref="H14:I20">
    <cfRule type="expression" dxfId="26" priority="2">
      <formula>MOD(ROW(),2)=0</formula>
    </cfRule>
  </conditionalFormatting>
  <conditionalFormatting sqref="F10:F25">
    <cfRule type="expression" dxfId="25" priority="1">
      <formula>MOD(ROW(),2)=0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B5590-E77C-4EC6-8645-C4AA4AAABDA2}">
  <sheetPr codeName="TimeEntries"/>
  <dimension ref="A1:AK282"/>
  <sheetViews>
    <sheetView topLeftCell="C1" zoomScaleNormal="100" workbookViewId="0">
      <selection activeCell="D17" sqref="D17"/>
    </sheetView>
  </sheetViews>
  <sheetFormatPr baseColWidth="10" defaultColWidth="9.140625" defaultRowHeight="15" x14ac:dyDescent="0.25"/>
  <cols>
    <col min="1" max="1" width="15.42578125" hidden="1" customWidth="1"/>
    <col min="2" max="2" width="16.5703125" hidden="1" customWidth="1"/>
    <col min="3" max="3" width="2.28515625" customWidth="1"/>
    <col min="4" max="4" width="13.28515625" bestFit="1" customWidth="1"/>
    <col min="5" max="5" width="6.5703125" bestFit="1" customWidth="1"/>
    <col min="6" max="6" width="18" bestFit="1" customWidth="1"/>
    <col min="7" max="7" width="16.7109375" bestFit="1" customWidth="1"/>
    <col min="8" max="8" width="6.28515625" customWidth="1"/>
    <col min="9" max="9" width="15.7109375" bestFit="1" customWidth="1"/>
    <col min="10" max="10" width="23.85546875" customWidth="1"/>
    <col min="11" max="11" width="4" customWidth="1"/>
    <col min="12" max="12" width="11.42578125" customWidth="1"/>
    <col min="13" max="13" width="16.7109375" bestFit="1" customWidth="1"/>
    <col min="14" max="14" width="2.42578125" customWidth="1"/>
    <col min="15" max="15" width="12.85546875" customWidth="1"/>
    <col min="16" max="16" width="11" customWidth="1"/>
    <col min="17" max="17" width="37.5703125" customWidth="1"/>
    <col min="18" max="18" width="2.5703125" customWidth="1"/>
    <col min="19" max="19" width="15.7109375" hidden="1" customWidth="1"/>
    <col min="20" max="20" width="15" hidden="1" customWidth="1"/>
    <col min="21" max="21" width="13.5703125" hidden="1" customWidth="1"/>
    <col min="22" max="22" width="13.42578125" hidden="1" customWidth="1"/>
    <col min="23" max="23" width="11.28515625" hidden="1" customWidth="1"/>
    <col min="24" max="24" width="9.5703125" hidden="1" customWidth="1"/>
    <col min="25" max="25" width="11.85546875" hidden="1" customWidth="1"/>
    <col min="26" max="26" width="8.7109375" hidden="1" customWidth="1"/>
    <col min="27" max="27" width="4" customWidth="1"/>
  </cols>
  <sheetData>
    <row r="1" spans="1:37" ht="37.5" x14ac:dyDescent="0.5">
      <c r="A1" s="5"/>
      <c r="B1" s="5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  <c r="AH1" s="17"/>
      <c r="AI1" s="17"/>
      <c r="AJ1" s="17"/>
      <c r="AK1" s="17"/>
    </row>
    <row r="2" spans="1:37" ht="17.100000000000001" customHeight="1" x14ac:dyDescent="0.25">
      <c r="A2" s="37" t="s">
        <v>82</v>
      </c>
      <c r="B2" s="38">
        <v>14</v>
      </c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ht="17.100000000000001" customHeight="1" x14ac:dyDescent="0.25">
      <c r="A3" s="37" t="s">
        <v>41</v>
      </c>
      <c r="B3" s="38">
        <f ca="1">IFERROR(MATCH(B2,Entry_ID,0)+1,"")</f>
        <v>15</v>
      </c>
      <c r="C3" s="7"/>
      <c r="D3" s="29" t="s">
        <v>23</v>
      </c>
      <c r="E3" s="20" t="s">
        <v>0</v>
      </c>
      <c r="F3" s="64" t="s">
        <v>24</v>
      </c>
      <c r="G3" s="21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30" t="s">
        <v>53</v>
      </c>
      <c r="W3" s="72">
        <v>44652</v>
      </c>
      <c r="X3" s="68" t="s">
        <v>54</v>
      </c>
      <c r="Y3" s="73">
        <v>44681</v>
      </c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37" x14ac:dyDescent="0.25">
      <c r="A4" s="37" t="s">
        <v>42</v>
      </c>
      <c r="B4" s="38">
        <f ca="1">IFERROR(MAX(Entry_ID)+1,1)</f>
        <v>18</v>
      </c>
      <c r="C4" s="7"/>
      <c r="D4" s="36" t="s">
        <v>9</v>
      </c>
      <c r="E4" s="61"/>
      <c r="F4" s="136" t="s">
        <v>10</v>
      </c>
      <c r="G4" s="137"/>
      <c r="H4" s="7"/>
      <c r="I4" s="13" t="s">
        <v>17</v>
      </c>
      <c r="J4" s="16" t="s">
        <v>39</v>
      </c>
      <c r="K4" s="7"/>
      <c r="L4" s="7"/>
      <c r="M4" s="7"/>
      <c r="N4" s="7"/>
      <c r="O4" s="138" t="s">
        <v>22</v>
      </c>
      <c r="P4" s="139"/>
      <c r="Q4" s="7"/>
      <c r="R4" s="7"/>
      <c r="S4" s="146" t="str" cm="1">
        <f t="array" aca="1" ref="S4" ca="1">"EMPLOYEE TIME LOG - "&amp;INDIRECT("D"&amp;B5,TRUE)&amp;" From: "&amp;TEXT(W3,"mm/dd/yyyy")&amp;" To: "&amp;TEXT(Y3,"mm/dd/yyyy")</f>
        <v>EMPLOYEE TIME LOG -  From: 04/dd/yyyy To: 04/dd/yyyy</v>
      </c>
      <c r="T4" s="146"/>
      <c r="U4" s="146"/>
      <c r="V4" s="146"/>
      <c r="W4" s="146"/>
      <c r="X4" s="79"/>
      <c r="Y4" s="80" t="s">
        <v>87</v>
      </c>
      <c r="Z4" s="81">
        <f>SUM(Z6:Z9999)</f>
        <v>429.76</v>
      </c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</row>
    <row r="5" spans="1:37" x14ac:dyDescent="0.25">
      <c r="A5" s="37" t="s">
        <v>43</v>
      </c>
      <c r="B5" s="38">
        <v>17</v>
      </c>
      <c r="C5" s="7"/>
      <c r="D5" s="23" t="s">
        <v>128</v>
      </c>
      <c r="E5" s="62"/>
      <c r="F5" s="25" t="s">
        <v>11</v>
      </c>
      <c r="G5" s="25" t="s">
        <v>12</v>
      </c>
      <c r="H5" s="8"/>
      <c r="I5" s="7"/>
      <c r="J5" s="7"/>
      <c r="K5" s="7"/>
      <c r="L5" s="7"/>
      <c r="M5" s="7"/>
      <c r="N5" s="12"/>
      <c r="O5" s="140"/>
      <c r="P5" s="141"/>
      <c r="Q5" s="7"/>
      <c r="R5" s="7"/>
      <c r="S5" s="115" t="s">
        <v>1</v>
      </c>
      <c r="T5" s="25" t="s">
        <v>2</v>
      </c>
      <c r="U5" s="25" t="s">
        <v>4</v>
      </c>
      <c r="V5" s="25" t="s">
        <v>88</v>
      </c>
      <c r="W5" s="25" t="s">
        <v>89</v>
      </c>
      <c r="X5" s="25" t="s">
        <v>90</v>
      </c>
      <c r="Y5" s="25" t="s">
        <v>91</v>
      </c>
      <c r="Z5" s="25" t="s">
        <v>20</v>
      </c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</row>
    <row r="6" spans="1:37" x14ac:dyDescent="0.25">
      <c r="A6" s="37" t="s">
        <v>83</v>
      </c>
      <c r="B6" s="37"/>
      <c r="C6" s="7"/>
      <c r="D6" s="23" t="s">
        <v>129</v>
      </c>
      <c r="E6" s="62"/>
      <c r="F6" s="35"/>
      <c r="G6" s="35"/>
      <c r="H6" s="7"/>
      <c r="I6" s="13" t="s">
        <v>7</v>
      </c>
      <c r="J6" s="15"/>
      <c r="K6" s="7"/>
      <c r="L6" s="13" t="s">
        <v>19</v>
      </c>
      <c r="M6" s="122"/>
      <c r="N6" s="7"/>
      <c r="O6" s="142"/>
      <c r="P6" s="143"/>
      <c r="Q6" s="7"/>
      <c r="R6" s="7"/>
      <c r="S6" s="35">
        <v>44659.54482638889</v>
      </c>
      <c r="T6" s="74">
        <v>44659.878159722219</v>
      </c>
      <c r="U6" s="75">
        <v>34</v>
      </c>
      <c r="V6" s="82">
        <v>7.9999999998835847</v>
      </c>
      <c r="W6" s="83">
        <v>0</v>
      </c>
      <c r="X6" s="85">
        <v>272</v>
      </c>
      <c r="Y6" s="85">
        <v>0</v>
      </c>
      <c r="Z6" s="85">
        <v>272</v>
      </c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37" t="s">
        <v>84</v>
      </c>
      <c r="B7" s="38" t="str">
        <f ca="1">IFERROR(MATCH(J4,Empl_Name,0)+1,"")</f>
        <v/>
      </c>
      <c r="C7" s="7"/>
      <c r="D7" s="23" t="s">
        <v>32</v>
      </c>
      <c r="E7" s="62"/>
      <c r="F7" s="35"/>
      <c r="G7" s="35"/>
      <c r="H7" s="7"/>
      <c r="I7" s="7"/>
      <c r="J7" s="7"/>
      <c r="K7" s="7"/>
      <c r="L7" s="7"/>
      <c r="M7" s="7"/>
      <c r="N7" s="7"/>
      <c r="O7" s="142"/>
      <c r="P7" s="143"/>
      <c r="Q7" s="7"/>
      <c r="R7" s="7"/>
      <c r="S7" s="74">
        <v>44670.421342592592</v>
      </c>
      <c r="T7" s="74">
        <v>44670.75</v>
      </c>
      <c r="U7" s="75">
        <v>20</v>
      </c>
      <c r="V7" s="82">
        <v>7.8877777777961455</v>
      </c>
      <c r="W7" s="83">
        <v>0</v>
      </c>
      <c r="X7" s="85">
        <v>157.76</v>
      </c>
      <c r="Y7" s="85">
        <v>0</v>
      </c>
      <c r="Z7" s="85">
        <v>157.76</v>
      </c>
      <c r="AA7" s="7"/>
      <c r="AB7" s="7"/>
      <c r="AC7" s="7"/>
      <c r="AD7" s="75"/>
      <c r="AE7" s="7"/>
      <c r="AF7" s="7"/>
      <c r="AG7" s="7"/>
      <c r="AH7" s="7"/>
      <c r="AI7" s="7"/>
      <c r="AJ7" s="7"/>
      <c r="AK7" s="7"/>
    </row>
    <row r="8" spans="1:37" x14ac:dyDescent="0.25">
      <c r="A8" s="37" t="s">
        <v>44</v>
      </c>
      <c r="B8" s="38">
        <f ca="1">IFERROR(MAX(Empl_ID)+1,1)</f>
        <v>3</v>
      </c>
      <c r="C8" s="7"/>
      <c r="D8" s="23" t="s">
        <v>33</v>
      </c>
      <c r="E8" s="62"/>
      <c r="F8" s="35"/>
      <c r="G8" s="35"/>
      <c r="H8" s="7"/>
      <c r="I8" s="14" t="s">
        <v>6</v>
      </c>
      <c r="J8" s="18"/>
      <c r="K8" s="8"/>
      <c r="L8" s="14" t="s">
        <v>21</v>
      </c>
      <c r="M8" s="16"/>
      <c r="N8" s="7"/>
      <c r="O8" s="142"/>
      <c r="P8" s="143"/>
      <c r="Q8" s="7"/>
      <c r="R8" s="7"/>
      <c r="S8" s="74"/>
      <c r="T8" s="74"/>
      <c r="U8" s="75"/>
      <c r="V8" s="82"/>
      <c r="W8" s="83"/>
      <c r="X8" s="85"/>
      <c r="Y8" s="85"/>
      <c r="Z8" s="85"/>
      <c r="AA8" s="7"/>
      <c r="AB8" s="7"/>
      <c r="AC8" s="7"/>
      <c r="AD8" s="75"/>
      <c r="AE8" s="7"/>
      <c r="AF8" s="7"/>
      <c r="AG8" s="7"/>
      <c r="AH8" s="7"/>
      <c r="AI8" s="7"/>
      <c r="AJ8" s="7"/>
      <c r="AK8" s="7"/>
    </row>
    <row r="9" spans="1:37" x14ac:dyDescent="0.25">
      <c r="A9" s="37" t="s">
        <v>45</v>
      </c>
      <c r="B9" s="38"/>
      <c r="C9" s="7"/>
      <c r="D9" s="23" t="s">
        <v>34</v>
      </c>
      <c r="E9" s="62"/>
      <c r="F9" s="35"/>
      <c r="G9" s="35"/>
      <c r="H9" s="7"/>
      <c r="I9" s="7"/>
      <c r="J9" s="7"/>
      <c r="K9" s="7"/>
      <c r="L9" s="7"/>
      <c r="M9" s="7"/>
      <c r="N9" s="7"/>
      <c r="O9" s="142"/>
      <c r="P9" s="143"/>
      <c r="Q9" s="7"/>
      <c r="R9" s="7"/>
      <c r="S9" s="7"/>
      <c r="T9" s="7"/>
      <c r="U9" s="7"/>
      <c r="V9" s="82"/>
      <c r="W9" s="83"/>
      <c r="X9" s="78"/>
      <c r="Y9" s="78"/>
      <c r="Z9" s="78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</row>
    <row r="10" spans="1:37" x14ac:dyDescent="0.25">
      <c r="A10" s="37" t="s">
        <v>85</v>
      </c>
      <c r="B10" s="38" t="str">
        <f ca="1">IFERROR(MATCH(J6,Empl_Name,0)+1,"")</f>
        <v/>
      </c>
      <c r="C10" s="7"/>
      <c r="D10" s="23" t="s">
        <v>35</v>
      </c>
      <c r="E10" s="62"/>
      <c r="F10" s="35"/>
      <c r="G10" s="35"/>
      <c r="H10" s="7"/>
      <c r="I10" s="7"/>
      <c r="J10" s="7"/>
      <c r="K10" s="7"/>
      <c r="L10" s="7"/>
      <c r="M10" s="7"/>
      <c r="N10" s="7"/>
      <c r="O10" s="144"/>
      <c r="P10" s="145"/>
      <c r="Q10" s="7"/>
      <c r="R10" s="7"/>
      <c r="S10" s="7"/>
      <c r="T10" s="7"/>
      <c r="U10" s="7"/>
      <c r="V10" s="82"/>
      <c r="W10" s="83"/>
      <c r="X10" s="78"/>
      <c r="Y10" s="78"/>
      <c r="Z10" s="78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</row>
    <row r="11" spans="1:37" x14ac:dyDescent="0.25">
      <c r="A11" s="5"/>
      <c r="B11" s="5"/>
      <c r="C11" s="7"/>
      <c r="D11" s="23" t="s">
        <v>36</v>
      </c>
      <c r="E11" s="62"/>
      <c r="F11" s="35"/>
      <c r="G11" s="35"/>
      <c r="H11" s="7"/>
      <c r="I11" s="14" t="s">
        <v>14</v>
      </c>
      <c r="J11" s="66">
        <v>44673</v>
      </c>
      <c r="K11" s="7"/>
      <c r="L11" s="14" t="s">
        <v>13</v>
      </c>
      <c r="M11" s="42">
        <v>4.1666666664241347E-2</v>
      </c>
      <c r="N11" s="7"/>
      <c r="O11" s="28"/>
      <c r="P11" s="7"/>
      <c r="Q11" s="7"/>
      <c r="R11" s="7"/>
      <c r="S11" s="7"/>
      <c r="T11" s="7"/>
      <c r="U11" s="7"/>
      <c r="V11" s="82"/>
      <c r="W11" s="83"/>
      <c r="X11" s="78"/>
      <c r="Y11" s="78"/>
      <c r="Z11" s="78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</row>
    <row r="12" spans="1:37" x14ac:dyDescent="0.25">
      <c r="A12" s="41" t="s">
        <v>63</v>
      </c>
      <c r="B12" s="65">
        <f>J11+M11</f>
        <v>44673.041666666664</v>
      </c>
      <c r="C12" s="7"/>
      <c r="D12" s="23" t="s">
        <v>37</v>
      </c>
      <c r="E12" s="62"/>
      <c r="F12" s="35"/>
      <c r="G12" s="35"/>
      <c r="H12" s="7"/>
      <c r="I12" s="12"/>
      <c r="J12" s="67"/>
      <c r="K12" s="7"/>
      <c r="L12" s="12"/>
      <c r="M12" s="23"/>
      <c r="N12" s="7"/>
      <c r="O12" s="7"/>
      <c r="P12" s="7"/>
      <c r="Q12" s="7"/>
      <c r="R12" s="7"/>
      <c r="S12" s="7"/>
      <c r="T12" s="7"/>
      <c r="U12" s="7"/>
      <c r="V12" s="82"/>
      <c r="W12" s="83"/>
      <c r="X12" s="78"/>
      <c r="Y12" s="78"/>
      <c r="Z12" s="78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</row>
    <row r="13" spans="1:37" x14ac:dyDescent="0.25">
      <c r="A13" s="41" t="s">
        <v>64</v>
      </c>
      <c r="B13" s="65">
        <f>J13+M13</f>
        <v>44673.543807870374</v>
      </c>
      <c r="C13" s="7"/>
      <c r="D13" s="23" t="s">
        <v>38</v>
      </c>
      <c r="E13" s="62"/>
      <c r="F13" s="35"/>
      <c r="G13" s="35"/>
      <c r="H13" s="7"/>
      <c r="I13" s="14" t="s">
        <v>15</v>
      </c>
      <c r="J13" s="66">
        <v>44673</v>
      </c>
      <c r="K13" s="7"/>
      <c r="L13" s="14" t="s">
        <v>16</v>
      </c>
      <c r="M13" s="42">
        <v>0.54380787037371192</v>
      </c>
      <c r="N13" s="7"/>
      <c r="O13" s="14" t="s">
        <v>52</v>
      </c>
      <c r="P13" s="56">
        <f>IF(COUNTA(J11,J13,M11,M13)&lt;&gt;4,0,IF(((B13-B12)*24)&gt;RegHrsLimit,RegHrsLimit,(B13-B12)*24))</f>
        <v>9</v>
      </c>
      <c r="Q13" s="7"/>
      <c r="R13" s="7"/>
      <c r="S13" s="7"/>
      <c r="T13" s="7"/>
      <c r="U13" s="7"/>
      <c r="V13" s="82"/>
      <c r="W13" s="83"/>
      <c r="X13" s="78"/>
      <c r="Y13" s="78"/>
      <c r="Z13" s="78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</row>
    <row r="14" spans="1:37" x14ac:dyDescent="0.25">
      <c r="A14" s="5"/>
      <c r="B14" s="5"/>
      <c r="C14" s="7"/>
      <c r="D14" s="23" t="s">
        <v>30</v>
      </c>
      <c r="E14" s="62"/>
      <c r="F14" s="35"/>
      <c r="G14" s="35"/>
      <c r="H14" s="7"/>
      <c r="I14" s="7"/>
      <c r="J14" s="7"/>
      <c r="K14" s="7"/>
      <c r="L14" s="7"/>
      <c r="M14" s="7"/>
      <c r="N14" s="7"/>
      <c r="O14" s="7"/>
      <c r="P14" s="57"/>
      <c r="Q14" s="7"/>
      <c r="R14" s="7"/>
      <c r="S14" s="7"/>
      <c r="T14" s="7"/>
      <c r="U14" s="7"/>
      <c r="V14" s="82"/>
      <c r="W14" s="83"/>
      <c r="X14" s="78"/>
      <c r="Y14" s="78"/>
      <c r="Z14" s="78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</row>
    <row r="15" spans="1:37" x14ac:dyDescent="0.25">
      <c r="A15" s="5"/>
      <c r="B15" s="5"/>
      <c r="C15" s="7"/>
      <c r="D15" s="23" t="s">
        <v>39</v>
      </c>
      <c r="E15" s="62"/>
      <c r="F15" s="35"/>
      <c r="G15" s="35"/>
      <c r="H15" s="7"/>
      <c r="I15" s="14" t="s">
        <v>66</v>
      </c>
      <c r="J15" s="15" t="s">
        <v>69</v>
      </c>
      <c r="K15" s="7"/>
      <c r="L15" s="14" t="s">
        <v>5</v>
      </c>
      <c r="M15" s="123">
        <f>IFERROR(P13*M6+(P15*(M6*OTRate)),0)</f>
        <v>0</v>
      </c>
      <c r="N15" s="7"/>
      <c r="O15" s="14" t="s">
        <v>77</v>
      </c>
      <c r="P15" s="56">
        <f>IF(((B13-B12)*24)&gt;RegHrsLimit,((B13-B12)*24)-RegHrsLimit,0)</f>
        <v>3.0513888890272938</v>
      </c>
      <c r="Q15" s="7"/>
      <c r="R15" s="7"/>
      <c r="S15" s="7"/>
      <c r="T15" s="7"/>
      <c r="U15" s="7"/>
      <c r="V15" s="82"/>
      <c r="W15" s="83"/>
      <c r="X15" s="78"/>
      <c r="Y15" s="78"/>
      <c r="Z15" s="78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</row>
    <row r="16" spans="1:37" x14ac:dyDescent="0.25">
      <c r="A16" s="5"/>
      <c r="B16" s="5"/>
      <c r="C16" s="7"/>
      <c r="D16" s="23" t="s">
        <v>31</v>
      </c>
      <c r="E16" s="62"/>
      <c r="F16" s="35"/>
      <c r="G16" s="35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82"/>
      <c r="W16" s="83"/>
      <c r="X16" s="78"/>
      <c r="Y16" s="78"/>
      <c r="Z16" s="78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</row>
    <row r="17" spans="1:37" x14ac:dyDescent="0.25">
      <c r="A17" s="5"/>
      <c r="B17" s="5"/>
      <c r="C17" s="7"/>
      <c r="D17" s="23"/>
      <c r="E17" s="62"/>
      <c r="F17" s="35"/>
      <c r="G17" s="35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82"/>
      <c r="W17" s="83"/>
      <c r="X17" s="78"/>
      <c r="Y17" s="78"/>
      <c r="Z17" s="78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</row>
    <row r="18" spans="1:37" x14ac:dyDescent="0.25">
      <c r="A18" s="5"/>
      <c r="B18" s="5"/>
      <c r="C18" s="7"/>
      <c r="D18" s="23"/>
      <c r="E18" s="62"/>
      <c r="F18" s="35"/>
      <c r="G18" s="35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82"/>
      <c r="W18" s="83"/>
      <c r="X18" s="78"/>
      <c r="Y18" s="78"/>
      <c r="Z18" s="78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</row>
    <row r="19" spans="1:37" x14ac:dyDescent="0.25">
      <c r="A19" s="5"/>
      <c r="B19" s="5"/>
      <c r="C19" s="7"/>
      <c r="D19" s="23"/>
      <c r="E19" s="62"/>
      <c r="F19" s="35"/>
      <c r="G19" s="35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82"/>
      <c r="W19" s="83"/>
      <c r="X19" s="78"/>
      <c r="Y19" s="78"/>
      <c r="Z19" s="78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</row>
    <row r="20" spans="1:37" x14ac:dyDescent="0.25">
      <c r="A20" s="5"/>
      <c r="B20" s="5"/>
      <c r="C20" s="7"/>
      <c r="D20" s="23"/>
      <c r="E20" s="62"/>
      <c r="F20" s="35"/>
      <c r="G20" s="35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82"/>
      <c r="W20" s="83"/>
      <c r="X20" s="78"/>
      <c r="Y20" s="78"/>
      <c r="Z20" s="78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</row>
    <row r="21" spans="1:37" x14ac:dyDescent="0.25">
      <c r="A21" s="5"/>
      <c r="B21" s="5"/>
      <c r="C21" s="7"/>
      <c r="D21" s="23"/>
      <c r="E21" s="62"/>
      <c r="F21" s="35"/>
      <c r="G21" s="35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82"/>
      <c r="W21" s="83"/>
      <c r="X21" s="78"/>
      <c r="Y21" s="78"/>
      <c r="Z21" s="78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</row>
    <row r="22" spans="1:37" x14ac:dyDescent="0.25">
      <c r="A22" s="5"/>
      <c r="B22" s="5"/>
      <c r="C22" s="7"/>
      <c r="D22" s="23"/>
      <c r="E22" s="62"/>
      <c r="F22" s="35"/>
      <c r="G22" s="35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82"/>
      <c r="W22" s="83"/>
      <c r="X22" s="78"/>
      <c r="Y22" s="78"/>
      <c r="Z22" s="78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</row>
    <row r="23" spans="1:37" x14ac:dyDescent="0.25">
      <c r="A23" s="5"/>
      <c r="B23" s="5"/>
      <c r="C23" s="7"/>
      <c r="D23" s="23"/>
      <c r="E23" s="62"/>
      <c r="F23" s="35"/>
      <c r="G23" s="35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82"/>
      <c r="W23" s="83"/>
      <c r="X23" s="78"/>
      <c r="Y23" s="78"/>
      <c r="Z23" s="78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</row>
    <row r="24" spans="1:37" x14ac:dyDescent="0.25">
      <c r="A24" s="5"/>
      <c r="B24" s="5"/>
      <c r="C24" s="7"/>
      <c r="D24" s="23"/>
      <c r="E24" s="62"/>
      <c r="F24" s="35"/>
      <c r="G24" s="35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82"/>
      <c r="W24" s="83"/>
      <c r="X24" s="78"/>
      <c r="Y24" s="78"/>
      <c r="Z24" s="78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</row>
    <row r="25" spans="1:37" x14ac:dyDescent="0.25">
      <c r="A25" s="5"/>
      <c r="B25" s="5"/>
      <c r="C25" s="7"/>
      <c r="D25" s="23"/>
      <c r="E25" s="62"/>
      <c r="F25" s="35"/>
      <c r="G25" s="35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82"/>
      <c r="W25" s="83"/>
      <c r="X25" s="78"/>
      <c r="Y25" s="78"/>
      <c r="Z25" s="78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</row>
    <row r="26" spans="1:37" x14ac:dyDescent="0.25">
      <c r="A26" s="5"/>
      <c r="B26" s="5"/>
      <c r="C26" s="7"/>
      <c r="D26" s="23"/>
      <c r="E26" s="62"/>
      <c r="F26" s="35"/>
      <c r="G26" s="35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82"/>
      <c r="W26" s="83"/>
      <c r="X26" s="78"/>
      <c r="Y26" s="78"/>
      <c r="Z26" s="78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</row>
    <row r="27" spans="1:37" x14ac:dyDescent="0.25">
      <c r="A27" s="5"/>
      <c r="B27" s="5"/>
      <c r="C27" s="7"/>
      <c r="D27" s="23"/>
      <c r="E27" s="62"/>
      <c r="F27" s="35"/>
      <c r="G27" s="35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82"/>
      <c r="W27" s="83"/>
      <c r="X27" s="78"/>
      <c r="Y27" s="78"/>
      <c r="Z27" s="78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</row>
    <row r="28" spans="1:37" x14ac:dyDescent="0.25">
      <c r="A28" s="5"/>
      <c r="B28" s="5"/>
      <c r="C28" s="7"/>
      <c r="D28" s="23"/>
      <c r="E28" s="62"/>
      <c r="F28" s="35"/>
      <c r="G28" s="35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82"/>
      <c r="W28" s="83"/>
      <c r="X28" s="78"/>
      <c r="Y28" s="78"/>
      <c r="Z28" s="78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</row>
    <row r="29" spans="1:37" x14ac:dyDescent="0.25">
      <c r="A29" s="5"/>
      <c r="B29" s="5"/>
      <c r="C29" s="7"/>
      <c r="D29" s="23"/>
      <c r="E29" s="62"/>
      <c r="F29" s="35"/>
      <c r="G29" s="35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82"/>
      <c r="W29" s="83"/>
      <c r="X29" s="78"/>
      <c r="Y29" s="78"/>
      <c r="Z29" s="78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</row>
    <row r="30" spans="1:37" x14ac:dyDescent="0.25">
      <c r="A30" s="5"/>
      <c r="B30" s="5"/>
      <c r="C30" s="7"/>
      <c r="D30" s="23"/>
      <c r="E30" s="62"/>
      <c r="F30" s="35"/>
      <c r="G30" s="35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82"/>
      <c r="W30" s="83"/>
      <c r="X30" s="78"/>
      <c r="Y30" s="78"/>
      <c r="Z30" s="78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</row>
    <row r="31" spans="1:37" x14ac:dyDescent="0.25">
      <c r="A31" s="5"/>
      <c r="B31" s="5"/>
      <c r="C31" s="7"/>
      <c r="D31" s="23"/>
      <c r="E31" s="62"/>
      <c r="F31" s="35"/>
      <c r="G31" s="35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82"/>
      <c r="W31" s="83"/>
      <c r="X31" s="78"/>
      <c r="Y31" s="78"/>
      <c r="Z31" s="78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</row>
    <row r="32" spans="1:37" x14ac:dyDescent="0.25">
      <c r="A32" s="5"/>
      <c r="B32" s="5"/>
      <c r="C32" s="7"/>
      <c r="D32" s="23"/>
      <c r="E32" s="62"/>
      <c r="F32" s="35"/>
      <c r="G32" s="35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82"/>
      <c r="W32" s="83"/>
      <c r="X32" s="78"/>
      <c r="Y32" s="78"/>
      <c r="Z32" s="78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</row>
    <row r="33" spans="1:37" x14ac:dyDescent="0.25">
      <c r="A33" s="5"/>
      <c r="B33" s="5"/>
      <c r="C33" s="7"/>
      <c r="D33" s="23"/>
      <c r="E33" s="62"/>
      <c r="F33" s="35"/>
      <c r="G33" s="35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82"/>
      <c r="W33" s="83"/>
      <c r="X33" s="78"/>
      <c r="Y33" s="78"/>
      <c r="Z33" s="78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</row>
    <row r="34" spans="1:37" x14ac:dyDescent="0.25">
      <c r="A34" s="5"/>
      <c r="B34" s="5"/>
      <c r="C34" s="7"/>
      <c r="D34" s="23"/>
      <c r="E34" s="62"/>
      <c r="F34" s="35"/>
      <c r="G34" s="35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82"/>
      <c r="W34" s="83"/>
      <c r="X34" s="78"/>
      <c r="Y34" s="78"/>
      <c r="Z34" s="78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</row>
    <row r="35" spans="1:37" x14ac:dyDescent="0.25">
      <c r="A35" s="5"/>
      <c r="B35" s="5"/>
      <c r="C35" s="7"/>
      <c r="D35" s="23"/>
      <c r="E35" s="62"/>
      <c r="F35" s="35"/>
      <c r="G35" s="35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82"/>
      <c r="W35" s="83"/>
      <c r="X35" s="78"/>
      <c r="Y35" s="78"/>
      <c r="Z35" s="78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</row>
    <row r="36" spans="1:37" x14ac:dyDescent="0.25">
      <c r="A36" s="5"/>
      <c r="B36" s="5"/>
      <c r="C36" s="7"/>
      <c r="D36" s="23"/>
      <c r="E36" s="62"/>
      <c r="F36" s="35"/>
      <c r="G36" s="35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82"/>
      <c r="W36" s="83"/>
      <c r="X36" s="78"/>
      <c r="Y36" s="78"/>
      <c r="Z36" s="78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</row>
    <row r="37" spans="1:37" x14ac:dyDescent="0.25">
      <c r="A37" s="5"/>
      <c r="B37" s="5"/>
      <c r="C37" s="7"/>
      <c r="D37" s="23"/>
      <c r="E37" s="62"/>
      <c r="F37" s="35"/>
      <c r="G37" s="35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82"/>
      <c r="W37" s="83"/>
      <c r="X37" s="78"/>
      <c r="Y37" s="78"/>
      <c r="Z37" s="78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</row>
    <row r="38" spans="1:37" x14ac:dyDescent="0.25">
      <c r="A38" s="5"/>
      <c r="B38" s="5"/>
      <c r="C38" s="7"/>
      <c r="D38" s="23"/>
      <c r="E38" s="62"/>
      <c r="F38" s="35"/>
      <c r="G38" s="35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82"/>
      <c r="W38" s="83"/>
      <c r="X38" s="78"/>
      <c r="Y38" s="78"/>
      <c r="Z38" s="78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</row>
    <row r="39" spans="1:37" x14ac:dyDescent="0.25">
      <c r="A39" s="5"/>
      <c r="B39" s="5"/>
      <c r="C39" s="7"/>
      <c r="D39" s="23"/>
      <c r="E39" s="62"/>
      <c r="F39" s="35"/>
      <c r="G39" s="35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82"/>
      <c r="W39" s="83"/>
      <c r="X39" s="78"/>
      <c r="Y39" s="78"/>
      <c r="Z39" s="78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</row>
    <row r="40" spans="1:37" x14ac:dyDescent="0.25">
      <c r="A40" s="5"/>
      <c r="B40" s="5"/>
      <c r="C40" s="7"/>
      <c r="D40" s="23"/>
      <c r="E40" s="62"/>
      <c r="F40" s="35"/>
      <c r="G40" s="35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82"/>
      <c r="W40" s="83"/>
      <c r="X40" s="78"/>
      <c r="Y40" s="78"/>
      <c r="Z40" s="78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</row>
    <row r="41" spans="1:37" x14ac:dyDescent="0.25">
      <c r="A41" s="5"/>
      <c r="B41" s="5"/>
      <c r="C41" s="7"/>
      <c r="D41" s="23"/>
      <c r="E41" s="62"/>
      <c r="F41" s="35"/>
      <c r="G41" s="35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82"/>
      <c r="W41" s="83"/>
      <c r="X41" s="78"/>
      <c r="Y41" s="78"/>
      <c r="Z41" s="78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</row>
    <row r="42" spans="1:37" x14ac:dyDescent="0.25">
      <c r="A42" s="5"/>
      <c r="B42" s="5"/>
      <c r="C42" s="7"/>
      <c r="D42" s="23"/>
      <c r="E42" s="62"/>
      <c r="F42" s="35"/>
      <c r="G42" s="35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82"/>
      <c r="W42" s="83"/>
      <c r="X42" s="78"/>
      <c r="Y42" s="78"/>
      <c r="Z42" s="78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</row>
    <row r="43" spans="1:37" x14ac:dyDescent="0.25">
      <c r="A43" s="5"/>
      <c r="B43" s="5"/>
      <c r="C43" s="7"/>
      <c r="D43" s="23"/>
      <c r="E43" s="62"/>
      <c r="F43" s="35"/>
      <c r="G43" s="35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82"/>
      <c r="W43" s="83"/>
      <c r="X43" s="78"/>
      <c r="Y43" s="78"/>
      <c r="Z43" s="78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</row>
    <row r="44" spans="1:37" x14ac:dyDescent="0.25">
      <c r="A44" s="5"/>
      <c r="B44" s="5"/>
      <c r="C44" s="7"/>
      <c r="D44" s="23"/>
      <c r="E44" s="62"/>
      <c r="F44" s="35"/>
      <c r="G44" s="35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82"/>
      <c r="W44" s="83"/>
      <c r="X44" s="78"/>
      <c r="Y44" s="78"/>
      <c r="Z44" s="78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</row>
    <row r="45" spans="1:37" x14ac:dyDescent="0.25">
      <c r="A45" s="5"/>
      <c r="B45" s="5"/>
      <c r="C45" s="7"/>
      <c r="D45" s="23"/>
      <c r="E45" s="62"/>
      <c r="F45" s="35"/>
      <c r="G45" s="35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82"/>
      <c r="W45" s="83"/>
      <c r="X45" s="78"/>
      <c r="Y45" s="78"/>
      <c r="Z45" s="78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</row>
    <row r="46" spans="1:37" x14ac:dyDescent="0.25">
      <c r="A46" s="5"/>
      <c r="B46" s="5"/>
      <c r="C46" s="7"/>
      <c r="D46" s="23"/>
      <c r="E46" s="62"/>
      <c r="F46" s="35"/>
      <c r="G46" s="35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82"/>
      <c r="W46" s="83"/>
      <c r="X46" s="78"/>
      <c r="Y46" s="78"/>
      <c r="Z46" s="78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</row>
    <row r="47" spans="1:37" x14ac:dyDescent="0.25">
      <c r="A47" s="5"/>
      <c r="B47" s="5"/>
      <c r="C47" s="7"/>
      <c r="D47" s="23"/>
      <c r="E47" s="62"/>
      <c r="F47" s="35"/>
      <c r="G47" s="35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82"/>
      <c r="W47" s="83"/>
      <c r="X47" s="78"/>
      <c r="Y47" s="78"/>
      <c r="Z47" s="78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</row>
    <row r="48" spans="1:37" x14ac:dyDescent="0.25">
      <c r="A48" s="5"/>
      <c r="B48" s="5"/>
      <c r="C48" s="7"/>
      <c r="D48" s="7"/>
      <c r="E48" s="62"/>
      <c r="F48" s="35"/>
      <c r="G48" s="35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82"/>
      <c r="W48" s="83"/>
      <c r="X48" s="78"/>
      <c r="Y48" s="78"/>
      <c r="Z48" s="78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</row>
    <row r="49" spans="1:37" x14ac:dyDescent="0.25">
      <c r="A49" s="5"/>
      <c r="B49" s="5"/>
      <c r="C49" s="7"/>
      <c r="D49" s="7"/>
      <c r="E49" s="62"/>
      <c r="F49" s="35"/>
      <c r="G49" s="35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82"/>
      <c r="W49" s="83"/>
      <c r="X49" s="78"/>
      <c r="Y49" s="78"/>
      <c r="Z49" s="78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</row>
    <row r="50" spans="1:37" x14ac:dyDescent="0.25">
      <c r="A50" s="5"/>
      <c r="B50" s="5"/>
      <c r="C50" s="7"/>
      <c r="D50" s="7"/>
      <c r="E50" s="7"/>
      <c r="F50" s="35"/>
      <c r="G50" s="35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82"/>
      <c r="W50" s="83"/>
      <c r="X50" s="78"/>
      <c r="Y50" s="78"/>
      <c r="Z50" s="78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</row>
    <row r="51" spans="1:37" x14ac:dyDescent="0.25">
      <c r="A51" s="5"/>
      <c r="B51" s="5"/>
      <c r="C51" s="7"/>
      <c r="D51" s="7"/>
      <c r="E51" s="7"/>
      <c r="F51" s="35"/>
      <c r="G51" s="35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82"/>
      <c r="W51" s="83"/>
      <c r="X51" s="78"/>
      <c r="Y51" s="78"/>
      <c r="Z51" s="78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</row>
    <row r="52" spans="1:37" x14ac:dyDescent="0.25">
      <c r="A52" s="5"/>
      <c r="B52" s="5"/>
      <c r="C52" s="7"/>
      <c r="D52" s="7"/>
      <c r="E52" s="7"/>
      <c r="F52" s="35"/>
      <c r="G52" s="35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82"/>
      <c r="W52" s="83"/>
      <c r="X52" s="78"/>
      <c r="Y52" s="78"/>
      <c r="Z52" s="78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</row>
    <row r="53" spans="1:37" x14ac:dyDescent="0.25">
      <c r="A53" s="5"/>
      <c r="B53" s="5"/>
      <c r="C53" s="7"/>
      <c r="D53" s="7"/>
      <c r="E53" s="7"/>
      <c r="F53" s="35"/>
      <c r="G53" s="35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82"/>
      <c r="W53" s="83"/>
      <c r="X53" s="78"/>
      <c r="Y53" s="78"/>
      <c r="Z53" s="78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</row>
    <row r="54" spans="1:37" x14ac:dyDescent="0.25">
      <c r="A54" s="5"/>
      <c r="B54" s="5"/>
      <c r="C54" s="7"/>
      <c r="D54" s="7"/>
      <c r="E54" s="7"/>
      <c r="F54" s="35"/>
      <c r="G54" s="35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82"/>
      <c r="W54" s="83"/>
      <c r="X54" s="78"/>
      <c r="Y54" s="78"/>
      <c r="Z54" s="78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</row>
    <row r="55" spans="1:37" x14ac:dyDescent="0.25">
      <c r="A55" s="5"/>
      <c r="B55" s="5"/>
      <c r="C55" s="7"/>
      <c r="D55" s="7"/>
      <c r="E55" s="7"/>
      <c r="F55" s="35"/>
      <c r="G55" s="35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82"/>
      <c r="W55" s="83"/>
      <c r="X55" s="78"/>
      <c r="Y55" s="78"/>
      <c r="Z55" s="78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</row>
    <row r="56" spans="1:37" x14ac:dyDescent="0.25">
      <c r="A56" s="5"/>
      <c r="B56" s="5"/>
      <c r="C56" s="7"/>
      <c r="D56" s="7"/>
      <c r="E56" s="7"/>
      <c r="F56" s="35"/>
      <c r="G56" s="35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82"/>
      <c r="W56" s="83"/>
      <c r="X56" s="78"/>
      <c r="Y56" s="78"/>
      <c r="Z56" s="78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</row>
    <row r="57" spans="1:37" x14ac:dyDescent="0.25">
      <c r="A57" s="5"/>
      <c r="B57" s="5"/>
      <c r="C57" s="7"/>
      <c r="D57" s="7"/>
      <c r="E57" s="7"/>
      <c r="F57" s="35"/>
      <c r="G57" s="35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82"/>
      <c r="W57" s="83"/>
      <c r="X57" s="78"/>
      <c r="Y57" s="78"/>
      <c r="Z57" s="78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</row>
    <row r="58" spans="1:37" x14ac:dyDescent="0.25">
      <c r="A58" s="5"/>
      <c r="B58" s="5"/>
      <c r="C58" s="7"/>
      <c r="D58" s="7"/>
      <c r="E58" s="7"/>
      <c r="F58" s="35"/>
      <c r="G58" s="35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82"/>
      <c r="W58" s="83"/>
      <c r="X58" s="78"/>
      <c r="Y58" s="78"/>
      <c r="Z58" s="78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</row>
    <row r="59" spans="1:37" x14ac:dyDescent="0.25">
      <c r="A59" s="5"/>
      <c r="B59" s="5"/>
      <c r="C59" s="7"/>
      <c r="D59" s="7"/>
      <c r="E59" s="7"/>
      <c r="F59" s="35"/>
      <c r="G59" s="35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82"/>
      <c r="W59" s="83"/>
      <c r="X59" s="78"/>
      <c r="Y59" s="78"/>
      <c r="Z59" s="78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</row>
    <row r="60" spans="1:37" x14ac:dyDescent="0.25">
      <c r="A60" s="5"/>
      <c r="B60" s="5"/>
      <c r="C60" s="7"/>
      <c r="D60" s="7"/>
      <c r="E60" s="7"/>
      <c r="F60" s="35"/>
      <c r="G60" s="35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82"/>
      <c r="W60" s="83"/>
      <c r="X60" s="78"/>
      <c r="Y60" s="78"/>
      <c r="Z60" s="78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</row>
    <row r="61" spans="1:37" x14ac:dyDescent="0.25">
      <c r="A61" s="5"/>
      <c r="B61" s="5"/>
      <c r="C61" s="7"/>
      <c r="D61" s="7"/>
      <c r="E61" s="7"/>
      <c r="F61" s="35"/>
      <c r="G61" s="35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82"/>
      <c r="W61" s="83"/>
      <c r="X61" s="78"/>
      <c r="Y61" s="78"/>
      <c r="Z61" s="78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</row>
    <row r="62" spans="1:37" x14ac:dyDescent="0.25">
      <c r="A62" s="5"/>
      <c r="B62" s="5"/>
      <c r="C62" s="7"/>
      <c r="D62" s="7"/>
      <c r="E62" s="7"/>
      <c r="F62" s="35"/>
      <c r="G62" s="35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82"/>
      <c r="W62" s="83"/>
      <c r="X62" s="78"/>
      <c r="Y62" s="78"/>
      <c r="Z62" s="78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</row>
    <row r="63" spans="1:37" x14ac:dyDescent="0.25">
      <c r="A63" s="5"/>
      <c r="B63" s="5"/>
      <c r="C63" s="7"/>
      <c r="D63" s="7"/>
      <c r="E63" s="7"/>
      <c r="F63" s="35"/>
      <c r="G63" s="35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82"/>
      <c r="W63" s="83"/>
      <c r="X63" s="78"/>
      <c r="Y63" s="78"/>
      <c r="Z63" s="78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</row>
    <row r="64" spans="1:37" x14ac:dyDescent="0.25">
      <c r="A64" s="5"/>
      <c r="B64" s="5"/>
      <c r="C64" s="7"/>
      <c r="D64" s="7"/>
      <c r="E64" s="7"/>
      <c r="F64" s="35"/>
      <c r="G64" s="35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82"/>
      <c r="W64" s="83"/>
      <c r="X64" s="78"/>
      <c r="Y64" s="78"/>
      <c r="Z64" s="78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</row>
    <row r="65" spans="1:37" x14ac:dyDescent="0.25">
      <c r="A65" s="5"/>
      <c r="B65" s="5"/>
      <c r="C65" s="7"/>
      <c r="D65" s="7"/>
      <c r="E65" s="7"/>
      <c r="F65" s="35"/>
      <c r="G65" s="35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82"/>
      <c r="W65" s="83"/>
      <c r="X65" s="78"/>
      <c r="Y65" s="78"/>
      <c r="Z65" s="78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</row>
    <row r="66" spans="1:37" x14ac:dyDescent="0.25">
      <c r="A66" s="5"/>
      <c r="B66" s="5"/>
      <c r="C66" s="7"/>
      <c r="D66" s="7"/>
      <c r="E66" s="7"/>
      <c r="F66" s="35"/>
      <c r="G66" s="35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82"/>
      <c r="W66" s="83"/>
      <c r="X66" s="78"/>
      <c r="Y66" s="78"/>
      <c r="Z66" s="78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</row>
    <row r="67" spans="1:37" x14ac:dyDescent="0.25">
      <c r="A67" s="5"/>
      <c r="B67" s="5"/>
      <c r="C67" s="7"/>
      <c r="D67" s="7"/>
      <c r="E67" s="7"/>
      <c r="F67" s="35"/>
      <c r="G67" s="35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82"/>
      <c r="W67" s="83"/>
      <c r="X67" s="78"/>
      <c r="Y67" s="78"/>
      <c r="Z67" s="78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</row>
    <row r="68" spans="1:37" x14ac:dyDescent="0.25">
      <c r="A68" s="5"/>
      <c r="B68" s="5"/>
      <c r="C68" s="7"/>
      <c r="D68" s="7"/>
      <c r="E68" s="7"/>
      <c r="F68" s="35"/>
      <c r="G68" s="35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82"/>
      <c r="W68" s="83"/>
      <c r="X68" s="78"/>
      <c r="Y68" s="78"/>
      <c r="Z68" s="78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</row>
    <row r="69" spans="1:37" x14ac:dyDescent="0.25">
      <c r="A69" s="5"/>
      <c r="B69" s="5"/>
      <c r="C69" s="7"/>
      <c r="D69" s="7"/>
      <c r="E69" s="7"/>
      <c r="F69" s="35"/>
      <c r="G69" s="35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82"/>
      <c r="W69" s="83"/>
      <c r="X69" s="78"/>
      <c r="Y69" s="78"/>
      <c r="Z69" s="78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</row>
    <row r="70" spans="1:37" x14ac:dyDescent="0.25">
      <c r="A70" s="5"/>
      <c r="B70" s="5"/>
      <c r="C70" s="7"/>
      <c r="D70" s="7"/>
      <c r="E70" s="7"/>
      <c r="F70" s="35"/>
      <c r="G70" s="35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82"/>
      <c r="W70" s="83"/>
      <c r="X70" s="78"/>
      <c r="Y70" s="78"/>
      <c r="Z70" s="78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</row>
    <row r="71" spans="1:37" x14ac:dyDescent="0.25">
      <c r="A71" s="5"/>
      <c r="B71" s="5"/>
      <c r="C71" s="7"/>
      <c r="D71" s="7"/>
      <c r="E71" s="7"/>
      <c r="F71" s="35"/>
      <c r="G71" s="35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82"/>
      <c r="W71" s="83"/>
      <c r="X71" s="78"/>
      <c r="Y71" s="78"/>
      <c r="Z71" s="78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</row>
    <row r="72" spans="1:37" x14ac:dyDescent="0.25">
      <c r="A72" s="5"/>
      <c r="B72" s="5"/>
      <c r="C72" s="7"/>
      <c r="D72" s="7"/>
      <c r="E72" s="7"/>
      <c r="F72" s="35"/>
      <c r="G72" s="35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82"/>
      <c r="W72" s="83"/>
      <c r="X72" s="78"/>
      <c r="Y72" s="78"/>
      <c r="Z72" s="78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</row>
    <row r="73" spans="1:37" x14ac:dyDescent="0.25">
      <c r="A73" s="5"/>
      <c r="B73" s="5"/>
      <c r="C73" s="7"/>
      <c r="D73" s="7"/>
      <c r="E73" s="7"/>
      <c r="F73" s="35"/>
      <c r="G73" s="35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82"/>
      <c r="W73" s="83"/>
      <c r="X73" s="78"/>
      <c r="Y73" s="78"/>
      <c r="Z73" s="78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</row>
    <row r="74" spans="1:37" x14ac:dyDescent="0.25">
      <c r="A74" s="5"/>
      <c r="B74" s="5"/>
      <c r="C74" s="7"/>
      <c r="D74" s="7"/>
      <c r="E74" s="7"/>
      <c r="F74" s="35"/>
      <c r="G74" s="35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82"/>
      <c r="W74" s="83"/>
      <c r="X74" s="78"/>
      <c r="Y74" s="78"/>
      <c r="Z74" s="78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</row>
    <row r="75" spans="1:37" x14ac:dyDescent="0.25">
      <c r="A75" s="5"/>
      <c r="B75" s="5"/>
      <c r="C75" s="7"/>
      <c r="D75" s="7"/>
      <c r="E75" s="7"/>
      <c r="F75" s="35"/>
      <c r="G75" s="35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82"/>
      <c r="W75" s="83"/>
      <c r="X75" s="78"/>
      <c r="Y75" s="78"/>
      <c r="Z75" s="78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</row>
    <row r="76" spans="1:37" x14ac:dyDescent="0.25">
      <c r="A76" s="5"/>
      <c r="B76" s="5"/>
      <c r="C76" s="7"/>
      <c r="D76" s="7"/>
      <c r="E76" s="7"/>
      <c r="F76" s="35"/>
      <c r="G76" s="35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82"/>
      <c r="W76" s="83"/>
      <c r="X76" s="78"/>
      <c r="Y76" s="78"/>
      <c r="Z76" s="78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</row>
    <row r="77" spans="1:37" x14ac:dyDescent="0.25">
      <c r="A77" s="5"/>
      <c r="B77" s="5"/>
      <c r="C77" s="7"/>
      <c r="D77" s="7"/>
      <c r="E77" s="7"/>
      <c r="F77" s="35"/>
      <c r="G77" s="35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82"/>
      <c r="W77" s="83"/>
      <c r="X77" s="78"/>
      <c r="Y77" s="78"/>
      <c r="Z77" s="78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</row>
    <row r="78" spans="1:37" x14ac:dyDescent="0.25">
      <c r="A78" s="5"/>
      <c r="B78" s="5"/>
      <c r="C78" s="7"/>
      <c r="D78" s="7"/>
      <c r="E78" s="7"/>
      <c r="F78" s="35"/>
      <c r="G78" s="35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82"/>
      <c r="W78" s="83"/>
      <c r="X78" s="78"/>
      <c r="Y78" s="78"/>
      <c r="Z78" s="78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</row>
    <row r="79" spans="1:37" x14ac:dyDescent="0.25">
      <c r="A79" s="5"/>
      <c r="B79" s="5"/>
      <c r="C79" s="7"/>
      <c r="D79" s="7"/>
      <c r="E79" s="7"/>
      <c r="F79" s="35"/>
      <c r="G79" s="35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82"/>
      <c r="W79" s="83"/>
      <c r="X79" s="78"/>
      <c r="Y79" s="78"/>
      <c r="Z79" s="78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</row>
    <row r="80" spans="1:37" x14ac:dyDescent="0.25">
      <c r="A80" s="5"/>
      <c r="B80" s="5"/>
      <c r="C80" s="7"/>
      <c r="D80" s="7"/>
      <c r="E80" s="7"/>
      <c r="F80" s="35"/>
      <c r="G80" s="35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82"/>
      <c r="W80" s="83"/>
      <c r="X80" s="78"/>
      <c r="Y80" s="78"/>
      <c r="Z80" s="78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</row>
    <row r="81" spans="1:37" x14ac:dyDescent="0.25">
      <c r="A81" s="5"/>
      <c r="B81" s="5"/>
      <c r="C81" s="7"/>
      <c r="D81" s="7"/>
      <c r="E81" s="7"/>
      <c r="F81" s="35"/>
      <c r="G81" s="35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82"/>
      <c r="W81" s="83"/>
      <c r="X81" s="78"/>
      <c r="Y81" s="78"/>
      <c r="Z81" s="78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</row>
    <row r="82" spans="1:37" x14ac:dyDescent="0.25">
      <c r="A82" s="5"/>
      <c r="B82" s="5"/>
      <c r="C82" s="7"/>
      <c r="D82" s="7"/>
      <c r="E82" s="7"/>
      <c r="F82" s="35"/>
      <c r="G82" s="35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82"/>
      <c r="W82" s="83"/>
      <c r="X82" s="78"/>
      <c r="Y82" s="78"/>
      <c r="Z82" s="78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</row>
    <row r="83" spans="1:37" x14ac:dyDescent="0.25">
      <c r="A83" s="5"/>
      <c r="B83" s="5"/>
      <c r="C83" s="7"/>
      <c r="D83" s="7"/>
      <c r="E83" s="7"/>
      <c r="F83" s="35"/>
      <c r="G83" s="35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82"/>
      <c r="W83" s="83"/>
      <c r="X83" s="78"/>
      <c r="Y83" s="78"/>
      <c r="Z83" s="78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</row>
    <row r="84" spans="1:37" x14ac:dyDescent="0.25">
      <c r="A84" s="5"/>
      <c r="B84" s="5"/>
      <c r="C84" s="7"/>
      <c r="D84" s="7"/>
      <c r="E84" s="7"/>
      <c r="F84" s="35"/>
      <c r="G84" s="35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82"/>
      <c r="W84" s="83"/>
      <c r="X84" s="78"/>
      <c r="Y84" s="78"/>
      <c r="Z84" s="78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</row>
    <row r="85" spans="1:37" x14ac:dyDescent="0.25">
      <c r="A85" s="5"/>
      <c r="B85" s="5"/>
      <c r="C85" s="7"/>
      <c r="D85" s="7"/>
      <c r="E85" s="7"/>
      <c r="F85" s="35"/>
      <c r="G85" s="35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82"/>
      <c r="W85" s="83"/>
      <c r="X85" s="78"/>
      <c r="Y85" s="78"/>
      <c r="Z85" s="78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</row>
    <row r="86" spans="1:37" x14ac:dyDescent="0.25">
      <c r="A86" s="5"/>
      <c r="B86" s="5"/>
      <c r="C86" s="7"/>
      <c r="D86" s="7"/>
      <c r="E86" s="7"/>
      <c r="F86" s="35"/>
      <c r="G86" s="35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82"/>
      <c r="W86" s="83"/>
      <c r="X86" s="78"/>
      <c r="Y86" s="78"/>
      <c r="Z86" s="78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</row>
    <row r="87" spans="1:37" x14ac:dyDescent="0.25">
      <c r="A87" s="5"/>
      <c r="B87" s="5"/>
      <c r="C87" s="7"/>
      <c r="D87" s="7"/>
      <c r="E87" s="7"/>
      <c r="F87" s="35"/>
      <c r="G87" s="35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82"/>
      <c r="W87" s="83"/>
      <c r="X87" s="78"/>
      <c r="Y87" s="78"/>
      <c r="Z87" s="78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</row>
    <row r="88" spans="1:37" x14ac:dyDescent="0.25">
      <c r="A88" s="5"/>
      <c r="B88" s="5"/>
      <c r="C88" s="7"/>
      <c r="D88" s="7"/>
      <c r="E88" s="7"/>
      <c r="F88" s="35"/>
      <c r="G88" s="35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82"/>
      <c r="W88" s="83"/>
      <c r="X88" s="78"/>
      <c r="Y88" s="78"/>
      <c r="Z88" s="78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</row>
    <row r="89" spans="1:37" x14ac:dyDescent="0.25">
      <c r="A89" s="5"/>
      <c r="B89" s="5"/>
      <c r="C89" s="7"/>
      <c r="D89" s="7"/>
      <c r="E89" s="7"/>
      <c r="F89" s="35"/>
      <c r="G89" s="35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82"/>
      <c r="W89" s="83"/>
      <c r="X89" s="78"/>
      <c r="Y89" s="78"/>
      <c r="Z89" s="78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</row>
    <row r="90" spans="1:37" x14ac:dyDescent="0.25">
      <c r="A90" s="5"/>
      <c r="B90" s="5"/>
      <c r="C90" s="7"/>
      <c r="D90" s="7"/>
      <c r="E90" s="7"/>
      <c r="F90" s="35"/>
      <c r="G90" s="35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82"/>
      <c r="W90" s="83"/>
      <c r="X90" s="78"/>
      <c r="Y90" s="78"/>
      <c r="Z90" s="78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</row>
    <row r="91" spans="1:37" x14ac:dyDescent="0.25">
      <c r="A91" s="5"/>
      <c r="B91" s="5"/>
      <c r="C91" s="7"/>
      <c r="D91" s="7"/>
      <c r="E91" s="7"/>
      <c r="F91" s="35"/>
      <c r="G91" s="35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82"/>
      <c r="W91" s="83"/>
      <c r="X91" s="78"/>
      <c r="Y91" s="78"/>
      <c r="Z91" s="78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</row>
    <row r="92" spans="1:37" x14ac:dyDescent="0.25">
      <c r="A92" s="5"/>
      <c r="B92" s="5"/>
      <c r="C92" s="7"/>
      <c r="D92" s="7"/>
      <c r="E92" s="7"/>
      <c r="F92" s="35"/>
      <c r="G92" s="35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82"/>
      <c r="W92" s="83"/>
      <c r="X92" s="78"/>
      <c r="Y92" s="78"/>
      <c r="Z92" s="78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</row>
    <row r="93" spans="1:37" x14ac:dyDescent="0.25">
      <c r="A93" s="5"/>
      <c r="B93" s="5"/>
      <c r="C93" s="7"/>
      <c r="D93" s="7"/>
      <c r="E93" s="7"/>
      <c r="F93" s="35"/>
      <c r="G93" s="35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82"/>
      <c r="W93" s="83"/>
      <c r="X93" s="78"/>
      <c r="Y93" s="78"/>
      <c r="Z93" s="78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</row>
    <row r="94" spans="1:37" x14ac:dyDescent="0.25">
      <c r="A94" s="5"/>
      <c r="B94" s="5"/>
      <c r="C94" s="7"/>
      <c r="D94" s="7"/>
      <c r="E94" s="7"/>
      <c r="F94" s="35"/>
      <c r="G94" s="35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82"/>
      <c r="W94" s="83"/>
      <c r="X94" s="78"/>
      <c r="Y94" s="78"/>
      <c r="Z94" s="78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</row>
    <row r="95" spans="1:37" x14ac:dyDescent="0.25">
      <c r="A95" s="5"/>
      <c r="B95" s="5"/>
      <c r="C95" s="7"/>
      <c r="D95" s="7"/>
      <c r="E95" s="7"/>
      <c r="F95" s="35"/>
      <c r="G95" s="35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82"/>
      <c r="W95" s="83"/>
      <c r="X95" s="78"/>
      <c r="Y95" s="78"/>
      <c r="Z95" s="78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</row>
    <row r="96" spans="1:37" x14ac:dyDescent="0.25">
      <c r="A96" s="5"/>
      <c r="B96" s="5"/>
      <c r="C96" s="7"/>
      <c r="D96" s="7"/>
      <c r="E96" s="7"/>
      <c r="F96" s="35"/>
      <c r="G96" s="35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82"/>
      <c r="W96" s="83"/>
      <c r="X96" s="78"/>
      <c r="Y96" s="78"/>
      <c r="Z96" s="78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</row>
    <row r="97" spans="1:37" x14ac:dyDescent="0.25">
      <c r="A97" s="5"/>
      <c r="B97" s="5"/>
      <c r="C97" s="7"/>
      <c r="D97" s="7"/>
      <c r="E97" s="7"/>
      <c r="F97" s="35"/>
      <c r="G97" s="35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82"/>
      <c r="W97" s="83"/>
      <c r="X97" s="78"/>
      <c r="Y97" s="78"/>
      <c r="Z97" s="78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</row>
    <row r="98" spans="1:37" x14ac:dyDescent="0.25">
      <c r="A98" s="5"/>
      <c r="B98" s="5"/>
      <c r="C98" s="7"/>
      <c r="D98" s="7"/>
      <c r="E98" s="7"/>
      <c r="F98" s="35"/>
      <c r="G98" s="35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82"/>
      <c r="W98" s="83"/>
      <c r="X98" s="78"/>
      <c r="Y98" s="78"/>
      <c r="Z98" s="78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</row>
    <row r="99" spans="1:37" x14ac:dyDescent="0.25">
      <c r="A99" s="5"/>
      <c r="B99" s="5"/>
      <c r="C99" s="7"/>
      <c r="D99" s="7"/>
      <c r="E99" s="7"/>
      <c r="F99" s="35"/>
      <c r="G99" s="35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82"/>
      <c r="W99" s="83"/>
      <c r="X99" s="78"/>
      <c r="Y99" s="78"/>
      <c r="Z99" s="78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</row>
    <row r="100" spans="1:37" x14ac:dyDescent="0.25">
      <c r="A100" s="5"/>
      <c r="B100" s="5"/>
      <c r="C100" s="7"/>
      <c r="D100" s="7"/>
      <c r="E100" s="7"/>
      <c r="F100" s="35"/>
      <c r="G100" s="35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82"/>
      <c r="W100" s="83"/>
      <c r="X100" s="78"/>
      <c r="Y100" s="78"/>
      <c r="Z100" s="78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</row>
    <row r="101" spans="1:37" x14ac:dyDescent="0.25">
      <c r="A101" s="5"/>
      <c r="B101" s="5"/>
      <c r="C101" s="7"/>
      <c r="D101" s="7"/>
      <c r="E101" s="7"/>
      <c r="F101" s="35"/>
      <c r="G101" s="35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82"/>
      <c r="W101" s="83"/>
      <c r="X101" s="78"/>
      <c r="Y101" s="78"/>
      <c r="Z101" s="78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</row>
    <row r="102" spans="1:37" x14ac:dyDescent="0.25">
      <c r="A102" s="5"/>
      <c r="B102" s="5"/>
      <c r="C102" s="7"/>
      <c r="D102" s="7"/>
      <c r="E102" s="7"/>
      <c r="F102" s="35"/>
      <c r="G102" s="35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82"/>
      <c r="W102" s="83"/>
      <c r="X102" s="78"/>
      <c r="Y102" s="78"/>
      <c r="Z102" s="78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</row>
    <row r="103" spans="1:37" x14ac:dyDescent="0.25">
      <c r="A103" s="5"/>
      <c r="B103" s="5"/>
      <c r="C103" s="7"/>
      <c r="D103" s="7"/>
      <c r="E103" s="7"/>
      <c r="F103" s="35"/>
      <c r="G103" s="35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82"/>
      <c r="W103" s="83"/>
      <c r="X103" s="78"/>
      <c r="Y103" s="78"/>
      <c r="Z103" s="78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</row>
    <row r="104" spans="1:37" x14ac:dyDescent="0.25">
      <c r="A104" s="5"/>
      <c r="B104" s="5"/>
      <c r="C104" s="7"/>
      <c r="D104" s="7"/>
      <c r="E104" s="7"/>
      <c r="F104" s="35"/>
      <c r="G104" s="35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82"/>
      <c r="W104" s="83"/>
      <c r="X104" s="78"/>
      <c r="Y104" s="78"/>
      <c r="Z104" s="78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</row>
    <row r="105" spans="1:37" x14ac:dyDescent="0.25">
      <c r="A105" s="5"/>
      <c r="B105" s="5"/>
      <c r="C105" s="7"/>
      <c r="D105" s="7"/>
      <c r="E105" s="7"/>
      <c r="F105" s="35"/>
      <c r="G105" s="35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82"/>
      <c r="W105" s="83"/>
      <c r="X105" s="78"/>
      <c r="Y105" s="78"/>
      <c r="Z105" s="78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</row>
    <row r="106" spans="1:37" x14ac:dyDescent="0.25">
      <c r="A106" s="5"/>
      <c r="B106" s="5"/>
      <c r="C106" s="7"/>
      <c r="D106" s="7"/>
      <c r="E106" s="7"/>
      <c r="F106" s="35"/>
      <c r="G106" s="35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82"/>
      <c r="W106" s="83"/>
      <c r="X106" s="78"/>
      <c r="Y106" s="78"/>
      <c r="Z106" s="78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</row>
    <row r="107" spans="1:37" x14ac:dyDescent="0.25">
      <c r="A107" s="5"/>
      <c r="B107" s="5"/>
      <c r="C107" s="7"/>
      <c r="D107" s="7"/>
      <c r="E107" s="7"/>
      <c r="F107" s="35"/>
      <c r="G107" s="35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82"/>
      <c r="W107" s="83"/>
      <c r="X107" s="78"/>
      <c r="Y107" s="78"/>
      <c r="Z107" s="78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</row>
    <row r="108" spans="1:37" x14ac:dyDescent="0.25">
      <c r="A108" s="5"/>
      <c r="B108" s="5"/>
      <c r="C108" s="7"/>
      <c r="D108" s="7"/>
      <c r="E108" s="7"/>
      <c r="F108" s="35"/>
      <c r="G108" s="35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82"/>
      <c r="W108" s="83"/>
      <c r="X108" s="78"/>
      <c r="Y108" s="78"/>
      <c r="Z108" s="78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</row>
    <row r="109" spans="1:37" x14ac:dyDescent="0.25">
      <c r="A109" s="5"/>
      <c r="B109" s="5"/>
      <c r="C109" s="7"/>
      <c r="D109" s="7"/>
      <c r="E109" s="7"/>
      <c r="F109" s="35"/>
      <c r="G109" s="35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82"/>
      <c r="W109" s="83"/>
      <c r="X109" s="78"/>
      <c r="Y109" s="78"/>
      <c r="Z109" s="78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</row>
    <row r="110" spans="1:37" x14ac:dyDescent="0.25">
      <c r="A110" s="5"/>
      <c r="B110" s="5"/>
      <c r="C110" s="7"/>
      <c r="D110" s="7"/>
      <c r="E110" s="7"/>
      <c r="F110" s="35"/>
      <c r="G110" s="35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82"/>
      <c r="W110" s="83"/>
      <c r="X110" s="78"/>
      <c r="Y110" s="78"/>
      <c r="Z110" s="78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</row>
    <row r="111" spans="1:37" x14ac:dyDescent="0.25">
      <c r="A111" s="5"/>
      <c r="B111" s="5"/>
      <c r="C111" s="7"/>
      <c r="D111" s="7"/>
      <c r="E111" s="7"/>
      <c r="F111" s="35"/>
      <c r="G111" s="35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82"/>
      <c r="W111" s="83"/>
      <c r="X111" s="78"/>
      <c r="Y111" s="78"/>
      <c r="Z111" s="78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</row>
    <row r="112" spans="1:37" x14ac:dyDescent="0.25">
      <c r="A112" s="5"/>
      <c r="B112" s="5"/>
      <c r="C112" s="7"/>
      <c r="D112" s="7"/>
      <c r="E112" s="7"/>
      <c r="F112" s="35"/>
      <c r="G112" s="35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82"/>
      <c r="W112" s="83"/>
      <c r="X112" s="78"/>
      <c r="Y112" s="78"/>
      <c r="Z112" s="78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</row>
    <row r="113" spans="1:37" x14ac:dyDescent="0.25">
      <c r="A113" s="5"/>
      <c r="B113" s="5"/>
      <c r="C113" s="7"/>
      <c r="D113" s="7"/>
      <c r="E113" s="7"/>
      <c r="F113" s="35"/>
      <c r="G113" s="35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82"/>
      <c r="W113" s="83"/>
      <c r="X113" s="78"/>
      <c r="Y113" s="78"/>
      <c r="Z113" s="78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</row>
    <row r="114" spans="1:37" x14ac:dyDescent="0.25">
      <c r="A114" s="5"/>
      <c r="B114" s="5"/>
      <c r="C114" s="7"/>
      <c r="D114" s="7"/>
      <c r="E114" s="7"/>
      <c r="F114" s="35"/>
      <c r="G114" s="35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82"/>
      <c r="W114" s="83"/>
      <c r="X114" s="78"/>
      <c r="Y114" s="78"/>
      <c r="Z114" s="78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</row>
    <row r="115" spans="1:37" x14ac:dyDescent="0.25">
      <c r="A115" s="5"/>
      <c r="B115" s="5"/>
      <c r="C115" s="7"/>
      <c r="D115" s="7"/>
      <c r="E115" s="7"/>
      <c r="F115" s="35"/>
      <c r="G115" s="35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82"/>
      <c r="W115" s="83"/>
      <c r="X115" s="78"/>
      <c r="Y115" s="78"/>
      <c r="Z115" s="78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</row>
    <row r="116" spans="1:37" x14ac:dyDescent="0.25">
      <c r="A116" s="5"/>
      <c r="B116" s="5"/>
      <c r="C116" s="7"/>
      <c r="D116" s="7"/>
      <c r="E116" s="7"/>
      <c r="F116" s="35"/>
      <c r="G116" s="35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82"/>
      <c r="W116" s="83"/>
      <c r="X116" s="78"/>
      <c r="Y116" s="78"/>
      <c r="Z116" s="78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</row>
    <row r="117" spans="1:37" x14ac:dyDescent="0.25">
      <c r="A117" s="5"/>
      <c r="B117" s="5"/>
      <c r="C117" s="7"/>
      <c r="D117" s="7"/>
      <c r="E117" s="7"/>
      <c r="F117" s="35"/>
      <c r="G117" s="35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82"/>
      <c r="W117" s="83"/>
      <c r="X117" s="78"/>
      <c r="Y117" s="78"/>
      <c r="Z117" s="78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</row>
    <row r="118" spans="1:37" x14ac:dyDescent="0.25">
      <c r="A118" s="5"/>
      <c r="B118" s="5"/>
      <c r="C118" s="7"/>
      <c r="D118" s="7"/>
      <c r="E118" s="7"/>
      <c r="F118" s="35"/>
      <c r="G118" s="35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82"/>
      <c r="W118" s="83"/>
      <c r="X118" s="78"/>
      <c r="Y118" s="78"/>
      <c r="Z118" s="78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</row>
    <row r="119" spans="1:37" x14ac:dyDescent="0.25">
      <c r="A119" s="5"/>
      <c r="B119" s="5"/>
      <c r="C119" s="7"/>
      <c r="D119" s="7"/>
      <c r="E119" s="7"/>
      <c r="F119" s="35"/>
      <c r="G119" s="35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82"/>
      <c r="W119" s="83"/>
      <c r="X119" s="78"/>
      <c r="Y119" s="78"/>
      <c r="Z119" s="78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</row>
    <row r="120" spans="1:37" x14ac:dyDescent="0.25">
      <c r="A120" s="5"/>
      <c r="B120" s="5"/>
      <c r="C120" s="7"/>
      <c r="D120" s="7"/>
      <c r="E120" s="7"/>
      <c r="F120" s="35"/>
      <c r="G120" s="35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82"/>
      <c r="W120" s="83"/>
      <c r="X120" s="78"/>
      <c r="Y120" s="78"/>
      <c r="Z120" s="78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</row>
    <row r="121" spans="1:37" x14ac:dyDescent="0.25">
      <c r="A121" s="5"/>
      <c r="B121" s="5"/>
      <c r="C121" s="7"/>
      <c r="D121" s="7"/>
      <c r="E121" s="7"/>
      <c r="F121" s="35"/>
      <c r="G121" s="35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82"/>
      <c r="W121" s="83"/>
      <c r="X121" s="78"/>
      <c r="Y121" s="78"/>
      <c r="Z121" s="78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</row>
    <row r="122" spans="1:37" x14ac:dyDescent="0.25">
      <c r="A122" s="5"/>
      <c r="B122" s="5"/>
      <c r="C122" s="7"/>
      <c r="D122" s="7"/>
      <c r="E122" s="7"/>
      <c r="F122" s="35"/>
      <c r="G122" s="35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82"/>
      <c r="W122" s="83"/>
      <c r="X122" s="78"/>
      <c r="Y122" s="78"/>
      <c r="Z122" s="78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</row>
    <row r="123" spans="1:37" x14ac:dyDescent="0.25">
      <c r="A123" s="5"/>
      <c r="B123" s="5"/>
      <c r="C123" s="7"/>
      <c r="D123" s="7"/>
      <c r="E123" s="7"/>
      <c r="F123" s="35"/>
      <c r="G123" s="35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82"/>
      <c r="W123" s="83"/>
      <c r="X123" s="78"/>
      <c r="Y123" s="78"/>
      <c r="Z123" s="78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</row>
    <row r="124" spans="1:37" x14ac:dyDescent="0.25">
      <c r="A124" s="5"/>
      <c r="B124" s="5"/>
      <c r="C124" s="7"/>
      <c r="D124" s="7"/>
      <c r="E124" s="7"/>
      <c r="F124" s="35"/>
      <c r="G124" s="35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82"/>
      <c r="W124" s="83"/>
      <c r="X124" s="78"/>
      <c r="Y124" s="78"/>
      <c r="Z124" s="78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</row>
    <row r="125" spans="1:37" x14ac:dyDescent="0.25">
      <c r="A125" s="5"/>
      <c r="B125" s="5"/>
      <c r="C125" s="7"/>
      <c r="D125" s="7"/>
      <c r="E125" s="7"/>
      <c r="F125" s="35"/>
      <c r="G125" s="35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82"/>
      <c r="W125" s="83"/>
      <c r="X125" s="78"/>
      <c r="Y125" s="78"/>
      <c r="Z125" s="78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</row>
    <row r="126" spans="1:37" x14ac:dyDescent="0.25">
      <c r="A126" s="5"/>
      <c r="B126" s="5"/>
      <c r="C126" s="7"/>
      <c r="D126" s="7"/>
      <c r="E126" s="7"/>
      <c r="F126" s="35"/>
      <c r="G126" s="35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82"/>
      <c r="W126" s="83"/>
      <c r="X126" s="78"/>
      <c r="Y126" s="78"/>
      <c r="Z126" s="78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</row>
    <row r="127" spans="1:37" x14ac:dyDescent="0.25">
      <c r="A127" s="5"/>
      <c r="B127" s="5"/>
      <c r="C127" s="7"/>
      <c r="D127" s="7"/>
      <c r="E127" s="7"/>
      <c r="F127" s="35"/>
      <c r="G127" s="35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82"/>
      <c r="W127" s="83"/>
      <c r="X127" s="78"/>
      <c r="Y127" s="78"/>
      <c r="Z127" s="78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</row>
    <row r="128" spans="1:37" x14ac:dyDescent="0.25">
      <c r="A128" s="5"/>
      <c r="B128" s="5"/>
      <c r="C128" s="7"/>
      <c r="D128" s="7"/>
      <c r="E128" s="7"/>
      <c r="F128" s="35"/>
      <c r="G128" s="35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82"/>
      <c r="W128" s="83"/>
      <c r="X128" s="78"/>
      <c r="Y128" s="78"/>
      <c r="Z128" s="78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</row>
    <row r="129" spans="1:37" x14ac:dyDescent="0.25">
      <c r="A129" s="5"/>
      <c r="B129" s="5"/>
      <c r="C129" s="7"/>
      <c r="D129" s="7"/>
      <c r="E129" s="7"/>
      <c r="F129" s="35"/>
      <c r="G129" s="35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82"/>
      <c r="W129" s="83"/>
      <c r="X129" s="78"/>
      <c r="Y129" s="78"/>
      <c r="Z129" s="78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</row>
    <row r="130" spans="1:37" x14ac:dyDescent="0.25">
      <c r="A130" s="5"/>
      <c r="B130" s="5"/>
      <c r="C130" s="7"/>
      <c r="D130" s="7"/>
      <c r="E130" s="7"/>
      <c r="F130" s="35"/>
      <c r="G130" s="35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82"/>
      <c r="W130" s="83"/>
      <c r="X130" s="78"/>
      <c r="Y130" s="78"/>
      <c r="Z130" s="78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</row>
    <row r="131" spans="1:37" x14ac:dyDescent="0.25">
      <c r="A131" s="5"/>
      <c r="B131" s="5"/>
      <c r="C131" s="7"/>
      <c r="D131" s="7"/>
      <c r="E131" s="7"/>
      <c r="F131" s="35"/>
      <c r="G131" s="35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82"/>
      <c r="W131" s="83"/>
      <c r="X131" s="78"/>
      <c r="Y131" s="78"/>
      <c r="Z131" s="78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</row>
    <row r="132" spans="1:37" x14ac:dyDescent="0.25">
      <c r="A132" s="5"/>
      <c r="B132" s="5"/>
      <c r="C132" s="7"/>
      <c r="D132" s="7"/>
      <c r="E132" s="7"/>
      <c r="F132" s="35"/>
      <c r="G132" s="35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82"/>
      <c r="W132" s="83"/>
      <c r="X132" s="78"/>
      <c r="Y132" s="78"/>
      <c r="Z132" s="78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</row>
    <row r="133" spans="1:37" x14ac:dyDescent="0.25">
      <c r="A133" s="5"/>
      <c r="B133" s="5"/>
      <c r="C133" s="7"/>
      <c r="D133" s="7"/>
      <c r="E133" s="7"/>
      <c r="F133" s="35"/>
      <c r="G133" s="35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82"/>
      <c r="W133" s="83"/>
      <c r="X133" s="78"/>
      <c r="Y133" s="78"/>
      <c r="Z133" s="78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</row>
    <row r="134" spans="1:37" x14ac:dyDescent="0.25">
      <c r="A134" s="5"/>
      <c r="B134" s="5"/>
      <c r="C134" s="7"/>
      <c r="D134" s="7"/>
      <c r="E134" s="7"/>
      <c r="F134" s="35"/>
      <c r="G134" s="35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82"/>
      <c r="W134" s="83"/>
      <c r="X134" s="78"/>
      <c r="Y134" s="78"/>
      <c r="Z134" s="78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</row>
    <row r="135" spans="1:37" x14ac:dyDescent="0.25">
      <c r="A135" s="5"/>
      <c r="B135" s="5"/>
      <c r="C135" s="7"/>
      <c r="D135" s="7"/>
      <c r="E135" s="7"/>
      <c r="F135" s="35"/>
      <c r="G135" s="35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82"/>
      <c r="W135" s="83"/>
      <c r="X135" s="78"/>
      <c r="Y135" s="78"/>
      <c r="Z135" s="78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</row>
    <row r="136" spans="1:37" x14ac:dyDescent="0.25">
      <c r="A136" s="5"/>
      <c r="B136" s="5"/>
      <c r="C136" s="7"/>
      <c r="D136" s="7"/>
      <c r="E136" s="7"/>
      <c r="F136" s="35"/>
      <c r="G136" s="35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82"/>
      <c r="W136" s="83"/>
      <c r="X136" s="78"/>
      <c r="Y136" s="78"/>
      <c r="Z136" s="78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</row>
    <row r="137" spans="1:37" x14ac:dyDescent="0.25">
      <c r="A137" s="5"/>
      <c r="B137" s="5"/>
      <c r="C137" s="7"/>
      <c r="D137" s="7"/>
      <c r="E137" s="7"/>
      <c r="F137" s="35"/>
      <c r="G137" s="35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82"/>
      <c r="W137" s="83"/>
      <c r="X137" s="78"/>
      <c r="Y137" s="78"/>
      <c r="Z137" s="78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</row>
    <row r="138" spans="1:37" x14ac:dyDescent="0.25">
      <c r="A138" s="5"/>
      <c r="B138" s="5"/>
      <c r="C138" s="7"/>
      <c r="D138" s="7"/>
      <c r="E138" s="7"/>
      <c r="F138" s="35"/>
      <c r="G138" s="35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82"/>
      <c r="W138" s="83"/>
      <c r="X138" s="78"/>
      <c r="Y138" s="78"/>
      <c r="Z138" s="78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</row>
    <row r="139" spans="1:37" x14ac:dyDescent="0.25">
      <c r="A139" s="5"/>
      <c r="B139" s="5"/>
      <c r="C139" s="7"/>
      <c r="D139" s="7"/>
      <c r="E139" s="7"/>
      <c r="F139" s="35"/>
      <c r="G139" s="35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82"/>
      <c r="W139" s="83"/>
      <c r="X139" s="78"/>
      <c r="Y139" s="78"/>
      <c r="Z139" s="78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</row>
    <row r="140" spans="1:37" x14ac:dyDescent="0.25">
      <c r="A140" s="5"/>
      <c r="B140" s="5"/>
      <c r="C140" s="7"/>
      <c r="D140" s="7"/>
      <c r="E140" s="7"/>
      <c r="F140" s="35"/>
      <c r="G140" s="35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82"/>
      <c r="W140" s="83"/>
      <c r="X140" s="78"/>
      <c r="Y140" s="78"/>
      <c r="Z140" s="78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</row>
    <row r="141" spans="1:37" x14ac:dyDescent="0.25">
      <c r="A141" s="5"/>
      <c r="B141" s="5"/>
      <c r="C141" s="7"/>
      <c r="D141" s="7"/>
      <c r="E141" s="7"/>
      <c r="F141" s="35"/>
      <c r="G141" s="35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82"/>
      <c r="W141" s="83"/>
      <c r="X141" s="78"/>
      <c r="Y141" s="78"/>
      <c r="Z141" s="78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</row>
    <row r="142" spans="1:37" x14ac:dyDescent="0.25">
      <c r="A142" s="5"/>
      <c r="B142" s="5"/>
      <c r="C142" s="7"/>
      <c r="D142" s="7"/>
      <c r="E142" s="7"/>
      <c r="F142" s="35"/>
      <c r="G142" s="35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82"/>
      <c r="W142" s="83"/>
      <c r="X142" s="78"/>
      <c r="Y142" s="78"/>
      <c r="Z142" s="78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</row>
    <row r="143" spans="1:37" x14ac:dyDescent="0.25">
      <c r="A143" s="5"/>
      <c r="B143" s="5"/>
      <c r="C143" s="7"/>
      <c r="D143" s="7"/>
      <c r="E143" s="7"/>
      <c r="F143" s="35"/>
      <c r="G143" s="35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82"/>
      <c r="W143" s="83"/>
      <c r="X143" s="78"/>
      <c r="Y143" s="78"/>
      <c r="Z143" s="78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</row>
    <row r="144" spans="1:37" x14ac:dyDescent="0.25">
      <c r="A144" s="5"/>
      <c r="B144" s="5"/>
      <c r="C144" s="7"/>
      <c r="D144" s="7"/>
      <c r="E144" s="7"/>
      <c r="F144" s="35"/>
      <c r="G144" s="35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82"/>
      <c r="W144" s="83"/>
      <c r="X144" s="78"/>
      <c r="Y144" s="78"/>
      <c r="Z144" s="78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</row>
    <row r="145" spans="1:37" x14ac:dyDescent="0.25">
      <c r="A145" s="5"/>
      <c r="B145" s="5"/>
      <c r="C145" s="7"/>
      <c r="D145" s="7"/>
      <c r="E145" s="7"/>
      <c r="F145" s="35"/>
      <c r="G145" s="35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82"/>
      <c r="W145" s="83"/>
      <c r="X145" s="78"/>
      <c r="Y145" s="78"/>
      <c r="Z145" s="78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</row>
    <row r="146" spans="1:37" x14ac:dyDescent="0.25">
      <c r="A146" s="5"/>
      <c r="B146" s="5"/>
      <c r="C146" s="7"/>
      <c r="D146" s="7"/>
      <c r="E146" s="7"/>
      <c r="F146" s="35"/>
      <c r="G146" s="35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82"/>
      <c r="W146" s="83"/>
      <c r="X146" s="78"/>
      <c r="Y146" s="78"/>
      <c r="Z146" s="78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</row>
    <row r="147" spans="1:37" x14ac:dyDescent="0.25">
      <c r="A147" s="5"/>
      <c r="B147" s="5"/>
      <c r="C147" s="7"/>
      <c r="D147" s="7"/>
      <c r="E147" s="7"/>
      <c r="F147" s="35"/>
      <c r="G147" s="35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82"/>
      <c r="W147" s="83"/>
      <c r="X147" s="78"/>
      <c r="Y147" s="78"/>
      <c r="Z147" s="78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</row>
    <row r="148" spans="1:37" x14ac:dyDescent="0.25">
      <c r="A148" s="5"/>
      <c r="B148" s="5"/>
      <c r="C148" s="7"/>
      <c r="D148" s="7"/>
      <c r="E148" s="7"/>
      <c r="F148" s="35"/>
      <c r="G148" s="35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82"/>
      <c r="W148" s="83"/>
      <c r="X148" s="78"/>
      <c r="Y148" s="78"/>
      <c r="Z148" s="78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</row>
    <row r="149" spans="1:37" x14ac:dyDescent="0.25">
      <c r="A149" s="5"/>
      <c r="B149" s="5"/>
      <c r="C149" s="7"/>
      <c r="D149" s="7"/>
      <c r="E149" s="7"/>
      <c r="F149" s="35"/>
      <c r="G149" s="35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82"/>
      <c r="W149" s="83"/>
      <c r="X149" s="78"/>
      <c r="Y149" s="78"/>
      <c r="Z149" s="78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</row>
    <row r="150" spans="1:37" x14ac:dyDescent="0.25">
      <c r="A150" s="5"/>
      <c r="B150" s="5"/>
      <c r="C150" s="7"/>
      <c r="D150" s="7"/>
      <c r="E150" s="7"/>
      <c r="F150" s="35"/>
      <c r="G150" s="35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82"/>
      <c r="W150" s="83"/>
      <c r="X150" s="78"/>
      <c r="Y150" s="78"/>
      <c r="Z150" s="78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</row>
    <row r="151" spans="1:37" x14ac:dyDescent="0.25">
      <c r="A151" s="5"/>
      <c r="B151" s="5"/>
      <c r="C151" s="7"/>
      <c r="D151" s="7"/>
      <c r="E151" s="7"/>
      <c r="F151" s="35"/>
      <c r="G151" s="35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82"/>
      <c r="W151" s="83"/>
      <c r="X151" s="78"/>
      <c r="Y151" s="78"/>
      <c r="Z151" s="78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</row>
    <row r="152" spans="1:37" x14ac:dyDescent="0.25">
      <c r="A152" s="5"/>
      <c r="B152" s="5"/>
      <c r="C152" s="7"/>
      <c r="D152" s="7"/>
      <c r="E152" s="7"/>
      <c r="F152" s="35"/>
      <c r="G152" s="35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82"/>
      <c r="W152" s="83"/>
      <c r="X152" s="78"/>
      <c r="Y152" s="78"/>
      <c r="Z152" s="78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</row>
    <row r="153" spans="1:37" x14ac:dyDescent="0.25">
      <c r="A153" s="5"/>
      <c r="B153" s="5"/>
      <c r="C153" s="7"/>
      <c r="D153" s="7"/>
      <c r="E153" s="7"/>
      <c r="F153" s="35"/>
      <c r="G153" s="35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82"/>
      <c r="W153" s="83"/>
      <c r="X153" s="78"/>
      <c r="Y153" s="78"/>
      <c r="Z153" s="78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</row>
    <row r="154" spans="1:37" x14ac:dyDescent="0.25">
      <c r="A154" s="5"/>
      <c r="B154" s="5"/>
      <c r="C154" s="7"/>
      <c r="D154" s="7"/>
      <c r="E154" s="7"/>
      <c r="F154" s="35"/>
      <c r="G154" s="35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82"/>
      <c r="W154" s="83"/>
      <c r="X154" s="78"/>
      <c r="Y154" s="78"/>
      <c r="Z154" s="78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</row>
    <row r="155" spans="1:37" x14ac:dyDescent="0.25">
      <c r="A155" s="5"/>
      <c r="B155" s="5"/>
      <c r="C155" s="7"/>
      <c r="D155" s="7"/>
      <c r="E155" s="7"/>
      <c r="F155" s="35"/>
      <c r="G155" s="35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82"/>
      <c r="W155" s="83"/>
      <c r="X155" s="78"/>
      <c r="Y155" s="78"/>
      <c r="Z155" s="78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</row>
    <row r="156" spans="1:37" x14ac:dyDescent="0.25">
      <c r="A156" s="5"/>
      <c r="B156" s="5"/>
      <c r="C156" s="7"/>
      <c r="D156" s="7"/>
      <c r="E156" s="7"/>
      <c r="F156" s="35"/>
      <c r="G156" s="35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82"/>
      <c r="W156" s="83"/>
      <c r="X156" s="78"/>
      <c r="Y156" s="78"/>
      <c r="Z156" s="78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</row>
    <row r="157" spans="1:37" x14ac:dyDescent="0.25">
      <c r="A157" s="5"/>
      <c r="B157" s="5"/>
      <c r="C157" s="7"/>
      <c r="D157" s="7"/>
      <c r="E157" s="7"/>
      <c r="F157" s="35"/>
      <c r="G157" s="35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82"/>
      <c r="W157" s="83"/>
      <c r="X157" s="78"/>
      <c r="Y157" s="78"/>
      <c r="Z157" s="78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</row>
    <row r="158" spans="1:37" x14ac:dyDescent="0.25">
      <c r="A158" s="5"/>
      <c r="B158" s="5"/>
      <c r="C158" s="7"/>
      <c r="D158" s="7"/>
      <c r="E158" s="7"/>
      <c r="F158" s="35"/>
      <c r="G158" s="35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82"/>
      <c r="W158" s="83"/>
      <c r="X158" s="78"/>
      <c r="Y158" s="78"/>
      <c r="Z158" s="78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</row>
    <row r="159" spans="1:37" x14ac:dyDescent="0.25">
      <c r="A159" s="5"/>
      <c r="B159" s="5"/>
      <c r="C159" s="7"/>
      <c r="D159" s="7"/>
      <c r="E159" s="7"/>
      <c r="F159" s="35"/>
      <c r="G159" s="35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82"/>
      <c r="W159" s="83"/>
      <c r="X159" s="78"/>
      <c r="Y159" s="78"/>
      <c r="Z159" s="78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</row>
    <row r="160" spans="1:37" x14ac:dyDescent="0.25">
      <c r="A160" s="5"/>
      <c r="B160" s="5"/>
      <c r="C160" s="7"/>
      <c r="D160" s="7"/>
      <c r="E160" s="7"/>
      <c r="F160" s="35"/>
      <c r="G160" s="35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82"/>
      <c r="W160" s="83"/>
      <c r="X160" s="78"/>
      <c r="Y160" s="78"/>
      <c r="Z160" s="78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</row>
    <row r="161" spans="1:37" x14ac:dyDescent="0.25">
      <c r="A161" s="5"/>
      <c r="B161" s="5"/>
      <c r="C161" s="7"/>
      <c r="D161" s="7"/>
      <c r="E161" s="7"/>
      <c r="F161" s="35"/>
      <c r="G161" s="35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82"/>
      <c r="W161" s="83"/>
      <c r="X161" s="78"/>
      <c r="Y161" s="78"/>
      <c r="Z161" s="78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</row>
    <row r="162" spans="1:37" x14ac:dyDescent="0.25">
      <c r="A162" s="5"/>
      <c r="B162" s="5"/>
      <c r="C162" s="7"/>
      <c r="D162" s="7"/>
      <c r="E162" s="7"/>
      <c r="F162" s="35"/>
      <c r="G162" s="35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82"/>
      <c r="W162" s="83"/>
      <c r="X162" s="78"/>
      <c r="Y162" s="78"/>
      <c r="Z162" s="78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</row>
    <row r="163" spans="1:37" x14ac:dyDescent="0.25">
      <c r="A163" s="5"/>
      <c r="B163" s="5"/>
      <c r="C163" s="7"/>
      <c r="D163" s="7"/>
      <c r="E163" s="7"/>
      <c r="F163" s="35"/>
      <c r="G163" s="35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82"/>
      <c r="W163" s="83"/>
      <c r="X163" s="78"/>
      <c r="Y163" s="78"/>
      <c r="Z163" s="78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</row>
    <row r="164" spans="1:37" x14ac:dyDescent="0.25">
      <c r="A164" s="5"/>
      <c r="B164" s="5"/>
      <c r="C164" s="7"/>
      <c r="D164" s="7"/>
      <c r="E164" s="7"/>
      <c r="F164" s="35"/>
      <c r="G164" s="35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82"/>
      <c r="W164" s="83"/>
      <c r="X164" s="78"/>
      <c r="Y164" s="78"/>
      <c r="Z164" s="78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</row>
    <row r="165" spans="1:37" x14ac:dyDescent="0.25">
      <c r="A165" s="5"/>
      <c r="B165" s="5"/>
      <c r="C165" s="7"/>
      <c r="D165" s="7"/>
      <c r="E165" s="7"/>
      <c r="F165" s="35"/>
      <c r="G165" s="35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82"/>
      <c r="W165" s="83"/>
      <c r="X165" s="78"/>
      <c r="Y165" s="78"/>
      <c r="Z165" s="78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</row>
    <row r="166" spans="1:37" x14ac:dyDescent="0.25">
      <c r="A166" s="5"/>
      <c r="B166" s="5"/>
      <c r="C166" s="7"/>
      <c r="D166" s="7"/>
      <c r="E166" s="7"/>
      <c r="F166" s="35"/>
      <c r="G166" s="35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82"/>
      <c r="W166" s="83"/>
      <c r="X166" s="78"/>
      <c r="Y166" s="78"/>
      <c r="Z166" s="78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</row>
    <row r="167" spans="1:37" x14ac:dyDescent="0.25">
      <c r="A167" s="5"/>
      <c r="B167" s="5"/>
      <c r="C167" s="7"/>
      <c r="D167" s="7"/>
      <c r="E167" s="7"/>
      <c r="F167" s="35"/>
      <c r="G167" s="35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82"/>
      <c r="W167" s="83"/>
      <c r="X167" s="78"/>
      <c r="Y167" s="78"/>
      <c r="Z167" s="78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</row>
    <row r="168" spans="1:37" x14ac:dyDescent="0.25">
      <c r="A168" s="5"/>
      <c r="B168" s="5"/>
      <c r="C168" s="7"/>
      <c r="D168" s="7"/>
      <c r="E168" s="7"/>
      <c r="F168" s="35"/>
      <c r="G168" s="35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82"/>
      <c r="W168" s="83"/>
      <c r="X168" s="78"/>
      <c r="Y168" s="78"/>
      <c r="Z168" s="78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</row>
    <row r="169" spans="1:37" x14ac:dyDescent="0.25">
      <c r="A169" s="5"/>
      <c r="B169" s="5"/>
      <c r="C169" s="7"/>
      <c r="D169" s="7"/>
      <c r="E169" s="7"/>
      <c r="F169" s="35"/>
      <c r="G169" s="35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82"/>
      <c r="W169" s="83"/>
      <c r="X169" s="78"/>
      <c r="Y169" s="78"/>
      <c r="Z169" s="78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</row>
    <row r="170" spans="1:37" x14ac:dyDescent="0.25">
      <c r="A170" s="5"/>
      <c r="B170" s="5"/>
      <c r="C170" s="7"/>
      <c r="D170" s="7"/>
      <c r="E170" s="7"/>
      <c r="F170" s="35"/>
      <c r="G170" s="35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82"/>
      <c r="W170" s="83"/>
      <c r="X170" s="78"/>
      <c r="Y170" s="78"/>
      <c r="Z170" s="78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</row>
    <row r="171" spans="1:37" x14ac:dyDescent="0.25">
      <c r="A171" s="5"/>
      <c r="B171" s="5"/>
      <c r="C171" s="7"/>
      <c r="D171" s="7"/>
      <c r="E171" s="7"/>
      <c r="F171" s="35"/>
      <c r="G171" s="35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82"/>
      <c r="W171" s="83"/>
      <c r="X171" s="78"/>
      <c r="Y171" s="78"/>
      <c r="Z171" s="78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</row>
    <row r="172" spans="1:37" x14ac:dyDescent="0.25">
      <c r="A172" s="5"/>
      <c r="B172" s="5"/>
      <c r="C172" s="7"/>
      <c r="D172" s="7"/>
      <c r="E172" s="7"/>
      <c r="F172" s="35"/>
      <c r="G172" s="35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82"/>
      <c r="W172" s="83"/>
      <c r="X172" s="78"/>
      <c r="Y172" s="78"/>
      <c r="Z172" s="78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</row>
    <row r="173" spans="1:37" x14ac:dyDescent="0.25">
      <c r="A173" s="5"/>
      <c r="B173" s="5"/>
      <c r="C173" s="7"/>
      <c r="D173" s="7"/>
      <c r="E173" s="7"/>
      <c r="F173" s="35"/>
      <c r="G173" s="35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82"/>
      <c r="W173" s="83"/>
      <c r="X173" s="78"/>
      <c r="Y173" s="78"/>
      <c r="Z173" s="78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</row>
    <row r="174" spans="1:37" x14ac:dyDescent="0.25">
      <c r="A174" s="5"/>
      <c r="B174" s="5"/>
      <c r="C174" s="7"/>
      <c r="D174" s="7"/>
      <c r="E174" s="7"/>
      <c r="F174" s="35"/>
      <c r="G174" s="35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82"/>
      <c r="W174" s="83"/>
      <c r="X174" s="78"/>
      <c r="Y174" s="78"/>
      <c r="Z174" s="78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</row>
    <row r="175" spans="1:37" x14ac:dyDescent="0.25">
      <c r="A175" s="5"/>
      <c r="B175" s="5"/>
      <c r="C175" s="7"/>
      <c r="D175" s="7"/>
      <c r="E175" s="7"/>
      <c r="F175" s="35"/>
      <c r="G175" s="35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82"/>
      <c r="W175" s="83"/>
      <c r="X175" s="78"/>
      <c r="Y175" s="78"/>
      <c r="Z175" s="78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</row>
    <row r="176" spans="1:37" x14ac:dyDescent="0.25">
      <c r="A176" s="5"/>
      <c r="B176" s="5"/>
      <c r="C176" s="7"/>
      <c r="D176" s="7"/>
      <c r="E176" s="7"/>
      <c r="F176" s="35"/>
      <c r="G176" s="35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82"/>
      <c r="W176" s="83"/>
      <c r="X176" s="78"/>
      <c r="Y176" s="78"/>
      <c r="Z176" s="78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</row>
    <row r="177" spans="1:37" x14ac:dyDescent="0.25">
      <c r="A177" s="5"/>
      <c r="B177" s="5"/>
      <c r="C177" s="7"/>
      <c r="D177" s="7"/>
      <c r="E177" s="7"/>
      <c r="F177" s="35"/>
      <c r="G177" s="35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82"/>
      <c r="W177" s="83"/>
      <c r="X177" s="78"/>
      <c r="Y177" s="78"/>
      <c r="Z177" s="78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</row>
    <row r="178" spans="1:37" x14ac:dyDescent="0.25">
      <c r="A178" s="5"/>
      <c r="B178" s="5"/>
      <c r="C178" s="7"/>
      <c r="D178" s="7"/>
      <c r="E178" s="7"/>
      <c r="F178" s="35"/>
      <c r="G178" s="35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82"/>
      <c r="W178" s="83"/>
      <c r="X178" s="78"/>
      <c r="Y178" s="78"/>
      <c r="Z178" s="78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</row>
    <row r="179" spans="1:37" x14ac:dyDescent="0.25">
      <c r="A179" s="5"/>
      <c r="B179" s="5"/>
      <c r="C179" s="7"/>
      <c r="D179" s="7"/>
      <c r="E179" s="7"/>
      <c r="F179" s="35"/>
      <c r="G179" s="35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82"/>
      <c r="W179" s="83"/>
      <c r="X179" s="78"/>
      <c r="Y179" s="78"/>
      <c r="Z179" s="78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</row>
    <row r="180" spans="1:37" x14ac:dyDescent="0.25">
      <c r="A180" s="5"/>
      <c r="B180" s="5"/>
      <c r="C180" s="7"/>
      <c r="D180" s="7"/>
      <c r="E180" s="7"/>
      <c r="F180" s="35"/>
      <c r="G180" s="35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82"/>
      <c r="W180" s="83"/>
      <c r="X180" s="78"/>
      <c r="Y180" s="78"/>
      <c r="Z180" s="78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</row>
    <row r="181" spans="1:37" x14ac:dyDescent="0.25">
      <c r="A181" s="5"/>
      <c r="B181" s="5"/>
      <c r="C181" s="7"/>
      <c r="D181" s="7"/>
      <c r="E181" s="7"/>
      <c r="F181" s="35"/>
      <c r="G181" s="35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82"/>
      <c r="W181" s="83"/>
      <c r="X181" s="78"/>
      <c r="Y181" s="78"/>
      <c r="Z181" s="78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</row>
    <row r="182" spans="1:37" x14ac:dyDescent="0.25">
      <c r="A182" s="5"/>
      <c r="B182" s="5"/>
      <c r="C182" s="7"/>
      <c r="D182" s="7"/>
      <c r="E182" s="7"/>
      <c r="F182" s="35"/>
      <c r="G182" s="35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82"/>
      <c r="W182" s="83"/>
      <c r="X182" s="78"/>
      <c r="Y182" s="78"/>
      <c r="Z182" s="78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</row>
    <row r="183" spans="1:37" x14ac:dyDescent="0.25">
      <c r="A183" s="5"/>
      <c r="B183" s="5"/>
      <c r="C183" s="7"/>
      <c r="D183" s="7"/>
      <c r="E183" s="7"/>
      <c r="F183" s="35"/>
      <c r="G183" s="35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82"/>
      <c r="W183" s="83"/>
      <c r="X183" s="78"/>
      <c r="Y183" s="78"/>
      <c r="Z183" s="78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</row>
    <row r="184" spans="1:37" x14ac:dyDescent="0.25">
      <c r="A184" s="5"/>
      <c r="B184" s="5"/>
      <c r="C184" s="7"/>
      <c r="D184" s="7"/>
      <c r="E184" s="7"/>
      <c r="F184" s="35"/>
      <c r="G184" s="35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82"/>
      <c r="W184" s="83"/>
      <c r="X184" s="78"/>
      <c r="Y184" s="78"/>
      <c r="Z184" s="78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</row>
    <row r="185" spans="1:37" x14ac:dyDescent="0.25">
      <c r="A185" s="5"/>
      <c r="B185" s="5"/>
      <c r="C185" s="7"/>
      <c r="D185" s="7"/>
      <c r="E185" s="7"/>
      <c r="F185" s="35"/>
      <c r="G185" s="35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82"/>
      <c r="W185" s="83"/>
      <c r="X185" s="78"/>
      <c r="Y185" s="78"/>
      <c r="Z185" s="78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</row>
    <row r="186" spans="1:37" x14ac:dyDescent="0.25">
      <c r="A186" s="5"/>
      <c r="B186" s="5"/>
      <c r="C186" s="7"/>
      <c r="D186" s="7"/>
      <c r="E186" s="7"/>
      <c r="F186" s="35"/>
      <c r="G186" s="35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82"/>
      <c r="W186" s="83"/>
      <c r="X186" s="78"/>
      <c r="Y186" s="78"/>
      <c r="Z186" s="78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</row>
    <row r="187" spans="1:37" x14ac:dyDescent="0.25">
      <c r="A187" s="5"/>
      <c r="B187" s="5"/>
      <c r="C187" s="7"/>
      <c r="D187" s="7"/>
      <c r="E187" s="7"/>
      <c r="F187" s="35"/>
      <c r="G187" s="35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82"/>
      <c r="W187" s="83"/>
      <c r="X187" s="78"/>
      <c r="Y187" s="78"/>
      <c r="Z187" s="78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</row>
    <row r="188" spans="1:37" x14ac:dyDescent="0.25">
      <c r="A188" s="5"/>
      <c r="B188" s="5"/>
      <c r="C188" s="7"/>
      <c r="D188" s="7"/>
      <c r="E188" s="7"/>
      <c r="F188" s="35"/>
      <c r="G188" s="35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82"/>
      <c r="W188" s="83"/>
      <c r="X188" s="78"/>
      <c r="Y188" s="78"/>
      <c r="Z188" s="78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</row>
    <row r="189" spans="1:37" x14ac:dyDescent="0.25">
      <c r="A189" s="5"/>
      <c r="B189" s="5"/>
      <c r="C189" s="7"/>
      <c r="D189" s="7"/>
      <c r="E189" s="7"/>
      <c r="F189" s="35"/>
      <c r="G189" s="35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82"/>
      <c r="W189" s="83"/>
      <c r="X189" s="78"/>
      <c r="Y189" s="78"/>
      <c r="Z189" s="78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</row>
    <row r="190" spans="1:37" x14ac:dyDescent="0.25">
      <c r="A190" s="5"/>
      <c r="B190" s="5"/>
      <c r="C190" s="7"/>
      <c r="D190" s="7"/>
      <c r="E190" s="7"/>
      <c r="F190" s="35"/>
      <c r="G190" s="35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82"/>
      <c r="W190" s="83"/>
      <c r="X190" s="78"/>
      <c r="Y190" s="78"/>
      <c r="Z190" s="78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</row>
    <row r="191" spans="1:37" x14ac:dyDescent="0.25">
      <c r="A191" s="5"/>
      <c r="B191" s="5"/>
      <c r="C191" s="7"/>
      <c r="D191" s="7"/>
      <c r="E191" s="7"/>
      <c r="F191" s="35"/>
      <c r="G191" s="35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82"/>
      <c r="W191" s="83"/>
      <c r="X191" s="78"/>
      <c r="Y191" s="78"/>
      <c r="Z191" s="78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</row>
    <row r="192" spans="1:37" x14ac:dyDescent="0.25">
      <c r="A192" s="5"/>
      <c r="B192" s="5"/>
      <c r="C192" s="7"/>
      <c r="D192" s="7"/>
      <c r="E192" s="7"/>
      <c r="F192" s="35"/>
      <c r="G192" s="35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82"/>
      <c r="W192" s="83"/>
      <c r="X192" s="78"/>
      <c r="Y192" s="78"/>
      <c r="Z192" s="78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</row>
    <row r="193" spans="1:37" x14ac:dyDescent="0.25">
      <c r="A193" s="5"/>
      <c r="B193" s="5"/>
      <c r="C193" s="7"/>
      <c r="D193" s="7"/>
      <c r="E193" s="7"/>
      <c r="F193" s="35"/>
      <c r="G193" s="35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82"/>
      <c r="W193" s="83"/>
      <c r="X193" s="78"/>
      <c r="Y193" s="78"/>
      <c r="Z193" s="78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</row>
    <row r="194" spans="1:37" x14ac:dyDescent="0.25">
      <c r="A194" s="5"/>
      <c r="B194" s="5"/>
      <c r="C194" s="7"/>
      <c r="D194" s="7"/>
      <c r="E194" s="7"/>
      <c r="F194" s="35"/>
      <c r="G194" s="35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82"/>
      <c r="W194" s="83"/>
      <c r="X194" s="78"/>
      <c r="Y194" s="78"/>
      <c r="Z194" s="78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</row>
    <row r="195" spans="1:37" x14ac:dyDescent="0.25">
      <c r="A195" s="5"/>
      <c r="B195" s="5"/>
      <c r="C195" s="7"/>
      <c r="D195" s="7"/>
      <c r="E195" s="7"/>
      <c r="F195" s="35"/>
      <c r="G195" s="35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82"/>
      <c r="W195" s="83"/>
      <c r="X195" s="78"/>
      <c r="Y195" s="78"/>
      <c r="Z195" s="78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</row>
    <row r="196" spans="1:37" x14ac:dyDescent="0.25">
      <c r="A196" s="5"/>
      <c r="B196" s="5"/>
      <c r="C196" s="7"/>
      <c r="D196" s="7"/>
      <c r="E196" s="7"/>
      <c r="F196" s="35"/>
      <c r="G196" s="35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82"/>
      <c r="W196" s="83"/>
      <c r="X196" s="78"/>
      <c r="Y196" s="78"/>
      <c r="Z196" s="78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</row>
    <row r="197" spans="1:37" x14ac:dyDescent="0.25">
      <c r="A197" s="5"/>
      <c r="B197" s="5"/>
      <c r="C197" s="7"/>
      <c r="D197" s="7"/>
      <c r="E197" s="7"/>
      <c r="F197" s="35"/>
      <c r="G197" s="35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82"/>
      <c r="W197" s="83"/>
      <c r="X197" s="78"/>
      <c r="Y197" s="78"/>
      <c r="Z197" s="78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</row>
    <row r="198" spans="1:37" x14ac:dyDescent="0.25">
      <c r="A198" s="5"/>
      <c r="B198" s="5"/>
      <c r="C198" s="7"/>
      <c r="D198" s="7"/>
      <c r="E198" s="7"/>
      <c r="F198" s="35"/>
      <c r="G198" s="35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82"/>
      <c r="W198" s="83"/>
      <c r="X198" s="78"/>
      <c r="Y198" s="78"/>
      <c r="Z198" s="78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</row>
    <row r="199" spans="1:37" x14ac:dyDescent="0.25">
      <c r="A199" s="5"/>
      <c r="B199" s="5"/>
      <c r="C199" s="7"/>
      <c r="D199" s="7"/>
      <c r="E199" s="7"/>
      <c r="F199" s="35"/>
      <c r="G199" s="35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82"/>
      <c r="W199" s="83"/>
      <c r="X199" s="78"/>
      <c r="Y199" s="78"/>
      <c r="Z199" s="78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</row>
    <row r="200" spans="1:37" x14ac:dyDescent="0.25">
      <c r="A200" s="5"/>
      <c r="B200" s="5"/>
      <c r="C200" s="7"/>
      <c r="D200" s="7"/>
      <c r="E200" s="7"/>
      <c r="F200" s="35"/>
      <c r="G200" s="35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82"/>
      <c r="W200" s="83"/>
      <c r="X200" s="78"/>
      <c r="Y200" s="78"/>
      <c r="Z200" s="78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</row>
    <row r="201" spans="1:37" x14ac:dyDescent="0.25">
      <c r="A201" s="5"/>
      <c r="B201" s="5"/>
      <c r="C201" s="7"/>
      <c r="D201" s="7"/>
      <c r="E201" s="7"/>
      <c r="F201" s="35"/>
      <c r="G201" s="35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82"/>
      <c r="W201" s="83"/>
      <c r="X201" s="78"/>
      <c r="Y201" s="78"/>
      <c r="Z201" s="78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</row>
    <row r="202" spans="1:37" x14ac:dyDescent="0.25">
      <c r="A202" s="5"/>
      <c r="B202" s="5"/>
      <c r="C202" s="7"/>
      <c r="D202" s="7"/>
      <c r="E202" s="7"/>
      <c r="F202" s="35"/>
      <c r="G202" s="35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82"/>
      <c r="W202" s="83"/>
      <c r="X202" s="78"/>
      <c r="Y202" s="78"/>
      <c r="Z202" s="78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</row>
    <row r="203" spans="1:37" x14ac:dyDescent="0.25">
      <c r="A203" s="5"/>
      <c r="B203" s="5"/>
      <c r="C203" s="7"/>
      <c r="D203" s="7"/>
      <c r="E203" s="7"/>
      <c r="F203" s="35"/>
      <c r="G203" s="35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82"/>
      <c r="W203" s="83"/>
      <c r="X203" s="78"/>
      <c r="Y203" s="78"/>
      <c r="Z203" s="78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</row>
    <row r="204" spans="1:37" x14ac:dyDescent="0.25">
      <c r="A204" s="5"/>
      <c r="B204" s="5"/>
      <c r="C204" s="7"/>
      <c r="D204" s="7"/>
      <c r="E204" s="7"/>
      <c r="F204" s="35"/>
      <c r="G204" s="35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82"/>
      <c r="W204" s="83"/>
      <c r="X204" s="78"/>
      <c r="Y204" s="78"/>
      <c r="Z204" s="78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</row>
    <row r="205" spans="1:37" x14ac:dyDescent="0.25">
      <c r="A205" s="5"/>
      <c r="B205" s="5"/>
      <c r="C205" s="7"/>
      <c r="D205" s="7"/>
      <c r="E205" s="7"/>
      <c r="F205" s="35"/>
      <c r="G205" s="35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82"/>
      <c r="W205" s="83"/>
      <c r="X205" s="78"/>
      <c r="Y205" s="78"/>
      <c r="Z205" s="78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</row>
    <row r="206" spans="1:37" x14ac:dyDescent="0.25">
      <c r="A206" s="5"/>
      <c r="B206" s="5"/>
      <c r="C206" s="7"/>
      <c r="D206" s="7"/>
      <c r="E206" s="7"/>
      <c r="F206" s="35"/>
      <c r="G206" s="35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82"/>
      <c r="W206" s="83"/>
      <c r="X206" s="78"/>
      <c r="Y206" s="78"/>
      <c r="Z206" s="78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</row>
    <row r="207" spans="1:37" x14ac:dyDescent="0.25">
      <c r="A207" s="5"/>
      <c r="B207" s="5"/>
      <c r="C207" s="7"/>
      <c r="D207" s="7"/>
      <c r="E207" s="7"/>
      <c r="F207" s="35"/>
      <c r="G207" s="35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82"/>
      <c r="W207" s="83"/>
      <c r="X207" s="78"/>
      <c r="Y207" s="78"/>
      <c r="Z207" s="78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</row>
    <row r="208" spans="1:37" x14ac:dyDescent="0.25">
      <c r="A208" s="5"/>
      <c r="B208" s="5"/>
      <c r="C208" s="7"/>
      <c r="D208" s="7"/>
      <c r="E208" s="7"/>
      <c r="F208" s="35"/>
      <c r="G208" s="35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82"/>
      <c r="W208" s="83"/>
      <c r="X208" s="78"/>
      <c r="Y208" s="78"/>
      <c r="Z208" s="78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</row>
    <row r="209" spans="1:37" x14ac:dyDescent="0.25">
      <c r="A209" s="5"/>
      <c r="B209" s="5"/>
      <c r="C209" s="7"/>
      <c r="D209" s="7"/>
      <c r="E209" s="7"/>
      <c r="F209" s="35"/>
      <c r="G209" s="35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82"/>
      <c r="W209" s="83"/>
      <c r="X209" s="78"/>
      <c r="Y209" s="78"/>
      <c r="Z209" s="78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</row>
    <row r="210" spans="1:37" x14ac:dyDescent="0.25">
      <c r="A210" s="5"/>
      <c r="B210" s="5"/>
      <c r="C210" s="7"/>
      <c r="D210" s="7"/>
      <c r="E210" s="7"/>
      <c r="F210" s="35"/>
      <c r="G210" s="35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82"/>
      <c r="W210" s="83"/>
      <c r="X210" s="78"/>
      <c r="Y210" s="78"/>
      <c r="Z210" s="78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</row>
    <row r="211" spans="1:37" x14ac:dyDescent="0.25">
      <c r="A211" s="5"/>
      <c r="B211" s="5"/>
      <c r="C211" s="7"/>
      <c r="D211" s="7"/>
      <c r="E211" s="7"/>
      <c r="F211" s="35"/>
      <c r="G211" s="35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82"/>
      <c r="W211" s="83"/>
      <c r="X211" s="78"/>
      <c r="Y211" s="78"/>
      <c r="Z211" s="78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</row>
    <row r="212" spans="1:37" x14ac:dyDescent="0.25">
      <c r="A212" s="5"/>
      <c r="B212" s="5"/>
      <c r="C212" s="7"/>
      <c r="D212" s="7"/>
      <c r="E212" s="7"/>
      <c r="F212" s="35"/>
      <c r="G212" s="35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82"/>
      <c r="W212" s="83"/>
      <c r="X212" s="78"/>
      <c r="Y212" s="78"/>
      <c r="Z212" s="78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</row>
    <row r="213" spans="1:37" x14ac:dyDescent="0.25">
      <c r="A213" s="5"/>
      <c r="B213" s="5"/>
      <c r="C213" s="7"/>
      <c r="D213" s="7"/>
      <c r="E213" s="7"/>
      <c r="F213" s="35"/>
      <c r="G213" s="35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82"/>
      <c r="W213" s="83"/>
      <c r="X213" s="78"/>
      <c r="Y213" s="78"/>
      <c r="Z213" s="78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</row>
    <row r="214" spans="1:37" x14ac:dyDescent="0.25">
      <c r="A214" s="5"/>
      <c r="B214" s="5"/>
      <c r="C214" s="7"/>
      <c r="D214" s="7"/>
      <c r="E214" s="7"/>
      <c r="F214" s="35"/>
      <c r="G214" s="35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82"/>
      <c r="W214" s="83"/>
      <c r="X214" s="78"/>
      <c r="Y214" s="78"/>
      <c r="Z214" s="78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</row>
    <row r="215" spans="1:37" x14ac:dyDescent="0.25">
      <c r="A215" s="5"/>
      <c r="B215" s="5"/>
      <c r="C215" s="7"/>
      <c r="D215" s="7"/>
      <c r="E215" s="7"/>
      <c r="F215" s="35"/>
      <c r="G215" s="35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82"/>
      <c r="W215" s="83"/>
      <c r="X215" s="78"/>
      <c r="Y215" s="78"/>
      <c r="Z215" s="78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</row>
    <row r="216" spans="1:37" x14ac:dyDescent="0.25">
      <c r="A216" s="5"/>
      <c r="B216" s="5"/>
      <c r="C216" s="7"/>
      <c r="D216" s="7"/>
      <c r="E216" s="7"/>
      <c r="F216" s="35"/>
      <c r="G216" s="35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82"/>
      <c r="W216" s="83"/>
      <c r="X216" s="78"/>
      <c r="Y216" s="78"/>
      <c r="Z216" s="78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</row>
    <row r="217" spans="1:37" x14ac:dyDescent="0.25">
      <c r="A217" s="5"/>
      <c r="B217" s="5"/>
      <c r="C217" s="7"/>
      <c r="D217" s="7"/>
      <c r="E217" s="7"/>
      <c r="F217" s="35"/>
      <c r="G217" s="35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82"/>
      <c r="W217" s="83"/>
      <c r="X217" s="78"/>
      <c r="Y217" s="78"/>
      <c r="Z217" s="78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</row>
    <row r="218" spans="1:37" x14ac:dyDescent="0.25">
      <c r="A218" s="5"/>
      <c r="B218" s="5"/>
      <c r="C218" s="7"/>
      <c r="D218" s="7"/>
      <c r="E218" s="7"/>
      <c r="F218" s="35"/>
      <c r="G218" s="35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82"/>
      <c r="W218" s="83"/>
      <c r="X218" s="78"/>
      <c r="Y218" s="78"/>
      <c r="Z218" s="78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</row>
    <row r="219" spans="1:37" x14ac:dyDescent="0.25">
      <c r="A219" s="5"/>
      <c r="B219" s="5"/>
      <c r="C219" s="7"/>
      <c r="D219" s="7"/>
      <c r="E219" s="7"/>
      <c r="F219" s="35"/>
      <c r="G219" s="35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82"/>
      <c r="W219" s="83"/>
      <c r="X219" s="78"/>
      <c r="Y219" s="78"/>
      <c r="Z219" s="78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</row>
    <row r="220" spans="1:37" x14ac:dyDescent="0.25">
      <c r="A220" s="5"/>
      <c r="B220" s="5"/>
      <c r="C220" s="7"/>
      <c r="D220" s="7"/>
      <c r="E220" s="7"/>
      <c r="F220" s="35"/>
      <c r="G220" s="35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82"/>
      <c r="W220" s="83"/>
      <c r="X220" s="78"/>
      <c r="Y220" s="78"/>
      <c r="Z220" s="78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</row>
    <row r="221" spans="1:37" x14ac:dyDescent="0.25">
      <c r="A221" s="5"/>
      <c r="B221" s="5"/>
      <c r="C221" s="7"/>
      <c r="D221" s="7"/>
      <c r="E221" s="7"/>
      <c r="F221" s="35"/>
      <c r="G221" s="35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82"/>
      <c r="W221" s="83"/>
      <c r="X221" s="78"/>
      <c r="Y221" s="78"/>
      <c r="Z221" s="78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</row>
    <row r="222" spans="1:37" x14ac:dyDescent="0.25">
      <c r="A222" s="5"/>
      <c r="B222" s="5"/>
      <c r="C222" s="7"/>
      <c r="D222" s="7"/>
      <c r="E222" s="7"/>
      <c r="F222" s="35"/>
      <c r="G222" s="35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82"/>
      <c r="W222" s="83"/>
      <c r="X222" s="78"/>
      <c r="Y222" s="78"/>
      <c r="Z222" s="78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</row>
    <row r="223" spans="1:37" x14ac:dyDescent="0.25">
      <c r="A223" s="5"/>
      <c r="B223" s="5"/>
      <c r="C223" s="7"/>
      <c r="D223" s="7"/>
      <c r="E223" s="7"/>
      <c r="F223" s="35"/>
      <c r="G223" s="35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82"/>
      <c r="W223" s="83"/>
      <c r="X223" s="78"/>
      <c r="Y223" s="78"/>
      <c r="Z223" s="78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</row>
    <row r="224" spans="1:37" x14ac:dyDescent="0.25">
      <c r="A224" s="5"/>
      <c r="B224" s="5"/>
      <c r="C224" s="7"/>
      <c r="D224" s="7"/>
      <c r="E224" s="7"/>
      <c r="F224" s="35"/>
      <c r="G224" s="35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82"/>
      <c r="W224" s="83"/>
      <c r="X224" s="78"/>
      <c r="Y224" s="78"/>
      <c r="Z224" s="78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</row>
    <row r="225" spans="1:37" x14ac:dyDescent="0.25">
      <c r="A225" s="5"/>
      <c r="B225" s="5"/>
      <c r="C225" s="7"/>
      <c r="D225" s="7"/>
      <c r="E225" s="7"/>
      <c r="F225" s="35"/>
      <c r="G225" s="35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82"/>
      <c r="W225" s="83"/>
      <c r="X225" s="78"/>
      <c r="Y225" s="78"/>
      <c r="Z225" s="78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</row>
    <row r="226" spans="1:37" x14ac:dyDescent="0.25">
      <c r="A226" s="5"/>
      <c r="B226" s="5"/>
      <c r="C226" s="7"/>
      <c r="D226" s="7"/>
      <c r="E226" s="7"/>
      <c r="F226" s="35"/>
      <c r="G226" s="35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82"/>
      <c r="W226" s="83"/>
      <c r="X226" s="78"/>
      <c r="Y226" s="78"/>
      <c r="Z226" s="78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</row>
    <row r="227" spans="1:37" x14ac:dyDescent="0.25">
      <c r="A227" s="5"/>
      <c r="B227" s="5"/>
      <c r="C227" s="7"/>
      <c r="D227" s="7"/>
      <c r="E227" s="7"/>
      <c r="F227" s="35"/>
      <c r="G227" s="35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82"/>
      <c r="W227" s="83"/>
      <c r="X227" s="78"/>
      <c r="Y227" s="78"/>
      <c r="Z227" s="78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</row>
    <row r="228" spans="1:37" x14ac:dyDescent="0.25">
      <c r="A228" s="5"/>
      <c r="B228" s="5"/>
      <c r="C228" s="7"/>
      <c r="D228" s="7"/>
      <c r="E228" s="7"/>
      <c r="F228" s="35"/>
      <c r="G228" s="35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82"/>
      <c r="W228" s="83"/>
      <c r="X228" s="78"/>
      <c r="Y228" s="78"/>
      <c r="Z228" s="78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</row>
    <row r="229" spans="1:37" x14ac:dyDescent="0.25">
      <c r="A229" s="5"/>
      <c r="B229" s="5"/>
      <c r="C229" s="7"/>
      <c r="D229" s="7"/>
      <c r="E229" s="7"/>
      <c r="F229" s="35"/>
      <c r="G229" s="35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82"/>
      <c r="W229" s="83"/>
      <c r="X229" s="78"/>
      <c r="Y229" s="78"/>
      <c r="Z229" s="78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</row>
    <row r="230" spans="1:37" x14ac:dyDescent="0.25">
      <c r="A230" s="5"/>
      <c r="B230" s="5"/>
      <c r="C230" s="7"/>
      <c r="D230" s="7"/>
      <c r="E230" s="7"/>
      <c r="F230" s="35"/>
      <c r="G230" s="35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82"/>
      <c r="W230" s="83"/>
      <c r="X230" s="78"/>
      <c r="Y230" s="78"/>
      <c r="Z230" s="78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</row>
    <row r="231" spans="1:37" x14ac:dyDescent="0.25">
      <c r="A231" s="5"/>
      <c r="B231" s="5"/>
      <c r="C231" s="7"/>
      <c r="D231" s="7"/>
      <c r="E231" s="7"/>
      <c r="F231" s="35"/>
      <c r="G231" s="35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82"/>
      <c r="W231" s="83"/>
      <c r="X231" s="78"/>
      <c r="Y231" s="78"/>
      <c r="Z231" s="78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</row>
    <row r="232" spans="1:37" x14ac:dyDescent="0.25">
      <c r="A232" s="5"/>
      <c r="B232" s="5"/>
      <c r="C232" s="7"/>
      <c r="D232" s="7"/>
      <c r="E232" s="7"/>
      <c r="F232" s="35"/>
      <c r="G232" s="35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82"/>
      <c r="W232" s="83"/>
      <c r="X232" s="78"/>
      <c r="Y232" s="78"/>
      <c r="Z232" s="78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</row>
    <row r="233" spans="1:37" x14ac:dyDescent="0.25">
      <c r="A233" s="5"/>
      <c r="B233" s="5"/>
      <c r="C233" s="7"/>
      <c r="D233" s="7"/>
      <c r="E233" s="7"/>
      <c r="F233" s="35"/>
      <c r="G233" s="35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82"/>
      <c r="W233" s="83"/>
      <c r="X233" s="78"/>
      <c r="Y233" s="78"/>
      <c r="Z233" s="78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</row>
    <row r="234" spans="1:37" x14ac:dyDescent="0.25">
      <c r="A234" s="5"/>
      <c r="B234" s="5"/>
      <c r="C234" s="7"/>
      <c r="D234" s="7"/>
      <c r="E234" s="7"/>
      <c r="F234" s="35"/>
      <c r="G234" s="35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82"/>
      <c r="W234" s="83"/>
      <c r="X234" s="78"/>
      <c r="Y234" s="78"/>
      <c r="Z234" s="78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</row>
    <row r="235" spans="1:37" x14ac:dyDescent="0.25">
      <c r="A235" s="5"/>
      <c r="B235" s="5"/>
      <c r="C235" s="7"/>
      <c r="D235" s="7"/>
      <c r="E235" s="7"/>
      <c r="F235" s="35"/>
      <c r="G235" s="35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82"/>
      <c r="W235" s="83"/>
      <c r="X235" s="78"/>
      <c r="Y235" s="78"/>
      <c r="Z235" s="78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</row>
    <row r="236" spans="1:37" x14ac:dyDescent="0.25">
      <c r="A236" s="5"/>
      <c r="B236" s="5"/>
      <c r="C236" s="7"/>
      <c r="D236" s="7"/>
      <c r="E236" s="7"/>
      <c r="F236" s="35"/>
      <c r="G236" s="35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82"/>
      <c r="W236" s="83"/>
      <c r="X236" s="78"/>
      <c r="Y236" s="78"/>
      <c r="Z236" s="78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</row>
    <row r="237" spans="1:37" x14ac:dyDescent="0.25">
      <c r="A237" s="5"/>
      <c r="B237" s="5"/>
      <c r="C237" s="7"/>
      <c r="D237" s="7"/>
      <c r="E237" s="7"/>
      <c r="F237" s="35"/>
      <c r="G237" s="35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82"/>
      <c r="W237" s="83"/>
      <c r="X237" s="78"/>
      <c r="Y237" s="78"/>
      <c r="Z237" s="78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</row>
    <row r="238" spans="1:37" x14ac:dyDescent="0.25">
      <c r="A238" s="5"/>
      <c r="B238" s="5"/>
      <c r="C238" s="7"/>
      <c r="D238" s="7"/>
      <c r="E238" s="7"/>
      <c r="F238" s="35"/>
      <c r="G238" s="35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82"/>
      <c r="W238" s="83"/>
      <c r="X238" s="78"/>
      <c r="Y238" s="78"/>
      <c r="Z238" s="78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</row>
    <row r="239" spans="1:37" x14ac:dyDescent="0.25">
      <c r="A239" s="5"/>
      <c r="B239" s="5"/>
      <c r="C239" s="7"/>
      <c r="D239" s="7"/>
      <c r="E239" s="7"/>
      <c r="F239" s="35"/>
      <c r="G239" s="35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82"/>
      <c r="W239" s="83"/>
      <c r="X239" s="78"/>
      <c r="Y239" s="78"/>
      <c r="Z239" s="78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</row>
    <row r="240" spans="1:37" x14ac:dyDescent="0.25">
      <c r="A240" s="5"/>
      <c r="B240" s="5"/>
      <c r="C240" s="7"/>
      <c r="D240" s="7"/>
      <c r="E240" s="7"/>
      <c r="F240" s="35"/>
      <c r="G240" s="35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82"/>
      <c r="W240" s="83"/>
      <c r="X240" s="78"/>
      <c r="Y240" s="78"/>
      <c r="Z240" s="78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</row>
    <row r="241" spans="1:37" x14ac:dyDescent="0.25">
      <c r="A241" s="5"/>
      <c r="B241" s="5"/>
      <c r="C241" s="7"/>
      <c r="D241" s="7"/>
      <c r="E241" s="7"/>
      <c r="F241" s="35"/>
      <c r="G241" s="35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82"/>
      <c r="W241" s="83"/>
      <c r="X241" s="78"/>
      <c r="Y241" s="78"/>
      <c r="Z241" s="78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</row>
    <row r="242" spans="1:37" x14ac:dyDescent="0.25">
      <c r="A242" s="5"/>
      <c r="B242" s="5"/>
      <c r="C242" s="7"/>
      <c r="D242" s="7"/>
      <c r="E242" s="7"/>
      <c r="F242" s="35"/>
      <c r="G242" s="35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82"/>
      <c r="W242" s="83"/>
      <c r="X242" s="78"/>
      <c r="Y242" s="78"/>
      <c r="Z242" s="78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</row>
    <row r="243" spans="1:37" x14ac:dyDescent="0.25">
      <c r="A243" s="5"/>
      <c r="B243" s="5"/>
      <c r="C243" s="7"/>
      <c r="D243" s="7"/>
      <c r="E243" s="7"/>
      <c r="F243" s="35"/>
      <c r="G243" s="35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82"/>
      <c r="W243" s="83"/>
      <c r="X243" s="78"/>
      <c r="Y243" s="78"/>
      <c r="Z243" s="78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</row>
    <row r="244" spans="1:37" x14ac:dyDescent="0.25">
      <c r="A244" s="5"/>
      <c r="B244" s="5"/>
      <c r="C244" s="7"/>
      <c r="D244" s="7"/>
      <c r="E244" s="7"/>
      <c r="F244" s="35"/>
      <c r="G244" s="35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82"/>
      <c r="W244" s="83"/>
      <c r="X244" s="78"/>
      <c r="Y244" s="78"/>
      <c r="Z244" s="78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</row>
    <row r="245" spans="1:37" x14ac:dyDescent="0.25">
      <c r="A245" s="5"/>
      <c r="B245" s="5"/>
      <c r="C245" s="7"/>
      <c r="D245" s="7"/>
      <c r="E245" s="7"/>
      <c r="F245" s="35"/>
      <c r="G245" s="35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82"/>
      <c r="W245" s="83"/>
      <c r="X245" s="78"/>
      <c r="Y245" s="78"/>
      <c r="Z245" s="78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</row>
    <row r="246" spans="1:37" x14ac:dyDescent="0.25">
      <c r="A246" s="5"/>
      <c r="B246" s="5"/>
      <c r="C246" s="7"/>
      <c r="D246" s="7"/>
      <c r="E246" s="7"/>
      <c r="F246" s="35"/>
      <c r="G246" s="35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82"/>
      <c r="W246" s="83"/>
      <c r="X246" s="78"/>
      <c r="Y246" s="78"/>
      <c r="Z246" s="78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</row>
    <row r="247" spans="1:37" x14ac:dyDescent="0.25">
      <c r="A247" s="5"/>
      <c r="B247" s="5"/>
      <c r="C247" s="7"/>
      <c r="D247" s="7"/>
      <c r="E247" s="7"/>
      <c r="F247" s="35"/>
      <c r="G247" s="35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82"/>
      <c r="W247" s="83"/>
      <c r="X247" s="78"/>
      <c r="Y247" s="78"/>
      <c r="Z247" s="78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</row>
    <row r="248" spans="1:37" x14ac:dyDescent="0.25">
      <c r="A248" s="5"/>
      <c r="B248" s="5"/>
      <c r="C248" s="7"/>
      <c r="D248" s="7"/>
      <c r="E248" s="7"/>
      <c r="F248" s="35"/>
      <c r="G248" s="35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82"/>
      <c r="W248" s="83"/>
      <c r="X248" s="78"/>
      <c r="Y248" s="78"/>
      <c r="Z248" s="78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</row>
    <row r="249" spans="1:37" x14ac:dyDescent="0.25">
      <c r="A249" s="5"/>
      <c r="B249" s="5"/>
      <c r="C249" s="7"/>
      <c r="D249" s="7"/>
      <c r="E249" s="7"/>
      <c r="F249" s="35"/>
      <c r="G249" s="35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82"/>
      <c r="W249" s="83"/>
      <c r="X249" s="78"/>
      <c r="Y249" s="78"/>
      <c r="Z249" s="78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</row>
    <row r="250" spans="1:37" x14ac:dyDescent="0.25">
      <c r="A250" s="5"/>
      <c r="B250" s="5"/>
      <c r="C250" s="7"/>
      <c r="D250" s="7"/>
      <c r="E250" s="7"/>
      <c r="F250" s="35"/>
      <c r="G250" s="35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82"/>
      <c r="W250" s="83"/>
      <c r="X250" s="78"/>
      <c r="Y250" s="78"/>
      <c r="Z250" s="78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</row>
    <row r="251" spans="1:37" x14ac:dyDescent="0.25">
      <c r="A251" s="5"/>
      <c r="B251" s="5"/>
      <c r="C251" s="7"/>
      <c r="D251" s="7"/>
      <c r="E251" s="7"/>
      <c r="F251" s="35"/>
      <c r="G251" s="35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82"/>
      <c r="W251" s="83"/>
      <c r="X251" s="78"/>
      <c r="Y251" s="78"/>
      <c r="Z251" s="78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</row>
    <row r="252" spans="1:37" x14ac:dyDescent="0.25">
      <c r="A252" s="5"/>
      <c r="B252" s="5"/>
      <c r="C252" s="7"/>
      <c r="D252" s="7"/>
      <c r="E252" s="7"/>
      <c r="F252" s="35"/>
      <c r="G252" s="35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82"/>
      <c r="W252" s="83"/>
      <c r="X252" s="78"/>
      <c r="Y252" s="78"/>
      <c r="Z252" s="78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</row>
    <row r="253" spans="1:37" x14ac:dyDescent="0.25">
      <c r="A253" s="5"/>
      <c r="B253" s="5"/>
      <c r="C253" s="7"/>
      <c r="D253" s="7"/>
      <c r="E253" s="7"/>
      <c r="F253" s="35"/>
      <c r="G253" s="35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82"/>
      <c r="W253" s="83"/>
      <c r="X253" s="78"/>
      <c r="Y253" s="78"/>
      <c r="Z253" s="78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</row>
    <row r="254" spans="1:37" x14ac:dyDescent="0.25">
      <c r="A254" s="5"/>
      <c r="B254" s="5"/>
      <c r="C254" s="7"/>
      <c r="D254" s="7"/>
      <c r="E254" s="7"/>
      <c r="F254" s="35"/>
      <c r="G254" s="35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82"/>
      <c r="W254" s="83"/>
      <c r="X254" s="78"/>
      <c r="Y254" s="78"/>
      <c r="Z254" s="78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</row>
    <row r="255" spans="1:37" x14ac:dyDescent="0.25">
      <c r="A255" s="5"/>
      <c r="B255" s="5"/>
      <c r="C255" s="7"/>
      <c r="D255" s="7"/>
      <c r="E255" s="7"/>
      <c r="F255" s="35"/>
      <c r="G255" s="35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82"/>
      <c r="W255" s="83"/>
      <c r="X255" s="78"/>
      <c r="Y255" s="78"/>
      <c r="Z255" s="78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</row>
    <row r="256" spans="1:37" x14ac:dyDescent="0.25">
      <c r="A256" s="5"/>
      <c r="B256" s="5"/>
      <c r="C256" s="7"/>
      <c r="D256" s="7"/>
      <c r="E256" s="7"/>
      <c r="F256" s="35"/>
      <c r="G256" s="35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82"/>
      <c r="W256" s="83"/>
      <c r="X256" s="78"/>
      <c r="Y256" s="78"/>
      <c r="Z256" s="78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</row>
    <row r="257" spans="1:37" x14ac:dyDescent="0.25">
      <c r="A257" s="5"/>
      <c r="B257" s="5"/>
      <c r="C257" s="7"/>
      <c r="D257" s="7"/>
      <c r="E257" s="7"/>
      <c r="F257" s="35"/>
      <c r="G257" s="35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82"/>
      <c r="W257" s="83"/>
      <c r="X257" s="78"/>
      <c r="Y257" s="78"/>
      <c r="Z257" s="78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</row>
    <row r="258" spans="1:37" x14ac:dyDescent="0.25">
      <c r="A258" s="5"/>
      <c r="B258" s="5"/>
      <c r="C258" s="7"/>
      <c r="D258" s="7"/>
      <c r="E258" s="7"/>
      <c r="F258" s="35"/>
      <c r="G258" s="35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82"/>
      <c r="W258" s="83"/>
      <c r="X258" s="78"/>
      <c r="Y258" s="78"/>
      <c r="Z258" s="78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</row>
    <row r="259" spans="1:37" x14ac:dyDescent="0.25">
      <c r="A259" s="5"/>
      <c r="B259" s="5"/>
      <c r="C259" s="7"/>
      <c r="D259" s="7"/>
      <c r="E259" s="7"/>
      <c r="F259" s="35"/>
      <c r="G259" s="35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82"/>
      <c r="W259" s="83"/>
      <c r="X259" s="78"/>
      <c r="Y259" s="78"/>
      <c r="Z259" s="78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</row>
    <row r="260" spans="1:37" x14ac:dyDescent="0.25">
      <c r="A260" s="5"/>
      <c r="B260" s="5"/>
      <c r="C260" s="7"/>
      <c r="D260" s="7"/>
      <c r="E260" s="7"/>
      <c r="F260" s="35"/>
      <c r="G260" s="35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82"/>
      <c r="W260" s="83"/>
      <c r="X260" s="78"/>
      <c r="Y260" s="78"/>
      <c r="Z260" s="78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</row>
    <row r="261" spans="1:37" x14ac:dyDescent="0.25">
      <c r="A261" s="5"/>
      <c r="B261" s="5"/>
      <c r="C261" s="7"/>
      <c r="D261" s="7"/>
      <c r="E261" s="7"/>
      <c r="F261" s="35"/>
      <c r="G261" s="35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82"/>
      <c r="W261" s="83"/>
      <c r="X261" s="78"/>
      <c r="Y261" s="78"/>
      <c r="Z261" s="78"/>
      <c r="AA261" s="7"/>
      <c r="AB261" s="7"/>
      <c r="AC261" s="7"/>
      <c r="AD261" s="7"/>
      <c r="AE261" s="7"/>
      <c r="AF261" s="7"/>
      <c r="AG261" s="7"/>
      <c r="AH261" s="7"/>
      <c r="AI261" s="7"/>
      <c r="AJ261" s="7"/>
      <c r="AK261" s="7"/>
    </row>
    <row r="262" spans="1:37" x14ac:dyDescent="0.25">
      <c r="A262" s="5"/>
      <c r="B262" s="5"/>
      <c r="C262" s="7"/>
      <c r="D262" s="7"/>
      <c r="E262" s="7"/>
      <c r="F262" s="35"/>
      <c r="G262" s="35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82"/>
      <c r="W262" s="83"/>
      <c r="X262" s="78"/>
      <c r="Y262" s="78"/>
      <c r="Z262" s="78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</row>
    <row r="263" spans="1:37" x14ac:dyDescent="0.25">
      <c r="A263" s="5"/>
      <c r="B263" s="5"/>
      <c r="C263" s="7"/>
      <c r="D263" s="7"/>
      <c r="E263" s="7"/>
      <c r="F263" s="35"/>
      <c r="G263" s="35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82"/>
      <c r="W263" s="83"/>
      <c r="X263" s="78"/>
      <c r="Y263" s="78"/>
      <c r="Z263" s="78"/>
      <c r="AA263" s="7"/>
      <c r="AB263" s="7"/>
      <c r="AC263" s="7"/>
      <c r="AD263" s="7"/>
      <c r="AE263" s="7"/>
      <c r="AF263" s="7"/>
      <c r="AG263" s="7"/>
      <c r="AH263" s="7"/>
      <c r="AI263" s="7"/>
      <c r="AJ263" s="7"/>
      <c r="AK263" s="7"/>
    </row>
    <row r="264" spans="1:37" x14ac:dyDescent="0.25">
      <c r="A264" s="5"/>
      <c r="B264" s="5"/>
      <c r="C264" s="7"/>
      <c r="D264" s="7"/>
      <c r="E264" s="7"/>
      <c r="F264" s="35"/>
      <c r="G264" s="35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82"/>
      <c r="W264" s="83"/>
      <c r="X264" s="78"/>
      <c r="Y264" s="78"/>
      <c r="Z264" s="78"/>
      <c r="AA264" s="7"/>
      <c r="AB264" s="7"/>
      <c r="AC264" s="7"/>
      <c r="AD264" s="7"/>
      <c r="AE264" s="7"/>
      <c r="AF264" s="7"/>
      <c r="AG264" s="7"/>
      <c r="AH264" s="7"/>
      <c r="AI264" s="7"/>
      <c r="AJ264" s="7"/>
      <c r="AK264" s="7"/>
    </row>
    <row r="265" spans="1:37" x14ac:dyDescent="0.25">
      <c r="A265" s="5"/>
      <c r="B265" s="5"/>
      <c r="C265" s="7"/>
      <c r="D265" s="7"/>
      <c r="E265" s="7"/>
      <c r="F265" s="35"/>
      <c r="G265" s="35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82"/>
      <c r="W265" s="83"/>
      <c r="X265" s="78"/>
      <c r="Y265" s="78"/>
      <c r="Z265" s="78"/>
      <c r="AA265" s="7"/>
      <c r="AB265" s="7"/>
      <c r="AC265" s="7"/>
      <c r="AD265" s="7"/>
      <c r="AE265" s="7"/>
      <c r="AF265" s="7"/>
      <c r="AG265" s="7"/>
      <c r="AH265" s="7"/>
      <c r="AI265" s="7"/>
      <c r="AJ265" s="7"/>
      <c r="AK265" s="7"/>
    </row>
    <row r="266" spans="1:37" x14ac:dyDescent="0.25">
      <c r="A266" s="5"/>
      <c r="B266" s="5"/>
      <c r="C266" s="7"/>
      <c r="D266" s="7"/>
      <c r="E266" s="7"/>
      <c r="F266" s="35"/>
      <c r="G266" s="35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82"/>
      <c r="W266" s="83"/>
      <c r="X266" s="78"/>
      <c r="Y266" s="78"/>
      <c r="Z266" s="78"/>
      <c r="AA266" s="7"/>
      <c r="AB266" s="7"/>
      <c r="AC266" s="7"/>
      <c r="AD266" s="7"/>
      <c r="AE266" s="7"/>
      <c r="AF266" s="7"/>
      <c r="AG266" s="7"/>
      <c r="AH266" s="7"/>
      <c r="AI266" s="7"/>
      <c r="AJ266" s="7"/>
      <c r="AK266" s="7"/>
    </row>
    <row r="267" spans="1:37" x14ac:dyDescent="0.25">
      <c r="A267" s="5"/>
      <c r="B267" s="5"/>
      <c r="C267" s="7"/>
      <c r="D267" s="7"/>
      <c r="E267" s="7"/>
      <c r="F267" s="35"/>
      <c r="G267" s="35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82"/>
      <c r="W267" s="83"/>
      <c r="X267" s="78"/>
      <c r="Y267" s="78"/>
      <c r="Z267" s="78"/>
      <c r="AA267" s="7"/>
      <c r="AB267" s="7"/>
      <c r="AC267" s="7"/>
      <c r="AD267" s="7"/>
      <c r="AE267" s="7"/>
      <c r="AF267" s="7"/>
      <c r="AG267" s="7"/>
      <c r="AH267" s="7"/>
      <c r="AI267" s="7"/>
      <c r="AJ267" s="7"/>
      <c r="AK267" s="7"/>
    </row>
    <row r="268" spans="1:37" x14ac:dyDescent="0.25">
      <c r="A268" s="5"/>
      <c r="B268" s="5"/>
      <c r="C268" s="7"/>
      <c r="D268" s="7"/>
      <c r="E268" s="7"/>
      <c r="F268" s="35"/>
      <c r="G268" s="35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82"/>
      <c r="W268" s="83"/>
      <c r="X268" s="78"/>
      <c r="Y268" s="78"/>
      <c r="Z268" s="78"/>
      <c r="AA268" s="7"/>
      <c r="AB268" s="7"/>
      <c r="AC268" s="7"/>
      <c r="AD268" s="7"/>
      <c r="AE268" s="7"/>
      <c r="AF268" s="7"/>
      <c r="AG268" s="7"/>
      <c r="AH268" s="7"/>
      <c r="AI268" s="7"/>
      <c r="AJ268" s="7"/>
      <c r="AK268" s="7"/>
    </row>
    <row r="269" spans="1:37" x14ac:dyDescent="0.25">
      <c r="A269" s="5"/>
      <c r="B269" s="5"/>
      <c r="C269" s="7"/>
      <c r="D269" s="7"/>
      <c r="E269" s="7"/>
      <c r="F269" s="35"/>
      <c r="G269" s="35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82"/>
      <c r="W269" s="83"/>
      <c r="X269" s="78"/>
      <c r="Y269" s="78"/>
      <c r="Z269" s="78"/>
      <c r="AA269" s="7"/>
      <c r="AB269" s="7"/>
      <c r="AC269" s="7"/>
      <c r="AD269" s="7"/>
      <c r="AE269" s="7"/>
      <c r="AF269" s="7"/>
      <c r="AG269" s="7"/>
      <c r="AH269" s="7"/>
      <c r="AI269" s="7"/>
      <c r="AJ269" s="7"/>
      <c r="AK269" s="7"/>
    </row>
    <row r="270" spans="1:37" x14ac:dyDescent="0.25">
      <c r="A270" s="5"/>
      <c r="B270" s="5"/>
      <c r="C270" s="7"/>
      <c r="D270" s="7"/>
      <c r="E270" s="7"/>
      <c r="F270" s="35"/>
      <c r="G270" s="35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82"/>
      <c r="W270" s="83"/>
      <c r="X270" s="78"/>
      <c r="Y270" s="78"/>
      <c r="Z270" s="78"/>
      <c r="AA270" s="7"/>
      <c r="AB270" s="7"/>
      <c r="AC270" s="7"/>
      <c r="AD270" s="7"/>
      <c r="AE270" s="7"/>
      <c r="AF270" s="7"/>
      <c r="AG270" s="7"/>
      <c r="AH270" s="7"/>
      <c r="AI270" s="7"/>
      <c r="AJ270" s="7"/>
      <c r="AK270" s="7"/>
    </row>
    <row r="271" spans="1:37" x14ac:dyDescent="0.25">
      <c r="A271" s="5"/>
      <c r="B271" s="5"/>
      <c r="C271" s="7"/>
      <c r="D271" s="7"/>
      <c r="E271" s="7"/>
      <c r="F271" s="35"/>
      <c r="G271" s="35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82"/>
      <c r="W271" s="83"/>
      <c r="X271" s="78"/>
      <c r="Y271" s="78"/>
      <c r="Z271" s="78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</row>
    <row r="272" spans="1:37" x14ac:dyDescent="0.25">
      <c r="A272" s="5"/>
      <c r="B272" s="5"/>
      <c r="C272" s="7"/>
      <c r="D272" s="7"/>
      <c r="E272" s="7"/>
      <c r="F272" s="35"/>
      <c r="G272" s="35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82"/>
      <c r="W272" s="83"/>
      <c r="X272" s="78"/>
      <c r="Y272" s="78"/>
      <c r="Z272" s="78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</row>
    <row r="273" spans="1:37" x14ac:dyDescent="0.25">
      <c r="A273" s="5"/>
      <c r="B273" s="5"/>
      <c r="C273" s="7"/>
      <c r="D273" s="7"/>
      <c r="E273" s="7"/>
      <c r="F273" s="35"/>
      <c r="G273" s="35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82"/>
      <c r="W273" s="83"/>
      <c r="X273" s="78"/>
      <c r="Y273" s="78"/>
      <c r="Z273" s="78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</row>
    <row r="274" spans="1:37" x14ac:dyDescent="0.25">
      <c r="A274" s="5"/>
      <c r="B274" s="5"/>
      <c r="C274" s="7"/>
      <c r="D274" s="7"/>
      <c r="E274" s="7"/>
      <c r="F274" s="35"/>
      <c r="G274" s="35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82"/>
      <c r="W274" s="83"/>
      <c r="X274" s="78"/>
      <c r="Y274" s="78"/>
      <c r="Z274" s="78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</row>
    <row r="275" spans="1:37" x14ac:dyDescent="0.25">
      <c r="A275" s="5"/>
      <c r="B275" s="5"/>
      <c r="C275" s="7"/>
      <c r="D275" s="7"/>
      <c r="E275" s="7"/>
      <c r="F275" s="35"/>
      <c r="G275" s="35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82"/>
      <c r="W275" s="83"/>
      <c r="X275" s="78"/>
      <c r="Y275" s="78"/>
      <c r="Z275" s="78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</row>
    <row r="276" spans="1:37" x14ac:dyDescent="0.25">
      <c r="A276" s="5"/>
      <c r="B276" s="5"/>
      <c r="C276" s="7"/>
      <c r="D276" s="7"/>
      <c r="E276" s="7"/>
      <c r="F276" s="35"/>
      <c r="G276" s="35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82"/>
      <c r="W276" s="83"/>
      <c r="X276" s="78"/>
      <c r="Y276" s="78"/>
      <c r="Z276" s="78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</row>
    <row r="277" spans="1:37" x14ac:dyDescent="0.25">
      <c r="A277" s="5"/>
      <c r="B277" s="5"/>
      <c r="C277" s="7"/>
      <c r="D277" s="7"/>
      <c r="E277" s="7"/>
      <c r="F277" s="35"/>
      <c r="G277" s="35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82"/>
      <c r="W277" s="83"/>
      <c r="X277" s="78"/>
      <c r="Y277" s="78"/>
      <c r="Z277" s="78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</row>
    <row r="278" spans="1:37" x14ac:dyDescent="0.25">
      <c r="A278" s="5"/>
      <c r="B278" s="5"/>
      <c r="C278" s="7"/>
      <c r="D278" s="7"/>
      <c r="E278" s="7"/>
      <c r="F278" s="35"/>
      <c r="G278" s="35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82"/>
      <c r="W278" s="83"/>
      <c r="X278" s="78"/>
      <c r="Y278" s="78"/>
      <c r="Z278" s="78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</row>
    <row r="279" spans="1:37" x14ac:dyDescent="0.25">
      <c r="A279" s="5"/>
      <c r="B279" s="5"/>
      <c r="C279" s="7"/>
      <c r="D279" s="7"/>
      <c r="E279" s="7"/>
      <c r="F279" s="35"/>
      <c r="G279" s="35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82"/>
      <c r="W279" s="83"/>
      <c r="X279" s="78"/>
      <c r="Y279" s="78"/>
      <c r="Z279" s="78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</row>
    <row r="280" spans="1:37" x14ac:dyDescent="0.25">
      <c r="A280" s="5"/>
      <c r="B280" s="5"/>
      <c r="C280" s="7"/>
      <c r="D280" s="7"/>
      <c r="E280" s="7"/>
      <c r="F280" s="35"/>
      <c r="G280" s="35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82"/>
      <c r="W280" s="83"/>
      <c r="X280" s="78"/>
      <c r="Y280" s="78"/>
      <c r="Z280" s="78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</row>
    <row r="281" spans="1:37" x14ac:dyDescent="0.25">
      <c r="A281" s="5"/>
      <c r="B281" s="5"/>
      <c r="C281" s="7"/>
      <c r="D281" s="7"/>
      <c r="E281" s="7"/>
      <c r="F281" s="35"/>
      <c r="G281" s="35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82"/>
      <c r="W281" s="83"/>
      <c r="X281" s="78"/>
      <c r="Y281" s="78"/>
      <c r="Z281" s="78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</row>
    <row r="282" spans="1:37" x14ac:dyDescent="0.25">
      <c r="A282" s="5"/>
      <c r="B282" s="5"/>
      <c r="C282" s="7"/>
      <c r="D282" s="7"/>
      <c r="E282" s="7"/>
      <c r="F282" s="35"/>
      <c r="G282" s="35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82"/>
      <c r="W282" s="83"/>
      <c r="X282" s="78"/>
      <c r="Y282" s="78"/>
      <c r="Z282" s="78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</row>
  </sheetData>
  <mergeCells count="4">
    <mergeCell ref="F4:G4"/>
    <mergeCell ref="O4:P4"/>
    <mergeCell ref="O5:P10"/>
    <mergeCell ref="S4:W4"/>
  </mergeCells>
  <conditionalFormatting sqref="D5:D282">
    <cfRule type="expression" dxfId="24" priority="5">
      <formula>$B$5=ROW()</formula>
    </cfRule>
    <cfRule type="expression" dxfId="23" priority="10">
      <formula>AND($D5&lt;&gt;"",MOD(ROW(),2)=0)</formula>
    </cfRule>
  </conditionalFormatting>
  <conditionalFormatting sqref="F3">
    <cfRule type="cellIs" dxfId="22" priority="9" operator="equal">
      <formula>"Entrez la recherche"</formula>
    </cfRule>
  </conditionalFormatting>
  <conditionalFormatting sqref="F6:G282">
    <cfRule type="expression" dxfId="21" priority="4">
      <formula>$B$9=ROW()</formula>
    </cfRule>
    <cfRule type="expression" dxfId="20" priority="6">
      <formula>AND($F6&lt;&gt;"",MOD(ROW(),2)=1)</formula>
    </cfRule>
    <cfRule type="expression" dxfId="19" priority="8">
      <formula>AND($F6&lt;&gt;"",MOD(ROW(),2)=0)</formula>
    </cfRule>
  </conditionalFormatting>
  <conditionalFormatting sqref="D5:D25">
    <cfRule type="expression" dxfId="18" priority="7">
      <formula>AND($D5&lt;&gt;"",MOD(ROW(),2)=1)</formula>
    </cfRule>
  </conditionalFormatting>
  <conditionalFormatting sqref="S6:Z999">
    <cfRule type="expression" dxfId="17" priority="2">
      <formula>AND($S6&lt;&gt;"",MOD(ROW(),2)=1)</formula>
    </cfRule>
    <cfRule type="expression" dxfId="16" priority="3">
      <formula>AND($S6&lt;&gt;"",MOD(ROW(),2)=0)</formula>
    </cfRule>
  </conditionalFormatting>
  <dataValidations disablePrompts="1" count="3">
    <dataValidation type="list" allowBlank="1" showInputMessage="1" showErrorMessage="1" sqref="E3" xr:uid="{5E55889C-0E42-4B3D-A889-49715B2591F1}">
      <formula1>"Name,Project"</formula1>
    </dataValidation>
    <dataValidation type="list" allowBlank="1" showInputMessage="1" showErrorMessage="1" sqref="J15" xr:uid="{AFE31937-D14F-405B-B1C8-74D6D826C99E}">
      <formula1>Projects</formula1>
    </dataValidation>
    <dataValidation type="list" allowBlank="1" showInputMessage="1" showErrorMessage="1" sqref="J4" xr:uid="{FECEBA2D-C695-447C-B315-2F4E4C784163}">
      <formula1>Empl_Name</formula1>
    </dataValidation>
  </dataValidations>
  <pageMargins left="0.26" right="0.25" top="0.75" bottom="0.75" header="0.3" footer="0.3"/>
  <pageSetup orientation="portrait" horizontalDpi="200" verticalDpi="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32FEF9-BBB5-4167-B6DF-AD5F74CF0754}">
  <sheetPr codeName="Schedule"/>
  <dimension ref="A1:AK53"/>
  <sheetViews>
    <sheetView showZeros="0" tabSelected="1" topLeftCell="C1" workbookViewId="0">
      <selection activeCell="W6" sqref="W6"/>
    </sheetView>
  </sheetViews>
  <sheetFormatPr baseColWidth="10" defaultColWidth="9.140625" defaultRowHeight="15" x14ac:dyDescent="0.25"/>
  <cols>
    <col min="1" max="1" width="16.140625" hidden="1" customWidth="1"/>
    <col min="2" max="2" width="10.42578125" hidden="1" customWidth="1"/>
    <col min="3" max="3" width="2" customWidth="1"/>
    <col min="4" max="4" width="14.42578125" bestFit="1" customWidth="1"/>
    <col min="5" max="5" width="4.140625" customWidth="1"/>
    <col min="6" max="6" width="5" bestFit="1" customWidth="1"/>
    <col min="7" max="35" width="4.140625" customWidth="1"/>
    <col min="36" max="36" width="27.85546875" customWidth="1"/>
  </cols>
  <sheetData>
    <row r="1" spans="1:37" ht="37.5" x14ac:dyDescent="0.5">
      <c r="A1" s="5"/>
      <c r="B1" s="5"/>
      <c r="C1" s="127" t="s">
        <v>8</v>
      </c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24"/>
    </row>
    <row r="2" spans="1:37" ht="21" customHeight="1" x14ac:dyDescent="0.25">
      <c r="A2" s="5"/>
      <c r="B2" s="5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</row>
    <row r="3" spans="1:37" ht="45.75" x14ac:dyDescent="0.25">
      <c r="A3" s="5"/>
      <c r="B3" s="5"/>
      <c r="C3" s="7"/>
      <c r="D3" s="9" t="s">
        <v>7</v>
      </c>
      <c r="E3" s="10">
        <f>B4</f>
        <v>44958</v>
      </c>
      <c r="F3" s="10">
        <f>E3+1</f>
        <v>44959</v>
      </c>
      <c r="G3" s="10">
        <f t="shared" ref="G3:Q3" si="0">F3+1</f>
        <v>44960</v>
      </c>
      <c r="H3" s="10">
        <f t="shared" si="0"/>
        <v>44961</v>
      </c>
      <c r="I3" s="10">
        <f t="shared" si="0"/>
        <v>44962</v>
      </c>
      <c r="J3" s="10">
        <f t="shared" si="0"/>
        <v>44963</v>
      </c>
      <c r="K3" s="10">
        <f t="shared" si="0"/>
        <v>44964</v>
      </c>
      <c r="L3" s="10">
        <f t="shared" si="0"/>
        <v>44965</v>
      </c>
      <c r="M3" s="10">
        <f t="shared" si="0"/>
        <v>44966</v>
      </c>
      <c r="N3" s="10">
        <f t="shared" si="0"/>
        <v>44967</v>
      </c>
      <c r="O3" s="10">
        <f t="shared" si="0"/>
        <v>44968</v>
      </c>
      <c r="P3" s="10">
        <f t="shared" si="0"/>
        <v>44969</v>
      </c>
      <c r="Q3" s="10">
        <f t="shared" si="0"/>
        <v>44970</v>
      </c>
      <c r="R3" s="10">
        <f t="shared" ref="R3:AF3" si="1">Q3+1</f>
        <v>44971</v>
      </c>
      <c r="S3" s="10">
        <f t="shared" si="1"/>
        <v>44972</v>
      </c>
      <c r="T3" s="10">
        <f t="shared" si="1"/>
        <v>44973</v>
      </c>
      <c r="U3" s="10">
        <f t="shared" si="1"/>
        <v>44974</v>
      </c>
      <c r="V3" s="10">
        <f t="shared" si="1"/>
        <v>44975</v>
      </c>
      <c r="W3" s="10">
        <f t="shared" si="1"/>
        <v>44976</v>
      </c>
      <c r="X3" s="10">
        <f t="shared" si="1"/>
        <v>44977</v>
      </c>
      <c r="Y3" s="10">
        <f t="shared" si="1"/>
        <v>44978</v>
      </c>
      <c r="Z3" s="10">
        <f t="shared" si="1"/>
        <v>44979</v>
      </c>
      <c r="AA3" s="10">
        <f t="shared" si="1"/>
        <v>44980</v>
      </c>
      <c r="AB3" s="10">
        <f t="shared" si="1"/>
        <v>44981</v>
      </c>
      <c r="AC3" s="10">
        <f t="shared" si="1"/>
        <v>44982</v>
      </c>
      <c r="AD3" s="10">
        <f t="shared" si="1"/>
        <v>44983</v>
      </c>
      <c r="AE3" s="10">
        <f t="shared" si="1"/>
        <v>44984</v>
      </c>
      <c r="AF3" s="10">
        <f t="shared" si="1"/>
        <v>44985</v>
      </c>
      <c r="AG3" s="10" t="str">
        <f>IF(MONTH(AF3)&lt;&gt;MONTH(AF3+1),"",AF3+1)</f>
        <v/>
      </c>
      <c r="AH3" s="10" t="e">
        <f t="shared" ref="AH3:AI3" si="2">IF(MONTH(AG3)&lt;&gt;MONTH(AG3+1),"",AG3+1)</f>
        <v>#VALUE!</v>
      </c>
      <c r="AI3" s="10" t="e">
        <f t="shared" si="2"/>
        <v>#VALUE!</v>
      </c>
      <c r="AJ3" s="110" t="s">
        <v>107</v>
      </c>
      <c r="AK3" s="108"/>
    </row>
    <row r="4" spans="1:37" x14ac:dyDescent="0.25">
      <c r="A4" s="91" t="s">
        <v>92</v>
      </c>
      <c r="B4" s="92">
        <f>DATE(B6,B5,1)</f>
        <v>44958</v>
      </c>
      <c r="C4" s="7"/>
      <c r="D4" s="7" t="s">
        <v>128</v>
      </c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111" t="str">
        <f>Admin!C11</f>
        <v>Clocked In</v>
      </c>
      <c r="AK4" s="108"/>
    </row>
    <row r="5" spans="1:37" x14ac:dyDescent="0.25">
      <c r="A5" s="91" t="s">
        <v>93</v>
      </c>
      <c r="B5" s="93">
        <v>2</v>
      </c>
      <c r="C5" s="7"/>
      <c r="D5" s="7" t="s">
        <v>129</v>
      </c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112" t="str">
        <f>Admin!C12</f>
        <v>Clocked In (limit reached)</v>
      </c>
      <c r="AK5" s="108"/>
    </row>
    <row r="6" spans="1:37" x14ac:dyDescent="0.25">
      <c r="A6" s="91" t="s">
        <v>94</v>
      </c>
      <c r="B6" s="93">
        <f>INDEX(Years,B11,1)</f>
        <v>2023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113" t="str">
        <f>Admin!C13</f>
        <v>Clocked Out -Reg. Time</v>
      </c>
      <c r="AK6" s="108"/>
    </row>
    <row r="7" spans="1:37" x14ac:dyDescent="0.25">
      <c r="A7" s="91" t="s">
        <v>95</v>
      </c>
      <c r="B7" s="92">
        <v>44348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114" t="str">
        <f>Admin!C14</f>
        <v>Clocked Out-OT</v>
      </c>
      <c r="AK7" s="108"/>
    </row>
    <row r="8" spans="1:37" x14ac:dyDescent="0.25">
      <c r="A8" s="91" t="s">
        <v>96</v>
      </c>
      <c r="B8" s="94" t="str">
        <f>UPPER(TEXT(B4,"mmmm, yyyy"))</f>
        <v>FÉVRIER, YYYY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109">
        <f>Admin!C15</f>
        <v>0</v>
      </c>
      <c r="AK8" s="108"/>
    </row>
    <row r="9" spans="1:37" x14ac:dyDescent="0.25">
      <c r="A9" s="91" t="s">
        <v>97</v>
      </c>
      <c r="B9" s="92">
        <v>44331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108"/>
    </row>
    <row r="10" spans="1:37" x14ac:dyDescent="0.25">
      <c r="A10" s="91" t="s">
        <v>98</v>
      </c>
      <c r="B10" s="93">
        <v>129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108"/>
    </row>
    <row r="11" spans="1:37" x14ac:dyDescent="0.25">
      <c r="A11" s="91" t="s">
        <v>99</v>
      </c>
      <c r="B11" s="93"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108"/>
    </row>
    <row r="12" spans="1:37" x14ac:dyDescent="0.25">
      <c r="A12" s="91" t="s">
        <v>100</v>
      </c>
      <c r="B12" s="91" t="b"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108"/>
    </row>
    <row r="13" spans="1:37" x14ac:dyDescent="0.25">
      <c r="A13" s="91" t="s">
        <v>104</v>
      </c>
      <c r="B13" s="93">
        <v>3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108"/>
    </row>
    <row r="14" spans="1:37" x14ac:dyDescent="0.25">
      <c r="A14" s="91" t="s">
        <v>103</v>
      </c>
      <c r="B14" s="102" t="str" cm="1">
        <f t="array" aca="1" ref="B14" ca="1">IFERROR(INDEX(ProjectsWithAll,B13,0),A18)</f>
        <v>Y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108"/>
    </row>
    <row r="15" spans="1:37" x14ac:dyDescent="0.25">
      <c r="A15" s="5"/>
      <c r="B15" s="5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108"/>
    </row>
    <row r="16" spans="1:37" x14ac:dyDescent="0.25">
      <c r="A16" s="5"/>
      <c r="B16" s="5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108"/>
    </row>
    <row r="17" spans="1:37" x14ac:dyDescent="0.25">
      <c r="A17" s="97" t="s">
        <v>105</v>
      </c>
      <c r="B17" s="95" t="s">
        <v>101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108"/>
    </row>
    <row r="18" spans="1:37" x14ac:dyDescent="0.25">
      <c r="A18" s="98" t="s">
        <v>102</v>
      </c>
      <c r="B18" s="96">
        <v>2022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108"/>
    </row>
    <row r="19" spans="1:37" x14ac:dyDescent="0.25">
      <c r="A19" s="99" t="str">
        <f>Admin!F10</f>
        <v>X</v>
      </c>
      <c r="B19" s="96">
        <v>2023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108"/>
    </row>
    <row r="20" spans="1:37" x14ac:dyDescent="0.25">
      <c r="A20" s="99" t="str">
        <f>Admin!F11</f>
        <v>Y</v>
      </c>
      <c r="B20" s="96">
        <v>2024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108"/>
    </row>
    <row r="21" spans="1:37" x14ac:dyDescent="0.25">
      <c r="A21" s="99">
        <f>Admin!F12</f>
        <v>0</v>
      </c>
      <c r="B21" s="96">
        <v>2025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108"/>
    </row>
    <row r="22" spans="1:37" x14ac:dyDescent="0.25">
      <c r="A22" s="99">
        <f>Admin!F13</f>
        <v>0</v>
      </c>
      <c r="B22" s="96">
        <v>2026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108"/>
    </row>
    <row r="23" spans="1:37" x14ac:dyDescent="0.25">
      <c r="A23" s="101">
        <f>Admin!F14</f>
        <v>0</v>
      </c>
      <c r="B23" s="100">
        <v>2027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108"/>
    </row>
    <row r="24" spans="1:37" x14ac:dyDescent="0.25">
      <c r="A24" s="101">
        <f>Admin!F15</f>
        <v>0</v>
      </c>
      <c r="B24" s="100">
        <v>2028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108"/>
    </row>
    <row r="25" spans="1:37" x14ac:dyDescent="0.25">
      <c r="A25" s="101">
        <f>Admin!F16</f>
        <v>0</v>
      </c>
      <c r="B25" s="100">
        <v>2029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108"/>
    </row>
    <row r="26" spans="1:37" x14ac:dyDescent="0.25">
      <c r="A26" s="101">
        <f>Admin!F17</f>
        <v>0</v>
      </c>
      <c r="B26" s="100">
        <v>2030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108"/>
    </row>
    <row r="27" spans="1:37" x14ac:dyDescent="0.25">
      <c r="A27" s="101">
        <f>Admin!F18</f>
        <v>0</v>
      </c>
      <c r="B27" s="5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108"/>
    </row>
    <row r="28" spans="1:37" x14ac:dyDescent="0.25">
      <c r="A28" s="101">
        <f>Admin!F19</f>
        <v>0</v>
      </c>
      <c r="B28" s="5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108"/>
    </row>
    <row r="29" spans="1:37" x14ac:dyDescent="0.25">
      <c r="A29" s="101">
        <f>Admin!F20</f>
        <v>0</v>
      </c>
      <c r="B29" s="5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108"/>
    </row>
    <row r="30" spans="1:37" x14ac:dyDescent="0.25">
      <c r="A30" s="101">
        <f>Admin!F21</f>
        <v>0</v>
      </c>
      <c r="B30" s="5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108"/>
    </row>
    <row r="31" spans="1:37" x14ac:dyDescent="0.25">
      <c r="A31" s="101">
        <f>Admin!F22</f>
        <v>0</v>
      </c>
      <c r="B31" s="5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108"/>
    </row>
    <row r="32" spans="1:37" x14ac:dyDescent="0.25">
      <c r="A32" s="101">
        <f>Admin!F23</f>
        <v>0</v>
      </c>
      <c r="B32" s="5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108"/>
    </row>
    <row r="33" spans="1:37" x14ac:dyDescent="0.25">
      <c r="A33" s="101">
        <f>Admin!F24</f>
        <v>0</v>
      </c>
      <c r="B33" s="5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108"/>
    </row>
    <row r="34" spans="1:37" x14ac:dyDescent="0.25">
      <c r="A34" s="101">
        <f>Admin!F25</f>
        <v>0</v>
      </c>
      <c r="B34" s="5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108"/>
    </row>
    <row r="35" spans="1:37" x14ac:dyDescent="0.25">
      <c r="A35" s="5"/>
      <c r="B35" s="5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108"/>
    </row>
    <row r="36" spans="1:37" x14ac:dyDescent="0.25">
      <c r="A36" s="5"/>
      <c r="B36" s="5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108"/>
    </row>
    <row r="37" spans="1:37" x14ac:dyDescent="0.25">
      <c r="A37" s="5"/>
      <c r="B37" s="5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108"/>
    </row>
    <row r="38" spans="1:37" x14ac:dyDescent="0.25">
      <c r="A38" s="5"/>
      <c r="B38" s="5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108"/>
    </row>
    <row r="39" spans="1:37" x14ac:dyDescent="0.25">
      <c r="A39" s="5"/>
      <c r="B39" s="5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108"/>
    </row>
    <row r="40" spans="1:37" x14ac:dyDescent="0.25">
      <c r="A40" s="5"/>
      <c r="B40" s="5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108"/>
    </row>
    <row r="41" spans="1:37" x14ac:dyDescent="0.25">
      <c r="A41" s="5"/>
      <c r="B41" s="5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108"/>
    </row>
    <row r="42" spans="1:37" x14ac:dyDescent="0.25">
      <c r="A42" s="5"/>
      <c r="B42" s="5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108"/>
    </row>
    <row r="43" spans="1:37" x14ac:dyDescent="0.25">
      <c r="A43" s="5"/>
      <c r="B43" s="5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108"/>
    </row>
    <row r="44" spans="1:37" x14ac:dyDescent="0.25">
      <c r="A44" s="5"/>
      <c r="B44" s="5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108"/>
    </row>
    <row r="45" spans="1:37" x14ac:dyDescent="0.25">
      <c r="A45" s="5"/>
      <c r="B45" s="5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108"/>
    </row>
    <row r="46" spans="1:37" x14ac:dyDescent="0.25">
      <c r="A46" s="5"/>
      <c r="B46" s="5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108"/>
    </row>
    <row r="47" spans="1:37" x14ac:dyDescent="0.25">
      <c r="A47" s="5"/>
      <c r="B47" s="5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108"/>
    </row>
    <row r="48" spans="1:37" x14ac:dyDescent="0.25">
      <c r="A48" s="5"/>
      <c r="B48" s="5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108"/>
    </row>
    <row r="49" spans="1:37" x14ac:dyDescent="0.25">
      <c r="A49" s="5"/>
      <c r="B49" s="5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108"/>
    </row>
    <row r="50" spans="1:37" x14ac:dyDescent="0.25">
      <c r="A50" s="5"/>
      <c r="B50" s="5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108"/>
    </row>
    <row r="51" spans="1:37" x14ac:dyDescent="0.25">
      <c r="A51" s="5"/>
      <c r="B51" s="5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108"/>
    </row>
    <row r="52" spans="1:37" x14ac:dyDescent="0.25">
      <c r="A52" s="5"/>
      <c r="B52" s="5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108"/>
    </row>
    <row r="53" spans="1:37" x14ac:dyDescent="0.25">
      <c r="A53" s="5"/>
      <c r="B53" s="5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108"/>
    </row>
  </sheetData>
  <mergeCells count="1">
    <mergeCell ref="C1:AJ1"/>
  </mergeCells>
  <conditionalFormatting sqref="D4:AI50">
    <cfRule type="expression" dxfId="15" priority="2">
      <formula>AND($D4&lt;&gt;"",MOD(ROW(),2)=0)</formula>
    </cfRule>
  </conditionalFormatting>
  <conditionalFormatting sqref="D4:AI52">
    <cfRule type="expression" dxfId="14" priority="1">
      <formula>AND($D4&lt;&gt;"",MOD(ROW(),2)=1)</formula>
    </cfRule>
  </conditionalFormatting>
  <pageMargins left="0.7" right="0.7" top="0.75" bottom="0.75" header="0.3" footer="0.3"/>
  <pageSetup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Sched_Refresh">
                <anchor moveWithCells="1">
                  <from>
                    <xdr:col>28</xdr:col>
                    <xdr:colOff>47625</xdr:colOff>
                    <xdr:row>1</xdr:row>
                    <xdr:rowOff>57150</xdr:rowOff>
                  </from>
                  <to>
                    <xdr:col>30</xdr:col>
                    <xdr:colOff>104775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Sched_Refresh">
                <anchor moveWithCells="1">
                  <from>
                    <xdr:col>22</xdr:col>
                    <xdr:colOff>28575</xdr:colOff>
                    <xdr:row>1</xdr:row>
                    <xdr:rowOff>57150</xdr:rowOff>
                  </from>
                  <to>
                    <xdr:col>25</xdr:col>
                    <xdr:colOff>142875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CBDD-C93F-4422-A24A-F38942F91831}">
  <sheetPr codeName="TimesheetDB">
    <outlinePr summaryBelow="0" summaryRight="0"/>
  </sheetPr>
  <dimension ref="A1:AU996"/>
  <sheetViews>
    <sheetView workbookViewId="0">
      <selection activeCell="C4" sqref="C4"/>
    </sheetView>
  </sheetViews>
  <sheetFormatPr baseColWidth="10" defaultColWidth="13.140625" defaultRowHeight="15" customHeight="1" x14ac:dyDescent="0.2"/>
  <cols>
    <col min="1" max="1" width="9.85546875" style="2" bestFit="1" customWidth="1"/>
    <col min="2" max="2" width="12" style="2" bestFit="1" customWidth="1"/>
    <col min="3" max="3" width="13.5703125" style="2" bestFit="1" customWidth="1"/>
    <col min="4" max="4" width="19.85546875" style="2" bestFit="1" customWidth="1"/>
    <col min="5" max="5" width="18.85546875" style="2" customWidth="1"/>
    <col min="6" max="6" width="11.7109375" style="2" customWidth="1"/>
    <col min="7" max="7" width="12.5703125" style="2" customWidth="1"/>
    <col min="8" max="8" width="13.140625" style="2" customWidth="1"/>
    <col min="9" max="10" width="13.140625" style="2" hidden="1" customWidth="1"/>
    <col min="11" max="11" width="17.7109375" style="2" hidden="1" customWidth="1"/>
    <col min="12" max="14" width="13.140625" style="2" hidden="1" customWidth="1"/>
    <col min="15" max="15" width="6.7109375" style="2" hidden="1" customWidth="1"/>
    <col min="16" max="16" width="9.85546875" style="2" hidden="1" customWidth="1"/>
    <col min="17" max="18" width="18.140625" style="2" hidden="1" customWidth="1"/>
    <col min="19" max="22" width="13.140625" style="2" hidden="1" customWidth="1"/>
    <col min="23" max="23" width="16.85546875" style="2" hidden="1" customWidth="1"/>
    <col min="24" max="24" width="17.42578125" style="2" hidden="1" customWidth="1"/>
    <col min="25" max="25" width="11.5703125" style="2" hidden="1" customWidth="1"/>
    <col min="26" max="26" width="17.42578125" style="2" hidden="1" customWidth="1"/>
    <col min="27" max="27" width="13" style="2" hidden="1" customWidth="1"/>
    <col min="28" max="29" width="10.85546875" style="2" hidden="1" customWidth="1"/>
    <col min="30" max="30" width="8.5703125" style="2" hidden="1" customWidth="1"/>
    <col min="31" max="31" width="0" style="2" hidden="1" customWidth="1"/>
    <col min="32" max="32" width="13.5703125" style="2" hidden="1" customWidth="1"/>
    <col min="33" max="34" width="11.85546875" style="2" hidden="1" customWidth="1"/>
    <col min="35" max="35" width="0" style="2" hidden="1" customWidth="1"/>
    <col min="36" max="36" width="9.85546875" style="2" hidden="1" customWidth="1"/>
    <col min="37" max="38" width="0" style="2" hidden="1" customWidth="1"/>
    <col min="39" max="40" width="15.5703125" style="2" hidden="1" customWidth="1"/>
    <col min="41" max="41" width="0" style="2" hidden="1" customWidth="1"/>
    <col min="42" max="42" width="11.42578125" style="2" hidden="1" customWidth="1"/>
    <col min="43" max="43" width="10.28515625" style="2" hidden="1" customWidth="1"/>
    <col min="44" max="44" width="10.85546875" style="2" hidden="1" customWidth="1"/>
    <col min="45" max="45" width="7.85546875" style="2" hidden="1" customWidth="1"/>
    <col min="46" max="46" width="9.85546875" style="2" hidden="1" customWidth="1"/>
    <col min="47" max="47" width="20.42578125" style="2" hidden="1" customWidth="1"/>
    <col min="48" max="16384" width="13.140625" style="2"/>
  </cols>
  <sheetData>
    <row r="1" spans="1:47" ht="15.75" customHeight="1" thickBot="1" x14ac:dyDescent="0.3">
      <c r="A1" s="60" t="s">
        <v>82</v>
      </c>
      <c r="B1" s="60" t="s">
        <v>0</v>
      </c>
      <c r="C1" s="60" t="s">
        <v>66</v>
      </c>
      <c r="D1" s="60" t="s">
        <v>1</v>
      </c>
      <c r="E1" s="60" t="s">
        <v>2</v>
      </c>
      <c r="F1" s="60" t="s">
        <v>3</v>
      </c>
      <c r="G1" s="60" t="s">
        <v>4</v>
      </c>
      <c r="H1" s="60" t="s">
        <v>5</v>
      </c>
      <c r="K1" s="59" t="str">
        <f>'Timesheet Entries'!E3</f>
        <v>Name</v>
      </c>
      <c r="L1" s="59" t="s">
        <v>0</v>
      </c>
      <c r="N1" s="59" t="s">
        <v>0</v>
      </c>
      <c r="P1" s="59" t="s">
        <v>82</v>
      </c>
      <c r="Q1" s="59" t="s">
        <v>1</v>
      </c>
      <c r="R1" s="86" t="s">
        <v>2</v>
      </c>
      <c r="S1" s="90" t="s">
        <v>0</v>
      </c>
      <c r="T1" s="88" t="s">
        <v>1</v>
      </c>
      <c r="U1" s="89" t="s">
        <v>2</v>
      </c>
      <c r="W1" s="147" t="s">
        <v>86</v>
      </c>
      <c r="X1" s="148"/>
      <c r="Y1" s="149"/>
      <c r="Z1" s="71">
        <f>IF(OR(W3="",X3=""),"",IF(((X3-W3)*24)&gt;RegHrsLimit,RegHrsLimit,(X3-W3)*24))</f>
        <v>7.9999999998835847</v>
      </c>
      <c r="AA1" s="71">
        <f>IF(((X3-W3)*24)&gt;RegHrsLimit,((X3-W3)*24)-RegHrsLimit,0)</f>
        <v>0</v>
      </c>
      <c r="AB1" s="71">
        <f>Z3*Y3</f>
        <v>271.99999999604188</v>
      </c>
      <c r="AC1" s="71">
        <f>IFERROR(AA3*(Y3*OTRate),0)</f>
        <v>0</v>
      </c>
      <c r="AD1" s="71">
        <f>IFERROR(AB3+AC3,"")</f>
        <v>271.99999999604188</v>
      </c>
      <c r="AF1" s="59" t="s">
        <v>66</v>
      </c>
      <c r="AG1" s="104" t="s">
        <v>1</v>
      </c>
      <c r="AH1" s="104" t="s">
        <v>1</v>
      </c>
      <c r="AJ1" s="150" t="s">
        <v>106</v>
      </c>
      <c r="AK1" s="150"/>
      <c r="AL1" s="150"/>
      <c r="AM1" s="150"/>
      <c r="AN1" s="150"/>
      <c r="AO1" s="150"/>
      <c r="AP1" s="71" t="str">
        <f>IF(OR(AM3="",AN3=""),"",IF(((AN3-AM3)*24)&gt;RegHrsLimit,RegHrsLimit,(AN3-AM3)*24))</f>
        <v/>
      </c>
      <c r="AQ1" s="71" t="str">
        <f>IF(((AN3-AM3)*24)&gt;RegHrsLimit,((AN3-AM3)*24)-RegHrsLimit,"")</f>
        <v/>
      </c>
      <c r="AR1" s="71">
        <f>IFERROR(AP3*AO3,"")</f>
        <v>0</v>
      </c>
      <c r="AS1" s="71">
        <f>IFERROR(AQ3*(AO3*OTRate),"")</f>
        <v>0</v>
      </c>
      <c r="AT1" s="71">
        <f>IFERROR(AR3+AS3,"")</f>
        <v>0</v>
      </c>
      <c r="AU1" s="71" t="str">
        <f ca="1">IF(AND(AN3="",(NOW()-AM3)*24&lt;RegHrsLimit),Admin!$C$11,IF(AND(AN3="",(NOW()-AM3)*24&gt;=RegHrsLimit),Admin!$C$12,IF(AND(AN3&lt;&gt;"",AQ3=""),Admin!$C$13,IF(AND(AN3&lt;&gt;"",AQ3&lt;&gt;""),Admin!$C$14))))</f>
        <v>Clocked In (limit reached)</v>
      </c>
    </row>
    <row r="2" spans="1:47" ht="15.75" customHeight="1" x14ac:dyDescent="0.25">
      <c r="A2" s="58">
        <v>1</v>
      </c>
      <c r="B2" s="1" t="s">
        <v>128</v>
      </c>
      <c r="C2" s="1">
        <v>1</v>
      </c>
      <c r="D2" s="126">
        <v>44668.559027777781</v>
      </c>
      <c r="E2" s="126">
        <v>44668.934027777781</v>
      </c>
      <c r="F2" s="118">
        <v>8.9999999994761311</v>
      </c>
      <c r="G2" s="125">
        <v>20</v>
      </c>
      <c r="H2" s="125">
        <v>190</v>
      </c>
      <c r="K2" s="63" t="str">
        <f>IF('Timesheet Entries'!F3="Enter Search","&lt;&gt;","*"&amp;'Timesheet Entries'!F3&amp;"*")</f>
        <v>&lt;&gt;</v>
      </c>
      <c r="L2" s="1" t="s">
        <v>128</v>
      </c>
      <c r="N2" s="63" cm="1">
        <f t="array" aca="1" ref="N2" ca="1">IFERROR(INDIRECT("'Timesheet Entries'!D"&amp;'Timesheet Entries'!$B$5,TRUE),"&lt;&gt;")</f>
        <v>0</v>
      </c>
      <c r="P2" s="58"/>
      <c r="Q2" s="3"/>
      <c r="R2" s="3"/>
      <c r="S2" s="63" cm="1">
        <f t="array" aca="1" ref="S2" ca="1">IFERROR(INDIRECT("'Timesheet Entries'!D"&amp;'Timesheet Entries'!B5,TRUE),"")</f>
        <v>0</v>
      </c>
      <c r="T2" s="87" t="str">
        <f>"&gt;="&amp;'Timesheet Entries'!W3</f>
        <v>&gt;=44652</v>
      </c>
      <c r="U2" s="87" t="str">
        <f>"&lt;"&amp;'Timesheet Entries'!Y3+1</f>
        <v>&lt;44682</v>
      </c>
      <c r="W2" s="25" t="s">
        <v>1</v>
      </c>
      <c r="X2" s="25" t="s">
        <v>2</v>
      </c>
      <c r="Y2" s="25" t="s">
        <v>4</v>
      </c>
      <c r="Z2" s="70" t="s">
        <v>88</v>
      </c>
      <c r="AA2" s="70" t="s">
        <v>89</v>
      </c>
      <c r="AB2" s="70" t="s">
        <v>90</v>
      </c>
      <c r="AC2" s="70" t="s">
        <v>91</v>
      </c>
      <c r="AD2" s="84" t="s">
        <v>20</v>
      </c>
      <c r="AF2" s="63" t="str">
        <f ca="1">IF('Timesheet Schedule'!$B$13=1,"&lt;&gt;",'Timesheet Schedule'!$B$14)</f>
        <v>Y</v>
      </c>
      <c r="AG2" s="63" t="str">
        <f>"&gt;="&amp;MonthStart</f>
        <v>&gt;=44958</v>
      </c>
      <c r="AH2" s="63" t="str">
        <f>"&lt;"&amp;EOMONTH(MonthStart,0)+1</f>
        <v>&lt;44986</v>
      </c>
      <c r="AJ2" s="59" t="s">
        <v>82</v>
      </c>
      <c r="AK2" s="59" t="s">
        <v>0</v>
      </c>
      <c r="AL2" s="59" t="s">
        <v>66</v>
      </c>
      <c r="AM2" s="59" t="s">
        <v>1</v>
      </c>
      <c r="AN2" s="59" t="s">
        <v>2</v>
      </c>
      <c r="AO2" s="59" t="s">
        <v>4</v>
      </c>
      <c r="AP2" s="103" t="s">
        <v>88</v>
      </c>
      <c r="AQ2" s="103" t="s">
        <v>89</v>
      </c>
      <c r="AR2" s="103" t="s">
        <v>90</v>
      </c>
      <c r="AS2" s="103" t="s">
        <v>91</v>
      </c>
      <c r="AT2" s="105" t="s">
        <v>20</v>
      </c>
      <c r="AU2" s="105" t="s">
        <v>50</v>
      </c>
    </row>
    <row r="3" spans="1:47" ht="15.75" customHeight="1" x14ac:dyDescent="0.2">
      <c r="A3" s="58">
        <v>2</v>
      </c>
      <c r="B3" s="1" t="s">
        <v>129</v>
      </c>
      <c r="C3" s="1">
        <v>2</v>
      </c>
      <c r="D3" s="126">
        <v>44657.91982638889</v>
      </c>
      <c r="E3" s="126">
        <v>44658.128159722219</v>
      </c>
      <c r="F3" s="118">
        <v>4.9999999998835847</v>
      </c>
      <c r="G3" s="125">
        <v>22</v>
      </c>
      <c r="H3" s="125">
        <v>109.99999999743886</v>
      </c>
      <c r="L3" s="1" t="s">
        <v>129</v>
      </c>
      <c r="P3" s="58"/>
      <c r="Q3" s="3"/>
      <c r="R3" s="3"/>
      <c r="W3" s="3">
        <v>44659.54482638889</v>
      </c>
      <c r="X3" s="3">
        <v>44659.878159722219</v>
      </c>
      <c r="Y3" s="116">
        <v>34</v>
      </c>
      <c r="Z3" s="2">
        <f>IF(OR(W3="",X3=""),"",IF(((X3-W3)*24)&gt;RegHrsLimit,RegHrsLimit,(X3-W3)*24))</f>
        <v>7.9999999998835847</v>
      </c>
      <c r="AA3" s="76">
        <f>IF(((X3-W3)*24)&gt;RegHrsLimit,((X3-W3)*24)-RegHrsLimit,0)</f>
        <v>0</v>
      </c>
      <c r="AB3" s="77">
        <f>Z3*Y3</f>
        <v>271.99999999604188</v>
      </c>
      <c r="AC3" s="77">
        <f>IFERROR(AA3*(Y3*OTRate),0)</f>
        <v>0</v>
      </c>
      <c r="AD3" s="77">
        <f>IFERROR(AB3+AC3,"")</f>
        <v>271.99999999604188</v>
      </c>
      <c r="AJ3" s="58"/>
      <c r="AK3" s="1"/>
      <c r="AL3" s="1"/>
      <c r="AM3" s="3"/>
      <c r="AN3" s="3"/>
      <c r="AO3" s="116"/>
      <c r="AP3" s="76"/>
      <c r="AQ3" s="76"/>
      <c r="AR3" s="77"/>
      <c r="AS3" s="77"/>
      <c r="AT3" s="77"/>
    </row>
    <row r="4" spans="1:47" ht="15.75" customHeight="1" x14ac:dyDescent="0.2">
      <c r="A4" s="58">
        <v>3</v>
      </c>
      <c r="B4" s="1" t="s">
        <v>32</v>
      </c>
      <c r="C4" s="1" t="s">
        <v>69</v>
      </c>
      <c r="D4" s="126">
        <v>44664.54482638889</v>
      </c>
      <c r="E4" s="126">
        <v>44664.878159722219</v>
      </c>
      <c r="F4" s="118">
        <v>7.9999999998835847</v>
      </c>
      <c r="G4" s="125">
        <v>19</v>
      </c>
      <c r="H4" s="125">
        <v>151.99999999778811</v>
      </c>
      <c r="L4" s="1" t="s">
        <v>32</v>
      </c>
      <c r="P4" s="58"/>
      <c r="Q4" s="3"/>
      <c r="R4" s="3"/>
      <c r="W4" s="3">
        <v>44670.421342592592</v>
      </c>
      <c r="X4" s="3">
        <v>44670.75</v>
      </c>
      <c r="Y4" s="116">
        <v>20</v>
      </c>
      <c r="Z4" s="2">
        <f>IF(OR(W4="",X4=""),"",IF(((X4-W4)*24)&gt;RegHrsLimit,RegHrsLimit,(X4-W4)*24))</f>
        <v>7.8877777777961455</v>
      </c>
      <c r="AA4" s="76">
        <f>IF(((X4-W4)*24)&gt;RegHrsLimit,((X4-W4)*24)-RegHrsLimit,0)</f>
        <v>0</v>
      </c>
      <c r="AB4" s="77">
        <f>Z4*Y4</f>
        <v>157.75555555592291</v>
      </c>
      <c r="AC4" s="77">
        <f>IFERROR(AA4*(Y4*OTRate),0)</f>
        <v>0</v>
      </c>
      <c r="AD4" s="77">
        <f>IFERROR(AB4+AC4,"")</f>
        <v>157.75555555592291</v>
      </c>
      <c r="AJ4" s="58"/>
      <c r="AK4" s="1"/>
      <c r="AL4" s="1"/>
      <c r="AM4" s="3"/>
      <c r="AN4" s="3"/>
      <c r="AO4" s="116"/>
      <c r="AP4" s="76"/>
      <c r="AQ4" s="76"/>
      <c r="AR4" s="106"/>
      <c r="AS4" s="77"/>
      <c r="AT4" s="77"/>
    </row>
    <row r="5" spans="1:47" ht="15.75" customHeight="1" x14ac:dyDescent="0.2">
      <c r="A5" s="58">
        <v>4</v>
      </c>
      <c r="B5" s="1" t="s">
        <v>33</v>
      </c>
      <c r="C5" s="1" t="s">
        <v>70</v>
      </c>
      <c r="D5" s="126">
        <v>44655.54482638889</v>
      </c>
      <c r="E5" s="126">
        <v>44655.878159722219</v>
      </c>
      <c r="F5" s="118">
        <v>7.9999999998835847</v>
      </c>
      <c r="G5" s="125">
        <v>18</v>
      </c>
      <c r="H5" s="125">
        <v>143.99999999790452</v>
      </c>
      <c r="L5" s="1" t="s">
        <v>33</v>
      </c>
      <c r="P5" s="58"/>
      <c r="Q5" s="3"/>
      <c r="R5" s="3"/>
      <c r="W5" s="3"/>
      <c r="X5" s="3"/>
      <c r="Y5" s="116"/>
      <c r="AA5" s="76"/>
      <c r="AB5" s="77"/>
      <c r="AC5" s="106"/>
      <c r="AD5" s="77"/>
      <c r="AJ5" s="58"/>
      <c r="AK5" s="1"/>
      <c r="AL5" s="1"/>
      <c r="AM5" s="3"/>
      <c r="AN5" s="3"/>
      <c r="AO5" s="116"/>
      <c r="AP5" s="76"/>
      <c r="AQ5" s="76"/>
      <c r="AR5" s="77"/>
      <c r="AS5" s="77"/>
      <c r="AT5" s="77"/>
    </row>
    <row r="6" spans="1:47" ht="15.75" customHeight="1" x14ac:dyDescent="0.2">
      <c r="A6" s="58">
        <v>5</v>
      </c>
      <c r="B6" s="1" t="s">
        <v>34</v>
      </c>
      <c r="C6" s="1" t="s">
        <v>78</v>
      </c>
      <c r="D6" s="126">
        <v>44667.91982638889</v>
      </c>
      <c r="E6" s="126">
        <v>44668.333333333299</v>
      </c>
      <c r="F6" s="118">
        <v>9.9241666658199392</v>
      </c>
      <c r="G6" s="125">
        <v>19</v>
      </c>
      <c r="H6" s="125">
        <v>188.55916665057885</v>
      </c>
      <c r="L6" s="1" t="s">
        <v>34</v>
      </c>
      <c r="P6" s="58"/>
      <c r="Q6" s="3"/>
      <c r="R6" s="3"/>
      <c r="AA6" s="76"/>
      <c r="AB6" s="77"/>
      <c r="AC6" s="77"/>
      <c r="AD6" s="77"/>
      <c r="AJ6" s="58"/>
      <c r="AK6" s="1"/>
      <c r="AL6" s="1"/>
      <c r="AM6" s="3"/>
      <c r="AN6" s="3"/>
      <c r="AO6" s="116"/>
      <c r="AP6" s="76"/>
      <c r="AQ6" s="76"/>
      <c r="AR6" s="77"/>
      <c r="AS6" s="77"/>
      <c r="AT6" s="77"/>
    </row>
    <row r="7" spans="1:47" ht="15.75" customHeight="1" x14ac:dyDescent="0.2">
      <c r="A7" s="58">
        <v>6</v>
      </c>
      <c r="B7" s="1" t="s">
        <v>35</v>
      </c>
      <c r="C7" s="1" t="s">
        <v>67</v>
      </c>
      <c r="D7" s="126">
        <v>44659.54482638889</v>
      </c>
      <c r="E7" s="126">
        <v>44659.878159722219</v>
      </c>
      <c r="F7" s="118">
        <v>7.9999999998835847</v>
      </c>
      <c r="G7" s="125">
        <v>34</v>
      </c>
      <c r="H7" s="125">
        <v>271.99999999604188</v>
      </c>
      <c r="I7" s="4"/>
      <c r="J7" s="4"/>
      <c r="K7" s="4"/>
      <c r="L7" s="1" t="s">
        <v>35</v>
      </c>
      <c r="M7" s="4"/>
      <c r="N7" s="4"/>
      <c r="O7" s="4"/>
      <c r="P7" s="58"/>
      <c r="Q7" s="3"/>
      <c r="R7" s="3"/>
      <c r="S7" s="4"/>
      <c r="T7" s="4"/>
      <c r="U7" s="4"/>
      <c r="V7" s="4"/>
      <c r="W7" s="4"/>
      <c r="X7" s="4"/>
      <c r="Y7" s="4"/>
      <c r="Z7" s="4"/>
      <c r="AA7" s="76"/>
      <c r="AB7" s="77"/>
      <c r="AC7" s="77"/>
      <c r="AD7" s="77"/>
      <c r="AJ7" s="58"/>
      <c r="AK7" s="1"/>
      <c r="AL7" s="1"/>
      <c r="AM7" s="3"/>
      <c r="AN7" s="3"/>
      <c r="AO7" s="116"/>
      <c r="AP7" s="76"/>
      <c r="AQ7" s="76"/>
      <c r="AR7" s="77"/>
      <c r="AS7" s="77"/>
      <c r="AT7" s="77"/>
    </row>
    <row r="8" spans="1:47" ht="15.75" customHeight="1" x14ac:dyDescent="0.2">
      <c r="A8" s="58">
        <v>7</v>
      </c>
      <c r="B8" s="1" t="s">
        <v>36</v>
      </c>
      <c r="C8" s="1" t="s">
        <v>68</v>
      </c>
      <c r="D8" s="126">
        <v>44668.669826388897</v>
      </c>
      <c r="E8" s="126">
        <v>44668.875127314815</v>
      </c>
      <c r="F8" s="118">
        <v>4.9272222220315598</v>
      </c>
      <c r="G8" s="125">
        <v>19</v>
      </c>
      <c r="H8" s="125">
        <v>93.617222218599636</v>
      </c>
      <c r="L8" s="1" t="s">
        <v>36</v>
      </c>
      <c r="P8" s="58"/>
      <c r="Q8" s="3"/>
      <c r="R8" s="3"/>
      <c r="AA8" s="76"/>
      <c r="AB8" s="77"/>
      <c r="AC8" s="77"/>
      <c r="AD8" s="77"/>
      <c r="AJ8" s="58"/>
      <c r="AK8" s="1"/>
      <c r="AL8" s="1"/>
      <c r="AM8" s="3"/>
      <c r="AN8" s="3"/>
      <c r="AO8" s="116"/>
      <c r="AP8" s="76"/>
      <c r="AQ8" s="76"/>
      <c r="AR8" s="77"/>
      <c r="AS8" s="77"/>
      <c r="AT8" s="77"/>
    </row>
    <row r="9" spans="1:47" ht="15.75" customHeight="1" x14ac:dyDescent="0.2">
      <c r="A9" s="58">
        <v>8</v>
      </c>
      <c r="B9" s="1" t="s">
        <v>37</v>
      </c>
      <c r="C9" s="1" t="s">
        <v>69</v>
      </c>
      <c r="D9" s="126">
        <v>44653.54482638889</v>
      </c>
      <c r="E9" s="126">
        <v>44653.878159722219</v>
      </c>
      <c r="F9" s="118">
        <v>7.9999999998835847</v>
      </c>
      <c r="G9" s="125">
        <v>19</v>
      </c>
      <c r="H9" s="125">
        <v>151.99999999778811</v>
      </c>
      <c r="L9" s="1" t="s">
        <v>37</v>
      </c>
      <c r="P9" s="58"/>
      <c r="Q9" s="3"/>
      <c r="R9" s="3"/>
      <c r="AA9" s="76"/>
      <c r="AB9" s="77"/>
      <c r="AC9" s="77"/>
      <c r="AD9" s="77"/>
      <c r="AJ9" s="58"/>
      <c r="AK9" s="1"/>
      <c r="AL9" s="1"/>
      <c r="AM9" s="3"/>
      <c r="AN9" s="3"/>
      <c r="AO9" s="116"/>
      <c r="AP9" s="76"/>
      <c r="AQ9" s="76"/>
      <c r="AR9" s="77"/>
      <c r="AS9" s="77"/>
      <c r="AT9" s="77"/>
    </row>
    <row r="10" spans="1:47" ht="15.75" customHeight="1" x14ac:dyDescent="0.2">
      <c r="A10" s="58">
        <v>9</v>
      </c>
      <c r="B10" s="1" t="s">
        <v>38</v>
      </c>
      <c r="C10" s="1" t="s">
        <v>70</v>
      </c>
      <c r="D10" s="126">
        <v>44663.54482638889</v>
      </c>
      <c r="E10" s="126">
        <v>44663.878159722219</v>
      </c>
      <c r="F10" s="118">
        <v>0</v>
      </c>
      <c r="G10" s="125">
        <v>22</v>
      </c>
      <c r="H10" s="125">
        <v>0</v>
      </c>
      <c r="L10" s="1" t="s">
        <v>38</v>
      </c>
      <c r="P10" s="58"/>
      <c r="Q10" s="3"/>
      <c r="R10" s="3"/>
      <c r="AA10" s="76"/>
      <c r="AB10" s="77"/>
      <c r="AC10" s="77"/>
      <c r="AD10" s="77"/>
      <c r="AJ10" s="58"/>
      <c r="AK10" s="1"/>
      <c r="AL10" s="1"/>
      <c r="AM10" s="3"/>
      <c r="AN10" s="3"/>
      <c r="AO10" s="116"/>
      <c r="AP10" s="76"/>
      <c r="AQ10" s="76"/>
      <c r="AR10" s="77"/>
      <c r="AS10" s="77"/>
      <c r="AT10" s="77"/>
    </row>
    <row r="11" spans="1:47" ht="15.75" customHeight="1" x14ac:dyDescent="0.2">
      <c r="A11" s="58">
        <v>10</v>
      </c>
      <c r="B11" s="1" t="s">
        <v>30</v>
      </c>
      <c r="C11" s="1" t="s">
        <v>70</v>
      </c>
      <c r="D11" s="126">
        <v>44659.541666666664</v>
      </c>
      <c r="E11" s="126">
        <v>44659.791666666664</v>
      </c>
      <c r="F11" s="118">
        <v>6.0000000008731149</v>
      </c>
      <c r="G11" s="125">
        <v>20</v>
      </c>
      <c r="H11" s="125">
        <v>120</v>
      </c>
      <c r="L11" s="1" t="s">
        <v>30</v>
      </c>
      <c r="P11" s="58"/>
      <c r="Q11" s="3"/>
      <c r="R11" s="3"/>
      <c r="AA11" s="76"/>
      <c r="AB11" s="77"/>
      <c r="AC11" s="77"/>
      <c r="AD11" s="77"/>
      <c r="AJ11" s="58"/>
      <c r="AK11" s="1"/>
      <c r="AL11" s="1"/>
      <c r="AM11" s="3"/>
      <c r="AN11" s="3"/>
      <c r="AO11" s="116"/>
      <c r="AP11" s="76"/>
      <c r="AQ11" s="76"/>
      <c r="AR11" s="77"/>
      <c r="AS11" s="77"/>
      <c r="AT11" s="77"/>
    </row>
    <row r="12" spans="1:47" ht="15.75" customHeight="1" x14ac:dyDescent="0.2">
      <c r="A12" s="58">
        <v>11</v>
      </c>
      <c r="B12" s="1" t="s">
        <v>34</v>
      </c>
      <c r="C12" s="1" t="s">
        <v>70</v>
      </c>
      <c r="D12" s="126">
        <v>44656</v>
      </c>
      <c r="E12" s="126">
        <v>44656.583333333336</v>
      </c>
      <c r="F12" s="118">
        <v>13.999999999185093</v>
      </c>
      <c r="G12" s="125">
        <v>19</v>
      </c>
      <c r="H12" s="125">
        <v>323</v>
      </c>
      <c r="L12" s="1" t="s">
        <v>39</v>
      </c>
      <c r="AA12" s="76"/>
      <c r="AB12" s="77"/>
      <c r="AC12" s="77"/>
      <c r="AD12" s="77"/>
      <c r="AJ12" s="58"/>
      <c r="AK12" s="1"/>
      <c r="AL12" s="1"/>
      <c r="AM12" s="3"/>
      <c r="AN12" s="3"/>
      <c r="AO12" s="116"/>
      <c r="AP12" s="76"/>
      <c r="AQ12" s="76"/>
      <c r="AR12" s="77"/>
      <c r="AS12" s="77"/>
      <c r="AT12" s="77"/>
    </row>
    <row r="13" spans="1:47" ht="15.75" customHeight="1" x14ac:dyDescent="0.2">
      <c r="A13" s="58">
        <v>12</v>
      </c>
      <c r="B13" s="1" t="s">
        <v>34</v>
      </c>
      <c r="C13" s="1" t="s">
        <v>69</v>
      </c>
      <c r="D13" s="126">
        <v>44673.506944444445</v>
      </c>
      <c r="E13" s="126">
        <v>44673.5625</v>
      </c>
      <c r="F13" s="118">
        <v>1.3333333343616687</v>
      </c>
      <c r="G13" s="125">
        <v>19</v>
      </c>
      <c r="H13" s="125">
        <v>25.33</v>
      </c>
      <c r="L13" s="1" t="s">
        <v>31</v>
      </c>
      <c r="AA13" s="76"/>
      <c r="AB13" s="77"/>
      <c r="AC13" s="77"/>
      <c r="AD13" s="77"/>
      <c r="AJ13" s="58"/>
      <c r="AK13" s="1"/>
      <c r="AL13" s="1"/>
      <c r="AM13" s="3"/>
      <c r="AN13" s="3"/>
      <c r="AO13" s="116"/>
      <c r="AP13" s="76"/>
      <c r="AQ13" s="76"/>
      <c r="AR13" s="77"/>
      <c r="AS13" s="77"/>
      <c r="AT13" s="77"/>
    </row>
    <row r="14" spans="1:47" ht="15.75" customHeight="1" x14ac:dyDescent="0.2">
      <c r="A14" s="58">
        <v>13</v>
      </c>
      <c r="B14" s="1" t="s">
        <v>35</v>
      </c>
      <c r="C14" s="1" t="s">
        <v>78</v>
      </c>
      <c r="D14" s="126">
        <v>44670.421342592592</v>
      </c>
      <c r="E14" s="126">
        <v>44670.75</v>
      </c>
      <c r="F14" s="118">
        <v>7.8877777777961455</v>
      </c>
      <c r="G14" s="125">
        <v>20</v>
      </c>
      <c r="H14" s="125">
        <v>157.76</v>
      </c>
      <c r="AA14" s="76"/>
      <c r="AB14" s="77"/>
      <c r="AC14" s="77"/>
      <c r="AD14" s="77"/>
      <c r="AJ14" s="58"/>
      <c r="AK14" s="1"/>
      <c r="AL14" s="1"/>
      <c r="AM14" s="3"/>
      <c r="AN14" s="3"/>
      <c r="AO14" s="116"/>
      <c r="AP14" s="76"/>
      <c r="AQ14" s="76"/>
      <c r="AR14" s="77"/>
      <c r="AS14" s="77"/>
      <c r="AT14" s="77"/>
    </row>
    <row r="15" spans="1:47" ht="15.75" customHeight="1" x14ac:dyDescent="0.2">
      <c r="A15" s="58">
        <v>14</v>
      </c>
      <c r="B15" s="1" t="s">
        <v>39</v>
      </c>
      <c r="C15" s="1" t="s">
        <v>69</v>
      </c>
      <c r="D15" s="126">
        <v>44673.041666666664</v>
      </c>
      <c r="E15" s="126">
        <v>44673.543807870374</v>
      </c>
      <c r="F15" s="118">
        <v>0</v>
      </c>
      <c r="G15" s="125">
        <v>24</v>
      </c>
      <c r="H15" s="125">
        <v>0</v>
      </c>
      <c r="AA15" s="76"/>
      <c r="AB15" s="77"/>
      <c r="AC15" s="77"/>
      <c r="AD15" s="77"/>
      <c r="AJ15" s="58"/>
      <c r="AK15" s="1"/>
      <c r="AL15" s="1"/>
      <c r="AM15" s="3"/>
      <c r="AN15" s="3"/>
      <c r="AO15" s="116"/>
      <c r="AP15" s="76"/>
      <c r="AQ15" s="76"/>
      <c r="AR15" s="77"/>
      <c r="AS15" s="77"/>
      <c r="AT15" s="77"/>
    </row>
    <row r="16" spans="1:47" ht="15.75" customHeight="1" x14ac:dyDescent="0.2">
      <c r="A16" s="58">
        <v>15</v>
      </c>
      <c r="B16" s="1" t="s">
        <v>30</v>
      </c>
      <c r="C16" s="1" t="s">
        <v>68</v>
      </c>
      <c r="D16" s="126">
        <v>44674.514328703706</v>
      </c>
      <c r="E16" s="126">
        <v>44674.833333333336</v>
      </c>
      <c r="F16" s="118">
        <v>7.656111111107748</v>
      </c>
      <c r="G16" s="125">
        <v>20</v>
      </c>
      <c r="H16" s="125">
        <v>153.12</v>
      </c>
      <c r="AA16" s="76"/>
      <c r="AB16" s="77"/>
      <c r="AC16" s="77"/>
      <c r="AD16" s="77"/>
      <c r="AJ16" s="58"/>
      <c r="AK16" s="1"/>
      <c r="AL16" s="1"/>
      <c r="AM16" s="3"/>
      <c r="AN16" s="3"/>
      <c r="AO16" s="116"/>
      <c r="AP16" s="76"/>
      <c r="AQ16" s="76"/>
      <c r="AR16" s="77"/>
      <c r="AS16" s="77"/>
      <c r="AT16" s="77"/>
    </row>
    <row r="17" spans="1:46" ht="15.75" customHeight="1" x14ac:dyDescent="0.2">
      <c r="A17" s="58">
        <v>16</v>
      </c>
      <c r="B17" s="1" t="s">
        <v>31</v>
      </c>
      <c r="C17" s="1" t="s">
        <v>68</v>
      </c>
      <c r="D17" s="126">
        <v>44658.541666666664</v>
      </c>
      <c r="E17" s="126"/>
      <c r="F17" s="118">
        <v>0</v>
      </c>
      <c r="G17" s="125">
        <v>22</v>
      </c>
      <c r="H17" s="125">
        <v>0</v>
      </c>
      <c r="AA17" s="76"/>
      <c r="AB17" s="77"/>
      <c r="AC17" s="77"/>
      <c r="AD17" s="77"/>
      <c r="AJ17" s="58"/>
      <c r="AK17" s="1"/>
      <c r="AL17" s="1"/>
      <c r="AM17" s="3"/>
      <c r="AN17" s="3"/>
      <c r="AO17" s="116"/>
      <c r="AP17" s="76"/>
      <c r="AQ17" s="76"/>
      <c r="AR17" s="77"/>
      <c r="AS17" s="77"/>
      <c r="AT17" s="77"/>
    </row>
    <row r="18" spans="1:46" ht="15.75" customHeight="1" x14ac:dyDescent="0.2">
      <c r="A18" s="58">
        <v>17</v>
      </c>
      <c r="B18" s="1" t="s">
        <v>32</v>
      </c>
      <c r="C18" s="1" t="s">
        <v>70</v>
      </c>
      <c r="D18" s="126">
        <v>44673.547418981485</v>
      </c>
      <c r="E18" s="126">
        <v>44673.875</v>
      </c>
      <c r="F18" s="118">
        <v>7.8619444443611428</v>
      </c>
      <c r="G18" s="125">
        <v>24</v>
      </c>
      <c r="H18" s="125">
        <v>188.69</v>
      </c>
      <c r="AA18" s="76"/>
      <c r="AB18" s="77"/>
      <c r="AC18" s="77"/>
      <c r="AD18" s="77"/>
      <c r="AJ18" s="58"/>
      <c r="AK18" s="1"/>
      <c r="AL18" s="1"/>
      <c r="AM18" s="3"/>
      <c r="AN18" s="3"/>
      <c r="AO18" s="116"/>
      <c r="AP18" s="76"/>
      <c r="AQ18" s="76"/>
      <c r="AR18" s="77"/>
      <c r="AS18" s="77"/>
      <c r="AT18" s="77"/>
    </row>
    <row r="19" spans="1:46" ht="15.75" customHeight="1" x14ac:dyDescent="0.2">
      <c r="F19" s="119"/>
      <c r="G19" s="117"/>
      <c r="H19" s="117"/>
      <c r="AA19" s="76"/>
      <c r="AB19" s="77"/>
      <c r="AC19" s="77"/>
      <c r="AD19" s="77"/>
      <c r="AJ19" s="58"/>
      <c r="AK19" s="1"/>
      <c r="AL19" s="1"/>
      <c r="AM19" s="3"/>
      <c r="AN19" s="3"/>
      <c r="AO19" s="116"/>
      <c r="AP19" s="76"/>
      <c r="AQ19" s="76"/>
      <c r="AR19" s="77"/>
      <c r="AS19" s="77"/>
      <c r="AT19" s="77"/>
    </row>
    <row r="20" spans="1:46" ht="15.75" customHeight="1" x14ac:dyDescent="0.2">
      <c r="F20" s="119"/>
      <c r="G20" s="117"/>
      <c r="H20" s="117"/>
      <c r="AA20" s="76"/>
      <c r="AB20" s="77"/>
      <c r="AC20" s="77"/>
      <c r="AD20" s="77"/>
      <c r="AP20" s="76"/>
      <c r="AQ20" s="76"/>
      <c r="AR20" s="77"/>
      <c r="AS20" s="77"/>
      <c r="AT20" s="77"/>
    </row>
    <row r="21" spans="1:46" ht="15.75" customHeight="1" x14ac:dyDescent="0.2">
      <c r="F21" s="119"/>
      <c r="G21" s="117"/>
      <c r="H21" s="117"/>
      <c r="AA21" s="76"/>
      <c r="AB21" s="77"/>
      <c r="AC21" s="77"/>
      <c r="AD21" s="77"/>
      <c r="AP21" s="76"/>
      <c r="AQ21" s="76"/>
      <c r="AR21" s="77"/>
      <c r="AS21" s="77"/>
      <c r="AT21" s="77"/>
    </row>
    <row r="22" spans="1:46" ht="15.75" customHeight="1" x14ac:dyDescent="0.2">
      <c r="F22" s="119"/>
      <c r="G22" s="117"/>
      <c r="H22" s="117"/>
      <c r="AA22" s="76"/>
      <c r="AB22" s="77"/>
      <c r="AC22" s="77"/>
      <c r="AD22" s="77"/>
      <c r="AP22" s="76"/>
      <c r="AQ22" s="76"/>
      <c r="AR22" s="77"/>
      <c r="AS22" s="77"/>
      <c r="AT22" s="77"/>
    </row>
    <row r="23" spans="1:46" ht="15.75" customHeight="1" x14ac:dyDescent="0.2">
      <c r="F23" s="119"/>
      <c r="G23" s="117"/>
      <c r="H23" s="117"/>
      <c r="AA23" s="76"/>
      <c r="AB23" s="77"/>
      <c r="AC23" s="77"/>
      <c r="AD23" s="77"/>
      <c r="AP23" s="76"/>
      <c r="AQ23" s="76"/>
      <c r="AR23" s="77"/>
      <c r="AS23" s="77"/>
      <c r="AT23" s="77"/>
    </row>
    <row r="24" spans="1:46" ht="15.75" customHeight="1" x14ac:dyDescent="0.2">
      <c r="F24" s="119"/>
      <c r="G24" s="117"/>
      <c r="H24" s="117"/>
      <c r="AA24" s="76"/>
      <c r="AB24" s="77"/>
      <c r="AC24" s="77"/>
      <c r="AD24" s="77"/>
      <c r="AP24" s="76"/>
      <c r="AQ24" s="76"/>
      <c r="AR24" s="77"/>
      <c r="AS24" s="77"/>
      <c r="AT24" s="77"/>
    </row>
    <row r="25" spans="1:46" ht="15.75" customHeight="1" x14ac:dyDescent="0.2">
      <c r="F25" s="119"/>
      <c r="G25" s="117"/>
      <c r="H25" s="117"/>
      <c r="AA25" s="76"/>
      <c r="AB25" s="77"/>
      <c r="AC25" s="77"/>
      <c r="AD25" s="77"/>
      <c r="AP25" s="76"/>
      <c r="AQ25" s="76"/>
      <c r="AR25" s="77"/>
      <c r="AS25" s="77"/>
      <c r="AT25" s="77"/>
    </row>
    <row r="26" spans="1:46" ht="15.75" customHeight="1" x14ac:dyDescent="0.2">
      <c r="F26" s="119"/>
      <c r="G26" s="117"/>
      <c r="H26" s="117"/>
      <c r="AA26" s="76"/>
      <c r="AB26" s="77"/>
      <c r="AC26" s="77"/>
      <c r="AD26" s="77"/>
      <c r="AP26" s="76"/>
      <c r="AQ26" s="76"/>
      <c r="AR26" s="77"/>
      <c r="AS26" s="77"/>
      <c r="AT26" s="77"/>
    </row>
    <row r="27" spans="1:46" ht="15.75" customHeight="1" x14ac:dyDescent="0.2">
      <c r="F27" s="119"/>
      <c r="G27" s="117"/>
      <c r="H27" s="117"/>
      <c r="AA27" s="76"/>
      <c r="AB27" s="77"/>
      <c r="AC27" s="77"/>
      <c r="AD27" s="77"/>
      <c r="AP27" s="76"/>
      <c r="AQ27" s="76"/>
      <c r="AR27" s="77"/>
      <c r="AS27" s="77"/>
      <c r="AT27" s="77"/>
    </row>
    <row r="28" spans="1:46" ht="15.75" customHeight="1" x14ac:dyDescent="0.2">
      <c r="F28" s="119"/>
      <c r="G28" s="117"/>
      <c r="H28" s="117"/>
      <c r="AA28" s="76"/>
      <c r="AB28" s="77"/>
      <c r="AC28" s="77"/>
      <c r="AD28" s="77"/>
      <c r="AP28" s="76"/>
      <c r="AQ28" s="76"/>
      <c r="AR28" s="77"/>
      <c r="AS28" s="77"/>
      <c r="AT28" s="77"/>
    </row>
    <row r="29" spans="1:46" ht="15.75" customHeight="1" x14ac:dyDescent="0.2">
      <c r="F29" s="119"/>
      <c r="AA29" s="76"/>
      <c r="AB29" s="77"/>
      <c r="AC29" s="77"/>
      <c r="AD29" s="77"/>
      <c r="AP29" s="76"/>
      <c r="AQ29" s="76"/>
      <c r="AR29" s="77"/>
      <c r="AS29" s="77"/>
      <c r="AT29" s="77"/>
    </row>
    <row r="30" spans="1:46" ht="15.75" customHeight="1" x14ac:dyDescent="0.2">
      <c r="F30" s="119"/>
      <c r="AA30" s="76"/>
      <c r="AB30" s="77"/>
      <c r="AC30" s="77"/>
      <c r="AD30" s="77"/>
      <c r="AP30" s="76"/>
      <c r="AQ30" s="76"/>
      <c r="AR30" s="77"/>
      <c r="AS30" s="77"/>
      <c r="AT30" s="77"/>
    </row>
    <row r="31" spans="1:46" ht="15.75" customHeight="1" x14ac:dyDescent="0.2">
      <c r="F31" s="119"/>
      <c r="AA31" s="76"/>
      <c r="AB31" s="77"/>
      <c r="AC31" s="77"/>
      <c r="AD31" s="77"/>
      <c r="AP31" s="76"/>
      <c r="AQ31" s="76"/>
      <c r="AR31" s="77"/>
      <c r="AS31" s="77"/>
      <c r="AT31" s="77"/>
    </row>
    <row r="32" spans="1:46" ht="15.75" customHeight="1" x14ac:dyDescent="0.2">
      <c r="F32" s="119"/>
      <c r="AA32" s="76"/>
      <c r="AB32" s="77"/>
      <c r="AC32" s="77"/>
      <c r="AD32" s="77"/>
      <c r="AP32" s="76"/>
      <c r="AQ32" s="76"/>
      <c r="AR32" s="77"/>
      <c r="AS32" s="77"/>
      <c r="AT32" s="77"/>
    </row>
    <row r="33" spans="6:46" ht="15.75" customHeight="1" x14ac:dyDescent="0.2">
      <c r="F33" s="119"/>
      <c r="AA33" s="76"/>
      <c r="AB33" s="77"/>
      <c r="AC33" s="77"/>
      <c r="AD33" s="77"/>
      <c r="AP33" s="76"/>
      <c r="AQ33" s="76"/>
      <c r="AR33" s="77"/>
      <c r="AS33" s="77"/>
      <c r="AT33" s="77"/>
    </row>
    <row r="34" spans="6:46" ht="15.75" customHeight="1" x14ac:dyDescent="0.2">
      <c r="F34" s="119"/>
      <c r="AA34" s="76"/>
      <c r="AB34" s="77"/>
      <c r="AC34" s="77"/>
      <c r="AD34" s="77"/>
      <c r="AP34" s="76"/>
      <c r="AQ34" s="76"/>
      <c r="AR34" s="77"/>
      <c r="AS34" s="77"/>
      <c r="AT34" s="77"/>
    </row>
    <row r="35" spans="6:46" ht="15.75" customHeight="1" x14ac:dyDescent="0.2">
      <c r="F35" s="119"/>
      <c r="AA35" s="76"/>
      <c r="AB35" s="77"/>
      <c r="AC35" s="77"/>
      <c r="AD35" s="77"/>
      <c r="AP35" s="76"/>
      <c r="AQ35" s="76"/>
      <c r="AR35" s="77"/>
      <c r="AS35" s="77"/>
      <c r="AT35" s="77"/>
    </row>
    <row r="36" spans="6:46" ht="15.75" customHeight="1" x14ac:dyDescent="0.2">
      <c r="F36" s="119"/>
      <c r="AA36" s="76"/>
      <c r="AB36" s="77"/>
      <c r="AC36" s="77"/>
      <c r="AD36" s="77"/>
      <c r="AP36" s="76"/>
      <c r="AQ36" s="76"/>
      <c r="AR36" s="77"/>
      <c r="AS36" s="77"/>
      <c r="AT36" s="77"/>
    </row>
    <row r="37" spans="6:46" ht="15.75" customHeight="1" x14ac:dyDescent="0.2">
      <c r="F37" s="119"/>
      <c r="AA37" s="76"/>
      <c r="AB37" s="77"/>
      <c r="AC37" s="77"/>
      <c r="AD37" s="77"/>
      <c r="AP37" s="76"/>
      <c r="AQ37" s="76"/>
      <c r="AR37" s="77"/>
      <c r="AS37" s="77"/>
      <c r="AT37" s="77"/>
    </row>
    <row r="38" spans="6:46" ht="15.75" customHeight="1" x14ac:dyDescent="0.2">
      <c r="F38" s="119"/>
      <c r="AA38" s="76"/>
      <c r="AB38" s="77"/>
      <c r="AC38" s="77"/>
      <c r="AD38" s="77"/>
      <c r="AP38" s="76"/>
      <c r="AQ38" s="76"/>
      <c r="AR38" s="77"/>
      <c r="AS38" s="77"/>
      <c r="AT38" s="77"/>
    </row>
    <row r="39" spans="6:46" ht="15.75" customHeight="1" x14ac:dyDescent="0.2">
      <c r="F39" s="119"/>
      <c r="AA39" s="76"/>
      <c r="AB39" s="77"/>
      <c r="AC39" s="77"/>
      <c r="AD39" s="77"/>
      <c r="AP39" s="76"/>
      <c r="AQ39" s="76"/>
      <c r="AR39" s="77"/>
      <c r="AS39" s="77"/>
      <c r="AT39" s="77"/>
    </row>
    <row r="40" spans="6:46" ht="15.75" customHeight="1" x14ac:dyDescent="0.2">
      <c r="F40" s="119"/>
      <c r="AA40" s="76"/>
      <c r="AB40" s="77"/>
      <c r="AC40" s="77"/>
      <c r="AD40" s="77"/>
      <c r="AP40" s="76"/>
      <c r="AQ40" s="76"/>
      <c r="AR40" s="77"/>
      <c r="AS40" s="77"/>
      <c r="AT40" s="77"/>
    </row>
    <row r="41" spans="6:46" ht="15.75" customHeight="1" x14ac:dyDescent="0.2">
      <c r="F41" s="119"/>
      <c r="AA41" s="76"/>
      <c r="AB41" s="77"/>
      <c r="AC41" s="77"/>
      <c r="AD41" s="77"/>
      <c r="AP41" s="76"/>
      <c r="AQ41" s="76"/>
      <c r="AR41" s="77"/>
      <c r="AS41" s="77"/>
      <c r="AT41" s="77"/>
    </row>
    <row r="42" spans="6:46" ht="15.75" customHeight="1" x14ac:dyDescent="0.2">
      <c r="F42" s="119"/>
      <c r="AA42" s="76"/>
      <c r="AB42" s="77"/>
      <c r="AC42" s="77"/>
      <c r="AD42" s="77"/>
      <c r="AP42" s="76"/>
      <c r="AQ42" s="76"/>
      <c r="AR42" s="77"/>
      <c r="AS42" s="77"/>
      <c r="AT42" s="77"/>
    </row>
    <row r="43" spans="6:46" ht="15.75" customHeight="1" x14ac:dyDescent="0.2">
      <c r="F43" s="119"/>
      <c r="AA43" s="76"/>
      <c r="AB43" s="77"/>
      <c r="AC43" s="77"/>
      <c r="AD43" s="77"/>
      <c r="AP43" s="76"/>
      <c r="AQ43" s="76"/>
      <c r="AR43" s="77"/>
      <c r="AS43" s="77"/>
      <c r="AT43" s="77"/>
    </row>
    <row r="44" spans="6:46" ht="15.75" customHeight="1" x14ac:dyDescent="0.2">
      <c r="F44" s="119"/>
      <c r="AA44" s="76"/>
      <c r="AB44" s="77"/>
      <c r="AC44" s="77"/>
      <c r="AD44" s="77"/>
      <c r="AP44" s="76"/>
      <c r="AQ44" s="76"/>
      <c r="AR44" s="77"/>
      <c r="AS44" s="77"/>
      <c r="AT44" s="77"/>
    </row>
    <row r="45" spans="6:46" ht="15.75" customHeight="1" x14ac:dyDescent="0.2">
      <c r="F45" s="119"/>
      <c r="AA45" s="76"/>
      <c r="AB45" s="77"/>
      <c r="AC45" s="77"/>
      <c r="AD45" s="77"/>
      <c r="AP45" s="76"/>
      <c r="AQ45" s="76"/>
      <c r="AR45" s="77"/>
      <c r="AS45" s="77"/>
      <c r="AT45" s="77"/>
    </row>
    <row r="46" spans="6:46" ht="15.75" customHeight="1" x14ac:dyDescent="0.2">
      <c r="F46" s="119"/>
      <c r="AA46" s="76"/>
      <c r="AB46" s="77"/>
      <c r="AC46" s="77"/>
      <c r="AD46" s="77"/>
      <c r="AP46" s="76"/>
      <c r="AQ46" s="76"/>
      <c r="AR46" s="77"/>
      <c r="AS46" s="77"/>
      <c r="AT46" s="77"/>
    </row>
    <row r="47" spans="6:46" ht="15.75" customHeight="1" x14ac:dyDescent="0.2">
      <c r="F47" s="119"/>
      <c r="AA47" s="76"/>
      <c r="AB47" s="77"/>
      <c r="AC47" s="77"/>
      <c r="AD47" s="77"/>
      <c r="AP47" s="76"/>
      <c r="AQ47" s="76"/>
      <c r="AR47" s="77"/>
      <c r="AS47" s="77"/>
      <c r="AT47" s="77"/>
    </row>
    <row r="48" spans="6:46" ht="15.75" customHeight="1" x14ac:dyDescent="0.2">
      <c r="F48" s="119"/>
      <c r="AA48" s="76"/>
      <c r="AB48" s="77"/>
      <c r="AC48" s="77"/>
      <c r="AD48" s="77"/>
      <c r="AP48" s="76"/>
      <c r="AQ48" s="76"/>
      <c r="AR48" s="77"/>
      <c r="AS48" s="77"/>
      <c r="AT48" s="77"/>
    </row>
    <row r="49" spans="6:46" ht="15.75" customHeight="1" x14ac:dyDescent="0.2">
      <c r="F49" s="119"/>
      <c r="AA49" s="76"/>
      <c r="AB49" s="77"/>
      <c r="AC49" s="77"/>
      <c r="AD49" s="77"/>
      <c r="AP49" s="76"/>
      <c r="AQ49" s="76"/>
      <c r="AR49" s="77"/>
      <c r="AS49" s="77"/>
      <c r="AT49" s="77"/>
    </row>
    <row r="50" spans="6:46" ht="15.75" customHeight="1" x14ac:dyDescent="0.2">
      <c r="F50" s="69"/>
      <c r="AA50" s="76"/>
      <c r="AB50" s="77"/>
      <c r="AC50" s="77"/>
      <c r="AD50" s="77"/>
      <c r="AP50" s="76"/>
      <c r="AQ50" s="76"/>
      <c r="AR50" s="77"/>
      <c r="AS50" s="77"/>
      <c r="AT50" s="77"/>
    </row>
    <row r="51" spans="6:46" ht="15.75" customHeight="1" x14ac:dyDescent="0.2">
      <c r="F51" s="69"/>
      <c r="AA51" s="76"/>
      <c r="AB51" s="77"/>
      <c r="AC51" s="77"/>
      <c r="AD51" s="77"/>
      <c r="AP51" s="76"/>
      <c r="AQ51" s="76"/>
      <c r="AR51" s="77"/>
      <c r="AS51" s="77"/>
      <c r="AT51" s="77"/>
    </row>
    <row r="52" spans="6:46" ht="15.75" customHeight="1" x14ac:dyDescent="0.2">
      <c r="F52" s="69"/>
      <c r="AP52" s="76"/>
      <c r="AQ52" s="76"/>
      <c r="AR52" s="77"/>
      <c r="AS52" s="77"/>
      <c r="AT52" s="77"/>
    </row>
    <row r="53" spans="6:46" ht="15.75" customHeight="1" x14ac:dyDescent="0.2">
      <c r="F53" s="69"/>
      <c r="AP53" s="76"/>
      <c r="AQ53" s="76"/>
      <c r="AR53" s="77"/>
      <c r="AS53" s="77"/>
      <c r="AT53" s="77"/>
    </row>
    <row r="54" spans="6:46" ht="15.75" customHeight="1" x14ac:dyDescent="0.2">
      <c r="F54" s="69"/>
      <c r="AP54" s="76"/>
      <c r="AQ54" s="76"/>
      <c r="AR54" s="77"/>
      <c r="AS54" s="77"/>
      <c r="AT54" s="77"/>
    </row>
    <row r="55" spans="6:46" ht="15.75" customHeight="1" x14ac:dyDescent="0.2">
      <c r="F55" s="69"/>
      <c r="AP55" s="76"/>
      <c r="AQ55" s="76"/>
      <c r="AR55" s="77"/>
      <c r="AS55" s="77"/>
      <c r="AT55" s="77"/>
    </row>
    <row r="56" spans="6:46" ht="15.75" customHeight="1" x14ac:dyDescent="0.2">
      <c r="F56" s="69"/>
      <c r="AP56" s="76"/>
      <c r="AQ56" s="76"/>
      <c r="AR56" s="77"/>
      <c r="AS56" s="77"/>
      <c r="AT56" s="77"/>
    </row>
    <row r="57" spans="6:46" ht="15.75" customHeight="1" x14ac:dyDescent="0.2">
      <c r="F57" s="69"/>
      <c r="AP57" s="76"/>
      <c r="AQ57" s="76"/>
      <c r="AR57" s="77"/>
      <c r="AS57" s="77"/>
      <c r="AT57" s="77"/>
    </row>
    <row r="58" spans="6:46" ht="15.75" customHeight="1" x14ac:dyDescent="0.2">
      <c r="F58" s="69"/>
      <c r="AP58" s="76"/>
      <c r="AQ58" s="76"/>
      <c r="AR58" s="77"/>
      <c r="AS58" s="77"/>
      <c r="AT58" s="77"/>
    </row>
    <row r="59" spans="6:46" ht="15.75" customHeight="1" x14ac:dyDescent="0.2">
      <c r="F59" s="69"/>
      <c r="AP59" s="76"/>
      <c r="AQ59" s="76"/>
      <c r="AR59" s="77"/>
      <c r="AS59" s="77"/>
      <c r="AT59" s="77"/>
    </row>
    <row r="60" spans="6:46" ht="15.75" customHeight="1" x14ac:dyDescent="0.2">
      <c r="F60" s="69"/>
      <c r="AP60" s="76"/>
      <c r="AQ60" s="76"/>
      <c r="AR60" s="77"/>
      <c r="AS60" s="77"/>
      <c r="AT60" s="77"/>
    </row>
    <row r="61" spans="6:46" ht="15.75" customHeight="1" x14ac:dyDescent="0.2">
      <c r="F61" s="69"/>
      <c r="AP61" s="76"/>
      <c r="AQ61" s="76"/>
      <c r="AR61" s="77"/>
      <c r="AS61" s="77"/>
      <c r="AT61" s="77"/>
    </row>
    <row r="62" spans="6:46" ht="15.75" customHeight="1" x14ac:dyDescent="0.2">
      <c r="F62" s="69"/>
      <c r="AP62" s="76"/>
      <c r="AQ62" s="76"/>
      <c r="AR62" s="77"/>
      <c r="AS62" s="77"/>
      <c r="AT62" s="77"/>
    </row>
    <row r="63" spans="6:46" ht="15.75" customHeight="1" x14ac:dyDescent="0.2">
      <c r="F63" s="69"/>
      <c r="AP63" s="76"/>
      <c r="AQ63" s="76"/>
      <c r="AR63" s="77"/>
      <c r="AS63" s="77"/>
      <c r="AT63" s="77"/>
    </row>
    <row r="64" spans="6:46" ht="15.75" customHeight="1" x14ac:dyDescent="0.2">
      <c r="F64" s="69"/>
      <c r="AP64" s="76"/>
      <c r="AQ64" s="76"/>
      <c r="AR64" s="77"/>
      <c r="AS64" s="77"/>
      <c r="AT64" s="77"/>
    </row>
    <row r="65" spans="6:46" ht="15.75" customHeight="1" x14ac:dyDescent="0.2">
      <c r="F65" s="69"/>
      <c r="AP65" s="76"/>
      <c r="AQ65" s="76"/>
      <c r="AR65" s="77"/>
      <c r="AS65" s="77"/>
      <c r="AT65" s="77"/>
    </row>
    <row r="66" spans="6:46" ht="15.75" customHeight="1" x14ac:dyDescent="0.2">
      <c r="AP66" s="76"/>
      <c r="AQ66" s="76"/>
      <c r="AR66" s="77"/>
      <c r="AS66" s="77"/>
      <c r="AT66" s="77"/>
    </row>
    <row r="67" spans="6:46" ht="15.75" customHeight="1" x14ac:dyDescent="0.2">
      <c r="AP67" s="76"/>
      <c r="AQ67" s="76"/>
      <c r="AR67" s="77"/>
      <c r="AS67" s="77"/>
      <c r="AT67" s="77"/>
    </row>
    <row r="68" spans="6:46" ht="15.75" customHeight="1" x14ac:dyDescent="0.2">
      <c r="AP68" s="76"/>
      <c r="AQ68" s="76"/>
      <c r="AR68" s="77"/>
      <c r="AS68" s="77"/>
      <c r="AT68" s="77"/>
    </row>
    <row r="69" spans="6:46" ht="15.75" customHeight="1" x14ac:dyDescent="0.2">
      <c r="AP69" s="76"/>
      <c r="AQ69" s="76"/>
      <c r="AR69" s="77"/>
      <c r="AS69" s="77"/>
      <c r="AT69" s="77"/>
    </row>
    <row r="70" spans="6:46" ht="15.75" customHeight="1" x14ac:dyDescent="0.2">
      <c r="AP70" s="76"/>
      <c r="AQ70" s="76"/>
      <c r="AR70" s="77"/>
      <c r="AS70" s="77"/>
      <c r="AT70" s="77"/>
    </row>
    <row r="71" spans="6:46" ht="15.75" customHeight="1" x14ac:dyDescent="0.2">
      <c r="AP71" s="76"/>
      <c r="AQ71" s="76"/>
      <c r="AR71" s="77"/>
      <c r="AS71" s="77"/>
      <c r="AT71" s="77"/>
    </row>
    <row r="72" spans="6:46" ht="15.75" customHeight="1" x14ac:dyDescent="0.2">
      <c r="AP72" s="76"/>
      <c r="AQ72" s="76"/>
      <c r="AR72" s="77"/>
      <c r="AS72" s="77"/>
      <c r="AT72" s="77"/>
    </row>
    <row r="73" spans="6:46" ht="15.75" customHeight="1" x14ac:dyDescent="0.2">
      <c r="AP73" s="76"/>
      <c r="AQ73" s="76"/>
      <c r="AR73" s="77"/>
      <c r="AS73" s="77"/>
      <c r="AT73" s="77"/>
    </row>
    <row r="74" spans="6:46" ht="15.75" customHeight="1" x14ac:dyDescent="0.2">
      <c r="AP74" s="76"/>
      <c r="AQ74" s="76"/>
      <c r="AR74" s="77"/>
      <c r="AS74" s="77"/>
      <c r="AT74" s="77"/>
    </row>
    <row r="75" spans="6:46" ht="15.75" customHeight="1" x14ac:dyDescent="0.2">
      <c r="AP75" s="76"/>
      <c r="AQ75" s="76"/>
      <c r="AR75" s="77"/>
      <c r="AS75" s="77"/>
      <c r="AT75" s="77"/>
    </row>
    <row r="76" spans="6:46" ht="15.75" customHeight="1" x14ac:dyDescent="0.2">
      <c r="AP76" s="76"/>
      <c r="AQ76" s="76"/>
      <c r="AR76" s="77"/>
      <c r="AS76" s="77"/>
      <c r="AT76" s="77"/>
    </row>
    <row r="77" spans="6:46" ht="15.75" customHeight="1" x14ac:dyDescent="0.2">
      <c r="AP77" s="76"/>
      <c r="AQ77" s="76"/>
      <c r="AR77" s="77"/>
      <c r="AS77" s="77"/>
      <c r="AT77" s="77"/>
    </row>
    <row r="78" spans="6:46" ht="15.75" customHeight="1" x14ac:dyDescent="0.2">
      <c r="AP78" s="76"/>
      <c r="AQ78" s="76"/>
      <c r="AR78" s="77"/>
      <c r="AS78" s="77"/>
      <c r="AT78" s="77"/>
    </row>
    <row r="79" spans="6:46" ht="15.75" customHeight="1" x14ac:dyDescent="0.2">
      <c r="AP79" s="76"/>
      <c r="AQ79" s="76"/>
      <c r="AR79" s="77"/>
      <c r="AS79" s="77"/>
      <c r="AT79" s="77"/>
    </row>
    <row r="80" spans="6:46" ht="15.75" customHeight="1" x14ac:dyDescent="0.2">
      <c r="AP80" s="76"/>
      <c r="AQ80" s="76"/>
      <c r="AR80" s="77"/>
      <c r="AS80" s="77"/>
      <c r="AT80" s="77"/>
    </row>
    <row r="81" spans="42:46" ht="15.75" customHeight="1" x14ac:dyDescent="0.2">
      <c r="AP81" s="76"/>
      <c r="AQ81" s="76"/>
      <c r="AR81" s="77"/>
      <c r="AS81" s="77"/>
      <c r="AT81" s="77"/>
    </row>
    <row r="82" spans="42:46" ht="15.75" customHeight="1" x14ac:dyDescent="0.2">
      <c r="AP82" s="76"/>
      <c r="AQ82" s="76"/>
      <c r="AR82" s="77"/>
      <c r="AS82" s="77"/>
      <c r="AT82" s="77"/>
    </row>
    <row r="83" spans="42:46" ht="15.75" customHeight="1" x14ac:dyDescent="0.2">
      <c r="AP83" s="76"/>
      <c r="AQ83" s="76"/>
    </row>
    <row r="84" spans="42:46" ht="15.75" customHeight="1" x14ac:dyDescent="0.2">
      <c r="AP84" s="76"/>
      <c r="AQ84" s="76"/>
    </row>
    <row r="85" spans="42:46" ht="15.75" customHeight="1" x14ac:dyDescent="0.2">
      <c r="AP85" s="76"/>
      <c r="AQ85" s="76"/>
    </row>
    <row r="86" spans="42:46" ht="15.75" customHeight="1" x14ac:dyDescent="0.2">
      <c r="AP86" s="76"/>
      <c r="AQ86" s="76"/>
    </row>
    <row r="87" spans="42:46" ht="15.75" customHeight="1" x14ac:dyDescent="0.2">
      <c r="AP87" s="76"/>
      <c r="AQ87" s="76"/>
    </row>
    <row r="88" spans="42:46" ht="15.75" customHeight="1" x14ac:dyDescent="0.2">
      <c r="AP88" s="76"/>
      <c r="AQ88" s="76"/>
    </row>
    <row r="89" spans="42:46" ht="15.75" customHeight="1" x14ac:dyDescent="0.2">
      <c r="AP89" s="76"/>
      <c r="AQ89" s="76"/>
    </row>
    <row r="90" spans="42:46" ht="15.75" customHeight="1" x14ac:dyDescent="0.2">
      <c r="AP90" s="76"/>
      <c r="AQ90" s="76"/>
    </row>
    <row r="91" spans="42:46" ht="15.75" customHeight="1" x14ac:dyDescent="0.2">
      <c r="AP91" s="76"/>
      <c r="AQ91" s="76"/>
    </row>
    <row r="92" spans="42:46" ht="15.75" customHeight="1" x14ac:dyDescent="0.2">
      <c r="AP92" s="76"/>
      <c r="AQ92" s="76"/>
    </row>
    <row r="93" spans="42:46" ht="15.75" customHeight="1" x14ac:dyDescent="0.2">
      <c r="AP93" s="76"/>
      <c r="AQ93" s="76"/>
    </row>
    <row r="94" spans="42:46" ht="15.75" customHeight="1" x14ac:dyDescent="0.2">
      <c r="AP94" s="76"/>
      <c r="AQ94" s="76"/>
    </row>
    <row r="95" spans="42:46" ht="15.75" customHeight="1" x14ac:dyDescent="0.2">
      <c r="AP95" s="76"/>
      <c r="AQ95" s="76"/>
    </row>
    <row r="96" spans="42:46" ht="15.75" customHeight="1" x14ac:dyDescent="0.2">
      <c r="AP96" s="76"/>
      <c r="AQ96" s="76"/>
    </row>
    <row r="97" spans="42:43" ht="15.75" customHeight="1" x14ac:dyDescent="0.2">
      <c r="AP97" s="76"/>
      <c r="AQ97" s="76"/>
    </row>
    <row r="98" spans="42:43" ht="15.75" customHeight="1" x14ac:dyDescent="0.2">
      <c r="AP98" s="76"/>
      <c r="AQ98" s="76"/>
    </row>
    <row r="99" spans="42:43" ht="15.75" customHeight="1" x14ac:dyDescent="0.2">
      <c r="AP99" s="76"/>
      <c r="AQ99" s="76"/>
    </row>
    <row r="100" spans="42:43" ht="15.75" customHeight="1" x14ac:dyDescent="0.2">
      <c r="AP100" s="76"/>
      <c r="AQ100" s="76"/>
    </row>
    <row r="101" spans="42:43" ht="15.75" customHeight="1" x14ac:dyDescent="0.2">
      <c r="AP101" s="76"/>
      <c r="AQ101" s="76"/>
    </row>
    <row r="102" spans="42:43" ht="15.75" customHeight="1" x14ac:dyDescent="0.2">
      <c r="AP102" s="76"/>
      <c r="AQ102" s="76"/>
    </row>
    <row r="103" spans="42:43" ht="15.75" customHeight="1" x14ac:dyDescent="0.2">
      <c r="AP103" s="76"/>
      <c r="AQ103" s="76"/>
    </row>
    <row r="104" spans="42:43" ht="15.75" customHeight="1" x14ac:dyDescent="0.2">
      <c r="AP104" s="76"/>
      <c r="AQ104" s="76"/>
    </row>
    <row r="105" spans="42:43" ht="15.75" customHeight="1" x14ac:dyDescent="0.2">
      <c r="AP105" s="76"/>
      <c r="AQ105" s="76"/>
    </row>
    <row r="106" spans="42:43" ht="15.75" customHeight="1" x14ac:dyDescent="0.2">
      <c r="AP106" s="76"/>
      <c r="AQ106" s="76"/>
    </row>
    <row r="107" spans="42:43" ht="15.75" customHeight="1" x14ac:dyDescent="0.2">
      <c r="AP107" s="76"/>
      <c r="AQ107" s="76"/>
    </row>
    <row r="108" spans="42:43" ht="15.75" customHeight="1" x14ac:dyDescent="0.2">
      <c r="AP108" s="76"/>
      <c r="AQ108" s="76"/>
    </row>
    <row r="109" spans="42:43" ht="15.75" customHeight="1" x14ac:dyDescent="0.2">
      <c r="AP109" s="76"/>
      <c r="AQ109" s="76"/>
    </row>
    <row r="110" spans="42:43" ht="15.75" customHeight="1" x14ac:dyDescent="0.2">
      <c r="AP110" s="76"/>
      <c r="AQ110" s="76"/>
    </row>
    <row r="111" spans="42:43" ht="15.75" customHeight="1" x14ac:dyDescent="0.2">
      <c r="AP111" s="76"/>
      <c r="AQ111" s="76"/>
    </row>
    <row r="112" spans="42:43" ht="15.75" customHeight="1" x14ac:dyDescent="0.2">
      <c r="AP112" s="76"/>
      <c r="AQ112" s="76"/>
    </row>
    <row r="113" spans="42:43" ht="15.75" customHeight="1" x14ac:dyDescent="0.2">
      <c r="AP113" s="76"/>
      <c r="AQ113" s="76"/>
    </row>
    <row r="114" spans="42:43" ht="15.75" customHeight="1" x14ac:dyDescent="0.2">
      <c r="AP114" s="76"/>
      <c r="AQ114" s="76"/>
    </row>
    <row r="115" spans="42:43" ht="15.75" customHeight="1" x14ac:dyDescent="0.2">
      <c r="AP115" s="76"/>
      <c r="AQ115" s="76"/>
    </row>
    <row r="116" spans="42:43" ht="15.75" customHeight="1" x14ac:dyDescent="0.2">
      <c r="AP116" s="76"/>
      <c r="AQ116" s="76"/>
    </row>
    <row r="117" spans="42:43" ht="15.75" customHeight="1" x14ac:dyDescent="0.2">
      <c r="AP117" s="76"/>
      <c r="AQ117" s="76"/>
    </row>
    <row r="118" spans="42:43" ht="15.75" customHeight="1" x14ac:dyDescent="0.2">
      <c r="AP118" s="76"/>
      <c r="AQ118" s="76"/>
    </row>
    <row r="119" spans="42:43" ht="15.75" customHeight="1" x14ac:dyDescent="0.2">
      <c r="AP119" s="76"/>
      <c r="AQ119" s="76"/>
    </row>
    <row r="120" spans="42:43" ht="15.75" customHeight="1" x14ac:dyDescent="0.2">
      <c r="AP120" s="76"/>
      <c r="AQ120" s="76"/>
    </row>
    <row r="121" spans="42:43" ht="15.75" customHeight="1" x14ac:dyDescent="0.2">
      <c r="AP121" s="76"/>
      <c r="AQ121" s="76"/>
    </row>
    <row r="122" spans="42:43" ht="15.75" customHeight="1" x14ac:dyDescent="0.2">
      <c r="AP122" s="76"/>
      <c r="AQ122" s="76"/>
    </row>
    <row r="123" spans="42:43" ht="15.75" customHeight="1" x14ac:dyDescent="0.2">
      <c r="AP123" s="76"/>
      <c r="AQ123" s="76"/>
    </row>
    <row r="124" spans="42:43" ht="15.75" customHeight="1" x14ac:dyDescent="0.2">
      <c r="AP124" s="76"/>
      <c r="AQ124" s="76"/>
    </row>
    <row r="125" spans="42:43" ht="15.75" customHeight="1" x14ac:dyDescent="0.2">
      <c r="AP125" s="76"/>
      <c r="AQ125" s="76"/>
    </row>
    <row r="126" spans="42:43" ht="15.75" customHeight="1" x14ac:dyDescent="0.2">
      <c r="AP126" s="76"/>
      <c r="AQ126" s="76"/>
    </row>
    <row r="127" spans="42:43" ht="15.75" customHeight="1" x14ac:dyDescent="0.2">
      <c r="AP127" s="76"/>
      <c r="AQ127" s="76"/>
    </row>
    <row r="128" spans="42:43" ht="15.75" customHeight="1" x14ac:dyDescent="0.2">
      <c r="AP128" s="76"/>
      <c r="AQ128" s="76"/>
    </row>
    <row r="129" spans="42:43" ht="15.75" customHeight="1" x14ac:dyDescent="0.2">
      <c r="AP129" s="76"/>
      <c r="AQ129" s="76"/>
    </row>
    <row r="130" spans="42:43" ht="15.75" customHeight="1" x14ac:dyDescent="0.2">
      <c r="AP130" s="76"/>
      <c r="AQ130" s="76"/>
    </row>
    <row r="131" spans="42:43" ht="15.75" customHeight="1" x14ac:dyDescent="0.2">
      <c r="AP131" s="76"/>
      <c r="AQ131" s="76"/>
    </row>
    <row r="132" spans="42:43" ht="15.75" customHeight="1" x14ac:dyDescent="0.2">
      <c r="AP132" s="76"/>
      <c r="AQ132" s="76"/>
    </row>
    <row r="133" spans="42:43" ht="15.75" customHeight="1" x14ac:dyDescent="0.2">
      <c r="AP133" s="76"/>
      <c r="AQ133" s="76"/>
    </row>
    <row r="134" spans="42:43" ht="15.75" customHeight="1" x14ac:dyDescent="0.2">
      <c r="AP134" s="76"/>
      <c r="AQ134" s="76"/>
    </row>
    <row r="135" spans="42:43" ht="15.75" customHeight="1" x14ac:dyDescent="0.2">
      <c r="AP135" s="76"/>
      <c r="AQ135" s="76"/>
    </row>
    <row r="136" spans="42:43" ht="15.75" customHeight="1" x14ac:dyDescent="0.2">
      <c r="AP136" s="76"/>
      <c r="AQ136" s="76"/>
    </row>
    <row r="137" spans="42:43" ht="15.75" customHeight="1" x14ac:dyDescent="0.2">
      <c r="AP137" s="76"/>
      <c r="AQ137" s="76"/>
    </row>
    <row r="138" spans="42:43" ht="15.75" customHeight="1" x14ac:dyDescent="0.2">
      <c r="AP138" s="76"/>
      <c r="AQ138" s="76"/>
    </row>
    <row r="139" spans="42:43" ht="15.75" customHeight="1" x14ac:dyDescent="0.2">
      <c r="AP139" s="76"/>
      <c r="AQ139" s="76"/>
    </row>
    <row r="140" spans="42:43" ht="15.75" customHeight="1" x14ac:dyDescent="0.2">
      <c r="AP140" s="76"/>
      <c r="AQ140" s="76"/>
    </row>
    <row r="141" spans="42:43" ht="15.75" customHeight="1" x14ac:dyDescent="0.2">
      <c r="AP141" s="76"/>
      <c r="AQ141" s="76"/>
    </row>
    <row r="142" spans="42:43" ht="15.75" customHeight="1" x14ac:dyDescent="0.2">
      <c r="AP142" s="76"/>
      <c r="AQ142" s="76"/>
    </row>
    <row r="143" spans="42:43" ht="15.75" customHeight="1" x14ac:dyDescent="0.2">
      <c r="AP143" s="76"/>
      <c r="AQ143" s="76"/>
    </row>
    <row r="144" spans="42:43" ht="15.75" customHeight="1" x14ac:dyDescent="0.2">
      <c r="AP144" s="76"/>
      <c r="AQ144" s="76"/>
    </row>
    <row r="145" spans="42:43" ht="15.75" customHeight="1" x14ac:dyDescent="0.2">
      <c r="AP145" s="76"/>
      <c r="AQ145" s="76"/>
    </row>
    <row r="146" spans="42:43" ht="15.75" customHeight="1" x14ac:dyDescent="0.2">
      <c r="AP146" s="76"/>
      <c r="AQ146" s="76"/>
    </row>
    <row r="147" spans="42:43" ht="15.75" customHeight="1" x14ac:dyDescent="0.2">
      <c r="AP147" s="76"/>
      <c r="AQ147" s="76"/>
    </row>
    <row r="148" spans="42:43" ht="15.75" customHeight="1" x14ac:dyDescent="0.2"/>
    <row r="149" spans="42:43" ht="15.75" customHeight="1" x14ac:dyDescent="0.2"/>
    <row r="150" spans="42:43" ht="15.75" customHeight="1" x14ac:dyDescent="0.2"/>
    <row r="151" spans="42:43" ht="15.75" customHeight="1" x14ac:dyDescent="0.2"/>
    <row r="152" spans="42:43" ht="15.75" customHeight="1" x14ac:dyDescent="0.2"/>
    <row r="153" spans="42:43" ht="15.75" customHeight="1" x14ac:dyDescent="0.2"/>
    <row r="154" spans="42:43" ht="15.75" customHeight="1" x14ac:dyDescent="0.2"/>
    <row r="155" spans="42:43" ht="15.75" customHeight="1" x14ac:dyDescent="0.2"/>
    <row r="156" spans="42:43" ht="15.75" customHeight="1" x14ac:dyDescent="0.2"/>
    <row r="157" spans="42:43" ht="15.75" customHeight="1" x14ac:dyDescent="0.2"/>
    <row r="158" spans="42:43" ht="15.75" customHeight="1" x14ac:dyDescent="0.2"/>
    <row r="159" spans="42:43" ht="15.75" customHeight="1" x14ac:dyDescent="0.2"/>
    <row r="160" spans="42:43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</sheetData>
  <sortState xmlns:xlrd2="http://schemas.microsoft.com/office/spreadsheetml/2017/richdata2" ref="P2:R2">
    <sortCondition descending="1" ref="P2"/>
  </sortState>
  <mergeCells count="2">
    <mergeCell ref="W1:Y1"/>
    <mergeCell ref="AJ1:AO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68430-D0B4-4C86-8B43-DEF7C0142E5E}">
  <sheetPr codeName="Employees">
    <outlinePr summaryBelow="0" summaryRight="0"/>
  </sheetPr>
  <dimension ref="A1:L989"/>
  <sheetViews>
    <sheetView zoomScaleNormal="100" workbookViewId="0">
      <selection activeCell="C4" sqref="C4"/>
    </sheetView>
  </sheetViews>
  <sheetFormatPr baseColWidth="10" defaultColWidth="13.140625" defaultRowHeight="15" customHeight="1" x14ac:dyDescent="0.2"/>
  <cols>
    <col min="1" max="1" width="8.28515625" style="2" bestFit="1" customWidth="1"/>
    <col min="2" max="2" width="13.7109375" style="2" bestFit="1" customWidth="1"/>
    <col min="3" max="3" width="16.7109375" style="2" bestFit="1" customWidth="1"/>
    <col min="4" max="4" width="12.42578125" style="2" bestFit="1" customWidth="1"/>
    <col min="5" max="5" width="17" style="2" bestFit="1" customWidth="1"/>
    <col min="6" max="6" width="23" style="2" bestFit="1" customWidth="1"/>
    <col min="7" max="7" width="29.140625" style="2" bestFit="1" customWidth="1"/>
    <col min="8" max="8" width="9.42578125" style="2" bestFit="1" customWidth="1"/>
    <col min="9" max="9" width="8.7109375" style="2" bestFit="1" customWidth="1"/>
    <col min="10" max="10" width="6" style="2" bestFit="1" customWidth="1"/>
    <col min="11" max="11" width="11.85546875" style="2" bestFit="1" customWidth="1"/>
    <col min="12" max="12" width="27" style="2" bestFit="1" customWidth="1"/>
    <col min="13" max="26" width="15.7109375" style="2" customWidth="1"/>
    <col min="27" max="16384" width="13.140625" style="2"/>
  </cols>
  <sheetData>
    <row r="1" spans="1:12" ht="15.75" customHeight="1" x14ac:dyDescent="0.25">
      <c r="A1" s="19" t="s">
        <v>40</v>
      </c>
      <c r="B1" s="19" t="s">
        <v>0</v>
      </c>
      <c r="C1" s="19" t="s">
        <v>21</v>
      </c>
      <c r="D1" s="19" t="s">
        <v>4</v>
      </c>
      <c r="E1" s="19" t="s">
        <v>25</v>
      </c>
      <c r="F1" s="19" t="s">
        <v>6</v>
      </c>
      <c r="G1" s="19" t="s">
        <v>26</v>
      </c>
      <c r="H1" s="19" t="s">
        <v>27</v>
      </c>
      <c r="I1" s="19" t="s">
        <v>108</v>
      </c>
      <c r="J1" s="19" t="s">
        <v>28</v>
      </c>
      <c r="K1" s="19" t="s">
        <v>29</v>
      </c>
      <c r="L1" s="19" t="s">
        <v>18</v>
      </c>
    </row>
    <row r="2" spans="1:12" ht="15.75" customHeight="1" x14ac:dyDescent="0.25">
      <c r="A2" s="2">
        <v>1</v>
      </c>
      <c r="B2" s="11" t="s">
        <v>128</v>
      </c>
      <c r="C2" t="s">
        <v>130</v>
      </c>
      <c r="D2" s="120"/>
      <c r="E2" s="121"/>
      <c r="F2"/>
      <c r="G2"/>
      <c r="H2"/>
      <c r="I2" s="22"/>
      <c r="J2"/>
      <c r="K2"/>
      <c r="L2"/>
    </row>
    <row r="3" spans="1:12" ht="15.75" customHeight="1" x14ac:dyDescent="0.25">
      <c r="A3" s="2">
        <v>2</v>
      </c>
      <c r="B3" s="11" t="s">
        <v>129</v>
      </c>
      <c r="C3" t="s">
        <v>130</v>
      </c>
      <c r="D3" s="120"/>
      <c r="E3" s="121"/>
      <c r="F3"/>
      <c r="G3"/>
      <c r="H3"/>
      <c r="I3" s="22"/>
      <c r="J3"/>
      <c r="K3"/>
      <c r="L3"/>
    </row>
    <row r="4" spans="1:12" ht="15.75" customHeight="1" x14ac:dyDescent="0.2"/>
    <row r="5" spans="1:12" ht="15.75" customHeight="1" x14ac:dyDescent="0.2"/>
    <row r="6" spans="1:12" ht="15.75" customHeight="1" x14ac:dyDescent="0.2"/>
    <row r="7" spans="1:12" ht="15.75" customHeight="1" x14ac:dyDescent="0.2"/>
    <row r="8" spans="1:12" ht="15.75" customHeight="1" x14ac:dyDescent="0.2"/>
    <row r="9" spans="1:12" ht="15.75" customHeight="1" x14ac:dyDescent="0.2"/>
    <row r="10" spans="1:12" ht="15.75" customHeight="1" x14ac:dyDescent="0.2"/>
    <row r="11" spans="1:12" ht="15.75" customHeight="1" x14ac:dyDescent="0.2"/>
    <row r="12" spans="1:12" ht="15.75" customHeight="1" x14ac:dyDescent="0.2"/>
    <row r="13" spans="1:12" ht="15.75" customHeight="1" x14ac:dyDescent="0.2"/>
    <row r="14" spans="1:12" ht="15.75" customHeight="1" x14ac:dyDescent="0.2"/>
    <row r="15" spans="1:12" ht="15.75" customHeight="1" x14ac:dyDescent="0.2"/>
    <row r="16" spans="1:12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</sheetData>
  <conditionalFormatting sqref="B2:L3">
    <cfRule type="expression" dxfId="1" priority="1">
      <formula>AND($D2&lt;&gt;"",MOD(ROW(),2)=1)</formula>
    </cfRule>
    <cfRule type="expression" dxfId="0" priority="2">
      <formula>AND($D2&lt;&gt;"",MOD(ROW(),2)=0)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50D1C-E4CA-4ECC-B58E-360A75EEC4E4}">
  <sheetPr codeName="CalPopUp"/>
  <dimension ref="A1:H19"/>
  <sheetViews>
    <sheetView workbookViewId="0">
      <selection activeCell="A20" sqref="A20"/>
    </sheetView>
  </sheetViews>
  <sheetFormatPr baseColWidth="10" defaultColWidth="9.140625" defaultRowHeight="15" x14ac:dyDescent="0.25"/>
  <cols>
    <col min="1" max="1" width="10.85546875" bestFit="1" customWidth="1"/>
  </cols>
  <sheetData>
    <row r="1" spans="1:8" x14ac:dyDescent="0.25">
      <c r="A1" s="39">
        <v>44674</v>
      </c>
      <c r="B1" s="40" t="str">
        <f>IF(WEEKDAY(DATE(CalYear,MATCH($A$4,CalMonths,0),1))=1,DATE(CalYear,MATCH($A$4,CalMonths,0),1),"")</f>
        <v/>
      </c>
      <c r="C1" s="40" t="str">
        <f>IF(B1&lt;&gt;"",B1+1,IF(WEEKDAY(DATE(CalYear,MATCH($A$4,CalMonths,0),1))=2,DATE(CalYear,MATCH($A$4,CalMonths,0),1),""))</f>
        <v/>
      </c>
      <c r="D1" s="40" t="str">
        <f>IF(C1&lt;&gt;"",C1+1,IF(WEEKDAY(DATE(CalYear,MATCH($A$4,CalMonths,0),1))=3,DATE(CalYear,MATCH($A$4,CalMonths,0),1),""))</f>
        <v/>
      </c>
      <c r="E1" s="40" t="str">
        <f>IF(D1&lt;&gt;"",D1+1,IF(WEEKDAY(DATE(CalYear,MATCH($A$4,CalMonths,0),1))=4,DATE(CalYear,MATCH($A$4,CalMonths,0),1),""))</f>
        <v/>
      </c>
      <c r="F1" s="40">
        <f>IF(E1&lt;&gt;"",E1+1,IF(WEEKDAY(DATE(CalYear,MATCH($A$4,CalMonths,0),1))=5,DATE(CalYear,MATCH($A$4,CalMonths,0),1),""))</f>
        <v>44805</v>
      </c>
      <c r="G1" s="40">
        <f>IF(F1&lt;&gt;"",F1+1,IF(WEEKDAY(DATE(CalYear,MATCH($A$4,CalMonths,0),1))=6,DATE(CalYear,MATCH($A$4,CalMonths,0),1),""))</f>
        <v>44806</v>
      </c>
      <c r="H1" s="40">
        <f>IF(G1&lt;&gt;"",G1+1,IF(WEEKDAY(DATE(CalYear,MATCH($A$4,CalMonths,0),1))=7,DATE(CalYear,MATCH($A$4,CalMonths,0),1),""))</f>
        <v>44807</v>
      </c>
    </row>
    <row r="2" spans="1:8" x14ac:dyDescent="0.25">
      <c r="A2">
        <v>2022</v>
      </c>
      <c r="B2" s="40">
        <f>H1+1</f>
        <v>44808</v>
      </c>
      <c r="C2" s="40">
        <f>B2+1</f>
        <v>44809</v>
      </c>
      <c r="D2" s="40">
        <f t="shared" ref="D2:H2" si="0">C2+1</f>
        <v>44810</v>
      </c>
      <c r="E2" s="40">
        <f t="shared" si="0"/>
        <v>44811</v>
      </c>
      <c r="F2" s="40">
        <f t="shared" si="0"/>
        <v>44812</v>
      </c>
      <c r="G2" s="40">
        <f t="shared" si="0"/>
        <v>44813</v>
      </c>
      <c r="H2" s="40">
        <f t="shared" si="0"/>
        <v>44814</v>
      </c>
    </row>
    <row r="3" spans="1:8" x14ac:dyDescent="0.25">
      <c r="A3">
        <v>9</v>
      </c>
      <c r="B3" s="40">
        <f t="shared" ref="B3:B4" si="1">H2+1</f>
        <v>44815</v>
      </c>
      <c r="C3" s="40">
        <f t="shared" ref="C3:H3" si="2">B3+1</f>
        <v>44816</v>
      </c>
      <c r="D3" s="40">
        <f t="shared" si="2"/>
        <v>44817</v>
      </c>
      <c r="E3" s="40">
        <f t="shared" si="2"/>
        <v>44818</v>
      </c>
      <c r="F3" s="40">
        <f t="shared" si="2"/>
        <v>44819</v>
      </c>
      <c r="G3" s="40">
        <f t="shared" si="2"/>
        <v>44820</v>
      </c>
      <c r="H3" s="40">
        <f t="shared" si="2"/>
        <v>44821</v>
      </c>
    </row>
    <row r="4" spans="1:8" x14ac:dyDescent="0.25">
      <c r="A4" t="str">
        <f>INDEX(CalMonths,A3,)</f>
        <v>Septembre</v>
      </c>
      <c r="B4" s="40">
        <f t="shared" si="1"/>
        <v>44822</v>
      </c>
      <c r="C4" s="40">
        <f t="shared" ref="C4:H4" si="3">B4+1</f>
        <v>44823</v>
      </c>
      <c r="D4" s="40">
        <f t="shared" si="3"/>
        <v>44824</v>
      </c>
      <c r="E4" s="40">
        <f t="shared" si="3"/>
        <v>44825</v>
      </c>
      <c r="F4" s="40">
        <f t="shared" si="3"/>
        <v>44826</v>
      </c>
      <c r="G4" s="40">
        <f t="shared" si="3"/>
        <v>44827</v>
      </c>
      <c r="H4" s="40">
        <f t="shared" si="3"/>
        <v>44828</v>
      </c>
    </row>
    <row r="5" spans="1:8" x14ac:dyDescent="0.25">
      <c r="A5" t="str">
        <f>A4&amp;" "&amp;_xlfn.SINGLE(CalYear)</f>
        <v>Septembre 2022</v>
      </c>
      <c r="B5" s="40">
        <f>IF(OR(H4="",MONTH(H4+1)&lt;&gt;$A$3),"",H4+1)</f>
        <v>44829</v>
      </c>
      <c r="C5" s="40">
        <f>IFERROR(IF(MONTH(B5+1)&lt;&gt;$A$3,"",B5+1),"")</f>
        <v>44830</v>
      </c>
      <c r="D5" s="40">
        <f t="shared" ref="D5:H5" si="4">IFERROR(IF(MONTH(C5+1)&lt;&gt;$A$3,"",C5+1),"")</f>
        <v>44831</v>
      </c>
      <c r="E5" s="40">
        <f t="shared" si="4"/>
        <v>44832</v>
      </c>
      <c r="F5" s="40">
        <f t="shared" si="4"/>
        <v>44833</v>
      </c>
      <c r="G5" s="40">
        <f t="shared" si="4"/>
        <v>44834</v>
      </c>
      <c r="H5" s="40" t="str">
        <f t="shared" si="4"/>
        <v/>
      </c>
    </row>
    <row r="6" spans="1:8" x14ac:dyDescent="0.25">
      <c r="A6">
        <f ca="1">SUM(B6:H6)</f>
        <v>0</v>
      </c>
      <c r="B6" s="40" t="str">
        <f>IFERROR(IF(OR(H5="",MONTH(H5+1)&lt;&gt;$A$3),"",H5+1),"")</f>
        <v/>
      </c>
      <c r="C6" s="40" t="str">
        <f ca="1">IFERROR(F(MONTH(I5+1)&lt;&gt;$A$3,"",I5+1),"")</f>
        <v/>
      </c>
      <c r="D6" s="40" t="str">
        <f ca="1">IFERROR(F(MONTH(J5+1)&lt;&gt;$A$3,"",J5+1),"")</f>
        <v/>
      </c>
      <c r="E6" s="40" t="str">
        <f ca="1">IFERROR(F(MONTH(K5+1)&lt;&gt;$A$3,"",K5+1),"")</f>
        <v/>
      </c>
      <c r="F6" s="40" t="str">
        <f ca="1">IFERROR(F(MONTH(L5+1)&lt;&gt;$A$3,"",L5+1),"")</f>
        <v/>
      </c>
      <c r="G6" s="40" t="str">
        <f ca="1">IFERROR(F(MONTH(M5+1)&lt;&gt;$A$3,"",M5+1),"")</f>
        <v/>
      </c>
      <c r="H6" s="40" t="str">
        <f ca="1">IFERROR(F(MONTH(N5+1)&lt;&gt;$A$3,"",N5+1),"")</f>
        <v/>
      </c>
    </row>
    <row r="7" spans="1:8" x14ac:dyDescent="0.25"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</row>
    <row r="8" spans="1:8" x14ac:dyDescent="0.25">
      <c r="A8" t="s">
        <v>109</v>
      </c>
      <c r="B8">
        <v>8</v>
      </c>
      <c r="C8">
        <v>9</v>
      </c>
      <c r="D8">
        <v>10</v>
      </c>
      <c r="E8">
        <v>11</v>
      </c>
      <c r="F8">
        <v>12</v>
      </c>
      <c r="G8">
        <v>13</v>
      </c>
      <c r="H8">
        <v>14</v>
      </c>
    </row>
    <row r="9" spans="1:8" x14ac:dyDescent="0.25">
      <c r="A9" t="s">
        <v>110</v>
      </c>
      <c r="B9">
        <v>15</v>
      </c>
      <c r="C9">
        <v>16</v>
      </c>
      <c r="D9">
        <v>17</v>
      </c>
      <c r="E9">
        <v>18</v>
      </c>
      <c r="F9">
        <v>19</v>
      </c>
      <c r="G9">
        <v>20</v>
      </c>
      <c r="H9">
        <v>21</v>
      </c>
    </row>
    <row r="10" spans="1:8" x14ac:dyDescent="0.25">
      <c r="A10" t="s">
        <v>111</v>
      </c>
      <c r="B10">
        <v>22</v>
      </c>
      <c r="C10">
        <v>23</v>
      </c>
      <c r="D10">
        <v>24</v>
      </c>
      <c r="E10">
        <v>25</v>
      </c>
      <c r="F10">
        <v>26</v>
      </c>
      <c r="G10">
        <v>27</v>
      </c>
      <c r="H10">
        <v>28</v>
      </c>
    </row>
    <row r="11" spans="1:8" x14ac:dyDescent="0.25">
      <c r="A11" t="s">
        <v>112</v>
      </c>
      <c r="B11">
        <v>29</v>
      </c>
      <c r="C11">
        <v>30</v>
      </c>
      <c r="D11">
        <v>31</v>
      </c>
      <c r="E11">
        <v>32</v>
      </c>
      <c r="F11">
        <v>33</v>
      </c>
      <c r="G11">
        <v>34</v>
      </c>
      <c r="H11">
        <v>35</v>
      </c>
    </row>
    <row r="12" spans="1:8" x14ac:dyDescent="0.25">
      <c r="A12" t="s">
        <v>113</v>
      </c>
      <c r="B12">
        <v>36</v>
      </c>
      <c r="C12">
        <v>37</v>
      </c>
      <c r="D12">
        <v>38</v>
      </c>
      <c r="E12">
        <v>39</v>
      </c>
      <c r="F12">
        <v>40</v>
      </c>
      <c r="G12">
        <v>41</v>
      </c>
      <c r="H12">
        <v>42</v>
      </c>
    </row>
    <row r="13" spans="1:8" x14ac:dyDescent="0.25">
      <c r="A13" t="s">
        <v>114</v>
      </c>
    </row>
    <row r="14" spans="1:8" x14ac:dyDescent="0.25">
      <c r="A14" t="s">
        <v>115</v>
      </c>
    </row>
    <row r="15" spans="1:8" x14ac:dyDescent="0.25">
      <c r="A15" t="s">
        <v>116</v>
      </c>
    </row>
    <row r="16" spans="1:8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</sheetData>
  <phoneticPr fontId="1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Admin</vt:lpstr>
      <vt:lpstr>Timesheet Entries</vt:lpstr>
      <vt:lpstr>Timesheet Schedule</vt:lpstr>
      <vt:lpstr>Timesheet</vt:lpstr>
      <vt:lpstr>Employees</vt:lpstr>
      <vt:lpstr>CalPopUp</vt:lpstr>
      <vt:lpstr>CalMonths</vt:lpstr>
      <vt:lpstr>CalYear</vt:lpstr>
      <vt:lpstr>Timesheet!Criteres</vt:lpstr>
      <vt:lpstr>DataFile</vt:lpstr>
      <vt:lpstr>Timesheet!Extraire</vt:lpstr>
      <vt:lpstr>MobileDataFolder</vt:lpstr>
      <vt:lpstr>MonthStart</vt:lpstr>
      <vt:lpstr>OTRate</vt:lpstr>
      <vt:lpstr>RegHrsLimit</vt:lpstr>
      <vt:lpstr>Status</vt:lpstr>
      <vt:lpstr>Years</vt:lpstr>
      <vt:lpstr>'Timesheet Entries'!Zone_d_impression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Randy Austin</dc:creator>
  <cp:lastModifiedBy>omar belokda</cp:lastModifiedBy>
  <cp:lastPrinted>2022-04-22T05:59:50Z</cp:lastPrinted>
  <dcterms:created xsi:type="dcterms:W3CDTF">2022-04-19T02:17:14Z</dcterms:created>
  <dcterms:modified xsi:type="dcterms:W3CDTF">2022-09-15T14:57:10Z</dcterms:modified>
</cp:coreProperties>
</file>