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.vaysse-vic\Desktop\TRAVAIL SUR SYNTHESE DE DONNEE DES FICHIERS DES DIRPOL\"/>
    </mc:Choice>
  </mc:AlternateContent>
  <xr:revisionPtr revIDLastSave="0" documentId="13_ncr:1_{A9C097B5-91A9-4504-85B6-1E6D14726FD5}" xr6:coauthVersionLast="47" xr6:coauthVersionMax="47" xr10:uidLastSave="{00000000-0000-0000-0000-000000000000}"/>
  <bookViews>
    <workbookView xWindow="-108" yWindow="-108" windowWidth="23256" windowHeight="12576" activeTab="1" xr2:uid="{2F67090F-38B4-4BB9-A596-E92472BFC764}"/>
  </bookViews>
  <sheets>
    <sheet name="REALISE_CONSOMME" sheetId="3" r:id="rId1"/>
    <sheet name="FACTURE" sheetId="4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19" i="4" l="1"/>
  <c r="O19" i="4"/>
  <c r="N19" i="4"/>
  <c r="M19" i="4"/>
  <c r="L19" i="4"/>
  <c r="K19" i="4"/>
  <c r="J19" i="4"/>
  <c r="I19" i="4"/>
  <c r="H19" i="4"/>
  <c r="G19" i="4"/>
  <c r="F19" i="4"/>
  <c r="E19" i="4"/>
  <c r="R17" i="4"/>
  <c r="R16" i="4"/>
  <c r="R15" i="4"/>
  <c r="R14" i="4"/>
  <c r="R13" i="4"/>
  <c r="R12" i="4"/>
  <c r="R11" i="4"/>
  <c r="R10" i="4"/>
  <c r="R9" i="4"/>
  <c r="R8" i="4"/>
  <c r="R7" i="4"/>
  <c r="R6" i="4"/>
  <c r="R5" i="4"/>
  <c r="R4" i="4"/>
  <c r="AF17" i="3"/>
  <c r="AD17" i="3"/>
  <c r="AB17" i="3"/>
  <c r="Z17" i="3"/>
  <c r="X17" i="3"/>
  <c r="V17" i="3"/>
  <c r="T17" i="3"/>
  <c r="R17" i="3"/>
  <c r="P17" i="3"/>
  <c r="N17" i="3"/>
  <c r="L17" i="3"/>
  <c r="J17" i="3"/>
  <c r="AE16" i="3"/>
  <c r="AF16" i="3" s="1"/>
  <c r="AC16" i="3"/>
  <c r="AD16" i="3" s="1"/>
  <c r="AA16" i="3"/>
  <c r="AB16" i="3" s="1"/>
  <c r="Y16" i="3"/>
  <c r="Z16" i="3" s="1"/>
  <c r="W16" i="3"/>
  <c r="X16" i="3" s="1"/>
  <c r="U16" i="3"/>
  <c r="V16" i="3" s="1"/>
  <c r="S16" i="3"/>
  <c r="T16" i="3" s="1"/>
  <c r="Q16" i="3"/>
  <c r="R16" i="3" s="1"/>
  <c r="O16" i="3"/>
  <c r="P16" i="3" s="1"/>
  <c r="M16" i="3"/>
  <c r="N16" i="3" s="1"/>
  <c r="K16" i="3"/>
  <c r="L16" i="3" s="1"/>
  <c r="I16" i="3"/>
  <c r="J16" i="3" s="1"/>
  <c r="D16" i="3"/>
  <c r="C16" i="3"/>
  <c r="AF15" i="3"/>
  <c r="AE15" i="3"/>
  <c r="AC15" i="3"/>
  <c r="AD15" i="3" s="1"/>
  <c r="AA15" i="3"/>
  <c r="AB15" i="3" s="1"/>
  <c r="Y15" i="3"/>
  <c r="Z15" i="3" s="1"/>
  <c r="W15" i="3"/>
  <c r="X15" i="3" s="1"/>
  <c r="U15" i="3"/>
  <c r="V15" i="3" s="1"/>
  <c r="S15" i="3"/>
  <c r="T15" i="3" s="1"/>
  <c r="Q15" i="3"/>
  <c r="R15" i="3" s="1"/>
  <c r="O15" i="3"/>
  <c r="P15" i="3" s="1"/>
  <c r="M15" i="3"/>
  <c r="N15" i="3" s="1"/>
  <c r="K15" i="3"/>
  <c r="L15" i="3" s="1"/>
  <c r="I15" i="3"/>
  <c r="J15" i="3" s="1"/>
  <c r="D15" i="3"/>
  <c r="C15" i="3"/>
  <c r="AE14" i="3"/>
  <c r="AF14" i="3" s="1"/>
  <c r="AC14" i="3"/>
  <c r="AD14" i="3" s="1"/>
  <c r="AA14" i="3"/>
  <c r="AB14" i="3" s="1"/>
  <c r="Y14" i="3"/>
  <c r="Z14" i="3" s="1"/>
  <c r="W14" i="3"/>
  <c r="X14" i="3" s="1"/>
  <c r="U14" i="3"/>
  <c r="V14" i="3" s="1"/>
  <c r="S14" i="3"/>
  <c r="T14" i="3" s="1"/>
  <c r="Q14" i="3"/>
  <c r="R14" i="3" s="1"/>
  <c r="O14" i="3"/>
  <c r="P14" i="3" s="1"/>
  <c r="M14" i="3"/>
  <c r="N14" i="3" s="1"/>
  <c r="K14" i="3"/>
  <c r="L14" i="3" s="1"/>
  <c r="I14" i="3"/>
  <c r="J14" i="3" s="1"/>
  <c r="D14" i="3"/>
  <c r="C14" i="3"/>
  <c r="AE13" i="3"/>
  <c r="AF13" i="3" s="1"/>
  <c r="AC13" i="3"/>
  <c r="AD13" i="3" s="1"/>
  <c r="AA13" i="3"/>
  <c r="AB13" i="3" s="1"/>
  <c r="Y13" i="3"/>
  <c r="Z13" i="3" s="1"/>
  <c r="W13" i="3"/>
  <c r="X13" i="3" s="1"/>
  <c r="U13" i="3"/>
  <c r="V13" i="3" s="1"/>
  <c r="S13" i="3"/>
  <c r="T13" i="3" s="1"/>
  <c r="Q13" i="3"/>
  <c r="R13" i="3" s="1"/>
  <c r="O13" i="3"/>
  <c r="P13" i="3" s="1"/>
  <c r="M13" i="3"/>
  <c r="N13" i="3" s="1"/>
  <c r="K13" i="3"/>
  <c r="L13" i="3" s="1"/>
  <c r="I13" i="3"/>
  <c r="J13" i="3" s="1"/>
  <c r="E13" i="3"/>
  <c r="D13" i="3"/>
  <c r="C13" i="3"/>
  <c r="AF12" i="3"/>
  <c r="AD12" i="3"/>
  <c r="AB12" i="3"/>
  <c r="Z12" i="3"/>
  <c r="X12" i="3"/>
  <c r="V12" i="3"/>
  <c r="T12" i="3"/>
  <c r="R12" i="3"/>
  <c r="P12" i="3"/>
  <c r="N12" i="3"/>
  <c r="L12" i="3"/>
  <c r="J12" i="3"/>
  <c r="D12" i="3"/>
  <c r="C12" i="3"/>
  <c r="AE11" i="3"/>
  <c r="AF11" i="3" s="1"/>
  <c r="AC11" i="3"/>
  <c r="AD11" i="3" s="1"/>
  <c r="AA11" i="3"/>
  <c r="AB11" i="3" s="1"/>
  <c r="Y11" i="3"/>
  <c r="Z11" i="3" s="1"/>
  <c r="W11" i="3"/>
  <c r="X11" i="3" s="1"/>
  <c r="U11" i="3"/>
  <c r="V11" i="3" s="1"/>
  <c r="S11" i="3"/>
  <c r="T11" i="3" s="1"/>
  <c r="Q11" i="3"/>
  <c r="R11" i="3" s="1"/>
  <c r="O11" i="3"/>
  <c r="P11" i="3" s="1"/>
  <c r="M11" i="3"/>
  <c r="N11" i="3" s="1"/>
  <c r="L11" i="3"/>
  <c r="K11" i="3"/>
  <c r="I11" i="3"/>
  <c r="J11" i="3" s="1"/>
  <c r="D11" i="3"/>
  <c r="C11" i="3"/>
  <c r="AE10" i="3"/>
  <c r="AF10" i="3" s="1"/>
  <c r="AC10" i="3"/>
  <c r="AD10" i="3" s="1"/>
  <c r="AA10" i="3"/>
  <c r="AB10" i="3" s="1"/>
  <c r="Y10" i="3"/>
  <c r="Z10" i="3" s="1"/>
  <c r="W10" i="3"/>
  <c r="X10" i="3" s="1"/>
  <c r="U10" i="3"/>
  <c r="V10" i="3" s="1"/>
  <c r="S10" i="3"/>
  <c r="T10" i="3" s="1"/>
  <c r="Q10" i="3"/>
  <c r="R10" i="3" s="1"/>
  <c r="O10" i="3"/>
  <c r="P10" i="3" s="1"/>
  <c r="M10" i="3"/>
  <c r="N10" i="3" s="1"/>
  <c r="K10" i="3"/>
  <c r="L10" i="3" s="1"/>
  <c r="I10" i="3"/>
  <c r="J10" i="3" s="1"/>
  <c r="D10" i="3"/>
  <c r="C10" i="3"/>
  <c r="AE9" i="3"/>
  <c r="AF9" i="3" s="1"/>
  <c r="AC9" i="3"/>
  <c r="AD9" i="3" s="1"/>
  <c r="AA9" i="3"/>
  <c r="AB9" i="3" s="1"/>
  <c r="Y9" i="3"/>
  <c r="Z9" i="3" s="1"/>
  <c r="W9" i="3"/>
  <c r="X9" i="3" s="1"/>
  <c r="U9" i="3"/>
  <c r="V9" i="3" s="1"/>
  <c r="S9" i="3"/>
  <c r="T9" i="3" s="1"/>
  <c r="Q9" i="3"/>
  <c r="R9" i="3" s="1"/>
  <c r="O9" i="3"/>
  <c r="P9" i="3" s="1"/>
  <c r="M9" i="3"/>
  <c r="N9" i="3" s="1"/>
  <c r="K9" i="3"/>
  <c r="L9" i="3" s="1"/>
  <c r="I9" i="3"/>
  <c r="J9" i="3" s="1"/>
  <c r="D9" i="3"/>
  <c r="E9" i="3" s="1"/>
  <c r="C9" i="3"/>
  <c r="AE8" i="3"/>
  <c r="AF8" i="3" s="1"/>
  <c r="AC8" i="3"/>
  <c r="AD8" i="3" s="1"/>
  <c r="AA8" i="3"/>
  <c r="AB8" i="3" s="1"/>
  <c r="Y8" i="3"/>
  <c r="Z8" i="3" s="1"/>
  <c r="W8" i="3"/>
  <c r="X8" i="3" s="1"/>
  <c r="U8" i="3"/>
  <c r="V8" i="3" s="1"/>
  <c r="S8" i="3"/>
  <c r="T8" i="3" s="1"/>
  <c r="Q8" i="3"/>
  <c r="R8" i="3" s="1"/>
  <c r="P8" i="3"/>
  <c r="O8" i="3"/>
  <c r="M8" i="3"/>
  <c r="N8" i="3" s="1"/>
  <c r="K8" i="3"/>
  <c r="L8" i="3" s="1"/>
  <c r="I8" i="3"/>
  <c r="J8" i="3" s="1"/>
  <c r="D8" i="3"/>
  <c r="C8" i="3"/>
  <c r="AE7" i="3"/>
  <c r="AF7" i="3" s="1"/>
  <c r="AC7" i="3"/>
  <c r="AD7" i="3" s="1"/>
  <c r="AA7" i="3"/>
  <c r="AB7" i="3" s="1"/>
  <c r="Y7" i="3"/>
  <c r="Z7" i="3" s="1"/>
  <c r="W7" i="3"/>
  <c r="X7" i="3" s="1"/>
  <c r="U7" i="3"/>
  <c r="V7" i="3" s="1"/>
  <c r="S7" i="3"/>
  <c r="T7" i="3" s="1"/>
  <c r="Q7" i="3"/>
  <c r="R7" i="3" s="1"/>
  <c r="O7" i="3"/>
  <c r="P7" i="3" s="1"/>
  <c r="M7" i="3"/>
  <c r="N7" i="3" s="1"/>
  <c r="K7" i="3"/>
  <c r="L7" i="3" s="1"/>
  <c r="I7" i="3"/>
  <c r="J7" i="3" s="1"/>
  <c r="D7" i="3"/>
  <c r="E7" i="3" s="1"/>
  <c r="C7" i="3"/>
  <c r="AE6" i="3"/>
  <c r="AF6" i="3" s="1"/>
  <c r="AC6" i="3"/>
  <c r="AD6" i="3" s="1"/>
  <c r="AA6" i="3"/>
  <c r="AB6" i="3" s="1"/>
  <c r="Y6" i="3"/>
  <c r="Z6" i="3" s="1"/>
  <c r="W6" i="3"/>
  <c r="X6" i="3" s="1"/>
  <c r="U6" i="3"/>
  <c r="V6" i="3" s="1"/>
  <c r="S6" i="3"/>
  <c r="T6" i="3" s="1"/>
  <c r="Q6" i="3"/>
  <c r="R6" i="3" s="1"/>
  <c r="O6" i="3"/>
  <c r="P6" i="3" s="1"/>
  <c r="M6" i="3"/>
  <c r="N6" i="3" s="1"/>
  <c r="K6" i="3"/>
  <c r="L6" i="3" s="1"/>
  <c r="I6" i="3"/>
  <c r="J6" i="3" s="1"/>
  <c r="D6" i="3"/>
  <c r="E6" i="3" s="1"/>
  <c r="C6" i="3"/>
  <c r="AE5" i="3"/>
  <c r="AF5" i="3" s="1"/>
  <c r="AC5" i="3"/>
  <c r="AD5" i="3" s="1"/>
  <c r="AA5" i="3"/>
  <c r="AB5" i="3" s="1"/>
  <c r="Y5" i="3"/>
  <c r="Z5" i="3" s="1"/>
  <c r="W5" i="3"/>
  <c r="X5" i="3" s="1"/>
  <c r="U5" i="3"/>
  <c r="V5" i="3" s="1"/>
  <c r="T5" i="3"/>
  <c r="S5" i="3"/>
  <c r="Q5" i="3"/>
  <c r="R5" i="3" s="1"/>
  <c r="O5" i="3"/>
  <c r="P5" i="3" s="1"/>
  <c r="M5" i="3"/>
  <c r="N5" i="3" s="1"/>
  <c r="K5" i="3"/>
  <c r="L5" i="3" s="1"/>
  <c r="I5" i="3"/>
  <c r="J5" i="3" s="1"/>
  <c r="D5" i="3"/>
  <c r="C5" i="3"/>
  <c r="AE4" i="3"/>
  <c r="AF4" i="3" s="1"/>
  <c r="AC4" i="3"/>
  <c r="AD4" i="3" s="1"/>
  <c r="AA4" i="3"/>
  <c r="AB4" i="3" s="1"/>
  <c r="AA19" i="3" s="1"/>
  <c r="Y4" i="3"/>
  <c r="Z4" i="3" s="1"/>
  <c r="W4" i="3"/>
  <c r="X4" i="3" s="1"/>
  <c r="U4" i="3"/>
  <c r="V4" i="3" s="1"/>
  <c r="S4" i="3"/>
  <c r="T4" i="3" s="1"/>
  <c r="Q4" i="3"/>
  <c r="R4" i="3" s="1"/>
  <c r="O4" i="3"/>
  <c r="P4" i="3" s="1"/>
  <c r="M4" i="3"/>
  <c r="N4" i="3" s="1"/>
  <c r="K4" i="3"/>
  <c r="L4" i="3" s="1"/>
  <c r="I4" i="3"/>
  <c r="J4" i="3" s="1"/>
  <c r="D4" i="3"/>
  <c r="E4" i="3" s="1"/>
  <c r="C4" i="3"/>
  <c r="AH17" i="3" l="1"/>
  <c r="E5" i="3"/>
  <c r="E20" i="3" s="1"/>
  <c r="E11" i="3"/>
  <c r="E12" i="3"/>
  <c r="AH12" i="3"/>
  <c r="AH13" i="3"/>
  <c r="R18" i="4"/>
  <c r="AC19" i="3"/>
  <c r="E10" i="3"/>
  <c r="E15" i="3"/>
  <c r="E16" i="3"/>
  <c r="E8" i="3"/>
  <c r="E14" i="3"/>
  <c r="R19" i="4"/>
  <c r="AH4" i="3"/>
  <c r="AE19" i="3"/>
  <c r="AH16" i="3"/>
  <c r="AH7" i="3"/>
  <c r="AH11" i="3"/>
  <c r="Q19" i="3"/>
  <c r="K19" i="3"/>
  <c r="M19" i="3"/>
  <c r="AH14" i="3"/>
  <c r="E19" i="3"/>
  <c r="I19" i="3"/>
  <c r="AH15" i="3"/>
  <c r="U19" i="3"/>
  <c r="AH8" i="3"/>
  <c r="AH10" i="3"/>
  <c r="AH5" i="3"/>
  <c r="O19" i="3"/>
  <c r="AH6" i="3"/>
  <c r="S19" i="3"/>
  <c r="W19" i="3"/>
  <c r="Y19" i="3"/>
  <c r="AH9" i="3"/>
  <c r="AH19" i="3" l="1"/>
  <c r="AH18" i="3"/>
</calcChain>
</file>

<file path=xl/sharedStrings.xml><?xml version="1.0" encoding="utf-8"?>
<sst xmlns="http://schemas.openxmlformats.org/spreadsheetml/2006/main" count="112" uniqueCount="47">
  <si>
    <t>ASELL - REALISE / CONSOMME 2023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</si>
  <si>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</si>
  <si>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</si>
  <si>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</si>
  <si>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</si>
  <si>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</si>
  <si>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</si>
  <si>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</si>
  <si>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</si>
  <si>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</si>
  <si>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</si>
  <si>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</si>
  <si>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</si>
  <si>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</si>
  <si>
    <t xml:space="preserve">PROJET </t>
  </si>
  <si>
    <t>DEBUT DU SUIVI</t>
  </si>
  <si>
    <t>FIN DU SUIVI</t>
  </si>
  <si>
    <t>€ / MOIS</t>
  </si>
  <si>
    <t>NB</t>
  </si>
  <si>
    <t>MONTANT</t>
  </si>
  <si>
    <t>P1 Généraliste 2022</t>
  </si>
  <si>
    <t>P1 Généraliste 2023</t>
  </si>
  <si>
    <t>P6 13Habitat Marseille 2022</t>
  </si>
  <si>
    <t>P6 13Habitat Marseille 2023</t>
  </si>
  <si>
    <t>P7 13Habitat Extérieur 2022</t>
  </si>
  <si>
    <t>P7 13Habitat Extérieur 2023</t>
  </si>
  <si>
    <t>P9 Renforcé 2022</t>
  </si>
  <si>
    <t>P9 Renforcé 2023</t>
  </si>
  <si>
    <t>P12 2022</t>
  </si>
  <si>
    <t>UNICIL</t>
  </si>
  <si>
    <t>3F SUD</t>
  </si>
  <si>
    <t>ERILIA</t>
  </si>
  <si>
    <t xml:space="preserve">ACTION LOGEMENT </t>
  </si>
  <si>
    <t>RTM</t>
  </si>
  <si>
    <t>NB MOIS FINANCEES</t>
  </si>
  <si>
    <t>NB MOIS CONSOMMES</t>
  </si>
  <si>
    <t>%</t>
  </si>
  <si>
    <t>ASELL - FACTURE 2023</t>
  </si>
  <si>
    <t>ACOMPTE 70%</t>
  </si>
  <si>
    <t>1ER TRIMESTRE</t>
  </si>
  <si>
    <t>ACOMPTE 20%</t>
  </si>
  <si>
    <t>2EME TRIMESTRE</t>
  </si>
  <si>
    <t>SOLDE 30%</t>
  </si>
  <si>
    <t>3EME TRIMESTRE</t>
  </si>
  <si>
    <t>SOLDE 10%</t>
  </si>
  <si>
    <t xml:space="preserve">4EME TRIMESTRE </t>
  </si>
  <si>
    <t>SOLDE NEGATIF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</si>
</sst>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11"/>
      <name val="Times New Roman"/>
      <family val="1"/>
    </font>
    <font>
      <b/>
      <sz val="11"/>
      <color rgb="FFFF0000"/>
      <name val="Times New Roman"/>
      <family val="1"/>
    </font>
    <font>
      <b/>
      <i/>
      <sz val="10"/>
      <name val="Times New Roman"/>
      <family val="1"/>
    </font>
    <font>
      <b/>
      <sz val="10"/>
      <color rgb="FFFF0000"/>
      <name val="Times New Roman"/>
      <family val="1"/>
    </font>
    <font>
      <i/>
      <sz val="10"/>
      <name val="Times New Roman"/>
      <family val="1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0" fillId="0" borderId="0" xfId="0"/>
    <xf numFmtId="14" fontId="3" fillId="0" borderId="0" xfId="1" applyNumberFormat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5" fillId="2" borderId="1" xfId="1" applyFont="1" applyFill="1" applyBorder="1" applyAlignment="1">
      <alignment horizontal="center" vertical="center"/>
    </xf>
    <xf numFmtId="0" fontId="4" fillId="2" borderId="2" xfId="1" applyFont="1" applyFill="1" applyBorder="1" applyAlignment="1">
      <alignment horizontal="center" vertical="center"/>
    </xf>
    <xf numFmtId="14" fontId="4" fillId="2" borderId="2" xfId="1" applyNumberFormat="1" applyFont="1" applyFill="1" applyBorder="1" applyAlignment="1">
      <alignment horizontal="center" vertical="center"/>
    </xf>
    <xf numFmtId="17" fontId="4" fillId="2" borderId="1" xfId="1" applyNumberFormat="1" applyFont="1" applyFill="1" applyBorder="1" applyAlignment="1">
      <alignment horizontal="center" vertical="center"/>
    </xf>
    <xf numFmtId="17" fontId="4" fillId="3" borderId="0" xfId="1" applyNumberFormat="1" applyFont="1" applyFill="1" applyAlignment="1">
      <alignment horizontal="center" vertical="center"/>
    </xf>
    <xf numFmtId="0" fontId="3" fillId="3" borderId="0" xfId="1" applyFont="1" applyFill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4" fillId="4" borderId="1" xfId="1" applyFont="1" applyFill="1" applyBorder="1" applyAlignment="1">
      <alignment horizontal="center" vertical="center"/>
    </xf>
    <xf numFmtId="14" fontId="4" fillId="4" borderId="1" xfId="1" applyNumberFormat="1" applyFont="1" applyFill="1" applyBorder="1" applyAlignment="1">
      <alignment horizontal="center" vertical="center"/>
    </xf>
    <xf numFmtId="164" fontId="4" fillId="4" borderId="1" xfId="1" applyNumberFormat="1" applyFont="1" applyFill="1" applyBorder="1" applyAlignment="1">
      <alignment horizontal="center" vertical="center"/>
    </xf>
    <xf numFmtId="1" fontId="4" fillId="5" borderId="1" xfId="1" applyNumberFormat="1" applyFont="1" applyFill="1" applyBorder="1" applyAlignment="1">
      <alignment horizontal="center" vertical="center"/>
    </xf>
    <xf numFmtId="164" fontId="4" fillId="5" borderId="1" xfId="1" applyNumberFormat="1" applyFont="1" applyFill="1" applyBorder="1" applyAlignment="1">
      <alignment horizontal="center" vertical="center"/>
    </xf>
    <xf numFmtId="1" fontId="4" fillId="0" borderId="1" xfId="1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0" fontId="4" fillId="5" borderId="1" xfId="1" applyFont="1" applyFill="1" applyBorder="1" applyAlignment="1">
      <alignment horizontal="center" vertical="center"/>
    </xf>
    <xf numFmtId="14" fontId="4" fillId="5" borderId="1" xfId="1" applyNumberFormat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/>
    </xf>
    <xf numFmtId="164" fontId="4" fillId="3" borderId="1" xfId="1" applyNumberFormat="1" applyFont="1" applyFill="1" applyBorder="1" applyAlignment="1">
      <alignment horizontal="center" vertical="center"/>
    </xf>
    <xf numFmtId="14" fontId="4" fillId="0" borderId="1" xfId="1" applyNumberFormat="1" applyFont="1" applyBorder="1" applyAlignment="1">
      <alignment horizontal="center" vertical="center"/>
    </xf>
    <xf numFmtId="1" fontId="4" fillId="3" borderId="1" xfId="1" applyNumberFormat="1" applyFont="1" applyFill="1" applyBorder="1" applyAlignment="1">
      <alignment horizontal="center" vertical="center"/>
    </xf>
    <xf numFmtId="14" fontId="4" fillId="0" borderId="0" xfId="1" applyNumberFormat="1" applyFont="1" applyAlignment="1">
      <alignment horizontal="center" vertical="center"/>
    </xf>
    <xf numFmtId="164" fontId="4" fillId="0" borderId="0" xfId="1" applyNumberFormat="1" applyFont="1" applyAlignment="1">
      <alignment horizontal="center" vertical="center"/>
    </xf>
    <xf numFmtId="1" fontId="3" fillId="3" borderId="0" xfId="1" applyNumberFormat="1" applyFont="1" applyFill="1" applyAlignment="1">
      <alignment horizontal="center" vertical="center"/>
    </xf>
    <xf numFmtId="164" fontId="3" fillId="3" borderId="0" xfId="1" applyNumberFormat="1" applyFont="1" applyFill="1" applyAlignment="1">
      <alignment horizontal="center" vertical="center"/>
    </xf>
    <xf numFmtId="164" fontId="3" fillId="0" borderId="0" xfId="1" applyNumberFormat="1" applyFont="1" applyAlignment="1">
      <alignment horizontal="center" vertical="center"/>
    </xf>
    <xf numFmtId="164" fontId="6" fillId="0" borderId="1" xfId="1" applyNumberFormat="1" applyFont="1" applyBorder="1" applyAlignment="1">
      <alignment horizontal="center" vertical="center"/>
    </xf>
    <xf numFmtId="1" fontId="5" fillId="0" borderId="1" xfId="1" applyNumberFormat="1" applyFont="1" applyBorder="1" applyAlignment="1">
      <alignment horizontal="center" vertical="center"/>
    </xf>
    <xf numFmtId="164" fontId="5" fillId="0" borderId="1" xfId="1" applyNumberFormat="1" applyFont="1" applyBorder="1" applyAlignment="1">
      <alignment horizontal="center" vertical="center"/>
    </xf>
    <xf numFmtId="164" fontId="5" fillId="0" borderId="0" xfId="1" applyNumberFormat="1" applyFont="1" applyAlignment="1">
      <alignment horizontal="center" vertical="center"/>
    </xf>
    <xf numFmtId="1" fontId="4" fillId="0" borderId="0" xfId="1" applyNumberFormat="1" applyFont="1" applyAlignment="1">
      <alignment horizontal="center" vertical="center"/>
    </xf>
    <xf numFmtId="1" fontId="3" fillId="0" borderId="0" xfId="1" applyNumberFormat="1" applyFont="1" applyAlignment="1">
      <alignment horizontal="center" vertical="center"/>
    </xf>
    <xf numFmtId="0" fontId="4" fillId="2" borderId="2" xfId="1" applyFont="1" applyFill="1" applyBorder="1" applyAlignment="1">
      <alignment horizontal="center" vertical="center" wrapText="1"/>
    </xf>
    <xf numFmtId="3" fontId="4" fillId="4" borderId="1" xfId="1" applyNumberFormat="1" applyFont="1" applyFill="1" applyBorder="1" applyAlignment="1">
      <alignment horizontal="center" vertical="center"/>
    </xf>
    <xf numFmtId="9" fontId="4" fillId="4" borderId="1" xfId="1" applyNumberFormat="1" applyFont="1" applyFill="1" applyBorder="1" applyAlignment="1">
      <alignment horizontal="center" vertical="center"/>
    </xf>
    <xf numFmtId="9" fontId="4" fillId="5" borderId="1" xfId="1" applyNumberFormat="1" applyFont="1" applyFill="1" applyBorder="1" applyAlignment="1">
      <alignment horizontal="center" vertical="center"/>
    </xf>
    <xf numFmtId="1" fontId="4" fillId="4" borderId="1" xfId="1" applyNumberFormat="1" applyFont="1" applyFill="1" applyBorder="1" applyAlignment="1">
      <alignment horizontal="center" vertical="center"/>
    </xf>
    <xf numFmtId="9" fontId="4" fillId="0" borderId="0" xfId="1" applyNumberFormat="1" applyFont="1" applyAlignment="1">
      <alignment horizontal="center" vertical="center"/>
    </xf>
    <xf numFmtId="164" fontId="7" fillId="6" borderId="1" xfId="1" applyNumberFormat="1" applyFont="1" applyFill="1" applyBorder="1" applyAlignment="1">
      <alignment horizontal="center" vertical="center"/>
    </xf>
    <xf numFmtId="164" fontId="4" fillId="7" borderId="1" xfId="1" applyNumberFormat="1" applyFont="1" applyFill="1" applyBorder="1" applyAlignment="1">
      <alignment horizontal="center" vertical="center"/>
    </xf>
    <xf numFmtId="164" fontId="4" fillId="8" borderId="1" xfId="1" applyNumberFormat="1" applyFont="1" applyFill="1" applyBorder="1" applyAlignment="1">
      <alignment horizontal="center" vertical="center"/>
    </xf>
    <xf numFmtId="164" fontId="4" fillId="9" borderId="1" xfId="1" applyNumberFormat="1" applyFont="1" applyFill="1" applyBorder="1" applyAlignment="1">
      <alignment horizontal="center" vertical="center"/>
    </xf>
    <xf numFmtId="164" fontId="4" fillId="8" borderId="0" xfId="1" applyNumberFormat="1" applyFont="1" applyFill="1" applyAlignment="1">
      <alignment horizontal="center" vertical="center"/>
    </xf>
    <xf numFmtId="164" fontId="8" fillId="0" borderId="1" xfId="1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vertical="center"/>
    </xf>
    <xf numFmtId="0" fontId="3" fillId="10" borderId="0" xfId="1" applyFont="1" applyFill="1" applyAlignment="1">
      <alignment horizontal="center" vertical="center"/>
    </xf>
    <xf numFmtId="0" fontId="3" fillId="7" borderId="0" xfId="1" applyFont="1" applyFill="1" applyAlignment="1">
      <alignment horizontal="center" vertical="center"/>
    </xf>
    <xf numFmtId="0" fontId="3" fillId="11" borderId="0" xfId="1" applyFont="1" applyFill="1" applyAlignment="1">
      <alignment horizontal="center" vertical="center"/>
    </xf>
    <xf numFmtId="0" fontId="3" fillId="8" borderId="0" xfId="1" applyFont="1" applyFill="1" applyAlignment="1">
      <alignment horizontal="center" vertical="center"/>
    </xf>
    <xf numFmtId="0" fontId="3" fillId="12" borderId="0" xfId="1" applyFont="1" applyFill="1" applyAlignment="1">
      <alignment horizontal="center" vertical="center"/>
    </xf>
    <xf numFmtId="0" fontId="3" fillId="13" borderId="0" xfId="1" applyFont="1" applyFill="1" applyAlignment="1">
      <alignment horizontal="center" vertical="center"/>
    </xf>
    <xf numFmtId="0" fontId="3" fillId="14" borderId="0" xfId="1" applyFont="1" applyFill="1" applyAlignment="1">
      <alignment horizontal="center" vertical="center"/>
    </xf>
    <xf numFmtId="0" fontId="3" fillId="6" borderId="0" xfId="1" applyFont="1" applyFill="1" applyAlignment="1">
      <alignment horizontal="center" vertical="center"/>
    </xf>
    <xf numFmtId="0" fontId="3" fillId="9" borderId="0" xfId="1" applyFont="1" applyFill="1" applyAlignment="1">
      <alignment horizontal="center" vertical="center"/>
    </xf>
    <xf numFmtId="0" fontId="9" fillId="0" borderId="0" xfId="1" applyFont="1" applyAlignment="1">
      <alignment horizontal="center" vertical="center"/>
    </xf>
    <xf numFmtId="164" fontId="5" fillId="0" borderId="1" xfId="1" applyNumberFormat="1" applyFont="1" applyBorder="1" applyAlignment="1">
      <alignment horizontal="center" vertical="center"/>
    </xf>
    <xf numFmtId="0" fontId="5" fillId="2" borderId="1" xfId="1" applyFont="1" applyFill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4" fillId="2" borderId="4" xfId="1" applyFont="1" applyFill="1" applyBorder="1" applyAlignment="1">
      <alignment horizontal="center" vertical="center"/>
    </xf>
  </cellXfs>
  <cellStyles count="2">
    <cellStyle name="Normal" xfId="0" builtinId="0"/>
    <cellStyle name="Normal 2" xfId="1" xr:uid="{76F90D95-FC43-4405-8DA7-6796666B40F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REP_GROUPES\ASLH\ASELL\TABLEAUX%20Suivi%20consommations%20Projets%20FSL\TABLEAUX%20DE%20BORD%202022\1%20-%20ASELL%20G&#233;n&#233;raliste%202022\ANNUEL%20ASELL%20G&#233;n%20%2020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marechal/Desktop/ASELL%20202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REP_GROUPES\ASLH\ASELL\TABLEAUX%20Suivi%20consommations%20Projets%20FSL\TABLEAUX%20DE%20BORD%202022\6%20-%20%2013%20HABITAT%20%20Marseille%202022\ANNUEL%2013%20HABITAT%20%20Marseille%20202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REP_GROUPES\ASLH\ASELL\TABLEAUX%20Suivi%20consommations%20Projets%20FSL\TABLEAUX%20DE%20BORD%202022\7%20-%20%2013%20HABITAT%20%20Ext&#233;rieur%202022\ANNUEL%2013%20Hab%20Ext%20202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REP_GROUPES\ASLH\ASELL\TABLEAUX%20Suivi%20consommations%20Projets%20FSL\TABLEAUX%20DE%20BORD%202022\9%20-%20Renforc&#233;%202022\ANNUEL%20ASELL%20RENFORCE%202022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REP_GROUPES\ASLH\ASELL\TABLEAUX%20Suivi%20consommations%20Projets%20FSL\TABLEAUX%20DE%20BORD%202022\12%20-%20SOLIHA%20DIL%202022\ANNUEL%20ASELL%20SOLIHA%20202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sell generaliste 2017"/>
    </sheetNames>
    <sheetDataSet>
      <sheetData sheetId="0">
        <row r="170">
          <cell r="T170">
            <v>61</v>
          </cell>
          <cell r="U170">
            <v>57</v>
          </cell>
          <cell r="V170">
            <v>43</v>
          </cell>
          <cell r="W170">
            <v>34</v>
          </cell>
          <cell r="X170">
            <v>26</v>
          </cell>
          <cell r="Y170">
            <v>16</v>
          </cell>
          <cell r="Z170">
            <v>15</v>
          </cell>
          <cell r="AA170">
            <v>13</v>
          </cell>
          <cell r="AB170">
            <v>8</v>
          </cell>
          <cell r="AC170">
            <v>6</v>
          </cell>
          <cell r="AD170">
            <v>1</v>
          </cell>
          <cell r="AE170">
            <v>0</v>
          </cell>
        </row>
        <row r="171">
          <cell r="C171">
            <v>1032</v>
          </cell>
        </row>
        <row r="173">
          <cell r="C173">
            <v>1440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1 ASELL Généraliste"/>
      <sheetName val="P6 13 HABITAT Marseille"/>
      <sheetName val="P7 13Habitat extérieur"/>
      <sheetName val="P9 ASELL Renforcé"/>
      <sheetName val="UNICIL"/>
      <sheetName val="3F SUD "/>
      <sheetName val="ERILIA"/>
      <sheetName val="ACTION LOGEMENT"/>
      <sheetName val="TYPE"/>
      <sheetName val="REALISE_CONSOMME"/>
      <sheetName val="FACTURE"/>
    </sheetNames>
    <sheetDataSet>
      <sheetData sheetId="0">
        <row r="70">
          <cell r="H70">
            <v>13</v>
          </cell>
          <cell r="I70">
            <v>21</v>
          </cell>
          <cell r="J70">
            <v>35</v>
          </cell>
          <cell r="K70">
            <v>39</v>
          </cell>
          <cell r="L70">
            <v>47</v>
          </cell>
          <cell r="M70">
            <v>53</v>
          </cell>
          <cell r="N70">
            <v>47</v>
          </cell>
          <cell r="O70">
            <v>46</v>
          </cell>
          <cell r="P70">
            <v>39</v>
          </cell>
          <cell r="Q70">
            <v>35</v>
          </cell>
          <cell r="R70">
            <v>31</v>
          </cell>
          <cell r="S70">
            <v>25</v>
          </cell>
        </row>
        <row r="72">
          <cell r="C72">
            <v>478</v>
          </cell>
        </row>
        <row r="73">
          <cell r="C73">
            <v>1284</v>
          </cell>
        </row>
      </sheetData>
      <sheetData sheetId="1">
        <row r="20">
          <cell r="H20">
            <v>0</v>
          </cell>
          <cell r="I20">
            <v>0</v>
          </cell>
          <cell r="J20">
            <v>0</v>
          </cell>
          <cell r="K20">
            <v>1</v>
          </cell>
          <cell r="L20">
            <v>2</v>
          </cell>
          <cell r="M20">
            <v>3</v>
          </cell>
          <cell r="N20">
            <v>3</v>
          </cell>
          <cell r="O20">
            <v>3</v>
          </cell>
          <cell r="P20">
            <v>3</v>
          </cell>
          <cell r="Q20">
            <v>2</v>
          </cell>
          <cell r="R20">
            <v>2</v>
          </cell>
          <cell r="S20">
            <v>2</v>
          </cell>
        </row>
        <row r="22">
          <cell r="C22">
            <v>30</v>
          </cell>
        </row>
        <row r="23">
          <cell r="C23">
            <v>144</v>
          </cell>
        </row>
      </sheetData>
      <sheetData sheetId="2">
        <row r="41">
          <cell r="H41">
            <v>4</v>
          </cell>
          <cell r="I41">
            <v>9</v>
          </cell>
          <cell r="J41">
            <v>13</v>
          </cell>
          <cell r="K41">
            <v>18</v>
          </cell>
          <cell r="L41">
            <v>22</v>
          </cell>
          <cell r="M41">
            <v>27</v>
          </cell>
          <cell r="N41">
            <v>26</v>
          </cell>
          <cell r="O41">
            <v>23</v>
          </cell>
          <cell r="P41">
            <v>22</v>
          </cell>
          <cell r="Q41">
            <v>17</v>
          </cell>
          <cell r="R41">
            <v>12</v>
          </cell>
          <cell r="S41">
            <v>10</v>
          </cell>
        </row>
        <row r="43">
          <cell r="C43">
            <v>240</v>
          </cell>
        </row>
        <row r="44">
          <cell r="C44">
            <v>480</v>
          </cell>
        </row>
      </sheetData>
      <sheetData sheetId="3">
        <row r="52">
          <cell r="H52">
            <v>10</v>
          </cell>
          <cell r="I52">
            <v>14</v>
          </cell>
          <cell r="J52">
            <v>23</v>
          </cell>
          <cell r="K52">
            <v>30</v>
          </cell>
          <cell r="L52">
            <v>34</v>
          </cell>
          <cell r="M52">
            <v>38</v>
          </cell>
          <cell r="N52">
            <v>36</v>
          </cell>
          <cell r="O52">
            <v>36</v>
          </cell>
          <cell r="P52">
            <v>36</v>
          </cell>
          <cell r="Q52">
            <v>35</v>
          </cell>
          <cell r="R52">
            <v>33</v>
          </cell>
          <cell r="S52">
            <v>32</v>
          </cell>
        </row>
        <row r="54">
          <cell r="C54">
            <v>434</v>
          </cell>
        </row>
        <row r="55">
          <cell r="C55">
            <v>720</v>
          </cell>
        </row>
      </sheetData>
      <sheetData sheetId="4">
        <row r="20">
          <cell r="H20">
            <v>2</v>
          </cell>
          <cell r="I20">
            <v>2</v>
          </cell>
          <cell r="J20">
            <v>3</v>
          </cell>
          <cell r="K20">
            <v>4</v>
          </cell>
          <cell r="L20">
            <v>6</v>
          </cell>
          <cell r="M20">
            <v>8</v>
          </cell>
          <cell r="N20">
            <v>6</v>
          </cell>
          <cell r="O20">
            <v>6</v>
          </cell>
          <cell r="P20">
            <v>5</v>
          </cell>
          <cell r="Q20">
            <v>4</v>
          </cell>
          <cell r="R20">
            <v>2</v>
          </cell>
          <cell r="S20">
            <v>0</v>
          </cell>
        </row>
        <row r="22">
          <cell r="C22">
            <v>48</v>
          </cell>
        </row>
        <row r="23">
          <cell r="C23">
            <v>48</v>
          </cell>
        </row>
      </sheetData>
      <sheetData sheetId="5">
        <row r="20">
          <cell r="H20">
            <v>0</v>
          </cell>
          <cell r="I20">
            <v>0</v>
          </cell>
          <cell r="J20">
            <v>0</v>
          </cell>
          <cell r="K20">
            <v>1</v>
          </cell>
          <cell r="L20">
            <v>3</v>
          </cell>
          <cell r="M20">
            <v>3</v>
          </cell>
          <cell r="N20">
            <v>3</v>
          </cell>
          <cell r="O20">
            <v>2</v>
          </cell>
          <cell r="P20">
            <v>2</v>
          </cell>
          <cell r="Q20">
            <v>1</v>
          </cell>
          <cell r="R20">
            <v>0</v>
          </cell>
          <cell r="S20">
            <v>0</v>
          </cell>
        </row>
        <row r="22">
          <cell r="C22">
            <v>15</v>
          </cell>
        </row>
        <row r="23">
          <cell r="C23">
            <v>30</v>
          </cell>
        </row>
      </sheetData>
      <sheetData sheetId="6">
        <row r="22">
          <cell r="H22">
            <v>0</v>
          </cell>
          <cell r="I22">
            <v>0</v>
          </cell>
          <cell r="J22">
            <v>0</v>
          </cell>
          <cell r="K22">
            <v>1</v>
          </cell>
          <cell r="L22">
            <v>1</v>
          </cell>
          <cell r="M22">
            <v>1</v>
          </cell>
          <cell r="N22">
            <v>1</v>
          </cell>
          <cell r="O22">
            <v>1</v>
          </cell>
          <cell r="P22">
            <v>1</v>
          </cell>
          <cell r="Q22">
            <v>0</v>
          </cell>
          <cell r="R22">
            <v>0</v>
          </cell>
          <cell r="S22">
            <v>0</v>
          </cell>
        </row>
        <row r="24">
          <cell r="C24">
            <v>6</v>
          </cell>
        </row>
        <row r="25">
          <cell r="C25">
            <v>84</v>
          </cell>
        </row>
      </sheetData>
      <sheetData sheetId="7">
        <row r="24">
          <cell r="H24">
            <v>2</v>
          </cell>
          <cell r="I24">
            <v>5</v>
          </cell>
          <cell r="J24">
            <v>6</v>
          </cell>
          <cell r="K24">
            <v>9</v>
          </cell>
          <cell r="L24">
            <v>9</v>
          </cell>
          <cell r="M24">
            <v>9</v>
          </cell>
          <cell r="N24">
            <v>10</v>
          </cell>
          <cell r="O24">
            <v>8</v>
          </cell>
          <cell r="P24">
            <v>6</v>
          </cell>
          <cell r="Q24">
            <v>3</v>
          </cell>
          <cell r="R24">
            <v>2</v>
          </cell>
          <cell r="S24">
            <v>2</v>
          </cell>
        </row>
        <row r="26">
          <cell r="C26">
            <v>71</v>
          </cell>
        </row>
        <row r="27">
          <cell r="C27">
            <v>180</v>
          </cell>
        </row>
      </sheetData>
      <sheetData sheetId="8"/>
      <sheetData sheetId="9"/>
      <sheetData sheetId="1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3 HABITAT  Marseille"/>
    </sheetNames>
    <sheetDataSet>
      <sheetData sheetId="0">
        <row r="34">
          <cell r="S34">
            <v>8</v>
          </cell>
          <cell r="T34">
            <v>8</v>
          </cell>
          <cell r="U34">
            <v>8</v>
          </cell>
          <cell r="V34">
            <v>7</v>
          </cell>
          <cell r="W34">
            <v>6</v>
          </cell>
          <cell r="X34">
            <v>5</v>
          </cell>
          <cell r="Y34">
            <v>5</v>
          </cell>
          <cell r="Z34">
            <v>4</v>
          </cell>
          <cell r="AA34">
            <v>3</v>
          </cell>
          <cell r="AB34">
            <v>1</v>
          </cell>
          <cell r="AC34">
            <v>1</v>
          </cell>
          <cell r="AD34">
            <v>0</v>
          </cell>
        </row>
        <row r="36">
          <cell r="C36">
            <v>143</v>
          </cell>
        </row>
        <row r="37">
          <cell r="C37">
            <v>144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opac exterieur"/>
      <sheetName val="Feuil3"/>
    </sheetNames>
    <sheetDataSet>
      <sheetData sheetId="0">
        <row r="88">
          <cell r="S88">
            <v>22</v>
          </cell>
        </row>
        <row r="89">
          <cell r="E89">
            <v>437</v>
          </cell>
          <cell r="S89">
            <v>23</v>
          </cell>
          <cell r="T89">
            <v>18</v>
          </cell>
          <cell r="U89">
            <v>11</v>
          </cell>
          <cell r="V89">
            <v>8</v>
          </cell>
          <cell r="W89">
            <v>6</v>
          </cell>
          <cell r="X89">
            <v>3</v>
          </cell>
          <cell r="Y89">
            <v>3</v>
          </cell>
          <cell r="Z89">
            <v>2</v>
          </cell>
          <cell r="AA89">
            <v>2</v>
          </cell>
          <cell r="AB89">
            <v>2</v>
          </cell>
          <cell r="AC89">
            <v>0</v>
          </cell>
          <cell r="AD89">
            <v>0</v>
          </cell>
        </row>
        <row r="91">
          <cell r="E91">
            <v>420</v>
          </cell>
        </row>
      </sheetData>
      <sheetData sheetId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EXPULSION"/>
      <sheetName val="Feuil3"/>
    </sheetNames>
    <sheetDataSet>
      <sheetData sheetId="0">
        <row r="79">
          <cell r="S79">
            <v>39</v>
          </cell>
          <cell r="T79">
            <v>36</v>
          </cell>
          <cell r="U79">
            <v>30</v>
          </cell>
          <cell r="V79">
            <v>24</v>
          </cell>
          <cell r="W79">
            <v>20</v>
          </cell>
          <cell r="X79">
            <v>19</v>
          </cell>
          <cell r="Y79">
            <v>15</v>
          </cell>
          <cell r="Z79">
            <v>15</v>
          </cell>
          <cell r="AA79">
            <v>13</v>
          </cell>
          <cell r="AB79">
            <v>10</v>
          </cell>
          <cell r="AC79">
            <v>3</v>
          </cell>
          <cell r="AD79">
            <v>0</v>
          </cell>
        </row>
        <row r="81">
          <cell r="C81">
            <v>588</v>
          </cell>
        </row>
        <row r="82">
          <cell r="C82">
            <v>660</v>
          </cell>
        </row>
      </sheetData>
      <sheetData sheetId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URENDETTEMENT "/>
      <sheetName val="Feuil3"/>
    </sheetNames>
    <sheetDataSet>
      <sheetData sheetId="0">
        <row r="35">
          <cell r="C35">
            <v>44</v>
          </cell>
        </row>
        <row r="36">
          <cell r="C36">
            <v>96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CEDFCD-8026-4E03-A7B9-4E744D74EC34}">
  <dimension ref="A1:AJ204"/>
  <sheetViews>
    <sheetView zoomScale="85" zoomScaleNormal="85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T14" sqref="T14"/>
    </sheetView>
  </sheetViews>
  <sheetFormatPr baseColWidth="10" defaultColWidth="11.44140625" defaultRowHeight="24.9" customHeight="1" x14ac:dyDescent="0.3"/>
  <cols>
    <col min="1" max="1" width="4.6640625" style="3" customWidth="1"/>
    <col min="2" max="2" width="28" style="2" customWidth="1"/>
    <col min="3" max="5" width="15.6640625" style="2" customWidth="1"/>
    <col min="6" max="6" width="19.33203125" style="2" customWidth="1"/>
    <col min="7" max="8" width="15.6640625" style="2" customWidth="1"/>
    <col min="9" max="32" width="10.6640625" style="2" customWidth="1"/>
    <col min="33" max="33" width="13.6640625" style="2" customWidth="1"/>
    <col min="34" max="34" width="15.109375" style="2" customWidth="1"/>
    <col min="35" max="16384" width="11.44140625" style="2"/>
  </cols>
  <sheetData>
    <row r="1" spans="1:36" ht="24.9" customHeight="1" x14ac:dyDescent="0.3">
      <c r="A1" s="61" t="s">
        <v>0</v>
      </c>
      <c r="B1" s="61"/>
      <c r="C1" s="61"/>
      <c r="D1" s="61"/>
      <c r="E1" s="61"/>
      <c r="F1" s="61"/>
      <c r="G1" s="1"/>
    </row>
    <row r="2" spans="1:36" ht="24.9" customHeight="1" x14ac:dyDescent="0.3">
      <c r="B2" s="3"/>
      <c r="C2" s="3"/>
      <c r="D2" s="3"/>
      <c r="E2" s="3"/>
      <c r="F2" s="1"/>
      <c r="G2" s="1"/>
      <c r="I2" s="62" t="s">
        <v>1</v>
      </c>
      <c r="J2" s="63"/>
      <c r="K2" s="62" t="s">
        <v>2</v>
      </c>
      <c r="L2" s="63" t="s">
        <v>2</v>
      </c>
      <c r="M2" s="62" t="s">
        <v>3</v>
      </c>
      <c r="N2" s="63" t="s">
        <v>3</v>
      </c>
      <c r="O2" s="62" t="s">
        <v>4</v>
      </c>
      <c r="P2" s="63" t="s">
        <v>4</v>
      </c>
      <c r="Q2" s="62" t="s">
        <v>5</v>
      </c>
      <c r="R2" s="63" t="s">
        <v>5</v>
      </c>
      <c r="S2" s="62" t="s">
        <v>6</v>
      </c>
      <c r="T2" s="63" t="s">
        <v>6</v>
      </c>
      <c r="U2" s="62" t="s">
        <v>7</v>
      </c>
      <c r="V2" s="63" t="s">
        <v>7</v>
      </c>
      <c r="W2" s="62" t="s">
        <v>8</v>
      </c>
      <c r="X2" s="63" t="s">
        <v>8</v>
      </c>
      <c r="Y2" s="62" t="s">
        <v>9</v>
      </c>
      <c r="Z2" s="63" t="s">
        <v>9</v>
      </c>
      <c r="AA2" s="62" t="s">
        <v>10</v>
      </c>
      <c r="AB2" s="63" t="s">
        <v>10</v>
      </c>
      <c r="AC2" s="62" t="s">
        <v>11</v>
      </c>
      <c r="AD2" s="63" t="s">
        <v>11</v>
      </c>
      <c r="AE2" s="62" t="s">
        <v>12</v>
      </c>
      <c r="AF2" s="63" t="s">
        <v>12</v>
      </c>
      <c r="AH2" s="60" t="s">
        <v>13</v>
      </c>
    </row>
    <row r="3" spans="1:36" ht="24.9" customHeight="1" x14ac:dyDescent="0.3">
      <c r="B3" s="6" t="s">
        <v>14</v>
      </c>
      <c r="C3" s="36" t="s">
        <v>34</v>
      </c>
      <c r="D3" s="36" t="s">
        <v>35</v>
      </c>
      <c r="E3" s="6" t="s">
        <v>36</v>
      </c>
      <c r="F3" s="7" t="s">
        <v>15</v>
      </c>
      <c r="G3" s="7" t="s">
        <v>16</v>
      </c>
      <c r="H3" s="7" t="s">
        <v>17</v>
      </c>
      <c r="I3" s="8" t="s">
        <v>18</v>
      </c>
      <c r="J3" s="8" t="s">
        <v>19</v>
      </c>
      <c r="K3" s="8" t="s">
        <v>18</v>
      </c>
      <c r="L3" s="8" t="s">
        <v>19</v>
      </c>
      <c r="M3" s="8" t="s">
        <v>18</v>
      </c>
      <c r="N3" s="8" t="s">
        <v>19</v>
      </c>
      <c r="O3" s="8" t="s">
        <v>18</v>
      </c>
      <c r="P3" s="8" t="s">
        <v>19</v>
      </c>
      <c r="Q3" s="8" t="s">
        <v>18</v>
      </c>
      <c r="R3" s="8" t="s">
        <v>19</v>
      </c>
      <c r="S3" s="8" t="s">
        <v>18</v>
      </c>
      <c r="T3" s="8" t="s">
        <v>19</v>
      </c>
      <c r="U3" s="8" t="s">
        <v>18</v>
      </c>
      <c r="V3" s="8" t="s">
        <v>19</v>
      </c>
      <c r="W3" s="8" t="s">
        <v>18</v>
      </c>
      <c r="X3" s="8" t="s">
        <v>19</v>
      </c>
      <c r="Y3" s="8" t="s">
        <v>18</v>
      </c>
      <c r="Z3" s="8" t="s">
        <v>19</v>
      </c>
      <c r="AA3" s="8" t="s">
        <v>18</v>
      </c>
      <c r="AB3" s="8" t="s">
        <v>19</v>
      </c>
      <c r="AC3" s="8" t="s">
        <v>18</v>
      </c>
      <c r="AD3" s="8" t="s">
        <v>19</v>
      </c>
      <c r="AE3" s="8" t="s">
        <v>18</v>
      </c>
      <c r="AF3" s="8" t="s">
        <v>19</v>
      </c>
      <c r="AG3" s="9"/>
      <c r="AH3" s="60"/>
      <c r="AI3" s="9"/>
      <c r="AJ3" s="10"/>
    </row>
    <row r="4" spans="1:36" ht="24.9" customHeight="1" x14ac:dyDescent="0.3">
      <c r="A4" s="11">
        <v>1</v>
      </c>
      <c r="B4" s="12" t="s">
        <v>20</v>
      </c>
      <c r="C4" s="12">
        <f>'[1]asell generaliste 2017'!$C$173</f>
        <v>1440</v>
      </c>
      <c r="D4" s="37">
        <f>'[1]asell generaliste 2017'!$C$171</f>
        <v>1032</v>
      </c>
      <c r="E4" s="38">
        <f>D4/C4</f>
        <v>0.71666666666666667</v>
      </c>
      <c r="F4" s="13">
        <v>44562</v>
      </c>
      <c r="G4" s="13">
        <v>44926</v>
      </c>
      <c r="H4" s="14">
        <v>178.33</v>
      </c>
      <c r="I4" s="15">
        <f>'[1]asell generaliste 2017'!$T$170</f>
        <v>61</v>
      </c>
      <c r="J4" s="16">
        <f>I4*H4</f>
        <v>10878.130000000001</v>
      </c>
      <c r="K4" s="15">
        <f>'[1]asell generaliste 2017'!$U$170</f>
        <v>57</v>
      </c>
      <c r="L4" s="16">
        <f>K4*H4</f>
        <v>10164.810000000001</v>
      </c>
      <c r="M4" s="17">
        <f>'[1]asell generaliste 2017'!$V$170</f>
        <v>43</v>
      </c>
      <c r="N4" s="18">
        <f>M4*H4</f>
        <v>7668.1900000000005</v>
      </c>
      <c r="O4" s="17">
        <f>'[1]asell generaliste 2017'!$W$170</f>
        <v>34</v>
      </c>
      <c r="P4" s="18">
        <f>O4*H4</f>
        <v>6063.22</v>
      </c>
      <c r="Q4" s="17">
        <f>'[1]asell generaliste 2017'!$X$170</f>
        <v>26</v>
      </c>
      <c r="R4" s="18">
        <f>Q4*H4</f>
        <v>4636.58</v>
      </c>
      <c r="S4" s="15">
        <f>'[1]asell generaliste 2017'!$Y$170</f>
        <v>16</v>
      </c>
      <c r="T4" s="18">
        <f>S4*H4</f>
        <v>2853.28</v>
      </c>
      <c r="U4" s="15">
        <f>'[1]asell generaliste 2017'!$Z$170</f>
        <v>15</v>
      </c>
      <c r="V4" s="18">
        <f>U4*H4</f>
        <v>2674.9500000000003</v>
      </c>
      <c r="W4" s="15">
        <f>'[1]asell generaliste 2017'!$AA$170</f>
        <v>13</v>
      </c>
      <c r="X4" s="18">
        <f>W4*H4</f>
        <v>2318.29</v>
      </c>
      <c r="Y4" s="15">
        <f>'[1]asell generaliste 2017'!$AB$170</f>
        <v>8</v>
      </c>
      <c r="Z4" s="16">
        <f>Y4*H4</f>
        <v>1426.64</v>
      </c>
      <c r="AA4" s="15">
        <f>'[1]asell generaliste 2017'!$AC$170</f>
        <v>6</v>
      </c>
      <c r="AB4" s="16">
        <f>AA4*H4</f>
        <v>1069.98</v>
      </c>
      <c r="AC4" s="15">
        <f>'[1]asell generaliste 2017'!$AD$170</f>
        <v>1</v>
      </c>
      <c r="AD4" s="16">
        <f>AC4*H4</f>
        <v>178.33</v>
      </c>
      <c r="AE4" s="15">
        <f>'[1]asell generaliste 2017'!$AE$170</f>
        <v>0</v>
      </c>
      <c r="AF4" s="16">
        <f>AE4*H4</f>
        <v>0</v>
      </c>
      <c r="AH4" s="32">
        <f>AF4+AD4+AB4+Z4+X4+V4+T4+R4+P4+N4+L4+J4</f>
        <v>49932.400000000009</v>
      </c>
    </row>
    <row r="5" spans="1:36" ht="24.9" customHeight="1" x14ac:dyDescent="0.3">
      <c r="A5" s="11">
        <v>2</v>
      </c>
      <c r="B5" s="19" t="s">
        <v>21</v>
      </c>
      <c r="C5" s="19">
        <f>'[2]P1 ASELL Généraliste'!C73</f>
        <v>1284</v>
      </c>
      <c r="D5" s="15">
        <f>'[2]P1 ASELL Généraliste'!C72</f>
        <v>478</v>
      </c>
      <c r="E5" s="39">
        <f t="shared" ref="E5:E16" si="0">D5/C5</f>
        <v>0.37227414330218067</v>
      </c>
      <c r="F5" s="20">
        <v>44927</v>
      </c>
      <c r="G5" s="20">
        <v>45291</v>
      </c>
      <c r="H5" s="16">
        <v>178.33</v>
      </c>
      <c r="I5" s="15">
        <f>'[2]P1 ASELL Généraliste'!H70</f>
        <v>13</v>
      </c>
      <c r="J5" s="16">
        <f t="shared" ref="J5:J17" si="1">I5*H5</f>
        <v>2318.29</v>
      </c>
      <c r="K5" s="15">
        <f>'[2]P1 ASELL Généraliste'!I70</f>
        <v>21</v>
      </c>
      <c r="L5" s="16">
        <f t="shared" ref="L5:L17" si="2">K5*H5</f>
        <v>3744.9300000000003</v>
      </c>
      <c r="M5" s="17">
        <f>'[2]P1 ASELL Généraliste'!J70</f>
        <v>35</v>
      </c>
      <c r="N5" s="18">
        <f t="shared" ref="N5:N17" si="3">M5*H5</f>
        <v>6241.55</v>
      </c>
      <c r="O5" s="17">
        <f>'[2]P1 ASELL Généraliste'!K70</f>
        <v>39</v>
      </c>
      <c r="P5" s="18">
        <f t="shared" ref="P5:P17" si="4">O5*H5</f>
        <v>6954.8700000000008</v>
      </c>
      <c r="Q5" s="17">
        <f>'[2]P1 ASELL Généraliste'!L70</f>
        <v>47</v>
      </c>
      <c r="R5" s="18">
        <f t="shared" ref="R5:R17" si="5">Q5*H5</f>
        <v>8381.51</v>
      </c>
      <c r="S5" s="17">
        <f>'[2]P1 ASELL Généraliste'!M70</f>
        <v>53</v>
      </c>
      <c r="T5" s="18">
        <f t="shared" ref="T5:T17" si="6">S5*H5</f>
        <v>9451.49</v>
      </c>
      <c r="U5" s="17">
        <f>'[2]P1 ASELL Généraliste'!N70</f>
        <v>47</v>
      </c>
      <c r="V5" s="18">
        <f t="shared" ref="V5:V17" si="7">U5*H5</f>
        <v>8381.51</v>
      </c>
      <c r="W5" s="17">
        <f>'[2]P1 ASELL Généraliste'!O70</f>
        <v>46</v>
      </c>
      <c r="X5" s="18">
        <f t="shared" ref="X5:X17" si="8">W5*H5</f>
        <v>8203.18</v>
      </c>
      <c r="Y5" s="15">
        <f>'[2]P1 ASELL Généraliste'!P70</f>
        <v>39</v>
      </c>
      <c r="Z5" s="16">
        <f t="shared" ref="Z5:Z17" si="9">Y5*H5</f>
        <v>6954.8700000000008</v>
      </c>
      <c r="AA5" s="15">
        <f>'[2]P1 ASELL Généraliste'!Q70</f>
        <v>35</v>
      </c>
      <c r="AB5" s="16">
        <f t="shared" ref="AB5:AB17" si="10">AA5*H5</f>
        <v>6241.55</v>
      </c>
      <c r="AC5" s="15">
        <f>'[2]P1 ASELL Généraliste'!R70</f>
        <v>31</v>
      </c>
      <c r="AD5" s="16">
        <f t="shared" ref="AD5:AD17" si="11">AC5*H5</f>
        <v>5528.2300000000005</v>
      </c>
      <c r="AE5" s="15">
        <f>'[2]P1 ASELL Généraliste'!S70</f>
        <v>25</v>
      </c>
      <c r="AF5" s="16">
        <f t="shared" ref="AF5:AF17" si="12">AE5*H5</f>
        <v>4458.25</v>
      </c>
      <c r="AH5" s="32">
        <f>AF5+AD5+AB5+Z5+X5+V5+T5+R5+P5+N5+L5+J5</f>
        <v>76860.23</v>
      </c>
    </row>
    <row r="6" spans="1:36" ht="24.9" customHeight="1" x14ac:dyDescent="0.3">
      <c r="A6" s="11">
        <v>3</v>
      </c>
      <c r="B6" s="12" t="s">
        <v>22</v>
      </c>
      <c r="C6" s="12">
        <f>'[3]13 HABITAT  Marseille'!$C$37</f>
        <v>144</v>
      </c>
      <c r="D6" s="40">
        <f>'[3]13 HABITAT  Marseille'!$C$36</f>
        <v>143</v>
      </c>
      <c r="E6" s="38">
        <f t="shared" si="0"/>
        <v>0.99305555555555558</v>
      </c>
      <c r="F6" s="13">
        <v>44562</v>
      </c>
      <c r="G6" s="13">
        <v>44926</v>
      </c>
      <c r="H6" s="14">
        <v>228.91</v>
      </c>
      <c r="I6" s="15">
        <f>'[3]13 HABITAT  Marseille'!$S$34</f>
        <v>8</v>
      </c>
      <c r="J6" s="16">
        <f t="shared" si="1"/>
        <v>1831.28</v>
      </c>
      <c r="K6" s="15">
        <f>'[3]13 HABITAT  Marseille'!$T$34</f>
        <v>8</v>
      </c>
      <c r="L6" s="16">
        <f t="shared" si="2"/>
        <v>1831.28</v>
      </c>
      <c r="M6" s="15">
        <f>'[3]13 HABITAT  Marseille'!$U$34</f>
        <v>8</v>
      </c>
      <c r="N6" s="18">
        <f t="shared" si="3"/>
        <v>1831.28</v>
      </c>
      <c r="O6" s="15">
        <f>'[3]13 HABITAT  Marseille'!$V$34</f>
        <v>7</v>
      </c>
      <c r="P6" s="18">
        <f t="shared" si="4"/>
        <v>1602.37</v>
      </c>
      <c r="Q6" s="15">
        <f>'[3]13 HABITAT  Marseille'!$W$34</f>
        <v>6</v>
      </c>
      <c r="R6" s="18">
        <f t="shared" si="5"/>
        <v>1373.46</v>
      </c>
      <c r="S6" s="15">
        <f>'[3]13 HABITAT  Marseille'!$X$34</f>
        <v>5</v>
      </c>
      <c r="T6" s="18">
        <f t="shared" si="6"/>
        <v>1144.55</v>
      </c>
      <c r="U6" s="15">
        <f>'[3]13 HABITAT  Marseille'!$Y$34</f>
        <v>5</v>
      </c>
      <c r="V6" s="18">
        <f t="shared" si="7"/>
        <v>1144.55</v>
      </c>
      <c r="W6" s="15">
        <f>'[3]13 HABITAT  Marseille'!$Z$34</f>
        <v>4</v>
      </c>
      <c r="X6" s="18">
        <f t="shared" si="8"/>
        <v>915.64</v>
      </c>
      <c r="Y6" s="15">
        <f>'[3]13 HABITAT  Marseille'!$AA$34</f>
        <v>3</v>
      </c>
      <c r="Z6" s="16">
        <f t="shared" si="9"/>
        <v>686.73</v>
      </c>
      <c r="AA6" s="15">
        <f>'[3]13 HABITAT  Marseille'!$AB$34</f>
        <v>1</v>
      </c>
      <c r="AB6" s="16">
        <f t="shared" si="10"/>
        <v>228.91</v>
      </c>
      <c r="AC6" s="15">
        <f>'[3]13 HABITAT  Marseille'!$AC$34</f>
        <v>1</v>
      </c>
      <c r="AD6" s="16">
        <f t="shared" si="11"/>
        <v>228.91</v>
      </c>
      <c r="AE6" s="15">
        <f>'[3]13 HABITAT  Marseille'!$AD$34</f>
        <v>0</v>
      </c>
      <c r="AF6" s="16">
        <f t="shared" si="12"/>
        <v>0</v>
      </c>
      <c r="AH6" s="32">
        <f t="shared" ref="AH6:AH17" si="13">AF6+AD6+AB6+Z6+X6+V6+T6+R6+P6+N6+L6+J6</f>
        <v>12818.960000000001</v>
      </c>
    </row>
    <row r="7" spans="1:36" s="3" customFormat="1" ht="24.9" customHeight="1" x14ac:dyDescent="0.3">
      <c r="A7" s="11">
        <v>4</v>
      </c>
      <c r="B7" s="19" t="s">
        <v>23</v>
      </c>
      <c r="C7" s="19">
        <f>'[2]P6 13 HABITAT Marseille'!C23</f>
        <v>144</v>
      </c>
      <c r="D7" s="15">
        <f>'[2]P6 13 HABITAT Marseille'!C22</f>
        <v>30</v>
      </c>
      <c r="E7" s="39">
        <f t="shared" si="0"/>
        <v>0.20833333333333334</v>
      </c>
      <c r="F7" s="20">
        <v>44927</v>
      </c>
      <c r="G7" s="20">
        <v>45291</v>
      </c>
      <c r="H7" s="16">
        <v>228.91</v>
      </c>
      <c r="I7" s="15">
        <f>'[2]P6 13 HABITAT Marseille'!H20</f>
        <v>0</v>
      </c>
      <c r="J7" s="16">
        <f t="shared" si="1"/>
        <v>0</v>
      </c>
      <c r="K7" s="15">
        <f>'[2]P6 13 HABITAT Marseille'!I20</f>
        <v>0</v>
      </c>
      <c r="L7" s="16">
        <f t="shared" si="2"/>
        <v>0</v>
      </c>
      <c r="M7" s="15">
        <f>'[2]P6 13 HABITAT Marseille'!J20</f>
        <v>0</v>
      </c>
      <c r="N7" s="18">
        <f t="shared" si="3"/>
        <v>0</v>
      </c>
      <c r="O7" s="15">
        <f>'[2]P6 13 HABITAT Marseille'!K20</f>
        <v>1</v>
      </c>
      <c r="P7" s="18">
        <f t="shared" si="4"/>
        <v>228.91</v>
      </c>
      <c r="Q7" s="15">
        <f>'[2]P6 13 HABITAT Marseille'!L20</f>
        <v>2</v>
      </c>
      <c r="R7" s="18">
        <f t="shared" si="5"/>
        <v>457.82</v>
      </c>
      <c r="S7" s="15">
        <f>'[2]P6 13 HABITAT Marseille'!M20</f>
        <v>3</v>
      </c>
      <c r="T7" s="18">
        <f t="shared" si="6"/>
        <v>686.73</v>
      </c>
      <c r="U7" s="15">
        <f>'[2]P6 13 HABITAT Marseille'!N20</f>
        <v>3</v>
      </c>
      <c r="V7" s="18">
        <f t="shared" si="7"/>
        <v>686.73</v>
      </c>
      <c r="W7" s="15">
        <f>'[2]P6 13 HABITAT Marseille'!O20</f>
        <v>3</v>
      </c>
      <c r="X7" s="18">
        <f t="shared" si="8"/>
        <v>686.73</v>
      </c>
      <c r="Y7" s="15">
        <f>'[2]P6 13 HABITAT Marseille'!P20</f>
        <v>3</v>
      </c>
      <c r="Z7" s="16">
        <f t="shared" si="9"/>
        <v>686.73</v>
      </c>
      <c r="AA7" s="15">
        <f>'[2]P6 13 HABITAT Marseille'!Q20</f>
        <v>2</v>
      </c>
      <c r="AB7" s="16">
        <f t="shared" si="10"/>
        <v>457.82</v>
      </c>
      <c r="AC7" s="15">
        <f>'[2]P6 13 HABITAT Marseille'!R20</f>
        <v>2</v>
      </c>
      <c r="AD7" s="16">
        <f t="shared" si="11"/>
        <v>457.82</v>
      </c>
      <c r="AE7" s="15">
        <f>'[2]P6 13 HABITAT Marseille'!S20</f>
        <v>2</v>
      </c>
      <c r="AF7" s="16">
        <f t="shared" si="12"/>
        <v>457.82</v>
      </c>
      <c r="AH7" s="32">
        <f t="shared" si="13"/>
        <v>4807.1099999999997</v>
      </c>
    </row>
    <row r="8" spans="1:36" s="3" customFormat="1" ht="24.9" customHeight="1" x14ac:dyDescent="0.3">
      <c r="A8" s="11">
        <v>5</v>
      </c>
      <c r="B8" s="12" t="s">
        <v>24</v>
      </c>
      <c r="C8" s="12">
        <f>'[4]opac exterieur'!$E$91</f>
        <v>420</v>
      </c>
      <c r="D8" s="40">
        <f>'[4]opac exterieur'!$E$89</f>
        <v>437</v>
      </c>
      <c r="E8" s="38">
        <f t="shared" si="0"/>
        <v>1.0404761904761906</v>
      </c>
      <c r="F8" s="13">
        <v>44562</v>
      </c>
      <c r="G8" s="13">
        <v>44926</v>
      </c>
      <c r="H8" s="14">
        <v>239.58</v>
      </c>
      <c r="I8" s="15">
        <f>'[4]opac exterieur'!$S$89</f>
        <v>23</v>
      </c>
      <c r="J8" s="16">
        <f t="shared" si="1"/>
        <v>5510.34</v>
      </c>
      <c r="K8" s="15">
        <f>'[4]opac exterieur'!$T$89</f>
        <v>18</v>
      </c>
      <c r="L8" s="16">
        <f t="shared" si="2"/>
        <v>4312.4400000000005</v>
      </c>
      <c r="M8" s="15">
        <f>'[4]opac exterieur'!$U$89</f>
        <v>11</v>
      </c>
      <c r="N8" s="18">
        <f t="shared" si="3"/>
        <v>2635.38</v>
      </c>
      <c r="O8" s="15">
        <f>'[4]opac exterieur'!$V$89</f>
        <v>8</v>
      </c>
      <c r="P8" s="18">
        <f t="shared" si="4"/>
        <v>1916.64</v>
      </c>
      <c r="Q8" s="15">
        <f>'[4]opac exterieur'!$W$89</f>
        <v>6</v>
      </c>
      <c r="R8" s="18">
        <f t="shared" si="5"/>
        <v>1437.48</v>
      </c>
      <c r="S8" s="15">
        <f>'[4]opac exterieur'!$X$89</f>
        <v>3</v>
      </c>
      <c r="T8" s="18">
        <f t="shared" si="6"/>
        <v>718.74</v>
      </c>
      <c r="U8" s="15">
        <f>'[4]opac exterieur'!$Y$89</f>
        <v>3</v>
      </c>
      <c r="V8" s="18">
        <f t="shared" si="7"/>
        <v>718.74</v>
      </c>
      <c r="W8" s="15">
        <f>'[4]opac exterieur'!$Z$89</f>
        <v>2</v>
      </c>
      <c r="X8" s="18">
        <f t="shared" si="8"/>
        <v>479.16</v>
      </c>
      <c r="Y8" s="15">
        <f>'[4]opac exterieur'!$AA$89</f>
        <v>2</v>
      </c>
      <c r="Z8" s="16">
        <f t="shared" si="9"/>
        <v>479.16</v>
      </c>
      <c r="AA8" s="15">
        <f>'[4]opac exterieur'!$AB$89</f>
        <v>2</v>
      </c>
      <c r="AB8" s="16">
        <f t="shared" si="10"/>
        <v>479.16</v>
      </c>
      <c r="AC8" s="15">
        <f>'[4]opac exterieur'!$AC$89</f>
        <v>0</v>
      </c>
      <c r="AD8" s="16">
        <f t="shared" si="11"/>
        <v>0</v>
      </c>
      <c r="AE8" s="15">
        <f>'[4]opac exterieur'!$AD$89</f>
        <v>0</v>
      </c>
      <c r="AF8" s="16">
        <f t="shared" si="12"/>
        <v>0</v>
      </c>
      <c r="AH8" s="32">
        <f t="shared" si="13"/>
        <v>18687.240000000002</v>
      </c>
    </row>
    <row r="9" spans="1:36" s="3" customFormat="1" ht="24.9" customHeight="1" x14ac:dyDescent="0.3">
      <c r="A9" s="11">
        <v>6</v>
      </c>
      <c r="B9" s="19" t="s">
        <v>25</v>
      </c>
      <c r="C9" s="19">
        <f>'[2]P7 13Habitat extérieur'!C44</f>
        <v>480</v>
      </c>
      <c r="D9" s="15">
        <f>'[2]P7 13Habitat extérieur'!C43</f>
        <v>240</v>
      </c>
      <c r="E9" s="39">
        <f t="shared" si="0"/>
        <v>0.5</v>
      </c>
      <c r="F9" s="20">
        <v>44927</v>
      </c>
      <c r="G9" s="20">
        <v>45291</v>
      </c>
      <c r="H9" s="16">
        <v>239.58</v>
      </c>
      <c r="I9" s="15">
        <f>'[2]P7 13Habitat extérieur'!H41</f>
        <v>4</v>
      </c>
      <c r="J9" s="16">
        <f t="shared" si="1"/>
        <v>958.32</v>
      </c>
      <c r="K9" s="15">
        <f>'[2]P7 13Habitat extérieur'!I41</f>
        <v>9</v>
      </c>
      <c r="L9" s="16">
        <f t="shared" si="2"/>
        <v>2156.2200000000003</v>
      </c>
      <c r="M9" s="15">
        <f>'[2]P7 13Habitat extérieur'!J41</f>
        <v>13</v>
      </c>
      <c r="N9" s="18">
        <f t="shared" si="3"/>
        <v>3114.54</v>
      </c>
      <c r="O9" s="15">
        <f>'[2]P7 13Habitat extérieur'!K41</f>
        <v>18</v>
      </c>
      <c r="P9" s="18">
        <f t="shared" si="4"/>
        <v>4312.4400000000005</v>
      </c>
      <c r="Q9" s="15">
        <f>'[2]P7 13Habitat extérieur'!L41</f>
        <v>22</v>
      </c>
      <c r="R9" s="18">
        <f t="shared" si="5"/>
        <v>5270.76</v>
      </c>
      <c r="S9" s="15">
        <f>'[2]P7 13Habitat extérieur'!M41</f>
        <v>27</v>
      </c>
      <c r="T9" s="18">
        <f t="shared" si="6"/>
        <v>6468.6600000000008</v>
      </c>
      <c r="U9" s="15">
        <f>'[2]P7 13Habitat extérieur'!N41</f>
        <v>26</v>
      </c>
      <c r="V9" s="18">
        <f t="shared" si="7"/>
        <v>6229.08</v>
      </c>
      <c r="W9" s="15">
        <f>'[2]P7 13Habitat extérieur'!O41</f>
        <v>23</v>
      </c>
      <c r="X9" s="18">
        <f t="shared" si="8"/>
        <v>5510.34</v>
      </c>
      <c r="Y9" s="15">
        <f>'[2]P7 13Habitat extérieur'!P41</f>
        <v>22</v>
      </c>
      <c r="Z9" s="16">
        <f t="shared" si="9"/>
        <v>5270.76</v>
      </c>
      <c r="AA9" s="15">
        <f>'[2]P7 13Habitat extérieur'!Q41</f>
        <v>17</v>
      </c>
      <c r="AB9" s="16">
        <f t="shared" si="10"/>
        <v>4072.86</v>
      </c>
      <c r="AC9" s="15">
        <f>'[2]P7 13Habitat extérieur'!R41</f>
        <v>12</v>
      </c>
      <c r="AD9" s="16">
        <f t="shared" si="11"/>
        <v>2874.96</v>
      </c>
      <c r="AE9" s="15">
        <f>'[2]P7 13Habitat extérieur'!S41</f>
        <v>10</v>
      </c>
      <c r="AF9" s="16">
        <f t="shared" si="12"/>
        <v>2395.8000000000002</v>
      </c>
      <c r="AH9" s="32">
        <f t="shared" si="13"/>
        <v>48634.740000000013</v>
      </c>
    </row>
    <row r="10" spans="1:36" s="3" customFormat="1" ht="24.9" customHeight="1" x14ac:dyDescent="0.3">
      <c r="A10" s="11">
        <v>7</v>
      </c>
      <c r="B10" s="12" t="s">
        <v>26</v>
      </c>
      <c r="C10" s="12">
        <f>[5]EXPULSION!$C$82</f>
        <v>660</v>
      </c>
      <c r="D10" s="40">
        <f>[5]EXPULSION!$C$81</f>
        <v>588</v>
      </c>
      <c r="E10" s="38">
        <f t="shared" si="0"/>
        <v>0.89090909090909087</v>
      </c>
      <c r="F10" s="13">
        <v>44562</v>
      </c>
      <c r="G10" s="13">
        <v>44926</v>
      </c>
      <c r="H10" s="14">
        <v>250</v>
      </c>
      <c r="I10" s="15">
        <f>[5]EXPULSION!$S$79</f>
        <v>39</v>
      </c>
      <c r="J10" s="16">
        <f t="shared" si="1"/>
        <v>9750</v>
      </c>
      <c r="K10" s="15">
        <f>[5]EXPULSION!$T$79</f>
        <v>36</v>
      </c>
      <c r="L10" s="16">
        <f t="shared" si="2"/>
        <v>9000</v>
      </c>
      <c r="M10" s="15">
        <f>[5]EXPULSION!$U$79</f>
        <v>30</v>
      </c>
      <c r="N10" s="18">
        <f t="shared" si="3"/>
        <v>7500</v>
      </c>
      <c r="O10" s="15">
        <f>[5]EXPULSION!$V$79</f>
        <v>24</v>
      </c>
      <c r="P10" s="18">
        <f t="shared" si="4"/>
        <v>6000</v>
      </c>
      <c r="Q10" s="15">
        <f>[5]EXPULSION!$W$79</f>
        <v>20</v>
      </c>
      <c r="R10" s="18">
        <f t="shared" si="5"/>
        <v>5000</v>
      </c>
      <c r="S10" s="15">
        <f>[5]EXPULSION!$X$79</f>
        <v>19</v>
      </c>
      <c r="T10" s="18">
        <f t="shared" si="6"/>
        <v>4750</v>
      </c>
      <c r="U10" s="15">
        <f>[5]EXPULSION!$Y$79</f>
        <v>15</v>
      </c>
      <c r="V10" s="18">
        <f t="shared" si="7"/>
        <v>3750</v>
      </c>
      <c r="W10" s="15">
        <f>[5]EXPULSION!$Z$79</f>
        <v>15</v>
      </c>
      <c r="X10" s="18">
        <f t="shared" si="8"/>
        <v>3750</v>
      </c>
      <c r="Y10" s="15">
        <f>[5]EXPULSION!$AA$79</f>
        <v>13</v>
      </c>
      <c r="Z10" s="16">
        <f t="shared" si="9"/>
        <v>3250</v>
      </c>
      <c r="AA10" s="15">
        <f>[5]EXPULSION!$AB$79</f>
        <v>10</v>
      </c>
      <c r="AB10" s="16">
        <f t="shared" si="10"/>
        <v>2500</v>
      </c>
      <c r="AC10" s="15">
        <f>[5]EXPULSION!$AC$79</f>
        <v>3</v>
      </c>
      <c r="AD10" s="16">
        <f t="shared" si="11"/>
        <v>750</v>
      </c>
      <c r="AE10" s="15">
        <f>[5]EXPULSION!$AD$79</f>
        <v>0</v>
      </c>
      <c r="AF10" s="16">
        <f t="shared" si="12"/>
        <v>0</v>
      </c>
      <c r="AH10" s="32">
        <f t="shared" si="13"/>
        <v>56000</v>
      </c>
    </row>
    <row r="11" spans="1:36" s="3" customFormat="1" ht="24.9" customHeight="1" x14ac:dyDescent="0.3">
      <c r="A11" s="11">
        <v>8</v>
      </c>
      <c r="B11" s="19" t="s">
        <v>27</v>
      </c>
      <c r="C11" s="19">
        <f>'[2]P9 ASELL Renforcé'!C55</f>
        <v>720</v>
      </c>
      <c r="D11" s="15">
        <f>'[2]P9 ASELL Renforcé'!C54</f>
        <v>434</v>
      </c>
      <c r="E11" s="39">
        <f t="shared" si="0"/>
        <v>0.60277777777777775</v>
      </c>
      <c r="F11" s="20">
        <v>44927</v>
      </c>
      <c r="G11" s="20">
        <v>45291</v>
      </c>
      <c r="H11" s="16">
        <v>250</v>
      </c>
      <c r="I11" s="15">
        <f>'[2]P9 ASELL Renforcé'!H52</f>
        <v>10</v>
      </c>
      <c r="J11" s="16">
        <f t="shared" si="1"/>
        <v>2500</v>
      </c>
      <c r="K11" s="15">
        <f>'[2]P9 ASELL Renforcé'!I52</f>
        <v>14</v>
      </c>
      <c r="L11" s="16">
        <f t="shared" si="2"/>
        <v>3500</v>
      </c>
      <c r="M11" s="15">
        <f>'[2]P9 ASELL Renforcé'!J52</f>
        <v>23</v>
      </c>
      <c r="N11" s="18">
        <f t="shared" si="3"/>
        <v>5750</v>
      </c>
      <c r="O11" s="15">
        <f>'[2]P9 ASELL Renforcé'!K52</f>
        <v>30</v>
      </c>
      <c r="P11" s="18">
        <f t="shared" si="4"/>
        <v>7500</v>
      </c>
      <c r="Q11" s="15">
        <f>'[2]P9 ASELL Renforcé'!L52</f>
        <v>34</v>
      </c>
      <c r="R11" s="18">
        <f t="shared" si="5"/>
        <v>8500</v>
      </c>
      <c r="S11" s="15">
        <f>'[2]P9 ASELL Renforcé'!M52</f>
        <v>38</v>
      </c>
      <c r="T11" s="18">
        <f t="shared" si="6"/>
        <v>9500</v>
      </c>
      <c r="U11" s="15">
        <f>'[2]P9 ASELL Renforcé'!N52</f>
        <v>36</v>
      </c>
      <c r="V11" s="18">
        <f t="shared" si="7"/>
        <v>9000</v>
      </c>
      <c r="W11" s="15">
        <f>'[2]P9 ASELL Renforcé'!O52</f>
        <v>36</v>
      </c>
      <c r="X11" s="18">
        <f t="shared" si="8"/>
        <v>9000</v>
      </c>
      <c r="Y11" s="15">
        <f>'[2]P9 ASELL Renforcé'!P52</f>
        <v>36</v>
      </c>
      <c r="Z11" s="16">
        <f t="shared" si="9"/>
        <v>9000</v>
      </c>
      <c r="AA11" s="15">
        <f>'[2]P9 ASELL Renforcé'!Q52</f>
        <v>35</v>
      </c>
      <c r="AB11" s="16">
        <f t="shared" si="10"/>
        <v>8750</v>
      </c>
      <c r="AC11" s="15">
        <f>'[2]P9 ASELL Renforcé'!R52</f>
        <v>33</v>
      </c>
      <c r="AD11" s="16">
        <f t="shared" si="11"/>
        <v>8250</v>
      </c>
      <c r="AE11" s="15">
        <f>'[2]P9 ASELL Renforcé'!S52</f>
        <v>32</v>
      </c>
      <c r="AF11" s="16">
        <f t="shared" si="12"/>
        <v>8000</v>
      </c>
      <c r="AH11" s="32">
        <f t="shared" si="13"/>
        <v>89250</v>
      </c>
    </row>
    <row r="12" spans="1:36" s="3" customFormat="1" ht="24.9" customHeight="1" x14ac:dyDescent="0.3">
      <c r="A12" s="11">
        <v>9</v>
      </c>
      <c r="B12" s="12" t="s">
        <v>28</v>
      </c>
      <c r="C12" s="12">
        <f>'[6]SURENDETTEMENT '!$C$36</f>
        <v>96</v>
      </c>
      <c r="D12" s="40">
        <f>'[6]SURENDETTEMENT '!$C$35</f>
        <v>44</v>
      </c>
      <c r="E12" s="38">
        <f t="shared" si="0"/>
        <v>0.45833333333333331</v>
      </c>
      <c r="F12" s="13">
        <v>44562</v>
      </c>
      <c r="G12" s="13">
        <v>44926</v>
      </c>
      <c r="H12" s="14">
        <v>178.33</v>
      </c>
      <c r="I12" s="15">
        <v>1</v>
      </c>
      <c r="J12" s="16">
        <f t="shared" si="1"/>
        <v>178.33</v>
      </c>
      <c r="K12" s="15">
        <v>1</v>
      </c>
      <c r="L12" s="16">
        <f t="shared" si="2"/>
        <v>178.33</v>
      </c>
      <c r="M12" s="15">
        <v>1</v>
      </c>
      <c r="N12" s="18">
        <f t="shared" si="3"/>
        <v>178.33</v>
      </c>
      <c r="O12" s="15">
        <v>1</v>
      </c>
      <c r="P12" s="18">
        <f t="shared" si="4"/>
        <v>178.33</v>
      </c>
      <c r="Q12" s="15">
        <v>0</v>
      </c>
      <c r="R12" s="18">
        <f t="shared" si="5"/>
        <v>0</v>
      </c>
      <c r="S12" s="15">
        <v>0</v>
      </c>
      <c r="T12" s="18">
        <f t="shared" si="6"/>
        <v>0</v>
      </c>
      <c r="U12" s="15">
        <v>0</v>
      </c>
      <c r="V12" s="18">
        <f t="shared" si="7"/>
        <v>0</v>
      </c>
      <c r="W12" s="15">
        <v>0</v>
      </c>
      <c r="X12" s="18">
        <f t="shared" si="8"/>
        <v>0</v>
      </c>
      <c r="Y12" s="15">
        <v>0</v>
      </c>
      <c r="Z12" s="16">
        <f t="shared" si="9"/>
        <v>0</v>
      </c>
      <c r="AA12" s="15">
        <v>0</v>
      </c>
      <c r="AB12" s="16">
        <f t="shared" si="10"/>
        <v>0</v>
      </c>
      <c r="AC12" s="15">
        <v>0</v>
      </c>
      <c r="AD12" s="16">
        <f t="shared" si="11"/>
        <v>0</v>
      </c>
      <c r="AE12" s="15">
        <v>0</v>
      </c>
      <c r="AF12" s="16">
        <f t="shared" si="12"/>
        <v>0</v>
      </c>
      <c r="AH12" s="32">
        <f t="shared" si="13"/>
        <v>713.32</v>
      </c>
    </row>
    <row r="13" spans="1:36" s="3" customFormat="1" ht="24.9" customHeight="1" x14ac:dyDescent="0.3">
      <c r="A13" s="11">
        <v>10</v>
      </c>
      <c r="B13" s="19" t="s">
        <v>29</v>
      </c>
      <c r="C13" s="19">
        <f>[2]UNICIL!C23</f>
        <v>48</v>
      </c>
      <c r="D13" s="15">
        <f>[2]UNICIL!C22</f>
        <v>48</v>
      </c>
      <c r="E13" s="39">
        <f t="shared" si="0"/>
        <v>1</v>
      </c>
      <c r="F13" s="20">
        <v>44927</v>
      </c>
      <c r="G13" s="20">
        <v>45291</v>
      </c>
      <c r="H13" s="16">
        <v>250</v>
      </c>
      <c r="I13" s="15">
        <f>[2]UNICIL!H20</f>
        <v>2</v>
      </c>
      <c r="J13" s="16">
        <f t="shared" si="1"/>
        <v>500</v>
      </c>
      <c r="K13" s="15">
        <f>[2]UNICIL!I20</f>
        <v>2</v>
      </c>
      <c r="L13" s="16">
        <f t="shared" si="2"/>
        <v>500</v>
      </c>
      <c r="M13" s="15">
        <f>[2]UNICIL!J20</f>
        <v>3</v>
      </c>
      <c r="N13" s="18">
        <f t="shared" si="3"/>
        <v>750</v>
      </c>
      <c r="O13" s="15">
        <f>[2]UNICIL!K20</f>
        <v>4</v>
      </c>
      <c r="P13" s="18">
        <f t="shared" si="4"/>
        <v>1000</v>
      </c>
      <c r="Q13" s="15">
        <f>[2]UNICIL!L20</f>
        <v>6</v>
      </c>
      <c r="R13" s="18">
        <f t="shared" si="5"/>
        <v>1500</v>
      </c>
      <c r="S13" s="15">
        <f>[2]UNICIL!M20</f>
        <v>8</v>
      </c>
      <c r="T13" s="18">
        <f t="shared" si="6"/>
        <v>2000</v>
      </c>
      <c r="U13" s="15">
        <f>[2]UNICIL!N20</f>
        <v>6</v>
      </c>
      <c r="V13" s="18">
        <f t="shared" si="7"/>
        <v>1500</v>
      </c>
      <c r="W13" s="15">
        <f>[2]UNICIL!O20</f>
        <v>6</v>
      </c>
      <c r="X13" s="18">
        <f t="shared" si="8"/>
        <v>1500</v>
      </c>
      <c r="Y13" s="15">
        <f>[2]UNICIL!P20</f>
        <v>5</v>
      </c>
      <c r="Z13" s="16">
        <f t="shared" si="9"/>
        <v>1250</v>
      </c>
      <c r="AA13" s="15">
        <f>[2]UNICIL!Q20</f>
        <v>4</v>
      </c>
      <c r="AB13" s="16">
        <f t="shared" si="10"/>
        <v>1000</v>
      </c>
      <c r="AC13" s="15">
        <f>[2]UNICIL!R20</f>
        <v>2</v>
      </c>
      <c r="AD13" s="16">
        <f t="shared" si="11"/>
        <v>500</v>
      </c>
      <c r="AE13" s="15">
        <f>[2]UNICIL!S20</f>
        <v>0</v>
      </c>
      <c r="AF13" s="16">
        <f t="shared" si="12"/>
        <v>0</v>
      </c>
      <c r="AH13" s="32">
        <f t="shared" si="13"/>
        <v>12000</v>
      </c>
    </row>
    <row r="14" spans="1:36" s="3" customFormat="1" ht="24.9" customHeight="1" x14ac:dyDescent="0.3">
      <c r="A14" s="11">
        <v>11</v>
      </c>
      <c r="B14" s="19" t="s">
        <v>30</v>
      </c>
      <c r="C14" s="19">
        <f>'[2]3F SUD '!C23</f>
        <v>30</v>
      </c>
      <c r="D14" s="15">
        <f>'[2]3F SUD '!C22</f>
        <v>15</v>
      </c>
      <c r="E14" s="39">
        <f t="shared" si="0"/>
        <v>0.5</v>
      </c>
      <c r="F14" s="20">
        <v>44927</v>
      </c>
      <c r="G14" s="20">
        <v>45291</v>
      </c>
      <c r="H14" s="16">
        <v>250</v>
      </c>
      <c r="I14" s="15">
        <f>'[2]3F SUD '!H20</f>
        <v>0</v>
      </c>
      <c r="J14" s="16">
        <f t="shared" si="1"/>
        <v>0</v>
      </c>
      <c r="K14" s="15">
        <f>'[2]3F SUD '!I20</f>
        <v>0</v>
      </c>
      <c r="L14" s="16">
        <f t="shared" si="2"/>
        <v>0</v>
      </c>
      <c r="M14" s="15">
        <f>'[2]3F SUD '!J20</f>
        <v>0</v>
      </c>
      <c r="N14" s="18">
        <f t="shared" si="3"/>
        <v>0</v>
      </c>
      <c r="O14" s="15">
        <f>'[2]3F SUD '!K20</f>
        <v>1</v>
      </c>
      <c r="P14" s="18">
        <f t="shared" si="4"/>
        <v>250</v>
      </c>
      <c r="Q14" s="15">
        <f>'[2]3F SUD '!L20</f>
        <v>3</v>
      </c>
      <c r="R14" s="18">
        <f t="shared" si="5"/>
        <v>750</v>
      </c>
      <c r="S14" s="15">
        <f>'[2]3F SUD '!M20</f>
        <v>3</v>
      </c>
      <c r="T14" s="18">
        <f t="shared" si="6"/>
        <v>750</v>
      </c>
      <c r="U14" s="15">
        <f>'[2]3F SUD '!N20</f>
        <v>3</v>
      </c>
      <c r="V14" s="18">
        <f t="shared" si="7"/>
        <v>750</v>
      </c>
      <c r="W14" s="15">
        <f>'[2]3F SUD '!O20</f>
        <v>2</v>
      </c>
      <c r="X14" s="18">
        <f t="shared" si="8"/>
        <v>500</v>
      </c>
      <c r="Y14" s="15">
        <f>'[2]3F SUD '!P20</f>
        <v>2</v>
      </c>
      <c r="Z14" s="16">
        <f t="shared" si="9"/>
        <v>500</v>
      </c>
      <c r="AA14" s="15">
        <f>'[2]3F SUD '!Q20</f>
        <v>1</v>
      </c>
      <c r="AB14" s="16">
        <f t="shared" si="10"/>
        <v>250</v>
      </c>
      <c r="AC14" s="15">
        <f>'[2]3F SUD '!R20</f>
        <v>0</v>
      </c>
      <c r="AD14" s="16">
        <f t="shared" si="11"/>
        <v>0</v>
      </c>
      <c r="AE14" s="15">
        <f>'[2]3F SUD '!S20</f>
        <v>0</v>
      </c>
      <c r="AF14" s="16">
        <f t="shared" si="12"/>
        <v>0</v>
      </c>
      <c r="AH14" s="32">
        <f t="shared" si="13"/>
        <v>3750</v>
      </c>
    </row>
    <row r="15" spans="1:36" s="3" customFormat="1" ht="24.9" customHeight="1" x14ac:dyDescent="0.3">
      <c r="A15" s="11">
        <v>12</v>
      </c>
      <c r="B15" s="21" t="s">
        <v>31</v>
      </c>
      <c r="C15" s="21">
        <f>[2]ERILIA!C25</f>
        <v>84</v>
      </c>
      <c r="D15" s="24">
        <f>[2]ERILIA!C24</f>
        <v>6</v>
      </c>
      <c r="E15" s="39">
        <f t="shared" si="0"/>
        <v>7.1428571428571425E-2</v>
      </c>
      <c r="F15" s="20">
        <v>44927</v>
      </c>
      <c r="G15" s="20">
        <v>45291</v>
      </c>
      <c r="H15" s="22">
        <v>250</v>
      </c>
      <c r="I15" s="15">
        <f>[2]ERILIA!H22</f>
        <v>0</v>
      </c>
      <c r="J15" s="16">
        <f t="shared" si="1"/>
        <v>0</v>
      </c>
      <c r="K15" s="15">
        <f>[2]ERILIA!I22</f>
        <v>0</v>
      </c>
      <c r="L15" s="16">
        <f t="shared" si="2"/>
        <v>0</v>
      </c>
      <c r="M15" s="15">
        <f>[2]ERILIA!J22</f>
        <v>0</v>
      </c>
      <c r="N15" s="18">
        <f t="shared" si="3"/>
        <v>0</v>
      </c>
      <c r="O15" s="15">
        <f>[2]ERILIA!K22</f>
        <v>1</v>
      </c>
      <c r="P15" s="18">
        <f t="shared" si="4"/>
        <v>250</v>
      </c>
      <c r="Q15" s="15">
        <f>[2]ERILIA!L22</f>
        <v>1</v>
      </c>
      <c r="R15" s="18">
        <f t="shared" si="5"/>
        <v>250</v>
      </c>
      <c r="S15" s="15">
        <f>[2]ERILIA!M22</f>
        <v>1</v>
      </c>
      <c r="T15" s="18">
        <f t="shared" si="6"/>
        <v>250</v>
      </c>
      <c r="U15" s="15">
        <f>[2]ERILIA!N22</f>
        <v>1</v>
      </c>
      <c r="V15" s="18">
        <f t="shared" si="7"/>
        <v>250</v>
      </c>
      <c r="W15" s="15">
        <f>[2]ERILIA!O22</f>
        <v>1</v>
      </c>
      <c r="X15" s="18">
        <f t="shared" si="8"/>
        <v>250</v>
      </c>
      <c r="Y15" s="15">
        <f>[2]ERILIA!P22</f>
        <v>1</v>
      </c>
      <c r="Z15" s="16">
        <f t="shared" si="9"/>
        <v>250</v>
      </c>
      <c r="AA15" s="15">
        <f>[2]ERILIA!Q22</f>
        <v>0</v>
      </c>
      <c r="AB15" s="16">
        <f t="shared" si="10"/>
        <v>0</v>
      </c>
      <c r="AC15" s="15">
        <f>[2]ERILIA!R22</f>
        <v>0</v>
      </c>
      <c r="AD15" s="16">
        <f t="shared" si="11"/>
        <v>0</v>
      </c>
      <c r="AE15" s="15">
        <f>[2]ERILIA!S22</f>
        <v>0</v>
      </c>
      <c r="AF15" s="16">
        <f t="shared" si="12"/>
        <v>0</v>
      </c>
      <c r="AH15" s="32">
        <f t="shared" si="13"/>
        <v>1500</v>
      </c>
    </row>
    <row r="16" spans="1:36" s="3" customFormat="1" ht="24.9" customHeight="1" x14ac:dyDescent="0.3">
      <c r="A16" s="11">
        <v>13</v>
      </c>
      <c r="B16" s="21" t="s">
        <v>32</v>
      </c>
      <c r="C16" s="21">
        <f>'[2]ACTION LOGEMENT'!C27</f>
        <v>180</v>
      </c>
      <c r="D16" s="24">
        <f>'[2]ACTION LOGEMENT'!C26</f>
        <v>71</v>
      </c>
      <c r="E16" s="39">
        <f t="shared" si="0"/>
        <v>0.39444444444444443</v>
      </c>
      <c r="F16" s="20">
        <v>44927</v>
      </c>
      <c r="G16" s="20">
        <v>45291</v>
      </c>
      <c r="H16" s="22">
        <v>275</v>
      </c>
      <c r="I16" s="15">
        <f>'[2]ACTION LOGEMENT'!H24</f>
        <v>2</v>
      </c>
      <c r="J16" s="16">
        <f t="shared" si="1"/>
        <v>550</v>
      </c>
      <c r="K16" s="15">
        <f>'[2]ACTION LOGEMENT'!I24</f>
        <v>5</v>
      </c>
      <c r="L16" s="16">
        <f t="shared" si="2"/>
        <v>1375</v>
      </c>
      <c r="M16" s="15">
        <f>'[2]ACTION LOGEMENT'!J24</f>
        <v>6</v>
      </c>
      <c r="N16" s="18">
        <f t="shared" si="3"/>
        <v>1650</v>
      </c>
      <c r="O16" s="15">
        <f>'[2]ACTION LOGEMENT'!K24</f>
        <v>9</v>
      </c>
      <c r="P16" s="18">
        <f t="shared" si="4"/>
        <v>2475</v>
      </c>
      <c r="Q16" s="15">
        <f>'[2]ACTION LOGEMENT'!L24</f>
        <v>9</v>
      </c>
      <c r="R16" s="18">
        <f t="shared" si="5"/>
        <v>2475</v>
      </c>
      <c r="S16" s="15">
        <f>'[2]ACTION LOGEMENT'!M24</f>
        <v>9</v>
      </c>
      <c r="T16" s="18">
        <f t="shared" si="6"/>
        <v>2475</v>
      </c>
      <c r="U16" s="15">
        <f>'[2]ACTION LOGEMENT'!N24</f>
        <v>10</v>
      </c>
      <c r="V16" s="18">
        <f t="shared" si="7"/>
        <v>2750</v>
      </c>
      <c r="W16" s="15">
        <f>'[2]ACTION LOGEMENT'!O24</f>
        <v>8</v>
      </c>
      <c r="X16" s="18">
        <f t="shared" si="8"/>
        <v>2200</v>
      </c>
      <c r="Y16" s="15">
        <f>'[2]ACTION LOGEMENT'!P24</f>
        <v>6</v>
      </c>
      <c r="Z16" s="16">
        <f t="shared" si="9"/>
        <v>1650</v>
      </c>
      <c r="AA16" s="15">
        <f>'[2]ACTION LOGEMENT'!Q24</f>
        <v>3</v>
      </c>
      <c r="AB16" s="16">
        <f t="shared" si="10"/>
        <v>825</v>
      </c>
      <c r="AC16" s="15">
        <f>'[2]ACTION LOGEMENT'!R24</f>
        <v>2</v>
      </c>
      <c r="AD16" s="16">
        <f t="shared" si="11"/>
        <v>550</v>
      </c>
      <c r="AE16" s="15">
        <f>'[2]ACTION LOGEMENT'!S24</f>
        <v>2</v>
      </c>
      <c r="AF16" s="16">
        <f t="shared" si="12"/>
        <v>550</v>
      </c>
      <c r="AH16" s="32">
        <f t="shared" si="13"/>
        <v>19525</v>
      </c>
    </row>
    <row r="17" spans="1:35" ht="24.9" customHeight="1" x14ac:dyDescent="0.3">
      <c r="A17" s="11">
        <v>14</v>
      </c>
      <c r="B17" s="11" t="s">
        <v>33</v>
      </c>
      <c r="C17" s="11"/>
      <c r="D17" s="11"/>
      <c r="E17" s="39"/>
      <c r="F17" s="23"/>
      <c r="G17" s="23"/>
      <c r="H17" s="18"/>
      <c r="I17" s="24"/>
      <c r="J17" s="16">
        <f t="shared" si="1"/>
        <v>0</v>
      </c>
      <c r="K17" s="24"/>
      <c r="L17" s="16">
        <f t="shared" si="2"/>
        <v>0</v>
      </c>
      <c r="M17" s="24"/>
      <c r="N17" s="18">
        <f t="shared" si="3"/>
        <v>0</v>
      </c>
      <c r="O17" s="24"/>
      <c r="P17" s="18">
        <f t="shared" si="4"/>
        <v>0</v>
      </c>
      <c r="Q17" s="24"/>
      <c r="R17" s="18">
        <f t="shared" si="5"/>
        <v>0</v>
      </c>
      <c r="S17" s="24"/>
      <c r="T17" s="18">
        <f t="shared" si="6"/>
        <v>0</v>
      </c>
      <c r="U17" s="24"/>
      <c r="V17" s="18">
        <f t="shared" si="7"/>
        <v>0</v>
      </c>
      <c r="W17" s="24"/>
      <c r="X17" s="18">
        <f t="shared" si="8"/>
        <v>0</v>
      </c>
      <c r="Y17" s="24"/>
      <c r="Z17" s="16">
        <f t="shared" si="9"/>
        <v>0</v>
      </c>
      <c r="AA17" s="24"/>
      <c r="AB17" s="16">
        <f t="shared" si="10"/>
        <v>0</v>
      </c>
      <c r="AC17" s="24"/>
      <c r="AD17" s="16">
        <f t="shared" si="11"/>
        <v>0</v>
      </c>
      <c r="AE17" s="17"/>
      <c r="AF17" s="16">
        <f t="shared" si="12"/>
        <v>0</v>
      </c>
      <c r="AH17" s="32">
        <f t="shared" si="13"/>
        <v>0</v>
      </c>
    </row>
    <row r="18" spans="1:35" ht="24.9" customHeight="1" x14ac:dyDescent="0.3">
      <c r="B18" s="3"/>
      <c r="C18" s="3"/>
      <c r="D18" s="3"/>
      <c r="E18" s="3"/>
      <c r="F18" s="25"/>
      <c r="G18" s="25"/>
      <c r="H18" s="26"/>
      <c r="I18" s="27"/>
      <c r="J18" s="28"/>
      <c r="K18" s="10"/>
      <c r="L18" s="28"/>
      <c r="M18" s="10"/>
      <c r="N18" s="28"/>
      <c r="O18" s="10"/>
      <c r="P18" s="28"/>
      <c r="Q18" s="10"/>
      <c r="R18" s="28"/>
      <c r="S18" s="10"/>
      <c r="T18" s="28"/>
      <c r="U18" s="10"/>
      <c r="V18" s="28"/>
      <c r="W18" s="10"/>
      <c r="X18" s="28"/>
      <c r="Y18" s="10"/>
      <c r="Z18" s="28"/>
      <c r="AA18" s="10"/>
      <c r="AB18" s="28"/>
      <c r="AC18" s="10"/>
      <c r="AD18" s="29"/>
      <c r="AF18" s="29"/>
      <c r="AH18" s="30">
        <f>SUM(AH4:AH17)</f>
        <v>394479</v>
      </c>
    </row>
    <row r="19" spans="1:35" ht="24.9" customHeight="1" x14ac:dyDescent="0.3">
      <c r="D19" s="3">
        <v>2022</v>
      </c>
      <c r="E19" s="41">
        <f>AVERAGE(E4,E6,E8,E10,E12)</f>
        <v>0.81988816738816728</v>
      </c>
      <c r="G19" s="3"/>
      <c r="H19" s="31" t="s">
        <v>13</v>
      </c>
      <c r="I19" s="59">
        <f>SUM(J4:J17)</f>
        <v>34974.69</v>
      </c>
      <c r="J19" s="59"/>
      <c r="K19" s="59">
        <f>SUM(L4:L17)</f>
        <v>36763.010000000009</v>
      </c>
      <c r="L19" s="59"/>
      <c r="M19" s="59">
        <f>SUM(N4:N17)</f>
        <v>37319.270000000004</v>
      </c>
      <c r="N19" s="59"/>
      <c r="O19" s="59">
        <f>SUM(P4:P17)</f>
        <v>38731.78</v>
      </c>
      <c r="P19" s="59"/>
      <c r="Q19" s="59">
        <f>SUM(R4:R17)</f>
        <v>40032.61</v>
      </c>
      <c r="R19" s="59"/>
      <c r="S19" s="59">
        <f>SUM(T4:T17)</f>
        <v>41048.449999999997</v>
      </c>
      <c r="T19" s="59"/>
      <c r="U19" s="59">
        <f>SUM(V4:V17)</f>
        <v>37835.56</v>
      </c>
      <c r="V19" s="59"/>
      <c r="W19" s="59">
        <f>SUM(X4:X17)</f>
        <v>35313.339999999997</v>
      </c>
      <c r="X19" s="59"/>
      <c r="Y19" s="59">
        <f>SUM(Z4:Z17)</f>
        <v>31404.89</v>
      </c>
      <c r="Z19" s="59"/>
      <c r="AA19" s="59">
        <f>SUM(AB4:AB17)</f>
        <v>25875.279999999999</v>
      </c>
      <c r="AB19" s="59"/>
      <c r="AC19" s="59">
        <f>SUM(AD4:AD17)</f>
        <v>19318.25</v>
      </c>
      <c r="AD19" s="59"/>
      <c r="AE19" s="59">
        <f>SUM(AF4:AF17)</f>
        <v>15861.869999999999</v>
      </c>
      <c r="AF19" s="59"/>
      <c r="AG19" s="33"/>
      <c r="AH19" s="30">
        <f>SUM(I19:AE19)</f>
        <v>394479</v>
      </c>
      <c r="AI19" s="34"/>
    </row>
    <row r="20" spans="1:35" ht="24.9" customHeight="1" x14ac:dyDescent="0.3">
      <c r="D20" s="3">
        <v>2023</v>
      </c>
      <c r="E20" s="41">
        <f>AVERAGE(E5,E7,E9,E11,E13,E14,E15,E16)</f>
        <v>0.45615728378578846</v>
      </c>
      <c r="H20" s="35"/>
      <c r="I20" s="35"/>
    </row>
    <row r="21" spans="1:35" ht="24.9" customHeight="1" x14ac:dyDescent="0.3">
      <c r="H21" s="35"/>
      <c r="I21" s="35"/>
    </row>
    <row r="22" spans="1:35" ht="24.9" customHeight="1" x14ac:dyDescent="0.3">
      <c r="H22" s="35"/>
      <c r="I22" s="35"/>
    </row>
    <row r="23" spans="1:35" ht="24.9" customHeight="1" x14ac:dyDescent="0.3">
      <c r="H23" s="35"/>
      <c r="I23" s="35"/>
    </row>
    <row r="24" spans="1:35" ht="24.9" customHeight="1" x14ac:dyDescent="0.3">
      <c r="H24" s="35"/>
      <c r="I24" s="35"/>
    </row>
    <row r="25" spans="1:35" ht="24.9" customHeight="1" x14ac:dyDescent="0.3">
      <c r="H25" s="35"/>
      <c r="I25" s="35"/>
    </row>
    <row r="26" spans="1:35" ht="24.9" customHeight="1" x14ac:dyDescent="0.3">
      <c r="H26" s="35"/>
      <c r="I26" s="35"/>
    </row>
    <row r="27" spans="1:35" ht="24.9" customHeight="1" x14ac:dyDescent="0.3">
      <c r="H27" s="35"/>
      <c r="I27" s="35"/>
    </row>
    <row r="28" spans="1:35" ht="24.9" customHeight="1" x14ac:dyDescent="0.3">
      <c r="H28" s="35"/>
      <c r="I28" s="35"/>
    </row>
    <row r="29" spans="1:35" ht="24.9" customHeight="1" x14ac:dyDescent="0.3">
      <c r="H29" s="35"/>
      <c r="I29" s="35"/>
    </row>
    <row r="30" spans="1:35" ht="24.9" customHeight="1" x14ac:dyDescent="0.3">
      <c r="H30" s="35"/>
      <c r="I30" s="35"/>
    </row>
    <row r="31" spans="1:35" ht="24.9" customHeight="1" x14ac:dyDescent="0.3">
      <c r="H31" s="35"/>
      <c r="I31" s="35"/>
    </row>
    <row r="32" spans="1:35" ht="24.9" customHeight="1" x14ac:dyDescent="0.3">
      <c r="H32" s="35"/>
      <c r="I32" s="35"/>
    </row>
    <row r="33" spans="8:9" ht="24.9" customHeight="1" x14ac:dyDescent="0.3">
      <c r="H33" s="35"/>
      <c r="I33" s="35"/>
    </row>
    <row r="34" spans="8:9" ht="24.9" customHeight="1" x14ac:dyDescent="0.3">
      <c r="H34" s="35"/>
      <c r="I34" s="35"/>
    </row>
    <row r="35" spans="8:9" ht="24.9" customHeight="1" x14ac:dyDescent="0.3">
      <c r="H35" s="35"/>
      <c r="I35" s="35"/>
    </row>
    <row r="36" spans="8:9" ht="24.9" customHeight="1" x14ac:dyDescent="0.3">
      <c r="H36" s="35"/>
      <c r="I36" s="35"/>
    </row>
    <row r="37" spans="8:9" ht="24.9" customHeight="1" x14ac:dyDescent="0.3">
      <c r="H37" s="35"/>
      <c r="I37" s="35"/>
    </row>
    <row r="38" spans="8:9" ht="24.9" customHeight="1" x14ac:dyDescent="0.3">
      <c r="H38" s="35"/>
      <c r="I38" s="35"/>
    </row>
    <row r="39" spans="8:9" ht="24.9" customHeight="1" x14ac:dyDescent="0.3">
      <c r="H39" s="35"/>
      <c r="I39" s="35"/>
    </row>
    <row r="40" spans="8:9" ht="24.9" customHeight="1" x14ac:dyDescent="0.3">
      <c r="H40" s="35"/>
      <c r="I40" s="35"/>
    </row>
    <row r="41" spans="8:9" ht="24.9" customHeight="1" x14ac:dyDescent="0.3">
      <c r="H41" s="35"/>
      <c r="I41" s="35"/>
    </row>
    <row r="42" spans="8:9" ht="24.9" customHeight="1" x14ac:dyDescent="0.3">
      <c r="H42" s="35"/>
      <c r="I42" s="35"/>
    </row>
    <row r="43" spans="8:9" ht="24.9" customHeight="1" x14ac:dyDescent="0.3">
      <c r="H43" s="35"/>
      <c r="I43" s="35"/>
    </row>
    <row r="44" spans="8:9" ht="24.9" customHeight="1" x14ac:dyDescent="0.3">
      <c r="H44" s="35"/>
      <c r="I44" s="35"/>
    </row>
    <row r="45" spans="8:9" ht="24.9" customHeight="1" x14ac:dyDescent="0.3">
      <c r="H45" s="35"/>
      <c r="I45" s="35"/>
    </row>
    <row r="46" spans="8:9" ht="24.9" customHeight="1" x14ac:dyDescent="0.3">
      <c r="H46" s="35"/>
      <c r="I46" s="35"/>
    </row>
    <row r="47" spans="8:9" ht="24.9" customHeight="1" x14ac:dyDescent="0.3">
      <c r="H47" s="35"/>
      <c r="I47" s="35"/>
    </row>
    <row r="48" spans="8:9" ht="24.9" customHeight="1" x14ac:dyDescent="0.3">
      <c r="H48" s="35"/>
      <c r="I48" s="35"/>
    </row>
    <row r="49" spans="8:9" ht="24.9" customHeight="1" x14ac:dyDescent="0.3">
      <c r="H49" s="35"/>
      <c r="I49" s="35"/>
    </row>
    <row r="50" spans="8:9" ht="24.9" customHeight="1" x14ac:dyDescent="0.3">
      <c r="H50" s="35"/>
      <c r="I50" s="35"/>
    </row>
    <row r="51" spans="8:9" ht="24.9" customHeight="1" x14ac:dyDescent="0.3">
      <c r="H51" s="35"/>
      <c r="I51" s="35"/>
    </row>
    <row r="52" spans="8:9" ht="24.9" customHeight="1" x14ac:dyDescent="0.3">
      <c r="H52" s="35"/>
      <c r="I52" s="35"/>
    </row>
    <row r="53" spans="8:9" ht="24.9" customHeight="1" x14ac:dyDescent="0.3">
      <c r="H53" s="35"/>
      <c r="I53" s="35"/>
    </row>
    <row r="54" spans="8:9" ht="24.9" customHeight="1" x14ac:dyDescent="0.3">
      <c r="H54" s="35"/>
      <c r="I54" s="35"/>
    </row>
    <row r="55" spans="8:9" ht="24.9" customHeight="1" x14ac:dyDescent="0.3">
      <c r="H55" s="35"/>
      <c r="I55" s="35"/>
    </row>
    <row r="56" spans="8:9" ht="24.9" customHeight="1" x14ac:dyDescent="0.3">
      <c r="H56" s="35"/>
      <c r="I56" s="35"/>
    </row>
    <row r="57" spans="8:9" ht="24.9" customHeight="1" x14ac:dyDescent="0.3">
      <c r="H57" s="35"/>
      <c r="I57" s="35"/>
    </row>
    <row r="58" spans="8:9" ht="24.9" customHeight="1" x14ac:dyDescent="0.3">
      <c r="H58" s="35"/>
      <c r="I58" s="35"/>
    </row>
    <row r="59" spans="8:9" ht="24.9" customHeight="1" x14ac:dyDescent="0.3">
      <c r="H59" s="35"/>
      <c r="I59" s="35"/>
    </row>
    <row r="60" spans="8:9" ht="24.9" customHeight="1" x14ac:dyDescent="0.3">
      <c r="H60" s="35"/>
      <c r="I60" s="35"/>
    </row>
    <row r="61" spans="8:9" ht="24.9" customHeight="1" x14ac:dyDescent="0.3">
      <c r="H61" s="35"/>
      <c r="I61" s="35"/>
    </row>
    <row r="62" spans="8:9" ht="24.9" customHeight="1" x14ac:dyDescent="0.3">
      <c r="H62" s="35"/>
      <c r="I62" s="35"/>
    </row>
    <row r="63" spans="8:9" ht="24.9" customHeight="1" x14ac:dyDescent="0.3">
      <c r="H63" s="35"/>
      <c r="I63" s="35"/>
    </row>
    <row r="64" spans="8:9" ht="24.9" customHeight="1" x14ac:dyDescent="0.3">
      <c r="H64" s="35"/>
      <c r="I64" s="35"/>
    </row>
    <row r="65" spans="8:9" ht="24.9" customHeight="1" x14ac:dyDescent="0.3">
      <c r="H65" s="35"/>
      <c r="I65" s="35"/>
    </row>
    <row r="66" spans="8:9" ht="24.9" customHeight="1" x14ac:dyDescent="0.3">
      <c r="H66" s="35"/>
      <c r="I66" s="35"/>
    </row>
    <row r="67" spans="8:9" ht="24.9" customHeight="1" x14ac:dyDescent="0.3">
      <c r="H67" s="35"/>
      <c r="I67" s="35"/>
    </row>
    <row r="68" spans="8:9" ht="24.9" customHeight="1" x14ac:dyDescent="0.3">
      <c r="H68" s="35"/>
      <c r="I68" s="35"/>
    </row>
    <row r="69" spans="8:9" ht="24.9" customHeight="1" x14ac:dyDescent="0.3">
      <c r="H69" s="35"/>
      <c r="I69" s="35"/>
    </row>
    <row r="70" spans="8:9" ht="24.9" customHeight="1" x14ac:dyDescent="0.3">
      <c r="H70" s="35"/>
      <c r="I70" s="35"/>
    </row>
    <row r="71" spans="8:9" ht="24.9" customHeight="1" x14ac:dyDescent="0.3">
      <c r="H71" s="35"/>
      <c r="I71" s="35"/>
    </row>
    <row r="72" spans="8:9" ht="24.9" customHeight="1" x14ac:dyDescent="0.3">
      <c r="H72" s="35"/>
      <c r="I72" s="35"/>
    </row>
    <row r="73" spans="8:9" ht="24.9" customHeight="1" x14ac:dyDescent="0.3">
      <c r="H73" s="35"/>
      <c r="I73" s="35"/>
    </row>
    <row r="74" spans="8:9" ht="24.9" customHeight="1" x14ac:dyDescent="0.3">
      <c r="H74" s="35"/>
      <c r="I74" s="35"/>
    </row>
    <row r="75" spans="8:9" ht="24.9" customHeight="1" x14ac:dyDescent="0.3">
      <c r="H75" s="35"/>
      <c r="I75" s="35"/>
    </row>
    <row r="76" spans="8:9" ht="24.9" customHeight="1" x14ac:dyDescent="0.3">
      <c r="H76" s="35"/>
      <c r="I76" s="35"/>
    </row>
    <row r="77" spans="8:9" ht="24.9" customHeight="1" x14ac:dyDescent="0.3">
      <c r="H77" s="35"/>
      <c r="I77" s="35"/>
    </row>
    <row r="78" spans="8:9" ht="24.9" customHeight="1" x14ac:dyDescent="0.3">
      <c r="H78" s="35"/>
      <c r="I78" s="35"/>
    </row>
    <row r="79" spans="8:9" ht="24.9" customHeight="1" x14ac:dyDescent="0.3">
      <c r="H79" s="35"/>
      <c r="I79" s="35"/>
    </row>
    <row r="80" spans="8:9" ht="24.9" customHeight="1" x14ac:dyDescent="0.3">
      <c r="H80" s="35"/>
      <c r="I80" s="35"/>
    </row>
    <row r="81" spans="8:9" ht="24.9" customHeight="1" x14ac:dyDescent="0.3">
      <c r="H81" s="35"/>
      <c r="I81" s="35"/>
    </row>
    <row r="82" spans="8:9" ht="24.9" customHeight="1" x14ac:dyDescent="0.3">
      <c r="H82" s="35"/>
      <c r="I82" s="35"/>
    </row>
    <row r="83" spans="8:9" ht="24.9" customHeight="1" x14ac:dyDescent="0.3">
      <c r="H83" s="35"/>
      <c r="I83" s="35"/>
    </row>
    <row r="84" spans="8:9" ht="24.9" customHeight="1" x14ac:dyDescent="0.3">
      <c r="H84" s="35"/>
      <c r="I84" s="35"/>
    </row>
    <row r="85" spans="8:9" ht="24.9" customHeight="1" x14ac:dyDescent="0.3">
      <c r="H85" s="35"/>
      <c r="I85" s="35"/>
    </row>
    <row r="86" spans="8:9" ht="24.9" customHeight="1" x14ac:dyDescent="0.3">
      <c r="H86" s="35"/>
      <c r="I86" s="35"/>
    </row>
    <row r="87" spans="8:9" ht="24.9" customHeight="1" x14ac:dyDescent="0.3">
      <c r="H87" s="35"/>
      <c r="I87" s="35"/>
    </row>
    <row r="88" spans="8:9" ht="24.9" customHeight="1" x14ac:dyDescent="0.3">
      <c r="H88" s="35"/>
      <c r="I88" s="35"/>
    </row>
    <row r="89" spans="8:9" ht="24.9" customHeight="1" x14ac:dyDescent="0.3">
      <c r="H89" s="35"/>
      <c r="I89" s="35"/>
    </row>
    <row r="90" spans="8:9" ht="24.9" customHeight="1" x14ac:dyDescent="0.3">
      <c r="H90" s="35"/>
      <c r="I90" s="35"/>
    </row>
    <row r="91" spans="8:9" ht="24.9" customHeight="1" x14ac:dyDescent="0.3">
      <c r="H91" s="35"/>
      <c r="I91" s="35"/>
    </row>
    <row r="92" spans="8:9" ht="24.9" customHeight="1" x14ac:dyDescent="0.3">
      <c r="H92" s="35"/>
      <c r="I92" s="35"/>
    </row>
    <row r="93" spans="8:9" ht="24.9" customHeight="1" x14ac:dyDescent="0.3">
      <c r="H93" s="35"/>
      <c r="I93" s="35"/>
    </row>
    <row r="94" spans="8:9" ht="24.9" customHeight="1" x14ac:dyDescent="0.3">
      <c r="H94" s="35"/>
      <c r="I94" s="35"/>
    </row>
    <row r="95" spans="8:9" ht="24.9" customHeight="1" x14ac:dyDescent="0.3">
      <c r="H95" s="35"/>
      <c r="I95" s="35"/>
    </row>
    <row r="96" spans="8:9" ht="24.9" customHeight="1" x14ac:dyDescent="0.3">
      <c r="H96" s="35"/>
      <c r="I96" s="35"/>
    </row>
    <row r="97" spans="8:9" ht="24.9" customHeight="1" x14ac:dyDescent="0.3">
      <c r="H97" s="35"/>
      <c r="I97" s="35"/>
    </row>
    <row r="98" spans="8:9" ht="24.9" customHeight="1" x14ac:dyDescent="0.3">
      <c r="H98" s="35"/>
      <c r="I98" s="35"/>
    </row>
    <row r="99" spans="8:9" ht="24.9" customHeight="1" x14ac:dyDescent="0.3">
      <c r="H99" s="35"/>
      <c r="I99" s="35"/>
    </row>
    <row r="100" spans="8:9" ht="24.9" customHeight="1" x14ac:dyDescent="0.3">
      <c r="H100" s="35"/>
      <c r="I100" s="35"/>
    </row>
    <row r="101" spans="8:9" ht="24.9" customHeight="1" x14ac:dyDescent="0.3">
      <c r="H101" s="35"/>
      <c r="I101" s="35"/>
    </row>
    <row r="102" spans="8:9" ht="24.9" customHeight="1" x14ac:dyDescent="0.3">
      <c r="H102" s="35"/>
      <c r="I102" s="35"/>
    </row>
    <row r="103" spans="8:9" ht="24.9" customHeight="1" x14ac:dyDescent="0.3">
      <c r="H103" s="35"/>
      <c r="I103" s="35"/>
    </row>
    <row r="104" spans="8:9" ht="24.9" customHeight="1" x14ac:dyDescent="0.3">
      <c r="H104" s="35"/>
      <c r="I104" s="35"/>
    </row>
    <row r="105" spans="8:9" ht="24.9" customHeight="1" x14ac:dyDescent="0.3">
      <c r="H105" s="35"/>
      <c r="I105" s="35"/>
    </row>
    <row r="106" spans="8:9" ht="24.9" customHeight="1" x14ac:dyDescent="0.3">
      <c r="H106" s="35"/>
      <c r="I106" s="35"/>
    </row>
    <row r="107" spans="8:9" ht="24.9" customHeight="1" x14ac:dyDescent="0.3">
      <c r="H107" s="35"/>
      <c r="I107" s="35"/>
    </row>
    <row r="108" spans="8:9" ht="24.9" customHeight="1" x14ac:dyDescent="0.3">
      <c r="H108" s="35"/>
      <c r="I108" s="35"/>
    </row>
    <row r="109" spans="8:9" ht="24.9" customHeight="1" x14ac:dyDescent="0.3">
      <c r="H109" s="35"/>
      <c r="I109" s="35"/>
    </row>
    <row r="110" spans="8:9" ht="24.9" customHeight="1" x14ac:dyDescent="0.3">
      <c r="H110" s="35"/>
      <c r="I110" s="35"/>
    </row>
    <row r="111" spans="8:9" ht="24.9" customHeight="1" x14ac:dyDescent="0.3">
      <c r="H111" s="35"/>
      <c r="I111" s="35"/>
    </row>
    <row r="112" spans="8:9" ht="24.9" customHeight="1" x14ac:dyDescent="0.3">
      <c r="H112" s="35"/>
      <c r="I112" s="35"/>
    </row>
    <row r="113" spans="8:9" ht="24.9" customHeight="1" x14ac:dyDescent="0.3">
      <c r="H113" s="35"/>
      <c r="I113" s="35"/>
    </row>
    <row r="114" spans="8:9" ht="24.9" customHeight="1" x14ac:dyDescent="0.3">
      <c r="H114" s="35"/>
      <c r="I114" s="35"/>
    </row>
    <row r="115" spans="8:9" ht="24.9" customHeight="1" x14ac:dyDescent="0.3">
      <c r="H115" s="35"/>
      <c r="I115" s="35"/>
    </row>
    <row r="116" spans="8:9" ht="24.9" customHeight="1" x14ac:dyDescent="0.3">
      <c r="H116" s="35"/>
      <c r="I116" s="35"/>
    </row>
    <row r="117" spans="8:9" ht="24.9" customHeight="1" x14ac:dyDescent="0.3">
      <c r="H117" s="35"/>
      <c r="I117" s="35"/>
    </row>
    <row r="118" spans="8:9" ht="24.9" customHeight="1" x14ac:dyDescent="0.3">
      <c r="H118" s="35"/>
      <c r="I118" s="35"/>
    </row>
    <row r="119" spans="8:9" ht="24.9" customHeight="1" x14ac:dyDescent="0.3">
      <c r="H119" s="35"/>
      <c r="I119" s="35"/>
    </row>
    <row r="120" spans="8:9" ht="24.9" customHeight="1" x14ac:dyDescent="0.3">
      <c r="H120" s="35"/>
      <c r="I120" s="35"/>
    </row>
    <row r="121" spans="8:9" ht="24.9" customHeight="1" x14ac:dyDescent="0.3">
      <c r="H121" s="35"/>
      <c r="I121" s="35"/>
    </row>
    <row r="122" spans="8:9" ht="24.9" customHeight="1" x14ac:dyDescent="0.3">
      <c r="H122" s="35"/>
      <c r="I122" s="35"/>
    </row>
    <row r="123" spans="8:9" ht="24.9" customHeight="1" x14ac:dyDescent="0.3">
      <c r="H123" s="35"/>
      <c r="I123" s="35"/>
    </row>
    <row r="124" spans="8:9" ht="24.9" customHeight="1" x14ac:dyDescent="0.3">
      <c r="H124" s="35"/>
      <c r="I124" s="35"/>
    </row>
    <row r="125" spans="8:9" ht="24.9" customHeight="1" x14ac:dyDescent="0.3">
      <c r="H125" s="35"/>
      <c r="I125" s="35"/>
    </row>
    <row r="126" spans="8:9" ht="24.9" customHeight="1" x14ac:dyDescent="0.3">
      <c r="H126" s="35"/>
      <c r="I126" s="35"/>
    </row>
    <row r="127" spans="8:9" ht="24.9" customHeight="1" x14ac:dyDescent="0.3">
      <c r="H127" s="35"/>
      <c r="I127" s="35"/>
    </row>
    <row r="128" spans="8:9" ht="24.9" customHeight="1" x14ac:dyDescent="0.3">
      <c r="H128" s="35"/>
      <c r="I128" s="35"/>
    </row>
    <row r="129" spans="8:9" ht="24.9" customHeight="1" x14ac:dyDescent="0.3">
      <c r="H129" s="35"/>
      <c r="I129" s="35"/>
    </row>
    <row r="130" spans="8:9" ht="24.9" customHeight="1" x14ac:dyDescent="0.3">
      <c r="H130" s="35"/>
      <c r="I130" s="35"/>
    </row>
    <row r="131" spans="8:9" ht="24.9" customHeight="1" x14ac:dyDescent="0.3">
      <c r="H131" s="35"/>
      <c r="I131" s="35"/>
    </row>
    <row r="132" spans="8:9" ht="24.9" customHeight="1" x14ac:dyDescent="0.3">
      <c r="H132" s="35"/>
      <c r="I132" s="35"/>
    </row>
    <row r="133" spans="8:9" ht="24.9" customHeight="1" x14ac:dyDescent="0.3">
      <c r="H133" s="35"/>
      <c r="I133" s="35"/>
    </row>
    <row r="134" spans="8:9" ht="24.9" customHeight="1" x14ac:dyDescent="0.3">
      <c r="H134" s="35"/>
      <c r="I134" s="35"/>
    </row>
    <row r="135" spans="8:9" ht="24.9" customHeight="1" x14ac:dyDescent="0.3">
      <c r="H135" s="35"/>
      <c r="I135" s="35"/>
    </row>
    <row r="136" spans="8:9" ht="24.9" customHeight="1" x14ac:dyDescent="0.3">
      <c r="H136" s="35"/>
      <c r="I136" s="35"/>
    </row>
    <row r="137" spans="8:9" ht="24.9" customHeight="1" x14ac:dyDescent="0.3">
      <c r="H137" s="35"/>
      <c r="I137" s="35"/>
    </row>
    <row r="138" spans="8:9" ht="24.9" customHeight="1" x14ac:dyDescent="0.3">
      <c r="H138" s="35"/>
      <c r="I138" s="35"/>
    </row>
    <row r="139" spans="8:9" ht="24.9" customHeight="1" x14ac:dyDescent="0.3">
      <c r="H139" s="35"/>
      <c r="I139" s="35"/>
    </row>
    <row r="140" spans="8:9" ht="24.9" customHeight="1" x14ac:dyDescent="0.3">
      <c r="H140" s="35"/>
      <c r="I140" s="35"/>
    </row>
    <row r="141" spans="8:9" ht="24.9" customHeight="1" x14ac:dyDescent="0.3">
      <c r="H141" s="35"/>
      <c r="I141" s="35"/>
    </row>
    <row r="142" spans="8:9" ht="24.9" customHeight="1" x14ac:dyDescent="0.3">
      <c r="H142" s="35"/>
      <c r="I142" s="35"/>
    </row>
    <row r="143" spans="8:9" ht="24.9" customHeight="1" x14ac:dyDescent="0.3">
      <c r="H143" s="35"/>
      <c r="I143" s="35"/>
    </row>
    <row r="144" spans="8:9" ht="24.9" customHeight="1" x14ac:dyDescent="0.3">
      <c r="H144" s="35"/>
      <c r="I144" s="35"/>
    </row>
    <row r="145" spans="8:9" ht="24.9" customHeight="1" x14ac:dyDescent="0.3">
      <c r="H145" s="35"/>
      <c r="I145" s="35"/>
    </row>
    <row r="146" spans="8:9" ht="24.9" customHeight="1" x14ac:dyDescent="0.3">
      <c r="H146" s="35"/>
      <c r="I146" s="35"/>
    </row>
    <row r="147" spans="8:9" ht="24.9" customHeight="1" x14ac:dyDescent="0.3">
      <c r="H147" s="35"/>
      <c r="I147" s="35"/>
    </row>
    <row r="148" spans="8:9" ht="24.9" customHeight="1" x14ac:dyDescent="0.3">
      <c r="H148" s="35"/>
      <c r="I148" s="35"/>
    </row>
    <row r="149" spans="8:9" ht="24.9" customHeight="1" x14ac:dyDescent="0.3">
      <c r="H149" s="35"/>
      <c r="I149" s="35"/>
    </row>
    <row r="150" spans="8:9" ht="24.9" customHeight="1" x14ac:dyDescent="0.3">
      <c r="H150" s="35"/>
      <c r="I150" s="35"/>
    </row>
    <row r="151" spans="8:9" ht="24.9" customHeight="1" x14ac:dyDescent="0.3">
      <c r="H151" s="35"/>
      <c r="I151" s="35"/>
    </row>
    <row r="152" spans="8:9" ht="24.9" customHeight="1" x14ac:dyDescent="0.3">
      <c r="H152" s="35"/>
      <c r="I152" s="35"/>
    </row>
    <row r="153" spans="8:9" ht="24.9" customHeight="1" x14ac:dyDescent="0.3">
      <c r="H153" s="35"/>
      <c r="I153" s="35"/>
    </row>
    <row r="154" spans="8:9" ht="24.9" customHeight="1" x14ac:dyDescent="0.3">
      <c r="H154" s="35"/>
      <c r="I154" s="35"/>
    </row>
    <row r="155" spans="8:9" ht="24.9" customHeight="1" x14ac:dyDescent="0.3">
      <c r="H155" s="35"/>
      <c r="I155" s="35"/>
    </row>
    <row r="156" spans="8:9" ht="24.9" customHeight="1" x14ac:dyDescent="0.3">
      <c r="H156" s="35"/>
      <c r="I156" s="35"/>
    </row>
    <row r="157" spans="8:9" ht="24.9" customHeight="1" x14ac:dyDescent="0.3">
      <c r="H157" s="35"/>
      <c r="I157" s="35"/>
    </row>
    <row r="158" spans="8:9" ht="24.9" customHeight="1" x14ac:dyDescent="0.3">
      <c r="H158" s="35"/>
      <c r="I158" s="35"/>
    </row>
    <row r="159" spans="8:9" ht="24.9" customHeight="1" x14ac:dyDescent="0.3">
      <c r="H159" s="35"/>
      <c r="I159" s="35"/>
    </row>
    <row r="160" spans="8:9" ht="24.9" customHeight="1" x14ac:dyDescent="0.3">
      <c r="H160" s="35"/>
      <c r="I160" s="35"/>
    </row>
    <row r="161" spans="8:9" ht="24.9" customHeight="1" x14ac:dyDescent="0.3">
      <c r="H161" s="35"/>
      <c r="I161" s="35"/>
    </row>
    <row r="162" spans="8:9" ht="24.9" customHeight="1" x14ac:dyDescent="0.3">
      <c r="H162" s="35"/>
      <c r="I162" s="35"/>
    </row>
    <row r="163" spans="8:9" ht="24.9" customHeight="1" x14ac:dyDescent="0.3">
      <c r="H163" s="35"/>
      <c r="I163" s="35"/>
    </row>
    <row r="164" spans="8:9" ht="24.9" customHeight="1" x14ac:dyDescent="0.3">
      <c r="H164" s="35"/>
      <c r="I164" s="35"/>
    </row>
    <row r="165" spans="8:9" ht="24.9" customHeight="1" x14ac:dyDescent="0.3">
      <c r="H165" s="35"/>
      <c r="I165" s="35"/>
    </row>
    <row r="166" spans="8:9" ht="24.9" customHeight="1" x14ac:dyDescent="0.3">
      <c r="H166" s="35"/>
      <c r="I166" s="35"/>
    </row>
    <row r="167" spans="8:9" ht="24.9" customHeight="1" x14ac:dyDescent="0.3">
      <c r="H167" s="35"/>
      <c r="I167" s="35"/>
    </row>
    <row r="168" spans="8:9" ht="24.9" customHeight="1" x14ac:dyDescent="0.3">
      <c r="H168" s="35"/>
      <c r="I168" s="35"/>
    </row>
    <row r="169" spans="8:9" ht="24.9" customHeight="1" x14ac:dyDescent="0.3">
      <c r="H169" s="35"/>
      <c r="I169" s="35"/>
    </row>
    <row r="170" spans="8:9" ht="24.9" customHeight="1" x14ac:dyDescent="0.3">
      <c r="H170" s="35"/>
      <c r="I170" s="35"/>
    </row>
    <row r="171" spans="8:9" ht="24.9" customHeight="1" x14ac:dyDescent="0.3">
      <c r="H171" s="35"/>
      <c r="I171" s="35"/>
    </row>
    <row r="172" spans="8:9" ht="24.9" customHeight="1" x14ac:dyDescent="0.3">
      <c r="H172" s="35"/>
      <c r="I172" s="35"/>
    </row>
    <row r="173" spans="8:9" ht="24.9" customHeight="1" x14ac:dyDescent="0.3">
      <c r="H173" s="35"/>
      <c r="I173" s="35"/>
    </row>
    <row r="174" spans="8:9" ht="24.9" customHeight="1" x14ac:dyDescent="0.3">
      <c r="H174" s="35"/>
      <c r="I174" s="35"/>
    </row>
    <row r="175" spans="8:9" ht="24.9" customHeight="1" x14ac:dyDescent="0.3">
      <c r="H175" s="35"/>
      <c r="I175" s="35"/>
    </row>
    <row r="176" spans="8:9" ht="24.9" customHeight="1" x14ac:dyDescent="0.3">
      <c r="H176" s="35"/>
      <c r="I176" s="35"/>
    </row>
    <row r="177" spans="8:9" ht="24.9" customHeight="1" x14ac:dyDescent="0.3">
      <c r="H177" s="35"/>
      <c r="I177" s="35"/>
    </row>
    <row r="178" spans="8:9" ht="24.9" customHeight="1" x14ac:dyDescent="0.3">
      <c r="H178" s="35"/>
      <c r="I178" s="35"/>
    </row>
    <row r="179" spans="8:9" ht="24.9" customHeight="1" x14ac:dyDescent="0.3">
      <c r="H179" s="35"/>
      <c r="I179" s="35"/>
    </row>
    <row r="180" spans="8:9" ht="24.9" customHeight="1" x14ac:dyDescent="0.3">
      <c r="H180" s="35"/>
      <c r="I180" s="35"/>
    </row>
    <row r="181" spans="8:9" ht="24.9" customHeight="1" x14ac:dyDescent="0.3">
      <c r="H181" s="35"/>
      <c r="I181" s="35"/>
    </row>
    <row r="182" spans="8:9" ht="24.9" customHeight="1" x14ac:dyDescent="0.3">
      <c r="H182" s="35"/>
      <c r="I182" s="35"/>
    </row>
    <row r="183" spans="8:9" ht="24.9" customHeight="1" x14ac:dyDescent="0.3">
      <c r="H183" s="35"/>
      <c r="I183" s="35"/>
    </row>
    <row r="184" spans="8:9" ht="24.9" customHeight="1" x14ac:dyDescent="0.3">
      <c r="H184" s="35"/>
      <c r="I184" s="35"/>
    </row>
    <row r="185" spans="8:9" ht="24.9" customHeight="1" x14ac:dyDescent="0.3">
      <c r="H185" s="35"/>
      <c r="I185" s="35"/>
    </row>
    <row r="186" spans="8:9" ht="24.9" customHeight="1" x14ac:dyDescent="0.3">
      <c r="H186" s="35"/>
      <c r="I186" s="35"/>
    </row>
    <row r="187" spans="8:9" ht="24.9" customHeight="1" x14ac:dyDescent="0.3">
      <c r="H187" s="35"/>
      <c r="I187" s="35"/>
    </row>
    <row r="188" spans="8:9" ht="24.9" customHeight="1" x14ac:dyDescent="0.3">
      <c r="H188" s="35"/>
      <c r="I188" s="35"/>
    </row>
    <row r="189" spans="8:9" ht="24.9" customHeight="1" x14ac:dyDescent="0.3">
      <c r="H189" s="35"/>
      <c r="I189" s="35"/>
    </row>
    <row r="190" spans="8:9" ht="24.9" customHeight="1" x14ac:dyDescent="0.3">
      <c r="H190" s="35"/>
      <c r="I190" s="35"/>
    </row>
    <row r="191" spans="8:9" ht="24.9" customHeight="1" x14ac:dyDescent="0.3">
      <c r="H191" s="35"/>
      <c r="I191" s="35"/>
    </row>
    <row r="192" spans="8:9" ht="24.9" customHeight="1" x14ac:dyDescent="0.3">
      <c r="H192" s="35"/>
      <c r="I192" s="35"/>
    </row>
    <row r="193" spans="8:9" ht="24.9" customHeight="1" x14ac:dyDescent="0.3">
      <c r="H193" s="35"/>
      <c r="I193" s="35"/>
    </row>
    <row r="194" spans="8:9" ht="24.9" customHeight="1" x14ac:dyDescent="0.3">
      <c r="H194" s="35"/>
      <c r="I194" s="35"/>
    </row>
    <row r="195" spans="8:9" ht="24.9" customHeight="1" x14ac:dyDescent="0.3">
      <c r="H195" s="35"/>
      <c r="I195" s="35"/>
    </row>
    <row r="196" spans="8:9" ht="24.9" customHeight="1" x14ac:dyDescent="0.3">
      <c r="H196" s="35"/>
      <c r="I196" s="35"/>
    </row>
    <row r="197" spans="8:9" ht="24.9" customHeight="1" x14ac:dyDescent="0.3">
      <c r="H197" s="35"/>
      <c r="I197" s="35"/>
    </row>
    <row r="198" spans="8:9" ht="24.9" customHeight="1" x14ac:dyDescent="0.3">
      <c r="H198" s="35"/>
      <c r="I198" s="35"/>
    </row>
    <row r="199" spans="8:9" ht="24.9" customHeight="1" x14ac:dyDescent="0.3">
      <c r="H199" s="35"/>
      <c r="I199" s="35"/>
    </row>
    <row r="200" spans="8:9" ht="24.9" customHeight="1" x14ac:dyDescent="0.3">
      <c r="H200" s="35"/>
      <c r="I200" s="35"/>
    </row>
    <row r="201" spans="8:9" ht="24.9" customHeight="1" x14ac:dyDescent="0.3">
      <c r="H201" s="35"/>
      <c r="I201" s="35"/>
    </row>
    <row r="202" spans="8:9" ht="24.9" customHeight="1" x14ac:dyDescent="0.3">
      <c r="H202" s="35"/>
      <c r="I202" s="35"/>
    </row>
    <row r="203" spans="8:9" ht="24.9" customHeight="1" x14ac:dyDescent="0.3">
      <c r="H203" s="35"/>
      <c r="I203" s="35"/>
    </row>
    <row r="204" spans="8:9" ht="24.9" customHeight="1" x14ac:dyDescent="0.3">
      <c r="H204" s="35"/>
      <c r="I204" s="35"/>
    </row>
  </sheetData>
  <mergeCells count="26">
    <mergeCell ref="S19:T19"/>
    <mergeCell ref="U19:V19"/>
    <mergeCell ref="W19:X19"/>
    <mergeCell ref="A1:F1"/>
    <mergeCell ref="I2:J2"/>
    <mergeCell ref="K2:L2"/>
    <mergeCell ref="M2:N2"/>
    <mergeCell ref="O2:P2"/>
    <mergeCell ref="Q2:R2"/>
    <mergeCell ref="S2:T2"/>
    <mergeCell ref="U2:V2"/>
    <mergeCell ref="W2:X2"/>
    <mergeCell ref="I19:J19"/>
    <mergeCell ref="K19:L19"/>
    <mergeCell ref="M19:N19"/>
    <mergeCell ref="O19:P19"/>
    <mergeCell ref="Q19:R19"/>
    <mergeCell ref="Y19:Z19"/>
    <mergeCell ref="AA19:AB19"/>
    <mergeCell ref="AC19:AD19"/>
    <mergeCell ref="AE19:AF19"/>
    <mergeCell ref="AH2:AH3"/>
    <mergeCell ref="Y2:Z2"/>
    <mergeCell ref="AA2:AB2"/>
    <mergeCell ref="AC2:AD2"/>
    <mergeCell ref="AE2:AF2"/>
  </mergeCells>
  <phoneticPr fontId="10" type="noConversion"/>
  <pageMargins left="0.25" right="0.25" top="0.984251969" bottom="0.984251969" header="0.4921259845" footer="0.4921259845"/>
  <pageSetup paperSize="9" scale="70" orientation="landscape" r:id="rId1"/>
  <headerFooter alignWithMargins="0">
    <oddFooter>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04D26B-2DC0-448D-BEFD-F0F9FECAF28B}">
  <dimension ref="A1:T204"/>
  <sheetViews>
    <sheetView tabSelected="1" zoomScale="70" zoomScaleNormal="7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F22" sqref="F22"/>
    </sheetView>
  </sheetViews>
  <sheetFormatPr baseColWidth="10" defaultColWidth="11.44140625" defaultRowHeight="24.9" customHeight="1" x14ac:dyDescent="0.3"/>
  <cols>
    <col min="1" max="1" width="4.6640625" style="3" customWidth="1"/>
    <col min="2" max="4" width="25.6640625" style="2" customWidth="1"/>
    <col min="5" max="6" width="15.6640625" style="2" customWidth="1"/>
    <col min="7" max="18" width="10.6640625" style="2" customWidth="1"/>
    <col min="19" max="19" width="13.6640625" style="2" customWidth="1"/>
    <col min="20" max="20" width="15.109375" style="2" customWidth="1"/>
    <col min="21" max="16384" width="11.44140625" style="2"/>
  </cols>
  <sheetData>
    <row r="1" spans="1:20" ht="24.9" customHeight="1" x14ac:dyDescent="0.3">
      <c r="A1" s="61" t="s">
        <v>37</v>
      </c>
      <c r="B1" s="61"/>
      <c r="C1" s="61"/>
      <c r="D1" s="61"/>
      <c r="E1" s="1"/>
    </row>
    <row r="2" spans="1:20" ht="24.9" customHeight="1" x14ac:dyDescent="0.3">
      <c r="B2" s="3"/>
      <c r="C2" s="3"/>
      <c r="D2" s="1"/>
      <c r="E2" s="1"/>
      <c r="T2" s="5" t="s">
        <v>13</v>
      </c>
    </row>
    <row r="3" spans="1:20" ht="24.9" customHeight="1" x14ac:dyDescent="0.3">
      <c r="B3" s="6" t="s">
        <v>14</v>
      </c>
      <c r="C3" s="7" t="s">
        <v>15</v>
      </c>
      <c r="D3" s="7" t="s">
        <v>16</v>
      </c>
      <c r="E3" s="4" t="s">
        <v>1</v>
      </c>
      <c r="F3" s="4" t="s">
        <v>2</v>
      </c>
      <c r="G3" s="4" t="s">
        <v>3</v>
      </c>
      <c r="H3" s="4" t="s">
        <v>4</v>
      </c>
      <c r="I3" s="4" t="s">
        <v>5</v>
      </c>
      <c r="J3" s="4" t="s">
        <v>6</v>
      </c>
      <c r="K3" s="4" t="s">
        <v>7</v>
      </c>
      <c r="L3" s="4" t="s">
        <v>8</v>
      </c>
      <c r="M3" s="4" t="s">
        <v>9</v>
      </c>
      <c r="N3" s="4" t="s">
        <v>10</v>
      </c>
      <c r="O3" s="4" t="s">
        <v>11</v>
      </c>
      <c r="P3" s="4" t="s">
        <v>12</v>
      </c>
      <c r="Q3" s="9"/>
      <c r="R3" s="5"/>
      <c r="S3" s="9"/>
      <c r="T3" s="10"/>
    </row>
    <row r="4" spans="1:20" ht="24.9" customHeight="1" x14ac:dyDescent="0.3">
      <c r="A4" s="11">
        <v>1</v>
      </c>
      <c r="B4" s="12" t="s">
        <v>20</v>
      </c>
      <c r="C4" s="13">
        <v>44562</v>
      </c>
      <c r="D4" s="13">
        <v>44926</v>
      </c>
      <c r="E4" s="16"/>
      <c r="F4" s="16"/>
      <c r="G4" s="18"/>
      <c r="H4" s="18"/>
      <c r="I4" s="18"/>
      <c r="J4" s="16"/>
      <c r="K4" s="16"/>
      <c r="L4" s="16"/>
      <c r="M4" s="16"/>
      <c r="N4" s="16"/>
      <c r="O4" s="16"/>
      <c r="P4" s="16"/>
      <c r="R4" s="18">
        <f>SUM(E4:P4)</f>
        <v>0</v>
      </c>
    </row>
    <row r="5" spans="1:20" ht="24.9" customHeight="1" x14ac:dyDescent="0.3">
      <c r="A5" s="11">
        <v>2</v>
      </c>
      <c r="B5" s="19" t="s">
        <v>21</v>
      </c>
      <c r="C5" s="20">
        <v>44927</v>
      </c>
      <c r="D5" s="20">
        <v>45291</v>
      </c>
      <c r="E5" s="16"/>
      <c r="F5" s="16"/>
      <c r="G5" s="18"/>
      <c r="H5" s="18"/>
      <c r="I5" s="18"/>
      <c r="J5" s="18"/>
      <c r="K5" s="18"/>
      <c r="L5" s="18"/>
      <c r="M5" s="16"/>
      <c r="N5" s="16"/>
      <c r="O5" s="16"/>
      <c r="P5" s="16"/>
      <c r="R5" s="18">
        <f t="shared" ref="R5:R17" si="0">SUM(E5:P5)</f>
        <v>0</v>
      </c>
    </row>
    <row r="6" spans="1:20" ht="24.9" customHeight="1" x14ac:dyDescent="0.3">
      <c r="A6" s="11">
        <v>3</v>
      </c>
      <c r="B6" s="12" t="s">
        <v>22</v>
      </c>
      <c r="C6" s="13">
        <v>44562</v>
      </c>
      <c r="D6" s="13">
        <v>44926</v>
      </c>
      <c r="E6" s="16"/>
      <c r="F6" s="42">
        <v>1214</v>
      </c>
      <c r="G6" s="16"/>
      <c r="H6" s="16"/>
      <c r="I6" s="16"/>
      <c r="J6" s="16"/>
      <c r="K6" s="16"/>
      <c r="L6" s="16"/>
      <c r="M6" s="16"/>
      <c r="N6" s="16"/>
      <c r="O6" s="16"/>
      <c r="P6" s="16"/>
      <c r="R6" s="18">
        <f t="shared" si="0"/>
        <v>1214</v>
      </c>
    </row>
    <row r="7" spans="1:20" s="3" customFormat="1" ht="24.9" customHeight="1" x14ac:dyDescent="0.3">
      <c r="A7" s="11">
        <v>4</v>
      </c>
      <c r="B7" s="19" t="s">
        <v>23</v>
      </c>
      <c r="C7" s="20">
        <v>44927</v>
      </c>
      <c r="D7" s="20">
        <v>45291</v>
      </c>
      <c r="E7" s="16"/>
      <c r="F7" s="16"/>
      <c r="G7" s="16"/>
      <c r="H7" s="16"/>
      <c r="I7" s="16"/>
      <c r="J7" s="16"/>
      <c r="K7" s="43">
        <v>1214</v>
      </c>
      <c r="L7" s="44">
        <v>1214</v>
      </c>
      <c r="M7" s="16"/>
      <c r="N7" s="16"/>
      <c r="O7" s="16"/>
      <c r="P7" s="16"/>
      <c r="R7" s="18">
        <f t="shared" si="0"/>
        <v>2428</v>
      </c>
    </row>
    <row r="8" spans="1:20" s="3" customFormat="1" ht="24.9" customHeight="1" x14ac:dyDescent="0.3">
      <c r="A8" s="11">
        <v>5</v>
      </c>
      <c r="B8" s="12" t="s">
        <v>24</v>
      </c>
      <c r="C8" s="13">
        <v>44562</v>
      </c>
      <c r="D8" s="13">
        <v>44926</v>
      </c>
      <c r="E8" s="16"/>
      <c r="F8" s="42">
        <v>5880</v>
      </c>
      <c r="G8" s="16"/>
      <c r="H8" s="16"/>
      <c r="I8" s="16"/>
      <c r="J8" s="16"/>
      <c r="K8" s="16"/>
      <c r="L8" s="16"/>
      <c r="M8" s="16"/>
      <c r="N8" s="16"/>
      <c r="O8" s="16"/>
      <c r="P8" s="16"/>
      <c r="R8" s="18">
        <f t="shared" si="0"/>
        <v>5880</v>
      </c>
    </row>
    <row r="9" spans="1:20" s="3" customFormat="1" ht="24.9" customHeight="1" x14ac:dyDescent="0.3">
      <c r="A9" s="11">
        <v>6</v>
      </c>
      <c r="B9" s="19" t="s">
        <v>25</v>
      </c>
      <c r="C9" s="20">
        <v>44927</v>
      </c>
      <c r="D9" s="20">
        <v>45291</v>
      </c>
      <c r="E9" s="16"/>
      <c r="F9" s="16"/>
      <c r="G9" s="16"/>
      <c r="H9" s="16"/>
      <c r="I9" s="16"/>
      <c r="J9" s="16"/>
      <c r="K9" s="43">
        <v>4410</v>
      </c>
      <c r="L9" s="44">
        <v>4798</v>
      </c>
      <c r="M9" s="16"/>
      <c r="N9" s="16"/>
      <c r="O9" s="16"/>
      <c r="P9" s="16"/>
      <c r="R9" s="18">
        <f t="shared" si="0"/>
        <v>9208</v>
      </c>
    </row>
    <row r="10" spans="1:20" s="3" customFormat="1" ht="24.9" customHeight="1" x14ac:dyDescent="0.3">
      <c r="A10" s="11">
        <v>7</v>
      </c>
      <c r="B10" s="12" t="s">
        <v>26</v>
      </c>
      <c r="C10" s="13">
        <v>44562</v>
      </c>
      <c r="D10" s="13">
        <v>44926</v>
      </c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R10" s="18">
        <f t="shared" si="0"/>
        <v>0</v>
      </c>
    </row>
    <row r="11" spans="1:20" s="3" customFormat="1" ht="24.9" customHeight="1" x14ac:dyDescent="0.3">
      <c r="A11" s="11">
        <v>8</v>
      </c>
      <c r="B11" s="19" t="s">
        <v>27</v>
      </c>
      <c r="C11" s="20">
        <v>44927</v>
      </c>
      <c r="D11" s="20">
        <v>45291</v>
      </c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R11" s="18">
        <f t="shared" si="0"/>
        <v>0</v>
      </c>
    </row>
    <row r="12" spans="1:20" s="3" customFormat="1" ht="24.9" customHeight="1" x14ac:dyDescent="0.3">
      <c r="A12" s="11">
        <v>9</v>
      </c>
      <c r="B12" s="12" t="s">
        <v>28</v>
      </c>
      <c r="C12" s="13">
        <v>44562</v>
      </c>
      <c r="D12" s="13">
        <v>44926</v>
      </c>
      <c r="E12" s="16"/>
      <c r="F12" s="16"/>
      <c r="G12" s="16"/>
      <c r="H12" s="16"/>
      <c r="I12" s="16"/>
      <c r="J12" s="45">
        <v>-4138</v>
      </c>
      <c r="K12" s="16"/>
      <c r="L12" s="16"/>
      <c r="M12" s="16"/>
      <c r="N12" s="16"/>
      <c r="O12" s="16"/>
      <c r="P12" s="16"/>
      <c r="R12" s="18">
        <f t="shared" si="0"/>
        <v>-4138</v>
      </c>
    </row>
    <row r="13" spans="1:20" s="3" customFormat="1" ht="24.9" customHeight="1" x14ac:dyDescent="0.3">
      <c r="A13" s="11">
        <v>10</v>
      </c>
      <c r="B13" s="19" t="s">
        <v>29</v>
      </c>
      <c r="C13" s="20">
        <v>44927</v>
      </c>
      <c r="D13" s="20">
        <v>45291</v>
      </c>
      <c r="E13" s="16"/>
      <c r="F13" s="16"/>
      <c r="G13" s="16"/>
      <c r="H13" s="16"/>
      <c r="I13" s="43">
        <v>6000</v>
      </c>
      <c r="J13" s="16"/>
      <c r="K13" s="16"/>
      <c r="L13" s="16"/>
      <c r="M13" s="16"/>
      <c r="N13" s="16"/>
      <c r="O13" s="16"/>
      <c r="P13" s="16"/>
      <c r="R13" s="18">
        <f t="shared" si="0"/>
        <v>6000</v>
      </c>
    </row>
    <row r="14" spans="1:20" s="3" customFormat="1" ht="24.9" customHeight="1" x14ac:dyDescent="0.3">
      <c r="A14" s="11">
        <v>11</v>
      </c>
      <c r="B14" s="19" t="s">
        <v>30</v>
      </c>
      <c r="C14" s="20">
        <v>44927</v>
      </c>
      <c r="D14" s="20">
        <v>45291</v>
      </c>
      <c r="E14" s="16"/>
      <c r="F14" s="16"/>
      <c r="G14" s="16"/>
      <c r="H14" s="16"/>
      <c r="I14" s="43">
        <v>750</v>
      </c>
      <c r="J14" s="16"/>
      <c r="K14" s="46">
        <v>1750</v>
      </c>
      <c r="L14" s="16"/>
      <c r="M14" s="16"/>
      <c r="N14" s="16"/>
      <c r="O14" s="16"/>
      <c r="P14" s="16"/>
      <c r="R14" s="18">
        <f t="shared" si="0"/>
        <v>2500</v>
      </c>
    </row>
    <row r="15" spans="1:20" s="3" customFormat="1" ht="24.9" customHeight="1" x14ac:dyDescent="0.3">
      <c r="A15" s="11">
        <v>12</v>
      </c>
      <c r="B15" s="21" t="s">
        <v>31</v>
      </c>
      <c r="C15" s="20">
        <v>44927</v>
      </c>
      <c r="D15" s="20">
        <v>45291</v>
      </c>
      <c r="E15" s="42">
        <v>3250</v>
      </c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R15" s="18">
        <f t="shared" si="0"/>
        <v>3250</v>
      </c>
    </row>
    <row r="16" spans="1:20" s="3" customFormat="1" ht="24.9" customHeight="1" x14ac:dyDescent="0.3">
      <c r="A16" s="11">
        <v>13</v>
      </c>
      <c r="B16" s="21" t="s">
        <v>32</v>
      </c>
      <c r="C16" s="20">
        <v>44927</v>
      </c>
      <c r="D16" s="20">
        <v>45291</v>
      </c>
      <c r="E16" s="42">
        <v>19375</v>
      </c>
      <c r="F16" s="16"/>
      <c r="G16" s="16"/>
      <c r="H16" s="16"/>
      <c r="I16" s="43">
        <v>13850</v>
      </c>
      <c r="J16" s="16"/>
      <c r="K16" s="44">
        <v>8250</v>
      </c>
      <c r="L16" s="16"/>
      <c r="M16" s="16"/>
      <c r="N16" s="16"/>
      <c r="O16" s="16"/>
      <c r="P16" s="16"/>
      <c r="R16" s="18">
        <f t="shared" si="0"/>
        <v>41475</v>
      </c>
    </row>
    <row r="17" spans="1:19" ht="24.9" customHeight="1" x14ac:dyDescent="0.3">
      <c r="A17" s="11">
        <v>14</v>
      </c>
      <c r="B17" s="11" t="s">
        <v>33</v>
      </c>
      <c r="C17" s="23"/>
      <c r="D17" s="23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18"/>
      <c r="R17" s="18">
        <f t="shared" si="0"/>
        <v>0</v>
      </c>
    </row>
    <row r="18" spans="1:19" ht="24.9" customHeight="1" x14ac:dyDescent="0.3">
      <c r="B18" s="3"/>
      <c r="C18" s="3"/>
      <c r="D18" s="25"/>
      <c r="E18" s="25"/>
      <c r="F18" s="26"/>
      <c r="G18" s="27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47">
        <f>SUM(R4:R17)</f>
        <v>67817</v>
      </c>
    </row>
    <row r="19" spans="1:19" ht="24.9" customHeight="1" x14ac:dyDescent="0.3">
      <c r="D19" s="17" t="s">
        <v>13</v>
      </c>
      <c r="E19" s="48">
        <f>SUM(E4:E17)</f>
        <v>22625</v>
      </c>
      <c r="F19" s="48">
        <f t="shared" ref="F19:P19" si="1">SUM(F4:F17)</f>
        <v>7094</v>
      </c>
      <c r="G19" s="48">
        <f t="shared" si="1"/>
        <v>0</v>
      </c>
      <c r="H19" s="48">
        <f t="shared" si="1"/>
        <v>0</v>
      </c>
      <c r="I19" s="48">
        <f t="shared" si="1"/>
        <v>20600</v>
      </c>
      <c r="J19" s="48">
        <f t="shared" si="1"/>
        <v>-4138</v>
      </c>
      <c r="K19" s="48">
        <f t="shared" si="1"/>
        <v>15624</v>
      </c>
      <c r="L19" s="48">
        <f t="shared" si="1"/>
        <v>6012</v>
      </c>
      <c r="M19" s="48">
        <f t="shared" si="1"/>
        <v>0</v>
      </c>
      <c r="N19" s="48">
        <f t="shared" si="1"/>
        <v>0</v>
      </c>
      <c r="O19" s="48">
        <f t="shared" si="1"/>
        <v>0</v>
      </c>
      <c r="P19" s="48">
        <f t="shared" si="1"/>
        <v>0</v>
      </c>
      <c r="Q19" s="26"/>
      <c r="R19" s="47">
        <f>SUM(E19:P19)</f>
        <v>67817</v>
      </c>
      <c r="S19" s="34"/>
    </row>
    <row r="20" spans="1:19" ht="24.9" customHeight="1" x14ac:dyDescent="0.3">
      <c r="F20" s="35"/>
      <c r="G20" s="35"/>
    </row>
    <row r="21" spans="1:19" ht="24.9" customHeight="1" x14ac:dyDescent="0.3">
      <c r="B21" s="49" t="s">
        <v>38</v>
      </c>
      <c r="C21" s="50" t="s">
        <v>39</v>
      </c>
      <c r="F21" s="35"/>
      <c r="G21" s="35"/>
    </row>
    <row r="22" spans="1:19" ht="24.9" customHeight="1" x14ac:dyDescent="0.3">
      <c r="B22" s="51" t="s">
        <v>40</v>
      </c>
      <c r="C22" s="52" t="s">
        <v>41</v>
      </c>
      <c r="F22" s="35"/>
      <c r="G22" s="35"/>
    </row>
    <row r="23" spans="1:19" ht="24.9" customHeight="1" x14ac:dyDescent="0.3">
      <c r="B23" s="53" t="s">
        <v>42</v>
      </c>
      <c r="C23" s="54" t="s">
        <v>43</v>
      </c>
      <c r="F23" s="35"/>
      <c r="G23" s="35"/>
    </row>
    <row r="24" spans="1:19" ht="24.9" customHeight="1" x14ac:dyDescent="0.3">
      <c r="B24" s="55" t="s">
        <v>44</v>
      </c>
      <c r="C24" s="56" t="s">
        <v>45</v>
      </c>
      <c r="F24" s="35"/>
      <c r="G24" s="35"/>
    </row>
    <row r="25" spans="1:19" ht="24.9" customHeight="1" x14ac:dyDescent="0.3">
      <c r="B25" s="57" t="s">
        <v>46</v>
      </c>
      <c r="C25" s="58">
        <v>2022</v>
      </c>
      <c r="F25" s="35"/>
      <c r="G25" s="35"/>
    </row>
    <row r="26" spans="1:19" ht="24.9" customHeight="1" x14ac:dyDescent="0.3">
      <c r="F26" s="35"/>
      <c r="G26" s="35"/>
    </row>
    <row r="27" spans="1:19" ht="24.9" customHeight="1" x14ac:dyDescent="0.3">
      <c r="F27" s="35"/>
      <c r="G27" s="35"/>
    </row>
    <row r="28" spans="1:19" ht="24.9" customHeight="1" x14ac:dyDescent="0.3">
      <c r="F28" s="35"/>
      <c r="G28" s="35"/>
    </row>
    <row r="29" spans="1:19" ht="24.9" customHeight="1" x14ac:dyDescent="0.3">
      <c r="F29" s="35"/>
      <c r="G29" s="35"/>
    </row>
    <row r="30" spans="1:19" ht="24.9" customHeight="1" x14ac:dyDescent="0.3">
      <c r="F30" s="35"/>
      <c r="G30" s="35"/>
    </row>
    <row r="31" spans="1:19" ht="24.9" customHeight="1" x14ac:dyDescent="0.3">
      <c r="F31" s="35"/>
      <c r="G31" s="35"/>
    </row>
    <row r="32" spans="1:19" ht="24.9" customHeight="1" x14ac:dyDescent="0.3">
      <c r="F32" s="35"/>
      <c r="G32" s="35"/>
    </row>
    <row r="33" spans="6:7" ht="24.9" customHeight="1" x14ac:dyDescent="0.3">
      <c r="F33" s="35"/>
      <c r="G33" s="35"/>
    </row>
    <row r="34" spans="6:7" ht="24.9" customHeight="1" x14ac:dyDescent="0.3">
      <c r="F34" s="35"/>
      <c r="G34" s="35"/>
    </row>
    <row r="35" spans="6:7" ht="24.9" customHeight="1" x14ac:dyDescent="0.3">
      <c r="F35" s="35"/>
      <c r="G35" s="35"/>
    </row>
    <row r="36" spans="6:7" ht="24.9" customHeight="1" x14ac:dyDescent="0.3">
      <c r="F36" s="35"/>
      <c r="G36" s="35"/>
    </row>
    <row r="37" spans="6:7" ht="24.9" customHeight="1" x14ac:dyDescent="0.3">
      <c r="F37" s="35"/>
      <c r="G37" s="35"/>
    </row>
    <row r="38" spans="6:7" ht="24.9" customHeight="1" x14ac:dyDescent="0.3">
      <c r="F38" s="35"/>
      <c r="G38" s="35"/>
    </row>
    <row r="39" spans="6:7" ht="24.9" customHeight="1" x14ac:dyDescent="0.3">
      <c r="F39" s="35"/>
      <c r="G39" s="35"/>
    </row>
    <row r="40" spans="6:7" ht="24.9" customHeight="1" x14ac:dyDescent="0.3">
      <c r="F40" s="35"/>
      <c r="G40" s="35"/>
    </row>
    <row r="41" spans="6:7" ht="24.9" customHeight="1" x14ac:dyDescent="0.3">
      <c r="F41" s="35"/>
      <c r="G41" s="35"/>
    </row>
    <row r="42" spans="6:7" ht="24.9" customHeight="1" x14ac:dyDescent="0.3">
      <c r="F42" s="35"/>
      <c r="G42" s="35"/>
    </row>
    <row r="43" spans="6:7" ht="24.9" customHeight="1" x14ac:dyDescent="0.3">
      <c r="F43" s="35"/>
      <c r="G43" s="35"/>
    </row>
    <row r="44" spans="6:7" ht="24.9" customHeight="1" x14ac:dyDescent="0.3">
      <c r="F44" s="35"/>
      <c r="G44" s="35"/>
    </row>
    <row r="45" spans="6:7" ht="24.9" customHeight="1" x14ac:dyDescent="0.3">
      <c r="F45" s="35"/>
      <c r="G45" s="35"/>
    </row>
    <row r="46" spans="6:7" ht="24.9" customHeight="1" x14ac:dyDescent="0.3">
      <c r="F46" s="35"/>
      <c r="G46" s="35"/>
    </row>
    <row r="47" spans="6:7" ht="24.9" customHeight="1" x14ac:dyDescent="0.3">
      <c r="F47" s="35"/>
      <c r="G47" s="35"/>
    </row>
    <row r="48" spans="6:7" ht="24.9" customHeight="1" x14ac:dyDescent="0.3">
      <c r="F48" s="35"/>
      <c r="G48" s="35"/>
    </row>
    <row r="49" spans="6:7" ht="24.9" customHeight="1" x14ac:dyDescent="0.3">
      <c r="F49" s="35"/>
      <c r="G49" s="35"/>
    </row>
    <row r="50" spans="6:7" ht="24.9" customHeight="1" x14ac:dyDescent="0.3">
      <c r="F50" s="35"/>
      <c r="G50" s="35"/>
    </row>
    <row r="51" spans="6:7" ht="24.9" customHeight="1" x14ac:dyDescent="0.3">
      <c r="F51" s="35"/>
      <c r="G51" s="35"/>
    </row>
    <row r="52" spans="6:7" ht="24.9" customHeight="1" x14ac:dyDescent="0.3">
      <c r="F52" s="35"/>
      <c r="G52" s="35"/>
    </row>
    <row r="53" spans="6:7" ht="24.9" customHeight="1" x14ac:dyDescent="0.3">
      <c r="F53" s="35"/>
      <c r="G53" s="35"/>
    </row>
    <row r="54" spans="6:7" ht="24.9" customHeight="1" x14ac:dyDescent="0.3">
      <c r="F54" s="35"/>
      <c r="G54" s="35"/>
    </row>
    <row r="55" spans="6:7" ht="24.9" customHeight="1" x14ac:dyDescent="0.3">
      <c r="F55" s="35"/>
      <c r="G55" s="35"/>
    </row>
    <row r="56" spans="6:7" ht="24.9" customHeight="1" x14ac:dyDescent="0.3">
      <c r="F56" s="35"/>
      <c r="G56" s="35"/>
    </row>
    <row r="57" spans="6:7" ht="24.9" customHeight="1" x14ac:dyDescent="0.3">
      <c r="F57" s="35"/>
      <c r="G57" s="35"/>
    </row>
    <row r="58" spans="6:7" ht="24.9" customHeight="1" x14ac:dyDescent="0.3">
      <c r="F58" s="35"/>
      <c r="G58" s="35"/>
    </row>
    <row r="59" spans="6:7" ht="24.9" customHeight="1" x14ac:dyDescent="0.3">
      <c r="F59" s="35"/>
      <c r="G59" s="35"/>
    </row>
    <row r="60" spans="6:7" ht="24.9" customHeight="1" x14ac:dyDescent="0.3">
      <c r="F60" s="35"/>
      <c r="G60" s="35"/>
    </row>
    <row r="61" spans="6:7" ht="24.9" customHeight="1" x14ac:dyDescent="0.3">
      <c r="F61" s="35"/>
      <c r="G61" s="35"/>
    </row>
    <row r="62" spans="6:7" ht="24.9" customHeight="1" x14ac:dyDescent="0.3">
      <c r="F62" s="35"/>
      <c r="G62" s="35"/>
    </row>
    <row r="63" spans="6:7" ht="24.9" customHeight="1" x14ac:dyDescent="0.3">
      <c r="F63" s="35"/>
      <c r="G63" s="35"/>
    </row>
    <row r="64" spans="6:7" ht="24.9" customHeight="1" x14ac:dyDescent="0.3">
      <c r="F64" s="35"/>
      <c r="G64" s="35"/>
    </row>
    <row r="65" spans="6:7" ht="24.9" customHeight="1" x14ac:dyDescent="0.3">
      <c r="F65" s="35"/>
      <c r="G65" s="35"/>
    </row>
    <row r="66" spans="6:7" ht="24.9" customHeight="1" x14ac:dyDescent="0.3">
      <c r="F66" s="35"/>
      <c r="G66" s="35"/>
    </row>
    <row r="67" spans="6:7" ht="24.9" customHeight="1" x14ac:dyDescent="0.3">
      <c r="F67" s="35"/>
      <c r="G67" s="35"/>
    </row>
    <row r="68" spans="6:7" ht="24.9" customHeight="1" x14ac:dyDescent="0.3">
      <c r="F68" s="35"/>
      <c r="G68" s="35"/>
    </row>
    <row r="69" spans="6:7" ht="24.9" customHeight="1" x14ac:dyDescent="0.3">
      <c r="F69" s="35"/>
      <c r="G69" s="35"/>
    </row>
    <row r="70" spans="6:7" ht="24.9" customHeight="1" x14ac:dyDescent="0.3">
      <c r="F70" s="35"/>
      <c r="G70" s="35"/>
    </row>
    <row r="71" spans="6:7" ht="24.9" customHeight="1" x14ac:dyDescent="0.3">
      <c r="F71" s="35"/>
      <c r="G71" s="35"/>
    </row>
    <row r="72" spans="6:7" ht="24.9" customHeight="1" x14ac:dyDescent="0.3">
      <c r="F72" s="35"/>
      <c r="G72" s="35"/>
    </row>
    <row r="73" spans="6:7" ht="24.9" customHeight="1" x14ac:dyDescent="0.3">
      <c r="F73" s="35"/>
      <c r="G73" s="35"/>
    </row>
    <row r="74" spans="6:7" ht="24.9" customHeight="1" x14ac:dyDescent="0.3">
      <c r="F74" s="35"/>
      <c r="G74" s="35"/>
    </row>
    <row r="75" spans="6:7" ht="24.9" customHeight="1" x14ac:dyDescent="0.3">
      <c r="F75" s="35"/>
      <c r="G75" s="35"/>
    </row>
    <row r="76" spans="6:7" ht="24.9" customHeight="1" x14ac:dyDescent="0.3">
      <c r="F76" s="35"/>
      <c r="G76" s="35"/>
    </row>
    <row r="77" spans="6:7" ht="24.9" customHeight="1" x14ac:dyDescent="0.3">
      <c r="F77" s="35"/>
      <c r="G77" s="35"/>
    </row>
    <row r="78" spans="6:7" ht="24.9" customHeight="1" x14ac:dyDescent="0.3">
      <c r="F78" s="35"/>
      <c r="G78" s="35"/>
    </row>
    <row r="79" spans="6:7" ht="24.9" customHeight="1" x14ac:dyDescent="0.3">
      <c r="F79" s="35"/>
      <c r="G79" s="35"/>
    </row>
    <row r="80" spans="6:7" ht="24.9" customHeight="1" x14ac:dyDescent="0.3">
      <c r="F80" s="35"/>
      <c r="G80" s="35"/>
    </row>
    <row r="81" spans="6:7" ht="24.9" customHeight="1" x14ac:dyDescent="0.3">
      <c r="F81" s="35"/>
      <c r="G81" s="35"/>
    </row>
    <row r="82" spans="6:7" ht="24.9" customHeight="1" x14ac:dyDescent="0.3">
      <c r="F82" s="35"/>
      <c r="G82" s="35"/>
    </row>
    <row r="83" spans="6:7" ht="24.9" customHeight="1" x14ac:dyDescent="0.3">
      <c r="F83" s="35"/>
      <c r="G83" s="35"/>
    </row>
    <row r="84" spans="6:7" ht="24.9" customHeight="1" x14ac:dyDescent="0.3">
      <c r="F84" s="35"/>
      <c r="G84" s="35"/>
    </row>
    <row r="85" spans="6:7" ht="24.9" customHeight="1" x14ac:dyDescent="0.3">
      <c r="F85" s="35"/>
      <c r="G85" s="35"/>
    </row>
    <row r="86" spans="6:7" ht="24.9" customHeight="1" x14ac:dyDescent="0.3">
      <c r="F86" s="35"/>
      <c r="G86" s="35"/>
    </row>
    <row r="87" spans="6:7" ht="24.9" customHeight="1" x14ac:dyDescent="0.3">
      <c r="F87" s="35"/>
      <c r="G87" s="35"/>
    </row>
    <row r="88" spans="6:7" ht="24.9" customHeight="1" x14ac:dyDescent="0.3">
      <c r="F88" s="35"/>
      <c r="G88" s="35"/>
    </row>
    <row r="89" spans="6:7" ht="24.9" customHeight="1" x14ac:dyDescent="0.3">
      <c r="F89" s="35"/>
      <c r="G89" s="35"/>
    </row>
    <row r="90" spans="6:7" ht="24.9" customHeight="1" x14ac:dyDescent="0.3">
      <c r="F90" s="35"/>
      <c r="G90" s="35"/>
    </row>
    <row r="91" spans="6:7" ht="24.9" customHeight="1" x14ac:dyDescent="0.3">
      <c r="F91" s="35"/>
      <c r="G91" s="35"/>
    </row>
    <row r="92" spans="6:7" ht="24.9" customHeight="1" x14ac:dyDescent="0.3">
      <c r="F92" s="35"/>
      <c r="G92" s="35"/>
    </row>
    <row r="93" spans="6:7" ht="24.9" customHeight="1" x14ac:dyDescent="0.3">
      <c r="F93" s="35"/>
      <c r="G93" s="35"/>
    </row>
    <row r="94" spans="6:7" ht="24.9" customHeight="1" x14ac:dyDescent="0.3">
      <c r="F94" s="35"/>
      <c r="G94" s="35"/>
    </row>
    <row r="95" spans="6:7" ht="24.9" customHeight="1" x14ac:dyDescent="0.3">
      <c r="F95" s="35"/>
      <c r="G95" s="35"/>
    </row>
    <row r="96" spans="6:7" ht="24.9" customHeight="1" x14ac:dyDescent="0.3">
      <c r="F96" s="35"/>
      <c r="G96" s="35"/>
    </row>
    <row r="97" spans="6:7" ht="24.9" customHeight="1" x14ac:dyDescent="0.3">
      <c r="F97" s="35"/>
      <c r="G97" s="35"/>
    </row>
    <row r="98" spans="6:7" ht="24.9" customHeight="1" x14ac:dyDescent="0.3">
      <c r="F98" s="35"/>
      <c r="G98" s="35"/>
    </row>
    <row r="99" spans="6:7" ht="24.9" customHeight="1" x14ac:dyDescent="0.3">
      <c r="F99" s="35"/>
      <c r="G99" s="35"/>
    </row>
    <row r="100" spans="6:7" ht="24.9" customHeight="1" x14ac:dyDescent="0.3">
      <c r="F100" s="35"/>
      <c r="G100" s="35"/>
    </row>
    <row r="101" spans="6:7" ht="24.9" customHeight="1" x14ac:dyDescent="0.3">
      <c r="F101" s="35"/>
      <c r="G101" s="35"/>
    </row>
    <row r="102" spans="6:7" ht="24.9" customHeight="1" x14ac:dyDescent="0.3">
      <c r="F102" s="35"/>
      <c r="G102" s="35"/>
    </row>
    <row r="103" spans="6:7" ht="24.9" customHeight="1" x14ac:dyDescent="0.3">
      <c r="F103" s="35"/>
      <c r="G103" s="35"/>
    </row>
    <row r="104" spans="6:7" ht="24.9" customHeight="1" x14ac:dyDescent="0.3">
      <c r="F104" s="35"/>
      <c r="G104" s="35"/>
    </row>
    <row r="105" spans="6:7" ht="24.9" customHeight="1" x14ac:dyDescent="0.3">
      <c r="F105" s="35"/>
      <c r="G105" s="35"/>
    </row>
    <row r="106" spans="6:7" ht="24.9" customHeight="1" x14ac:dyDescent="0.3">
      <c r="F106" s="35"/>
      <c r="G106" s="35"/>
    </row>
    <row r="107" spans="6:7" ht="24.9" customHeight="1" x14ac:dyDescent="0.3">
      <c r="F107" s="35"/>
      <c r="G107" s="35"/>
    </row>
    <row r="108" spans="6:7" ht="24.9" customHeight="1" x14ac:dyDescent="0.3">
      <c r="F108" s="35"/>
      <c r="G108" s="35"/>
    </row>
    <row r="109" spans="6:7" ht="24.9" customHeight="1" x14ac:dyDescent="0.3">
      <c r="F109" s="35"/>
      <c r="G109" s="35"/>
    </row>
    <row r="110" spans="6:7" ht="24.9" customHeight="1" x14ac:dyDescent="0.3">
      <c r="F110" s="35"/>
      <c r="G110" s="35"/>
    </row>
    <row r="111" spans="6:7" ht="24.9" customHeight="1" x14ac:dyDescent="0.3">
      <c r="F111" s="35"/>
      <c r="G111" s="35"/>
    </row>
    <row r="112" spans="6:7" ht="24.9" customHeight="1" x14ac:dyDescent="0.3">
      <c r="F112" s="35"/>
      <c r="G112" s="35"/>
    </row>
    <row r="113" spans="6:7" ht="24.9" customHeight="1" x14ac:dyDescent="0.3">
      <c r="F113" s="35"/>
      <c r="G113" s="35"/>
    </row>
    <row r="114" spans="6:7" ht="24.9" customHeight="1" x14ac:dyDescent="0.3">
      <c r="F114" s="35"/>
      <c r="G114" s="35"/>
    </row>
    <row r="115" spans="6:7" ht="24.9" customHeight="1" x14ac:dyDescent="0.3">
      <c r="F115" s="35"/>
      <c r="G115" s="35"/>
    </row>
    <row r="116" spans="6:7" ht="24.9" customHeight="1" x14ac:dyDescent="0.3">
      <c r="F116" s="35"/>
      <c r="G116" s="35"/>
    </row>
    <row r="117" spans="6:7" ht="24.9" customHeight="1" x14ac:dyDescent="0.3">
      <c r="F117" s="35"/>
      <c r="G117" s="35"/>
    </row>
    <row r="118" spans="6:7" ht="24.9" customHeight="1" x14ac:dyDescent="0.3">
      <c r="F118" s="35"/>
      <c r="G118" s="35"/>
    </row>
    <row r="119" spans="6:7" ht="24.9" customHeight="1" x14ac:dyDescent="0.3">
      <c r="F119" s="35"/>
      <c r="G119" s="35"/>
    </row>
    <row r="120" spans="6:7" ht="24.9" customHeight="1" x14ac:dyDescent="0.3">
      <c r="F120" s="35"/>
      <c r="G120" s="35"/>
    </row>
    <row r="121" spans="6:7" ht="24.9" customHeight="1" x14ac:dyDescent="0.3">
      <c r="F121" s="35"/>
      <c r="G121" s="35"/>
    </row>
    <row r="122" spans="6:7" ht="24.9" customHeight="1" x14ac:dyDescent="0.3">
      <c r="F122" s="35"/>
      <c r="G122" s="35"/>
    </row>
    <row r="123" spans="6:7" ht="24.9" customHeight="1" x14ac:dyDescent="0.3">
      <c r="F123" s="35"/>
      <c r="G123" s="35"/>
    </row>
    <row r="124" spans="6:7" ht="24.9" customHeight="1" x14ac:dyDescent="0.3">
      <c r="F124" s="35"/>
      <c r="G124" s="35"/>
    </row>
    <row r="125" spans="6:7" ht="24.9" customHeight="1" x14ac:dyDescent="0.3">
      <c r="F125" s="35"/>
      <c r="G125" s="35"/>
    </row>
    <row r="126" spans="6:7" ht="24.9" customHeight="1" x14ac:dyDescent="0.3">
      <c r="F126" s="35"/>
      <c r="G126" s="35"/>
    </row>
    <row r="127" spans="6:7" ht="24.9" customHeight="1" x14ac:dyDescent="0.3">
      <c r="F127" s="35"/>
      <c r="G127" s="35"/>
    </row>
    <row r="128" spans="6:7" ht="24.9" customHeight="1" x14ac:dyDescent="0.3">
      <c r="F128" s="35"/>
      <c r="G128" s="35"/>
    </row>
    <row r="129" spans="6:7" ht="24.9" customHeight="1" x14ac:dyDescent="0.3">
      <c r="F129" s="35"/>
      <c r="G129" s="35"/>
    </row>
    <row r="130" spans="6:7" ht="24.9" customHeight="1" x14ac:dyDescent="0.3">
      <c r="F130" s="35"/>
      <c r="G130" s="35"/>
    </row>
    <row r="131" spans="6:7" ht="24.9" customHeight="1" x14ac:dyDescent="0.3">
      <c r="F131" s="35"/>
      <c r="G131" s="35"/>
    </row>
    <row r="132" spans="6:7" ht="24.9" customHeight="1" x14ac:dyDescent="0.3">
      <c r="F132" s="35"/>
      <c r="G132" s="35"/>
    </row>
    <row r="133" spans="6:7" ht="24.9" customHeight="1" x14ac:dyDescent="0.3">
      <c r="F133" s="35"/>
      <c r="G133" s="35"/>
    </row>
    <row r="134" spans="6:7" ht="24.9" customHeight="1" x14ac:dyDescent="0.3">
      <c r="F134" s="35"/>
      <c r="G134" s="35"/>
    </row>
    <row r="135" spans="6:7" ht="24.9" customHeight="1" x14ac:dyDescent="0.3">
      <c r="F135" s="35"/>
      <c r="G135" s="35"/>
    </row>
    <row r="136" spans="6:7" ht="24.9" customHeight="1" x14ac:dyDescent="0.3">
      <c r="F136" s="35"/>
      <c r="G136" s="35"/>
    </row>
    <row r="137" spans="6:7" ht="24.9" customHeight="1" x14ac:dyDescent="0.3">
      <c r="F137" s="35"/>
      <c r="G137" s="35"/>
    </row>
    <row r="138" spans="6:7" ht="24.9" customHeight="1" x14ac:dyDescent="0.3">
      <c r="F138" s="35"/>
      <c r="G138" s="35"/>
    </row>
    <row r="139" spans="6:7" ht="24.9" customHeight="1" x14ac:dyDescent="0.3">
      <c r="F139" s="35"/>
      <c r="G139" s="35"/>
    </row>
    <row r="140" spans="6:7" ht="24.9" customHeight="1" x14ac:dyDescent="0.3">
      <c r="F140" s="35"/>
      <c r="G140" s="35"/>
    </row>
    <row r="141" spans="6:7" ht="24.9" customHeight="1" x14ac:dyDescent="0.3">
      <c r="F141" s="35"/>
      <c r="G141" s="35"/>
    </row>
    <row r="142" spans="6:7" ht="24.9" customHeight="1" x14ac:dyDescent="0.3">
      <c r="F142" s="35"/>
      <c r="G142" s="35"/>
    </row>
    <row r="143" spans="6:7" ht="24.9" customHeight="1" x14ac:dyDescent="0.3">
      <c r="F143" s="35"/>
      <c r="G143" s="35"/>
    </row>
    <row r="144" spans="6:7" ht="24.9" customHeight="1" x14ac:dyDescent="0.3">
      <c r="F144" s="35"/>
      <c r="G144" s="35"/>
    </row>
    <row r="145" spans="6:7" ht="24.9" customHeight="1" x14ac:dyDescent="0.3">
      <c r="F145" s="35"/>
      <c r="G145" s="35"/>
    </row>
    <row r="146" spans="6:7" ht="24.9" customHeight="1" x14ac:dyDescent="0.3">
      <c r="F146" s="35"/>
      <c r="G146" s="35"/>
    </row>
    <row r="147" spans="6:7" ht="24.9" customHeight="1" x14ac:dyDescent="0.3">
      <c r="F147" s="35"/>
      <c r="G147" s="35"/>
    </row>
    <row r="148" spans="6:7" ht="24.9" customHeight="1" x14ac:dyDescent="0.3">
      <c r="F148" s="35"/>
      <c r="G148" s="35"/>
    </row>
    <row r="149" spans="6:7" ht="24.9" customHeight="1" x14ac:dyDescent="0.3">
      <c r="F149" s="35"/>
      <c r="G149" s="35"/>
    </row>
    <row r="150" spans="6:7" ht="24.9" customHeight="1" x14ac:dyDescent="0.3">
      <c r="F150" s="35"/>
      <c r="G150" s="35"/>
    </row>
    <row r="151" spans="6:7" ht="24.9" customHeight="1" x14ac:dyDescent="0.3">
      <c r="F151" s="35"/>
      <c r="G151" s="35"/>
    </row>
    <row r="152" spans="6:7" ht="24.9" customHeight="1" x14ac:dyDescent="0.3">
      <c r="F152" s="35"/>
      <c r="G152" s="35"/>
    </row>
    <row r="153" spans="6:7" ht="24.9" customHeight="1" x14ac:dyDescent="0.3">
      <c r="F153" s="35"/>
      <c r="G153" s="35"/>
    </row>
    <row r="154" spans="6:7" ht="24.9" customHeight="1" x14ac:dyDescent="0.3">
      <c r="F154" s="35"/>
      <c r="G154" s="35"/>
    </row>
    <row r="155" spans="6:7" ht="24.9" customHeight="1" x14ac:dyDescent="0.3">
      <c r="F155" s="35"/>
      <c r="G155" s="35"/>
    </row>
    <row r="156" spans="6:7" ht="24.9" customHeight="1" x14ac:dyDescent="0.3">
      <c r="F156" s="35"/>
      <c r="G156" s="35"/>
    </row>
    <row r="157" spans="6:7" ht="24.9" customHeight="1" x14ac:dyDescent="0.3">
      <c r="F157" s="35"/>
      <c r="G157" s="35"/>
    </row>
    <row r="158" spans="6:7" ht="24.9" customHeight="1" x14ac:dyDescent="0.3">
      <c r="F158" s="35"/>
      <c r="G158" s="35"/>
    </row>
    <row r="159" spans="6:7" ht="24.9" customHeight="1" x14ac:dyDescent="0.3">
      <c r="F159" s="35"/>
      <c r="G159" s="35"/>
    </row>
    <row r="160" spans="6:7" ht="24.9" customHeight="1" x14ac:dyDescent="0.3">
      <c r="F160" s="35"/>
      <c r="G160" s="35"/>
    </row>
    <row r="161" spans="6:7" ht="24.9" customHeight="1" x14ac:dyDescent="0.3">
      <c r="F161" s="35"/>
      <c r="G161" s="35"/>
    </row>
    <row r="162" spans="6:7" ht="24.9" customHeight="1" x14ac:dyDescent="0.3">
      <c r="F162" s="35"/>
      <c r="G162" s="35"/>
    </row>
    <row r="163" spans="6:7" ht="24.9" customHeight="1" x14ac:dyDescent="0.3">
      <c r="F163" s="35"/>
      <c r="G163" s="35"/>
    </row>
    <row r="164" spans="6:7" ht="24.9" customHeight="1" x14ac:dyDescent="0.3">
      <c r="F164" s="35"/>
      <c r="G164" s="35"/>
    </row>
    <row r="165" spans="6:7" ht="24.9" customHeight="1" x14ac:dyDescent="0.3">
      <c r="F165" s="35"/>
      <c r="G165" s="35"/>
    </row>
    <row r="166" spans="6:7" ht="24.9" customHeight="1" x14ac:dyDescent="0.3">
      <c r="F166" s="35"/>
      <c r="G166" s="35"/>
    </row>
    <row r="167" spans="6:7" ht="24.9" customHeight="1" x14ac:dyDescent="0.3">
      <c r="F167" s="35"/>
      <c r="G167" s="35"/>
    </row>
    <row r="168" spans="6:7" ht="24.9" customHeight="1" x14ac:dyDescent="0.3">
      <c r="F168" s="35"/>
      <c r="G168" s="35"/>
    </row>
    <row r="169" spans="6:7" ht="24.9" customHeight="1" x14ac:dyDescent="0.3">
      <c r="F169" s="35"/>
      <c r="G169" s="35"/>
    </row>
    <row r="170" spans="6:7" ht="24.9" customHeight="1" x14ac:dyDescent="0.3">
      <c r="F170" s="35"/>
      <c r="G170" s="35"/>
    </row>
    <row r="171" spans="6:7" ht="24.9" customHeight="1" x14ac:dyDescent="0.3">
      <c r="F171" s="35"/>
      <c r="G171" s="35"/>
    </row>
    <row r="172" spans="6:7" ht="24.9" customHeight="1" x14ac:dyDescent="0.3">
      <c r="F172" s="35"/>
      <c r="G172" s="35"/>
    </row>
    <row r="173" spans="6:7" ht="24.9" customHeight="1" x14ac:dyDescent="0.3">
      <c r="F173" s="35"/>
      <c r="G173" s="35"/>
    </row>
    <row r="174" spans="6:7" ht="24.9" customHeight="1" x14ac:dyDescent="0.3">
      <c r="F174" s="35"/>
      <c r="G174" s="35"/>
    </row>
    <row r="175" spans="6:7" ht="24.9" customHeight="1" x14ac:dyDescent="0.3">
      <c r="F175" s="35"/>
      <c r="G175" s="35"/>
    </row>
    <row r="176" spans="6:7" ht="24.9" customHeight="1" x14ac:dyDescent="0.3">
      <c r="F176" s="35"/>
      <c r="G176" s="35"/>
    </row>
    <row r="177" spans="6:7" ht="24.9" customHeight="1" x14ac:dyDescent="0.3">
      <c r="F177" s="35"/>
      <c r="G177" s="35"/>
    </row>
    <row r="178" spans="6:7" ht="24.9" customHeight="1" x14ac:dyDescent="0.3">
      <c r="F178" s="35"/>
      <c r="G178" s="35"/>
    </row>
    <row r="179" spans="6:7" ht="24.9" customHeight="1" x14ac:dyDescent="0.3">
      <c r="F179" s="35"/>
      <c r="G179" s="35"/>
    </row>
    <row r="180" spans="6:7" ht="24.9" customHeight="1" x14ac:dyDescent="0.3">
      <c r="F180" s="35"/>
      <c r="G180" s="35"/>
    </row>
    <row r="181" spans="6:7" ht="24.9" customHeight="1" x14ac:dyDescent="0.3">
      <c r="F181" s="35"/>
      <c r="G181" s="35"/>
    </row>
    <row r="182" spans="6:7" ht="24.9" customHeight="1" x14ac:dyDescent="0.3">
      <c r="F182" s="35"/>
      <c r="G182" s="35"/>
    </row>
    <row r="183" spans="6:7" ht="24.9" customHeight="1" x14ac:dyDescent="0.3">
      <c r="F183" s="35"/>
      <c r="G183" s="35"/>
    </row>
    <row r="184" spans="6:7" ht="24.9" customHeight="1" x14ac:dyDescent="0.3">
      <c r="F184" s="35"/>
      <c r="G184" s="35"/>
    </row>
    <row r="185" spans="6:7" ht="24.9" customHeight="1" x14ac:dyDescent="0.3">
      <c r="F185" s="35"/>
      <c r="G185" s="35"/>
    </row>
    <row r="186" spans="6:7" ht="24.9" customHeight="1" x14ac:dyDescent="0.3">
      <c r="F186" s="35"/>
      <c r="G186" s="35"/>
    </row>
    <row r="187" spans="6:7" ht="24.9" customHeight="1" x14ac:dyDescent="0.3">
      <c r="F187" s="35"/>
      <c r="G187" s="35"/>
    </row>
    <row r="188" spans="6:7" ht="24.9" customHeight="1" x14ac:dyDescent="0.3">
      <c r="F188" s="35"/>
      <c r="G188" s="35"/>
    </row>
    <row r="189" spans="6:7" ht="24.9" customHeight="1" x14ac:dyDescent="0.3">
      <c r="F189" s="35"/>
      <c r="G189" s="35"/>
    </row>
    <row r="190" spans="6:7" ht="24.9" customHeight="1" x14ac:dyDescent="0.3">
      <c r="F190" s="35"/>
      <c r="G190" s="35"/>
    </row>
    <row r="191" spans="6:7" ht="24.9" customHeight="1" x14ac:dyDescent="0.3">
      <c r="F191" s="35"/>
      <c r="G191" s="35"/>
    </row>
    <row r="192" spans="6:7" ht="24.9" customHeight="1" x14ac:dyDescent="0.3">
      <c r="F192" s="35"/>
      <c r="G192" s="35"/>
    </row>
    <row r="193" spans="6:7" ht="24.9" customHeight="1" x14ac:dyDescent="0.3">
      <c r="F193" s="35"/>
      <c r="G193" s="35"/>
    </row>
    <row r="194" spans="6:7" ht="24.9" customHeight="1" x14ac:dyDescent="0.3">
      <c r="F194" s="35"/>
      <c r="G194" s="35"/>
    </row>
    <row r="195" spans="6:7" ht="24.9" customHeight="1" x14ac:dyDescent="0.3">
      <c r="F195" s="35"/>
      <c r="G195" s="35"/>
    </row>
    <row r="196" spans="6:7" ht="24.9" customHeight="1" x14ac:dyDescent="0.3">
      <c r="F196" s="35"/>
      <c r="G196" s="35"/>
    </row>
    <row r="197" spans="6:7" ht="24.9" customHeight="1" x14ac:dyDescent="0.3">
      <c r="F197" s="35"/>
      <c r="G197" s="35"/>
    </row>
    <row r="198" spans="6:7" ht="24.9" customHeight="1" x14ac:dyDescent="0.3">
      <c r="F198" s="35"/>
      <c r="G198" s="35"/>
    </row>
    <row r="199" spans="6:7" ht="24.9" customHeight="1" x14ac:dyDescent="0.3">
      <c r="F199" s="35"/>
      <c r="G199" s="35"/>
    </row>
    <row r="200" spans="6:7" ht="24.9" customHeight="1" x14ac:dyDescent="0.3">
      <c r="F200" s="35"/>
      <c r="G200" s="35"/>
    </row>
    <row r="201" spans="6:7" ht="24.9" customHeight="1" x14ac:dyDescent="0.3">
      <c r="F201" s="35"/>
      <c r="G201" s="35"/>
    </row>
    <row r="202" spans="6:7" ht="24.9" customHeight="1" x14ac:dyDescent="0.3">
      <c r="F202" s="35"/>
      <c r="G202" s="35"/>
    </row>
    <row r="203" spans="6:7" ht="24.9" customHeight="1" x14ac:dyDescent="0.3">
      <c r="F203" s="35"/>
      <c r="G203" s="35"/>
    </row>
    <row r="204" spans="6:7" ht="24.9" customHeight="1" x14ac:dyDescent="0.3">
      <c r="F204" s="35"/>
      <c r="G204" s="35"/>
    </row>
  </sheetData>
  <mergeCells count="1">
    <mergeCell ref="A1:D1"/>
  </mergeCells>
  <pageMargins left="0.25" right="0.25" top="0.984251969" bottom="0.984251969" header="0.4921259845" footer="0.4921259845"/>
  <pageSetup paperSize="9" scale="70" orientation="landscape" r:id="rId1"/>
  <headerFooter alignWithMargins="0">
    <oddFooter>&amp;R&amp;D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REALISE_CONSOMME</vt:lpstr>
      <vt:lpstr>FACTURE</vt:lpstr>
    </vt:vector>
  </TitlesOfParts>
  <Company>Soliha Provence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lemarechal</dc:creator>
  <cp:lastModifiedBy>Bruno Vaysse-vic</cp:lastModifiedBy>
  <dcterms:created xsi:type="dcterms:W3CDTF">2023-07-19T11:48:19Z</dcterms:created>
  <dcterms:modified xsi:type="dcterms:W3CDTF">2023-07-26T21:16:27Z</dcterms:modified>
</cp:coreProperties>
</file>