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5FF242E4-2CEC-47DC-98B1-FE026C746A98}" xr6:coauthVersionLast="47" xr6:coauthVersionMax="47" xr10:uidLastSave="{00000000-0000-0000-0000-000000000000}"/>
  <bookViews>
    <workbookView xWindow="20370" yWindow="-120" windowWidth="20730" windowHeight="11040" xr2:uid="{1A1BA736-CC1B-476C-8AD0-5C20E6161EC1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<sst xmlns="http://schemas.openxmlformats.org/spreadsheetml/2006/main" count="66" uniqueCount="21">
  <si>
    <t>EPLE</t>
  </si>
  <si>
    <t xml:space="preserve"> </t>
  </si>
  <si>
    <t>Type</t>
  </si>
  <si>
    <t>NOM</t>
  </si>
  <si>
    <t>UAI</t>
  </si>
  <si>
    <t>localité</t>
  </si>
  <si>
    <t>LOG Financier</t>
  </si>
  <si>
    <t>Date AR ou exé pour NT</t>
  </si>
  <si>
    <t>DECISION INSTRUCTION</t>
  </si>
  <si>
    <t xml:space="preserve">VSO </t>
  </si>
  <si>
    <t>AO</t>
  </si>
  <si>
    <t>R-A</t>
  </si>
  <si>
    <t>LPO</t>
  </si>
  <si>
    <t>0311334G</t>
  </si>
  <si>
    <t>validation sans observation</t>
  </si>
  <si>
    <t>VSO</t>
  </si>
  <si>
    <t>RC</t>
  </si>
  <si>
    <t>rectif</t>
  </si>
  <si>
    <t>0312686B</t>
  </si>
  <si>
    <t>ER</t>
  </si>
  <si>
    <t>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</si>
</sst>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u/>
      <sz val="10"/>
      <color rgb="FFFFFFFF"/>
      <name val="Calibri"/>
      <family val="2"/>
    </font>
    <font>
      <b/>
      <sz val="10"/>
      <color theme="1"/>
      <name val="Calibri"/>
      <family val="2"/>
    </font>
    <font>
      <b/>
      <sz val="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sz val="10"/>
      <color theme="0"/>
      <name val="Calibri"/>
      <family val="2"/>
    </font>
    <font>
      <b/>
      <sz val="11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b/>
      <sz val="10"/>
      <name val="Aptos Narrow"/>
      <family val="2"/>
      <scheme val="minor"/>
    </font>
    <font>
      <b/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4" fillId="3" borderId="0" xfId="2" applyFont="1" applyFill="1" applyAlignment="1" applyProtection="1">
      <alignment horizontal="center" vertical="top"/>
    </xf>
    <xf numFmtId="0" fontId="5" fillId="4" borderId="2" xfId="0" applyFont="1" applyFill="1" applyBorder="1" applyAlignment="1">
      <alignment horizontal="center" vertical="top" wrapText="1"/>
    </xf>
    <xf numFmtId="0" fontId="5" fillId="4" borderId="3" xfId="0" applyFont="1" applyFill="1" applyBorder="1" applyAlignment="1">
      <alignment horizontal="left" vertical="top" wrapText="1"/>
    </xf>
    <xf numFmtId="0" fontId="6" fillId="4" borderId="2" xfId="0" applyFont="1" applyFill="1" applyBorder="1" applyAlignment="1">
      <alignment horizontal="center" vertical="top" wrapText="1"/>
    </xf>
    <xf numFmtId="0" fontId="2" fillId="4" borderId="4" xfId="0" applyFont="1" applyFill="1" applyBorder="1" applyAlignment="1">
      <alignment horizontal="center" vertical="top" wrapText="1"/>
    </xf>
    <xf numFmtId="0" fontId="7" fillId="4" borderId="5" xfId="0" applyFont="1" applyFill="1" applyBorder="1" applyAlignment="1">
      <alignment horizontal="center" vertical="top" wrapText="1"/>
    </xf>
    <xf numFmtId="49" fontId="6" fillId="4" borderId="2" xfId="0" applyNumberFormat="1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8" fillId="4" borderId="9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left" vertical="center" wrapText="1"/>
    </xf>
    <xf numFmtId="0" fontId="7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 wrapText="1"/>
    </xf>
    <xf numFmtId="49" fontId="6" fillId="4" borderId="7" xfId="0" applyNumberFormat="1" applyFont="1" applyFill="1" applyBorder="1" applyAlignment="1">
      <alignment horizontal="center" vertical="top" wrapText="1"/>
    </xf>
    <xf numFmtId="0" fontId="2" fillId="5" borderId="9" xfId="0" applyFont="1" applyFill="1" applyBorder="1" applyAlignment="1">
      <alignment horizontal="center" vertical="center"/>
    </xf>
    <xf numFmtId="0" fontId="2" fillId="0" borderId="0" xfId="0" applyFont="1"/>
    <xf numFmtId="0" fontId="9" fillId="6" borderId="14" xfId="0" applyFont="1" applyFill="1" applyBorder="1" applyAlignment="1">
      <alignment vertical="center"/>
    </xf>
    <xf numFmtId="0" fontId="2" fillId="0" borderId="15" xfId="0" applyFont="1" applyBorder="1"/>
    <xf numFmtId="0" fontId="5" fillId="0" borderId="15" xfId="0" applyFont="1" applyBorder="1" applyAlignment="1">
      <alignment horizontal="center" vertical="center"/>
    </xf>
    <xf numFmtId="0" fontId="10" fillId="6" borderId="6" xfId="0" applyFont="1" applyFill="1" applyBorder="1" applyAlignment="1">
      <alignment horizontal="left" vertical="center"/>
    </xf>
    <xf numFmtId="0" fontId="11" fillId="0" borderId="13" xfId="0" applyFont="1" applyBorder="1" applyAlignment="1">
      <alignment vertical="center"/>
    </xf>
    <xf numFmtId="14" fontId="1" fillId="6" borderId="12" xfId="0" applyNumberFormat="1" applyFont="1" applyFill="1" applyBorder="1" applyAlignment="1">
      <alignment vertical="center"/>
    </xf>
    <xf numFmtId="0" fontId="1" fillId="6" borderId="16" xfId="0" applyFont="1" applyFill="1" applyBorder="1" applyAlignment="1">
      <alignment vertical="center"/>
    </xf>
    <xf numFmtId="0" fontId="2" fillId="0" borderId="14" xfId="0" applyFont="1" applyBorder="1" applyAlignment="1">
      <alignment vertical="top" wrapText="1"/>
    </xf>
    <xf numFmtId="0" fontId="2" fillId="5" borderId="9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13" fillId="0" borderId="9" xfId="0" applyFont="1" applyBorder="1" applyAlignment="1">
      <alignment vertical="center"/>
    </xf>
    <xf numFmtId="0" fontId="2" fillId="0" borderId="9" xfId="0" applyFont="1" applyBorder="1"/>
    <xf numFmtId="0" fontId="5" fillId="0" borderId="9" xfId="0" applyFont="1" applyBorder="1" applyAlignment="1">
      <alignment horizontal="center" vertical="center"/>
    </xf>
    <xf numFmtId="0" fontId="14" fillId="7" borderId="6" xfId="0" applyFont="1" applyFill="1" applyBorder="1" applyAlignment="1">
      <alignment horizontal="left" vertical="center"/>
    </xf>
    <xf numFmtId="0" fontId="11" fillId="0" borderId="9" xfId="0" applyFont="1" applyBorder="1" applyAlignment="1">
      <alignment vertical="center"/>
    </xf>
    <xf numFmtId="14" fontId="11" fillId="0" borderId="9" xfId="0" applyNumberFormat="1" applyFont="1" applyBorder="1" applyAlignment="1">
      <alignment vertical="center"/>
    </xf>
    <xf numFmtId="0" fontId="11" fillId="0" borderId="16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9" fillId="2" borderId="17" xfId="1" applyFont="1" applyBorder="1" applyAlignment="1">
      <alignment vertical="center"/>
    </xf>
    <xf numFmtId="0" fontId="1" fillId="2" borderId="1" xfId="1"/>
    <xf numFmtId="0" fontId="1" fillId="2" borderId="1" xfId="1" applyAlignment="1">
      <alignment horizontal="center" vertical="center"/>
    </xf>
    <xf numFmtId="0" fontId="1" fillId="2" borderId="1" xfId="1" applyAlignment="1">
      <alignment horizontal="left" vertical="center"/>
    </xf>
    <xf numFmtId="0" fontId="12" fillId="2" borderId="1" xfId="1" applyFont="1" applyAlignment="1">
      <alignment vertical="center"/>
    </xf>
    <xf numFmtId="14" fontId="11" fillId="5" borderId="18" xfId="0" applyNumberFormat="1" applyFont="1" applyFill="1" applyBorder="1" applyAlignment="1">
      <alignment vertical="center"/>
    </xf>
    <xf numFmtId="0" fontId="11" fillId="5" borderId="1" xfId="1" applyFont="1" applyFill="1" applyAlignment="1">
      <alignment vertical="center"/>
    </xf>
    <xf numFmtId="0" fontId="2" fillId="5" borderId="18" xfId="0" applyFont="1" applyFill="1" applyBorder="1" applyAlignment="1">
      <alignment vertical="center"/>
    </xf>
    <xf numFmtId="0" fontId="11" fillId="5" borderId="8" xfId="0" applyFont="1" applyFill="1" applyBorder="1" applyAlignment="1">
      <alignment vertical="center"/>
    </xf>
    <xf numFmtId="0" fontId="9" fillId="6" borderId="7" xfId="0" applyFont="1" applyFill="1" applyBorder="1" applyAlignment="1">
      <alignment vertical="center"/>
    </xf>
    <xf numFmtId="0" fontId="11" fillId="0" borderId="19" xfId="0" applyFont="1" applyBorder="1" applyAlignment="1">
      <alignment vertical="center"/>
    </xf>
    <xf numFmtId="14" fontId="11" fillId="6" borderId="18" xfId="0" applyNumberFormat="1" applyFont="1" applyFill="1" applyBorder="1" applyAlignment="1">
      <alignment vertical="center"/>
    </xf>
    <xf numFmtId="0" fontId="11" fillId="0" borderId="20" xfId="0" applyFont="1" applyBorder="1" applyAlignment="1">
      <alignment vertical="center"/>
    </xf>
    <xf numFmtId="0" fontId="13" fillId="0" borderId="7" xfId="0" applyFont="1" applyBorder="1" applyAlignment="1">
      <alignment vertical="center"/>
    </xf>
    <xf numFmtId="0" fontId="14" fillId="0" borderId="6" xfId="0" applyFont="1" applyBorder="1" applyAlignment="1">
      <alignment horizontal="left" vertical="center"/>
    </xf>
    <xf numFmtId="14" fontId="11" fillId="0" borderId="18" xfId="0" applyNumberFormat="1" applyFont="1" applyBorder="1" applyAlignment="1">
      <alignment vertical="center"/>
    </xf>
  </cellXfs>
  <cellStyles count="3">
    <cellStyle name="Lien hypertexte" xfId="2" builtinId="8"/>
    <cellStyle name="Normal" xfId="0" builtinId="0"/>
    <cellStyle name="Vérification" xfId="1" builtinId="23"/>
  </cellStyles>
  <dxfs count="3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FF6600"/>
      </font>
      <fill>
        <patternFill>
          <bgColor theme="9" tint="0.39994506668294322"/>
        </patternFill>
      </fill>
    </dxf>
    <dxf>
      <font>
        <color rgb="FFFF6600"/>
      </font>
      <fill>
        <patternFill>
          <bgColor theme="9" tint="0.39994506668294322"/>
        </patternFill>
      </fill>
    </dxf>
    <dxf>
      <font>
        <b/>
        <i val="0"/>
        <color rgb="FFFF6600"/>
      </font>
      <fill>
        <patternFill>
          <bgColor theme="9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theme="7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color theme="1" tint="0.34998626667073579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3300"/>
          </stop>
        </gradientFill>
      </fill>
    </dxf>
    <dxf>
      <fill>
        <gradientFill type="path">
          <stop position="0">
            <color theme="0"/>
          </stop>
          <stop position="1">
            <color rgb="FFFFFF00"/>
          </stop>
        </gradientFill>
      </fill>
    </dxf>
    <dxf>
      <font>
        <color theme="1" tint="0.34998626667073579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theme="7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032D7-CB94-424E-A667-BA0CF998EF10}">
  <dimension ref="A1:J16"/>
  <sheetViews>
    <sheetView tabSelected="1" workbookViewId="0">
      <selection activeCell="I3" sqref="I3"/>
    </sheetView>
  </sheetViews>
  <sheetFormatPr baseColWidth="10" defaultRowHeight="15" x14ac:dyDescent="0.25"/>
  <cols>
    <col min="7" max="7" width="25.28515625" customWidth="1"/>
  </cols>
  <sheetData>
    <row r="1" spans="1:10" s="9" customFormat="1" ht="40.15" customHeight="1" x14ac:dyDescent="0.25">
      <c r="A1" s="1" t="s">
        <v>0</v>
      </c>
      <c r="B1" s="2"/>
      <c r="C1" s="2"/>
      <c r="D1" s="3"/>
      <c r="E1" s="4"/>
      <c r="F1" s="5"/>
      <c r="G1" s="6" t="s">
        <v>1</v>
      </c>
      <c r="H1" s="7"/>
      <c r="I1" s="8"/>
    </row>
    <row r="2" spans="1:10" s="18" customFormat="1" ht="73.900000000000006" customHeight="1" x14ac:dyDescent="0.25">
      <c r="A2" s="10" t="s">
        <v>2</v>
      </c>
      <c r="B2" s="11" t="s">
        <v>3</v>
      </c>
      <c r="C2" s="11" t="s">
        <v>4</v>
      </c>
      <c r="D2" s="12" t="s">
        <v>5</v>
      </c>
      <c r="E2" s="13" t="s">
        <v>6</v>
      </c>
      <c r="F2" s="14" t="s">
        <v>7</v>
      </c>
      <c r="G2" s="15" t="s">
        <v>8</v>
      </c>
      <c r="H2" s="16"/>
      <c r="I2" s="17" t="s">
        <v>9</v>
      </c>
    </row>
    <row r="3" spans="1:10" s="28" customFormat="1" ht="18" customHeight="1" x14ac:dyDescent="0.25">
      <c r="A3" s="19" t="s">
        <v>12</v>
      </c>
      <c r="B3" s="20" t="s">
        <v>19</v>
      </c>
      <c r="C3" s="21" t="s">
        <v>13</v>
      </c>
      <c r="D3" s="22"/>
      <c r="E3" s="23"/>
      <c r="F3" s="24"/>
      <c r="G3" s="25" t="s">
        <v>14</v>
      </c>
      <c r="H3" s="26">
        <f>IF(C3&lt;&gt;C2,COUNTIFS(C3:C$700,C3),"")</f>
        <v>8</v>
      </c>
      <c r="I3" s="27">
        <f>IF(C3&lt;&gt;C2,COUNTIFS(C3:C10,"validation sans observation"),"")</f>
        <v>0</v>
      </c>
    </row>
    <row r="4" spans="1:10" s="36" customFormat="1" ht="18" customHeight="1" x14ac:dyDescent="0.25">
      <c r="A4" s="29" t="s">
        <v>12</v>
      </c>
      <c r="B4" s="20" t="s">
        <v>19</v>
      </c>
      <c r="C4" s="31" t="s">
        <v>13</v>
      </c>
      <c r="D4" s="32"/>
      <c r="E4" s="33"/>
      <c r="F4" s="34"/>
      <c r="G4" s="35" t="s">
        <v>14</v>
      </c>
      <c r="H4" s="26" t="str">
        <f>IF(C4&lt;&gt;C3,COUNTIFS(C4:C$700,C4),"")</f>
        <v/>
      </c>
      <c r="I4" s="27" t="str">
        <f t="shared" ref="I4:I16" si="0">IF(C4&lt;&gt;C3,COUNTIFS(C4:C14,"validation sans observation"),"")</f>
        <v/>
      </c>
      <c r="J4" s="28"/>
    </row>
    <row r="5" spans="1:10" s="36" customFormat="1" ht="18" customHeight="1" thickBot="1" x14ac:dyDescent="0.3">
      <c r="A5" s="29" t="s">
        <v>12</v>
      </c>
      <c r="B5" s="20" t="s">
        <v>19</v>
      </c>
      <c r="C5" s="31" t="s">
        <v>13</v>
      </c>
      <c r="D5" s="32"/>
      <c r="E5" s="33"/>
      <c r="F5" s="34"/>
      <c r="G5" s="35" t="s">
        <v>14</v>
      </c>
      <c r="H5" s="26" t="str">
        <f>IF(C5&lt;&gt;C4,COUNTIFS(C5:C$700,C5),"")</f>
        <v/>
      </c>
      <c r="I5" s="27" t="str">
        <f t="shared" si="0"/>
        <v/>
      </c>
      <c r="J5" s="28"/>
    </row>
    <row r="6" spans="1:10" s="28" customFormat="1" ht="15.6" customHeight="1" thickTop="1" thickBot="1" x14ac:dyDescent="0.3">
      <c r="A6" s="37" t="s">
        <v>12</v>
      </c>
      <c r="B6" s="38" t="s">
        <v>19</v>
      </c>
      <c r="C6" s="39" t="s">
        <v>13</v>
      </c>
      <c r="D6" s="40"/>
      <c r="E6" s="41"/>
      <c r="F6" s="42" t="s">
        <v>15</v>
      </c>
      <c r="G6" s="43">
        <f>COUNTIF(G3:G5,"validation sans observation")</f>
        <v>3</v>
      </c>
      <c r="H6" s="26" t="str">
        <f>IF(C6&lt;&gt;C5,COUNTIFS(C6:C$700,C6),"")</f>
        <v/>
      </c>
      <c r="I6" s="27" t="str">
        <f t="shared" si="0"/>
        <v/>
      </c>
    </row>
    <row r="7" spans="1:10" s="28" customFormat="1" ht="16.5" thickTop="1" thickBot="1" x14ac:dyDescent="0.3">
      <c r="A7" s="37" t="s">
        <v>12</v>
      </c>
      <c r="B7" s="38" t="s">
        <v>19</v>
      </c>
      <c r="C7" s="39" t="s">
        <v>13</v>
      </c>
      <c r="D7" s="40"/>
      <c r="E7" s="41"/>
      <c r="F7" s="42" t="s">
        <v>10</v>
      </c>
      <c r="G7" s="43">
        <f>COUNTIF(G3:G5,"validation avec observations")</f>
        <v>0</v>
      </c>
      <c r="H7" s="26" t="str">
        <f>IF(C7&lt;&gt;C6,COUNTIFS(C7:C$700,C7),"")</f>
        <v/>
      </c>
      <c r="I7" s="27" t="str">
        <f t="shared" si="0"/>
        <v/>
      </c>
    </row>
    <row r="8" spans="1:10" s="28" customFormat="1" ht="16.5" thickTop="1" thickBot="1" x14ac:dyDescent="0.3">
      <c r="A8" s="37" t="s">
        <v>12</v>
      </c>
      <c r="B8" s="38" t="s">
        <v>19</v>
      </c>
      <c r="C8" s="39" t="s">
        <v>13</v>
      </c>
      <c r="D8" s="40"/>
      <c r="E8" s="41"/>
      <c r="F8" s="44" t="s">
        <v>11</v>
      </c>
      <c r="G8" s="45">
        <f>COUNTIF(G3:G5,"annulation")+COUNTIF(G3:G5,"retrait")</f>
        <v>0</v>
      </c>
      <c r="H8" s="26" t="str">
        <f>IF(C8&lt;&gt;C7,COUNTIFS(C8:C$700,C8),"")</f>
        <v/>
      </c>
      <c r="I8" s="27" t="str">
        <f t="shared" si="0"/>
        <v/>
      </c>
    </row>
    <row r="9" spans="1:10" s="28" customFormat="1" ht="16.5" thickTop="1" thickBot="1" x14ac:dyDescent="0.3">
      <c r="A9" s="37" t="s">
        <v>12</v>
      </c>
      <c r="B9" s="38" t="s">
        <v>19</v>
      </c>
      <c r="C9" s="39" t="s">
        <v>13</v>
      </c>
      <c r="D9" s="40"/>
      <c r="E9" s="41"/>
      <c r="F9" s="44" t="s">
        <v>16</v>
      </c>
      <c r="G9" s="43">
        <f>COUNTIF(G3:G5,"RC")</f>
        <v>0</v>
      </c>
      <c r="H9" s="26" t="str">
        <f>IF(C9&lt;&gt;C8,COUNTIFS(C9:C$700,C9),"")</f>
        <v/>
      </c>
      <c r="I9" s="27" t="str">
        <f t="shared" si="0"/>
        <v/>
      </c>
    </row>
    <row r="10" spans="1:10" s="28" customFormat="1" ht="16.5" thickTop="1" thickBot="1" x14ac:dyDescent="0.3">
      <c r="A10" s="37" t="s">
        <v>12</v>
      </c>
      <c r="B10" s="38" t="s">
        <v>19</v>
      </c>
      <c r="C10" s="39" t="s">
        <v>13</v>
      </c>
      <c r="D10" s="40"/>
      <c r="E10" s="41"/>
      <c r="F10" s="44" t="s">
        <v>17</v>
      </c>
      <c r="G10" s="43">
        <f>COUNTIF(G3:G5,"demande de rectification")</f>
        <v>0</v>
      </c>
      <c r="H10" s="26" t="str">
        <f>IF(C10&lt;&gt;C9,COUNTIFS(C10:C$700,C10),"")</f>
        <v/>
      </c>
      <c r="I10" s="27" t="str">
        <f t="shared" si="0"/>
        <v/>
      </c>
    </row>
    <row r="11" spans="1:10" s="28" customFormat="1" ht="39" customHeight="1" thickTop="1" x14ac:dyDescent="0.25">
      <c r="A11" s="46" t="s">
        <v>12</v>
      </c>
      <c r="B11" s="30" t="s">
        <v>20</v>
      </c>
      <c r="C11" s="31" t="s">
        <v>18</v>
      </c>
      <c r="D11" s="22"/>
      <c r="E11" s="47"/>
      <c r="F11" s="48"/>
      <c r="G11" s="49" t="s">
        <v>14</v>
      </c>
      <c r="H11" s="26">
        <f>IF(C11&lt;&gt;C10,COUNTIFS(C11:C$700,C11),"")</f>
        <v>6</v>
      </c>
      <c r="I11" s="27">
        <f t="shared" si="0"/>
        <v>0</v>
      </c>
    </row>
    <row r="12" spans="1:10" s="28" customFormat="1" ht="18" customHeight="1" x14ac:dyDescent="0.25">
      <c r="A12" s="50" t="s">
        <v>12</v>
      </c>
      <c r="B12" s="30" t="s">
        <v>20</v>
      </c>
      <c r="C12" s="31" t="s">
        <v>18</v>
      </c>
      <c r="D12" s="51"/>
      <c r="E12" s="47"/>
      <c r="F12" s="52"/>
      <c r="G12" s="49" t="s">
        <v>14</v>
      </c>
      <c r="H12" s="26" t="str">
        <f>IF(C12&lt;&gt;C11,COUNTIFS(C12:C$700,C12),"")</f>
        <v/>
      </c>
      <c r="I12" s="27" t="str">
        <f t="shared" si="0"/>
        <v/>
      </c>
    </row>
    <row r="13" spans="1:10" s="28" customFormat="1" ht="18" customHeight="1" x14ac:dyDescent="0.25">
      <c r="A13" s="50" t="s">
        <v>12</v>
      </c>
      <c r="B13" s="30" t="s">
        <v>20</v>
      </c>
      <c r="C13" s="31" t="s">
        <v>18</v>
      </c>
      <c r="D13" s="51"/>
      <c r="E13" s="47"/>
      <c r="F13" s="52"/>
      <c r="G13" s="49" t="s">
        <v>14</v>
      </c>
      <c r="H13" s="26" t="str">
        <f>IF(C13&lt;&gt;C12,COUNTIFS(C13:C$700,C13),"")</f>
        <v/>
      </c>
      <c r="I13" s="27" t="str">
        <f t="shared" si="0"/>
        <v/>
      </c>
    </row>
    <row r="14" spans="1:10" s="28" customFormat="1" ht="18" customHeight="1" x14ac:dyDescent="0.25">
      <c r="A14" s="50" t="s">
        <v>12</v>
      </c>
      <c r="B14" s="30" t="s">
        <v>20</v>
      </c>
      <c r="C14" s="31" t="s">
        <v>18</v>
      </c>
      <c r="D14" s="51"/>
      <c r="E14" s="47"/>
      <c r="F14" s="52"/>
      <c r="G14" s="49" t="s">
        <v>14</v>
      </c>
      <c r="H14" s="26" t="str">
        <f>IF(C14&lt;&gt;C13,COUNTIFS(C14:C$700,C14),"")</f>
        <v/>
      </c>
      <c r="I14" s="27" t="str">
        <f t="shared" si="0"/>
        <v/>
      </c>
    </row>
    <row r="15" spans="1:10" s="28" customFormat="1" ht="18" customHeight="1" x14ac:dyDescent="0.25">
      <c r="A15" s="50" t="s">
        <v>12</v>
      </c>
      <c r="B15" s="30" t="s">
        <v>20</v>
      </c>
      <c r="C15" s="31" t="s">
        <v>18</v>
      </c>
      <c r="D15" s="51"/>
      <c r="E15" s="47"/>
      <c r="F15" s="52"/>
      <c r="G15" s="49" t="s">
        <v>14</v>
      </c>
      <c r="H15" s="26" t="str">
        <f>IF(C15&lt;&gt;C14,COUNTIFS(C15:C$700,C15),"")</f>
        <v/>
      </c>
      <c r="I15" s="27" t="str">
        <f t="shared" si="0"/>
        <v/>
      </c>
    </row>
    <row r="16" spans="1:10" s="28" customFormat="1" ht="18" customHeight="1" x14ac:dyDescent="0.25">
      <c r="A16" s="50" t="s">
        <v>12</v>
      </c>
      <c r="B16" s="30" t="s">
        <v>20</v>
      </c>
      <c r="C16" s="31" t="s">
        <v>18</v>
      </c>
      <c r="D16" s="51"/>
      <c r="E16" s="47"/>
      <c r="F16" s="52"/>
      <c r="G16" s="49" t="s">
        <v>14</v>
      </c>
      <c r="H16" s="26" t="str">
        <f>IF(C16&lt;&gt;C15,COUNTIFS(C16:C$700,C16),"")</f>
        <v/>
      </c>
      <c r="I16" s="27" t="str">
        <f t="shared" si="0"/>
        <v/>
      </c>
    </row>
  </sheetData>
  <conditionalFormatting sqref="G3:G5 G11:G16">
    <cfRule type="containsText" dxfId="33" priority="31" operator="containsText" text="RC">
      <formula>NOT(ISERROR(SEARCH("RC",G3)))</formula>
    </cfRule>
    <cfRule type="containsText" dxfId="32" priority="32" operator="containsText" text="demande de rectification">
      <formula>NOT(ISERROR(SEARCH("demande de rectification",G3)))</formula>
    </cfRule>
    <cfRule type="containsText" dxfId="31" priority="33" operator="containsText" text="validation AVEC observation">
      <formula>NOT(ISERROR(SEARCH("validation AVEC observation",G3)))</formula>
    </cfRule>
    <cfRule type="containsText" dxfId="30" priority="34" operator="containsText" text="validation sans observation">
      <formula>NOT(ISERROR(SEARCH("validation sans observation",G3)))</formula>
    </cfRule>
  </conditionalFormatting>
  <conditionalFormatting sqref="G3:G5 G11:G16">
    <cfRule type="containsText" dxfId="29" priority="30" operator="containsText" text="déféré">
      <formula>NOT(ISERROR(SEARCH("déféré",G3)))</formula>
    </cfRule>
  </conditionalFormatting>
  <conditionalFormatting sqref="G3:G5 G11:G16">
    <cfRule type="containsText" dxfId="28" priority="20" operator="containsText" text="classé sans suite">
      <formula>NOT(ISERROR(SEARCH("classé sans suite",G3)))</formula>
    </cfRule>
    <cfRule type="containsText" dxfId="27" priority="21" operator="containsText" text="refus de l'acte ">
      <formula>NOT(ISERROR(SEARCH("refus de l'acte ",G3)))</formula>
    </cfRule>
    <cfRule type="containsText" dxfId="26" priority="22" operator="containsText" text="retrait">
      <formula>NOT(ISERROR(SEARCH("retrait",G3)))</formula>
    </cfRule>
    <cfRule type="containsText" dxfId="25" priority="23" operator="containsText" text="annulation">
      <formula>NOT(ISERROR(SEARCH("annulation",G3)))</formula>
    </cfRule>
    <cfRule type="containsText" dxfId="24" priority="26" operator="containsText" text="en attente">
      <formula>NOT(ISERROR(SEARCH("en attente",G3)))</formula>
    </cfRule>
  </conditionalFormatting>
  <conditionalFormatting sqref="G8">
    <cfRule type="containsText" dxfId="23" priority="1" operator="containsText" text="classé sans suite">
      <formula>NOT(ISERROR(SEARCH("classé sans suite",G8)))</formula>
    </cfRule>
    <cfRule type="containsText" dxfId="22" priority="2" operator="containsText" text="refus de l'acte ">
      <formula>NOT(ISERROR(SEARCH("refus de l'acte ",G8)))</formula>
    </cfRule>
    <cfRule type="containsText" dxfId="21" priority="3" operator="containsText" text="retrait">
      <formula>NOT(ISERROR(SEARCH("retrait",G8)))</formula>
    </cfRule>
    <cfRule type="containsText" dxfId="20" priority="4" operator="containsText" text="annulation">
      <formula>NOT(ISERROR(SEARCH("annulation",G8)))</formula>
    </cfRule>
    <cfRule type="containsText" dxfId="19" priority="5" operator="containsText" text="demande de rectification">
      <formula>NOT(ISERROR(SEARCH("demande de rectification",G8)))</formula>
    </cfRule>
    <cfRule type="containsText" dxfId="18" priority="6" operator="containsText" text="refus de l'acte ">
      <formula>NOT(ISERROR(SEARCH("refus de l'acte ",G8)))</formula>
    </cfRule>
    <cfRule type="containsText" dxfId="17" priority="7" operator="containsText" text="en attente">
      <formula>NOT(ISERROR(SEARCH("en attente",G8)))</formula>
    </cfRule>
    <cfRule type="containsText" dxfId="16" priority="8" operator="containsText" text="classé sans suite">
      <formula>NOT(ISERROR(SEARCH("classé sans suite",G8)))</formula>
    </cfRule>
    <cfRule type="containsText" dxfId="15" priority="9" operator="containsText" text="retrait">
      <formula>NOT(ISERROR(SEARCH("retrait",G8)))</formula>
    </cfRule>
    <cfRule type="containsText" dxfId="14" priority="10" operator="containsText" text="annulation">
      <formula>NOT(ISERROR(SEARCH("annulation",G8)))</formula>
    </cfRule>
    <cfRule type="containsText" dxfId="13" priority="11" operator="containsText" text="déféré">
      <formula>NOT(ISERROR(SEARCH("déféré",G8)))</formula>
    </cfRule>
    <cfRule type="containsText" dxfId="12" priority="12" operator="containsText" text="RC">
      <formula>NOT(ISERROR(SEARCH("RC",G8)))</formula>
    </cfRule>
    <cfRule type="containsText" dxfId="11" priority="13" operator="containsText" text="demande de rectification">
      <formula>NOT(ISERROR(SEARCH("demande de rectification",G8)))</formula>
    </cfRule>
    <cfRule type="containsText" dxfId="10" priority="14" operator="containsText" text="validation AVEC observation">
      <formula>NOT(ISERROR(SEARCH("validation AVEC observation",G8)))</formula>
    </cfRule>
    <cfRule type="containsText" dxfId="9" priority="15" operator="containsText" text="validation sans observation">
      <formula>NOT(ISERROR(SEARCH("validation sans observation",G8)))</formula>
    </cfRule>
    <cfRule type="containsText" dxfId="8" priority="16" operator="containsText" text="validation AVEC observation">
      <formula>NOT(ISERROR(SEARCH("validation AVEC observation",G8)))</formula>
    </cfRule>
    <cfRule type="containsText" dxfId="7" priority="17" operator="containsText" text="validation AVEC observation">
      <formula>NOT(ISERROR(SEARCH("validation AVEC observation",G8)))</formula>
    </cfRule>
    <cfRule type="containsText" dxfId="6" priority="18" operator="containsText" text="avec observations">
      <formula>NOT(ISERROR(SEARCH("avec observations",G8)))</formula>
    </cfRule>
    <cfRule type="containsText" dxfId="5" priority="19" operator="containsText" text="sans observation">
      <formula>NOT(ISERROR(SEARCH("sans observation",G8)))</formula>
    </cfRule>
  </conditionalFormatting>
  <conditionalFormatting sqref="G3:G5 G11:G16">
    <cfRule type="containsText" dxfId="4" priority="25" operator="containsText" text="refus de l'acte ">
      <formula>NOT(ISERROR(SEARCH("refus de l'acte ",G3)))</formula>
    </cfRule>
    <cfRule type="containsText" dxfId="3" priority="27" operator="containsText" text="classé sans suite">
      <formula>NOT(ISERROR(SEARCH("classé sans suite",G3)))</formula>
    </cfRule>
    <cfRule type="containsText" dxfId="2" priority="28" operator="containsText" text="retrait">
      <formula>NOT(ISERROR(SEARCH("retrait",G3)))</formula>
    </cfRule>
    <cfRule type="containsText" dxfId="1" priority="29" operator="containsText" text="annulation">
      <formula>NOT(ISERROR(SEARCH("annulation",G3)))</formula>
    </cfRule>
  </conditionalFormatting>
  <conditionalFormatting sqref="G3:G5 G11:G16">
    <cfRule type="containsText" dxfId="0" priority="24" operator="containsText" text="demande de rectification">
      <formula>NOT(ISERROR(SEARCH("demande de rectification",G3)))</formula>
    </cfRule>
  </conditionalFormatting>
  <dataValidations count="1">
    <dataValidation type="list" allowBlank="1" showInputMessage="1" showErrorMessage="1" sqref="A3:A16" xr:uid="{E8790ACE-06D6-47C7-B0FD-F9BFE414B3D4}">
      <formula1>"LG, LGT, LP, LPO, EREA"</formula1>
    </dataValidation>
  </dataValidations>
  <hyperlinks>
    <hyperlink ref="A1" location="'Infos LYC'!L1C1" display="EPLE" xr:uid="{D0C0D31A-B11F-4481-AC7C-A9FDF4E338F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Academie de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ALPIN-ARMENGAUD JULIEN</dc:creator>
  <cp:lastModifiedBy>ALPIN-ARMENGAUD JULIEN</cp:lastModifiedBy>
  <dcterms:created xsi:type="dcterms:W3CDTF">2025-05-09T14:25:14Z</dcterms:created>
  <dcterms:modified xsi:type="dcterms:W3CDTF">2025-05-09T14:33:03Z</dcterms:modified>
</cp:coreProperties>
</file>