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bookViews>
    <workbookView xWindow="0" yWindow="0" windowWidth="24000" windowHeight="9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18" i="1"/>
  <c r="D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18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D33" i="1"/>
  <c r="D32" i="1"/>
  <c r="D34" i="1"/>
  <c r="D31" i="1"/>
  <c r="D30" i="1"/>
  <c r="D35" i="1"/>
  <c r="D36" i="1"/>
  <c r="D37" i="1"/>
  <c r="D38" i="1"/>
  <c r="D29" i="1"/>
  <c r="D28" i="1"/>
  <c r="D27" i="1"/>
  <c r="D26" i="1"/>
  <c r="D25" i="1"/>
  <c r="D24" i="1"/>
  <c r="D22" i="1"/>
  <c r="D23" i="1"/>
  <c r="D21" i="1"/>
  <c r="D20" i="1"/>
  <c r="D19" i="1"/>
</calcChain>
</file>

<file path=xl/sharedStrings.xml><?xml version="1.0" encoding="utf-8"?>
<sst xmlns="http://schemas.openxmlformats.org/spreadsheetml/2006/main" count="29" uniqueCount="29">
  <si>
    <t xml:space="preserve">Gains </t>
  </si>
  <si>
    <t xml:space="preserve">Retard </t>
  </si>
  <si>
    <t xml:space="preserve">indice </t>
  </si>
  <si>
    <t>valeur indexé</t>
  </si>
  <si>
    <t xml:space="preserve">formule actuel </t>
  </si>
  <si>
    <t xml:space="preserve">test </t>
  </si>
  <si>
    <t xml:space="preserve">groupe </t>
  </si>
  <si>
    <t xml:space="preserve">retard  groupe </t>
  </si>
  <si>
    <t xml:space="preserve">pounr information </t>
  </si>
  <si>
    <t xml:space="preserve">personne 1 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</si>
  <si>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</si>
  <si>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</si>
  <si>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</si>
  <si>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</si>
  <si>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</si>
  <si>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</si>
  <si>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</si>
  <si>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</si>
  <si>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</si>
  <si>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</si>
  <si>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</si>
  <si>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</si>
  <si>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</si>
  <si>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</si>
  <si>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</si>
  <si>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</si>
  <si>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</si>
  <si>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</si>
  <si>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 xml:space="preserve">personne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</si>
</sst>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43" fontId="0" fillId="0" borderId="0" xfId="1" applyFont="1" applyAlignment="1">
      <alignment horizontal="center"/>
    </xf>
    <xf numFmtId="43" fontId="0" fillId="0" borderId="1" xfId="1" applyFont="1" applyBorder="1" applyAlignment="1">
      <alignment horizontal="center"/>
    </xf>
    <xf numFmtId="43" fontId="2" fillId="3" borderId="0" xfId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0" fontId="0" fillId="3" borderId="0" xfId="0" applyFill="1"/>
    <xf numFmtId="0" fontId="0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Milliers" xfId="1" builtinId="3"/>
    <cellStyle name="Normal" xfId="0" builtinId="0"/>
  </cellStyles>
  <dxfs count="23">
    <dxf>
      <font>
        <color rgb="FF9C0006"/>
      </font>
      <fill>
        <patternFill>
          <bgColor rgb="FFFFC7CE"/>
        </patternFill>
      </fill>
    </dxf>
    <dxf>
      <border>
        <bottom style="thin">
          <color rgb="FFFF0000"/>
        </bottom>
        <vertical/>
        <horizontal/>
      </border>
    </dxf>
    <dxf>
      <font>
        <b val="0"/>
        <i val="0"/>
        <color auto="1"/>
      </font>
      <border>
        <bottom style="thin">
          <color rgb="FF7030A0"/>
        </bottom>
        <vertical/>
        <horizontal/>
      </border>
    </dxf>
    <dxf>
      <font>
        <strike/>
        <color rgb="FFC00000"/>
      </font>
    </dxf>
    <dxf>
      <font>
        <strike/>
        <color rgb="FFC0000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border>
        <bottom style="thin">
          <color rgb="FFFF0000"/>
        </bottom>
        <vertical/>
        <horizontal/>
      </border>
    </dxf>
    <dxf>
      <font>
        <strike/>
        <color rgb="FFC00000"/>
      </font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font>
        <b val="0"/>
        <i val="0"/>
        <color auto="1"/>
      </font>
      <border>
        <bottom style="thin">
          <color rgb="FF7030A0"/>
        </bottom>
        <vertical/>
        <horizontal/>
      </border>
    </dxf>
    <dxf>
      <font>
        <strike/>
        <color rgb="FFC00000"/>
      </font>
    </dxf>
    <dxf>
      <font>
        <strike/>
        <color rgb="FFC0000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border>
        <bottom style="thin">
          <color rgb="FFFF0000"/>
        </bottom>
        <vertical/>
        <horizontal/>
      </border>
    </dxf>
    <dxf>
      <font>
        <strike/>
        <color rgb="FFC00000"/>
      </font>
    </dxf>
    <dxf>
      <border>
        <bottom style="thin">
          <color rgb="FFFF000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workbookViewId="0">
      <selection activeCell="D16" sqref="D16"/>
    </sheetView>
  </sheetViews>
  <sheetFormatPr baseColWidth="10" defaultRowHeight="9.75" customHeight="1" x14ac:dyDescent="0.25"/>
  <cols>
    <col min="2" max="2" width="15.140625" style="10" bestFit="1" customWidth="1"/>
    <col min="3" max="3" width="13.7109375" style="7" customWidth="1"/>
    <col min="4" max="4" width="16.5703125" style="7" customWidth="1"/>
    <col min="5" max="5" width="16.5703125" customWidth="1"/>
    <col min="6" max="6" width="17.28515625" customWidth="1"/>
    <col min="7" max="7" width="14.85546875" customWidth="1"/>
  </cols>
  <sheetData>
    <row r="1" spans="4:11" ht="5.0999999999999996" customHeight="1" x14ac:dyDescent="0.25"/>
    <row r="2" spans="4:11" ht="5.0999999999999996" customHeight="1" x14ac:dyDescent="0.25"/>
    <row r="3" spans="4:11" ht="5.0999999999999996" customHeight="1" x14ac:dyDescent="0.25"/>
    <row r="4" spans="4:11" ht="5.0999999999999996" customHeight="1" x14ac:dyDescent="0.25"/>
    <row r="5" spans="4:11" ht="5.0999999999999996" customHeight="1" x14ac:dyDescent="0.25"/>
    <row r="6" spans="4:11" ht="5.0999999999999996" customHeight="1" x14ac:dyDescent="0.25"/>
    <row r="7" spans="4:11" ht="5.0999999999999996" customHeight="1" x14ac:dyDescent="0.25"/>
    <row r="8" spans="4:11" ht="5.0999999999999996" customHeight="1" x14ac:dyDescent="0.25"/>
    <row r="9" spans="4:11" ht="5.0999999999999996" customHeight="1" x14ac:dyDescent="0.25"/>
    <row r="10" spans="4:11" ht="5.0999999999999996" customHeight="1" x14ac:dyDescent="0.25"/>
    <row r="11" spans="4:11" ht="5.0999999999999996" customHeight="1" x14ac:dyDescent="0.25"/>
    <row r="12" spans="4:11" ht="5.0999999999999996" customHeight="1" x14ac:dyDescent="0.25"/>
    <row r="13" spans="4:11" ht="5.0999999999999996" customHeight="1" x14ac:dyDescent="0.25"/>
    <row r="14" spans="4:11" ht="12" customHeight="1" x14ac:dyDescent="0.25">
      <c r="F14" t="s">
        <v>4</v>
      </c>
    </row>
    <row r="15" spans="4:11" ht="12" customHeight="1" x14ac:dyDescent="0.25">
      <c r="D15" s="7" t="s">
        <v>5</v>
      </c>
    </row>
    <row r="16" spans="4:11" ht="12" customHeight="1" x14ac:dyDescent="0.25">
      <c r="D16" s="16">
        <v>7</v>
      </c>
      <c r="E16" s="6"/>
      <c r="J16" s="17" t="s">
        <v>8</v>
      </c>
      <c r="K16" s="17"/>
    </row>
    <row r="17" spans="1:11" ht="12" customHeight="1" x14ac:dyDescent="0.25">
      <c r="A17" t="s">
        <v>28</v>
      </c>
      <c r="B17" s="10" t="s">
        <v>0</v>
      </c>
      <c r="C17" s="8" t="s">
        <v>2</v>
      </c>
      <c r="D17" s="5" t="s">
        <v>6</v>
      </c>
      <c r="E17" s="5"/>
      <c r="F17" s="1" t="s">
        <v>1</v>
      </c>
      <c r="G17" t="s">
        <v>7</v>
      </c>
    </row>
    <row r="18" spans="1:11" ht="12" customHeight="1" x14ac:dyDescent="0.25">
      <c r="A18" t="s">
        <v>9</v>
      </c>
      <c r="B18" s="10">
        <v>273650</v>
      </c>
      <c r="C18" s="9">
        <v>3378.4934257103037</v>
      </c>
      <c r="D18" s="7">
        <f>IF(D$16&gt;1,1,"-")</f>
        <v>1</v>
      </c>
      <c r="F18" s="2" t="str">
        <f>IF(AND(LARGE(C$18:C$38,G$43)&lt;C18,LARGE(B$18:B$38,G$43)&gt;B18),A18,"")</f>
        <v/>
      </c>
      <c r="G18" s="2" t="str">
        <f>IF(D$16&lt;&gt;0,IF(AND(LARGE(C$18:C$38,(G$43))&lt;C18,LARGE(B$18:B$38,(G$43))&gt;B18),1,""),"")</f>
        <v/>
      </c>
      <c r="J18" t="b">
        <f>LARGE(B$18:B$38,G$43)&lt;B18</f>
        <v>0</v>
      </c>
      <c r="K18" t="b">
        <f>LARGE(C$18:C$38,G$43)&gt;C18</f>
        <v>1</v>
      </c>
    </row>
    <row r="19" spans="1:11" ht="12" customHeight="1" x14ac:dyDescent="0.25">
      <c r="A19" t="s">
        <v>10</v>
      </c>
      <c r="B19" s="10">
        <v>276600</v>
      </c>
      <c r="C19" s="9">
        <v>6792.0072395953994</v>
      </c>
      <c r="D19" s="7">
        <f>IF(D$16&gt;2,2,"")</f>
        <v>2</v>
      </c>
      <c r="F19" s="2" t="str">
        <f t="shared" ref="F19:F38" si="0">IF(AND(LARGE(C$18:C$38,G$43)&lt;C19,LARGE(B$18:B$38,G$43)&gt;B19),A19,"")</f>
        <v>personne 2</v>
      </c>
      <c r="G19" s="2">
        <f t="shared" ref="G19:G38" si="1">IF(D$16&lt;&gt;0,IF(AND(LARGE(C$18:C$38,(G$43))&lt;C19,LARGE(B$18:B$38,(G$43))&gt;B19),1,""),"")</f>
        <v>1</v>
      </c>
      <c r="J19" t="b">
        <f t="shared" ref="J19:J38" si="2">LARGE(B$18:B$38,G$43)&lt;B19</f>
        <v>0</v>
      </c>
      <c r="K19" t="b">
        <f t="shared" ref="K19:K38" si="3">LARGE(C$18:C$38,G$43)&gt;C19</f>
        <v>0</v>
      </c>
    </row>
    <row r="20" spans="1:11" ht="12" customHeight="1" x14ac:dyDescent="0.25">
      <c r="A20" t="s">
        <v>11</v>
      </c>
      <c r="B20" s="10">
        <v>282700</v>
      </c>
      <c r="C20" s="9">
        <v>2120.3781933978407</v>
      </c>
      <c r="D20" s="7">
        <f>IF(D$16&gt;3,3,"")</f>
        <v>3</v>
      </c>
      <c r="F20" s="2" t="str">
        <f t="shared" si="0"/>
        <v/>
      </c>
      <c r="G20" s="2" t="str">
        <f t="shared" si="1"/>
        <v/>
      </c>
      <c r="J20" t="b">
        <f t="shared" si="2"/>
        <v>0</v>
      </c>
      <c r="K20" t="b">
        <f t="shared" si="3"/>
        <v>1</v>
      </c>
    </row>
    <row r="21" spans="1:11" ht="12" customHeight="1" x14ac:dyDescent="0.25">
      <c r="A21" t="s">
        <v>12</v>
      </c>
      <c r="B21" s="10">
        <v>283640</v>
      </c>
      <c r="C21" s="9">
        <v>4918.7173235009022</v>
      </c>
      <c r="D21" s="7">
        <f>IF(D$16&gt;4,4,"")</f>
        <v>4</v>
      </c>
      <c r="F21" s="2" t="str">
        <f t="shared" si="0"/>
        <v/>
      </c>
      <c r="G21" s="2" t="str">
        <f t="shared" si="1"/>
        <v/>
      </c>
      <c r="J21" t="b">
        <f t="shared" si="2"/>
        <v>0</v>
      </c>
      <c r="K21" t="b">
        <f t="shared" si="3"/>
        <v>1</v>
      </c>
    </row>
    <row r="22" spans="1:11" ht="12" customHeight="1" x14ac:dyDescent="0.25">
      <c r="A22" t="s">
        <v>13</v>
      </c>
      <c r="B22" s="10">
        <v>480000</v>
      </c>
      <c r="C22" s="9">
        <v>5342.1892571668441</v>
      </c>
      <c r="D22" s="7">
        <f>IF(D$16&gt;5,5,"")</f>
        <v>5</v>
      </c>
      <c r="F22" s="2" t="str">
        <f t="shared" si="0"/>
        <v/>
      </c>
      <c r="G22" s="2" t="str">
        <f t="shared" si="1"/>
        <v/>
      </c>
      <c r="J22" t="b">
        <f t="shared" si="2"/>
        <v>1</v>
      </c>
      <c r="K22" t="b">
        <f t="shared" si="3"/>
        <v>1</v>
      </c>
    </row>
    <row r="23" spans="1:11" ht="12" customHeight="1" x14ac:dyDescent="0.25">
      <c r="A23" t="s">
        <v>14</v>
      </c>
      <c r="B23" s="10">
        <v>292150</v>
      </c>
      <c r="C23" s="9">
        <v>2137.543579585019</v>
      </c>
      <c r="D23" s="7">
        <f>IF(D$16&gt;6,6,"")</f>
        <v>6</v>
      </c>
      <c r="F23" s="2" t="str">
        <f t="shared" si="0"/>
        <v/>
      </c>
      <c r="G23" s="2" t="str">
        <f t="shared" si="1"/>
        <v/>
      </c>
      <c r="J23" t="b">
        <f t="shared" si="2"/>
        <v>0</v>
      </c>
      <c r="K23" t="b">
        <f t="shared" si="3"/>
        <v>1</v>
      </c>
    </row>
    <row r="24" spans="1:11" ht="12" customHeight="1" x14ac:dyDescent="0.25">
      <c r="A24" t="s">
        <v>15</v>
      </c>
      <c r="B24" s="10">
        <v>21000</v>
      </c>
      <c r="C24" s="9">
        <v>6500</v>
      </c>
      <c r="D24" s="7" t="str">
        <f>IF(D$16&gt;7,7,"")</f>
        <v/>
      </c>
      <c r="F24" s="2" t="str">
        <f t="shared" si="0"/>
        <v/>
      </c>
      <c r="G24" s="2" t="str">
        <f t="shared" si="1"/>
        <v/>
      </c>
      <c r="J24" t="b">
        <f t="shared" si="2"/>
        <v>0</v>
      </c>
      <c r="K24" t="b">
        <f t="shared" si="3"/>
        <v>0</v>
      </c>
    </row>
    <row r="25" spans="1:11" ht="12" customHeight="1" x14ac:dyDescent="0.25">
      <c r="A25" t="s">
        <v>16</v>
      </c>
      <c r="B25" s="10">
        <v>293320</v>
      </c>
      <c r="C25" s="9">
        <v>2483.6850609206745</v>
      </c>
      <c r="D25" s="7" t="str">
        <f>IF(D$16&gt;8,8,"")</f>
        <v/>
      </c>
      <c r="F25" s="2" t="str">
        <f t="shared" si="0"/>
        <v/>
      </c>
      <c r="G25" s="2" t="str">
        <f t="shared" si="1"/>
        <v/>
      </c>
      <c r="J25" t="b">
        <f t="shared" si="2"/>
        <v>0</v>
      </c>
      <c r="K25" t="b">
        <f t="shared" si="3"/>
        <v>1</v>
      </c>
    </row>
    <row r="26" spans="1:11" ht="12" customHeight="1" x14ac:dyDescent="0.25">
      <c r="A26" t="s">
        <v>17</v>
      </c>
      <c r="B26" s="10">
        <v>376460</v>
      </c>
      <c r="C26" s="9">
        <v>2113.8469820599898</v>
      </c>
      <c r="D26" s="7" t="str">
        <f>IF(D$16&gt;9,9,"")</f>
        <v/>
      </c>
      <c r="F26" s="2" t="str">
        <f t="shared" si="0"/>
        <v/>
      </c>
      <c r="G26" s="2" t="str">
        <f t="shared" si="1"/>
        <v/>
      </c>
      <c r="J26" t="b">
        <f t="shared" si="2"/>
        <v>0</v>
      </c>
      <c r="K26" t="b">
        <f t="shared" si="3"/>
        <v>1</v>
      </c>
    </row>
    <row r="27" spans="1:11" ht="12" customHeight="1" x14ac:dyDescent="0.25">
      <c r="A27" t="s">
        <v>18</v>
      </c>
      <c r="B27" s="10">
        <v>385200</v>
      </c>
      <c r="C27" s="9">
        <v>1913.5440540784837</v>
      </c>
      <c r="D27" s="7" t="str">
        <f>IF(D$16&gt;10,10,"")</f>
        <v/>
      </c>
      <c r="F27" s="2" t="str">
        <f t="shared" si="0"/>
        <v/>
      </c>
      <c r="G27" s="2" t="str">
        <f t="shared" si="1"/>
        <v/>
      </c>
      <c r="J27" t="b">
        <f t="shared" si="2"/>
        <v>0</v>
      </c>
      <c r="K27" t="b">
        <f t="shared" si="3"/>
        <v>1</v>
      </c>
    </row>
    <row r="28" spans="1:11" ht="12" customHeight="1" x14ac:dyDescent="0.25">
      <c r="A28" t="s">
        <v>19</v>
      </c>
      <c r="B28" s="10">
        <v>421940</v>
      </c>
      <c r="C28" s="9">
        <v>5066.4315028704605</v>
      </c>
      <c r="D28" s="7" t="str">
        <f>IF(D$16&gt;11,11,"")</f>
        <v/>
      </c>
      <c r="F28" s="2" t="str">
        <f t="shared" si="0"/>
        <v/>
      </c>
      <c r="G28" s="2" t="str">
        <f t="shared" si="1"/>
        <v/>
      </c>
      <c r="J28" t="b">
        <f t="shared" si="2"/>
        <v>0</v>
      </c>
      <c r="K28" t="b">
        <f t="shared" si="3"/>
        <v>1</v>
      </c>
    </row>
    <row r="29" spans="1:11" ht="12" customHeight="1" x14ac:dyDescent="0.25">
      <c r="A29" t="s">
        <v>20</v>
      </c>
      <c r="B29" s="10">
        <v>429560</v>
      </c>
      <c r="C29" s="9">
        <v>3897.0712378748917</v>
      </c>
      <c r="D29" s="7" t="str">
        <f>IF(D$16&gt;12,12,"")</f>
        <v/>
      </c>
      <c r="F29" s="2" t="str">
        <f t="shared" si="0"/>
        <v/>
      </c>
      <c r="G29" s="2" t="str">
        <f t="shared" si="1"/>
        <v/>
      </c>
      <c r="J29" t="b">
        <f t="shared" si="2"/>
        <v>0</v>
      </c>
      <c r="K29" t="b">
        <f t="shared" si="3"/>
        <v>1</v>
      </c>
    </row>
    <row r="30" spans="1:11" ht="12" customHeight="1" x14ac:dyDescent="0.25">
      <c r="A30" t="s">
        <v>21</v>
      </c>
      <c r="B30" s="10">
        <v>420000</v>
      </c>
      <c r="C30" s="9">
        <v>6800</v>
      </c>
      <c r="D30" s="7" t="str">
        <f>IF(D$16&gt;13,13,"")</f>
        <v/>
      </c>
      <c r="F30" s="2" t="str">
        <f t="shared" si="0"/>
        <v>personne 13</v>
      </c>
      <c r="G30" s="2">
        <f t="shared" si="1"/>
        <v>1</v>
      </c>
      <c r="J30" t="b">
        <f t="shared" si="2"/>
        <v>0</v>
      </c>
      <c r="K30" t="b">
        <f t="shared" si="3"/>
        <v>0</v>
      </c>
    </row>
    <row r="31" spans="1:11" ht="12" customHeight="1" x14ac:dyDescent="0.25">
      <c r="A31" t="s">
        <v>22</v>
      </c>
      <c r="B31" s="10">
        <v>452230</v>
      </c>
      <c r="C31" s="9">
        <v>2479.7070178807303</v>
      </c>
      <c r="D31" s="7" t="str">
        <f>IF(D$16&gt;14,14,"")</f>
        <v/>
      </c>
      <c r="F31" s="2" t="str">
        <f t="shared" si="0"/>
        <v/>
      </c>
      <c r="G31" s="2" t="str">
        <f t="shared" si="1"/>
        <v/>
      </c>
      <c r="J31" t="b">
        <f t="shared" si="2"/>
        <v>0</v>
      </c>
      <c r="K31" t="b">
        <f t="shared" si="3"/>
        <v>1</v>
      </c>
    </row>
    <row r="32" spans="1:11" ht="12" customHeight="1" x14ac:dyDescent="0.25">
      <c r="A32" t="s">
        <v>23</v>
      </c>
      <c r="B32" s="10">
        <v>494200</v>
      </c>
      <c r="C32" s="9">
        <v>3057.6716134014946</v>
      </c>
      <c r="D32" s="7" t="str">
        <f>IF(D$16&gt;15,15,"")</f>
        <v/>
      </c>
      <c r="F32" s="2" t="str">
        <f t="shared" si="0"/>
        <v/>
      </c>
      <c r="G32" s="2" t="str">
        <f t="shared" si="1"/>
        <v/>
      </c>
      <c r="J32" t="b">
        <f t="shared" si="2"/>
        <v>1</v>
      </c>
      <c r="K32" t="b">
        <f t="shared" si="3"/>
        <v>1</v>
      </c>
    </row>
    <row r="33" spans="1:11" ht="12" customHeight="1" x14ac:dyDescent="0.25">
      <c r="A33" t="s">
        <v>24</v>
      </c>
      <c r="B33" s="10">
        <v>495880</v>
      </c>
      <c r="C33" s="9">
        <v>6800</v>
      </c>
      <c r="D33" s="7" t="str">
        <f>IF(D$16&gt;16,16,"")</f>
        <v/>
      </c>
      <c r="F33" s="2" t="str">
        <f t="shared" si="0"/>
        <v/>
      </c>
      <c r="G33" s="2" t="str">
        <f t="shared" si="1"/>
        <v/>
      </c>
      <c r="J33" t="b">
        <f t="shared" si="2"/>
        <v>1</v>
      </c>
      <c r="K33" t="b">
        <f t="shared" si="3"/>
        <v>0</v>
      </c>
    </row>
    <row r="34" spans="1:11" ht="12" customHeight="1" x14ac:dyDescent="0.25">
      <c r="A34" t="s">
        <v>25</v>
      </c>
      <c r="D34" s="7" t="str">
        <f>IF(D$16&gt;17,17,"")</f>
        <v/>
      </c>
      <c r="F34" s="2" t="str">
        <f t="shared" si="0"/>
        <v/>
      </c>
      <c r="G34" s="2" t="str">
        <f t="shared" si="1"/>
        <v/>
      </c>
      <c r="J34" t="b">
        <f t="shared" si="2"/>
        <v>0</v>
      </c>
      <c r="K34" t="b">
        <f t="shared" si="3"/>
        <v>1</v>
      </c>
    </row>
    <row r="35" spans="1:11" ht="12" customHeight="1" x14ac:dyDescent="0.25">
      <c r="A35" t="s">
        <v>26</v>
      </c>
      <c r="D35" s="7" t="str">
        <f t="shared" ref="D35:D38" si="4">IF(D$16&gt;12,12,"")</f>
        <v/>
      </c>
      <c r="F35" s="2" t="str">
        <f t="shared" si="0"/>
        <v/>
      </c>
      <c r="G35" s="2" t="str">
        <f t="shared" si="1"/>
        <v/>
      </c>
      <c r="J35" t="b">
        <f t="shared" si="2"/>
        <v>0</v>
      </c>
      <c r="K35" t="b">
        <f t="shared" si="3"/>
        <v>1</v>
      </c>
    </row>
    <row r="36" spans="1:11" ht="12" customHeight="1" x14ac:dyDescent="0.25">
      <c r="A36" t="s">
        <v>27</v>
      </c>
      <c r="D36" s="7" t="str">
        <f t="shared" si="4"/>
        <v/>
      </c>
      <c r="F36" s="2" t="str">
        <f t="shared" si="0"/>
        <v/>
      </c>
      <c r="G36" s="2" t="str">
        <f t="shared" si="1"/>
        <v/>
      </c>
      <c r="J36" t="b">
        <f t="shared" si="2"/>
        <v>0</v>
      </c>
      <c r="K36" t="b">
        <f t="shared" si="3"/>
        <v>1</v>
      </c>
    </row>
    <row r="37" spans="1:11" ht="12" customHeight="1" x14ac:dyDescent="0.25">
      <c r="D37" s="7" t="str">
        <f t="shared" si="4"/>
        <v/>
      </c>
      <c r="F37" s="2" t="str">
        <f t="shared" si="0"/>
        <v/>
      </c>
      <c r="G37" s="2" t="str">
        <f t="shared" si="1"/>
        <v/>
      </c>
      <c r="J37" t="b">
        <f t="shared" si="2"/>
        <v>0</v>
      </c>
      <c r="K37" t="b">
        <f t="shared" si="3"/>
        <v>1</v>
      </c>
    </row>
    <row r="38" spans="1:11" ht="12" customHeight="1" x14ac:dyDescent="0.25">
      <c r="B38" s="11"/>
      <c r="C38" s="3"/>
      <c r="D38" s="3" t="str">
        <f t="shared" si="4"/>
        <v/>
      </c>
      <c r="E38" s="4"/>
      <c r="F38" s="2" t="str">
        <f t="shared" si="0"/>
        <v/>
      </c>
      <c r="G38" s="2" t="str">
        <f t="shared" si="1"/>
        <v/>
      </c>
      <c r="J38" t="b">
        <f t="shared" si="2"/>
        <v>0</v>
      </c>
      <c r="K38" t="b">
        <f t="shared" si="3"/>
        <v>1</v>
      </c>
    </row>
    <row r="39" spans="1:11" ht="12" customHeight="1" x14ac:dyDescent="0.25">
      <c r="B39" s="12"/>
      <c r="C39" s="13"/>
      <c r="D39" s="13"/>
      <c r="E39" s="14"/>
      <c r="F39" s="14"/>
      <c r="G39" s="14"/>
      <c r="H39" s="14"/>
      <c r="I39" s="14"/>
      <c r="J39" s="15"/>
      <c r="K39" s="15"/>
    </row>
    <row r="40" spans="1:11" ht="12" customHeight="1" x14ac:dyDescent="0.25"/>
    <row r="41" spans="1:11" ht="12" customHeight="1" x14ac:dyDescent="0.25"/>
    <row r="42" spans="1:11" ht="12" customHeight="1" x14ac:dyDescent="0.25"/>
    <row r="43" spans="1:11" ht="12" customHeight="1" x14ac:dyDescent="0.25">
      <c r="F43" t="s">
        <v>3</v>
      </c>
      <c r="G43">
        <v>4</v>
      </c>
    </row>
  </sheetData>
  <mergeCells count="1">
    <mergeCell ref="J16:K16"/>
  </mergeCells>
  <conditionalFormatting sqref="C36:C37 F18:G38">
    <cfRule type="expression" dxfId="11" priority="12">
      <formula>$JD20&gt;$JD19</formula>
    </cfRule>
  </conditionalFormatting>
  <conditionalFormatting sqref="F18:G38">
    <cfRule type="expression" dxfId="10" priority="13">
      <formula>$BL19="Antonio Valls Barcelo"</formula>
    </cfRule>
  </conditionalFormatting>
  <conditionalFormatting sqref="B18:B38">
    <cfRule type="expression" dxfId="9" priority="2">
      <formula>$JD19&gt;$JD18</formula>
    </cfRule>
  </conditionalFormatting>
  <conditionalFormatting sqref="C18:C33">
    <cfRule type="top10" dxfId="8" priority="11" rank="2"/>
  </conditionalFormatting>
  <conditionalFormatting sqref="C18:C33">
    <cfRule type="aboveAverage" dxfId="7" priority="10"/>
  </conditionalFormatting>
  <conditionalFormatting sqref="B18:B38">
    <cfRule type="iconSet" priority="6">
      <iconSet iconSet="4Arrows">
        <cfvo type="percent" val="0"/>
        <cfvo type="percent" val="25"/>
        <cfvo type="percent" val="50"/>
        <cfvo type="percent" val="75"/>
      </iconSet>
    </cfRule>
    <cfRule type="top10" dxfId="6" priority="7" bottom="1" rank="2"/>
    <cfRule type="top10" dxfId="5" priority="8" rank="5"/>
  </conditionalFormatting>
  <conditionalFormatting sqref="B18:B37">
    <cfRule type="expression" dxfId="4" priority="5">
      <formula>$BL18="Antonio Valls Barcelo"</formula>
    </cfRule>
  </conditionalFormatting>
  <conditionalFormatting sqref="B26">
    <cfRule type="expression" dxfId="3" priority="4">
      <formula>$BL26="Antonio Valls Barcelo"</formula>
    </cfRule>
  </conditionalFormatting>
  <conditionalFormatting sqref="B26">
    <cfRule type="expression" dxfId="2" priority="3">
      <formula>$NU$5="Autostrat"</formula>
    </cfRule>
  </conditionalFormatting>
  <conditionalFormatting sqref="C38 F38">
    <cfRule type="expression" dxfId="1" priority="14">
      <formula>$JC40&gt;$JD39</formula>
    </cfRule>
  </conditionalFormatting>
  <conditionalFormatting sqref="J18:K38">
    <cfRule type="cellIs" dxfId="0" priority="1" operator="equal">
      <formula>TRUE</formula>
    </cfRule>
  </conditionalFormatting>
  <dataValidations count="1">
    <dataValidation type="list" allowBlank="1" showInputMessage="1" showErrorMessage="1" sqref="D16">
      <formula1>" 0,1,2,3,4,5,6,7,8,9,10,11,12,13,14,15,16,17,18,19,20"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2020-09-23T12:58:22Z</dcterms:created>
  <dcterms:modified xsi:type="dcterms:W3CDTF">2020-09-23T17:08:45Z</dcterms:modified>
</cp:coreProperties>
</file>