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harts/chart8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0730" windowHeight="10035" activeTab="7"/>
  </bookViews>
  <sheets>
    <sheet name="S27" sheetId="15" r:id="rId1"/>
    <sheet name="S28" sheetId="16" r:id="rId2"/>
    <sheet name="S29" sheetId="17" r:id="rId3"/>
    <sheet name="S30" sheetId="18" r:id="rId4"/>
    <sheet name="S31" sheetId="19" r:id="rId5"/>
    <sheet name="S32" sheetId="14" r:id="rId6"/>
    <sheet name="Feuille type" sheetId="10" r:id="rId7"/>
    <sheet name="Cumul" sheetId="4" r:id="rId8"/>
  </sheets>
  <definedNames>
    <definedName name="cumul">Tableau1[#Headers]</definedName>
    <definedName name="test" localSheetId="6">'Feuille type'!$A$1:$H$7</definedName>
    <definedName name="test" localSheetId="0">'S27'!$A$1:$H$7</definedName>
    <definedName name="test" localSheetId="1">'S28'!$A$1:$H$7</definedName>
    <definedName name="test" localSheetId="2">'S29'!$A$1:$H$7</definedName>
    <definedName name="test" localSheetId="3">'S30'!$A$1:$H$7</definedName>
    <definedName name="test" localSheetId="4">'S31'!$A$1:$H$7</definedName>
    <definedName name="test" localSheetId="5">'S32'!$A$1:$H$7</definedName>
    <definedName name="test">#REF!</definedName>
  </definedNames>
  <calcPr calcId="125725"/>
  <pivotCaches>
    <pivotCache cacheId="42" r:id="rId9"/>
  </pivotCaches>
</workbook>
</file>

<file path=xl/calcChain.xml><?xml version="1.0" encoding="utf-8"?>
<calcChain xmlns="http://schemas.openxmlformats.org/spreadsheetml/2006/main">
  <c r="H7" i="19"/>
  <c r="S7" s="1"/>
  <c r="F7"/>
  <c r="Q7" s="1"/>
  <c r="D7"/>
  <c r="H6"/>
  <c r="S6" s="1"/>
  <c r="F6"/>
  <c r="D6"/>
  <c r="H5"/>
  <c r="S5" s="1"/>
  <c r="F5"/>
  <c r="Q5" s="1"/>
  <c r="D5"/>
  <c r="H4"/>
  <c r="S4" s="1"/>
  <c r="F4"/>
  <c r="D4"/>
  <c r="H3"/>
  <c r="S3" s="1"/>
  <c r="F3"/>
  <c r="Q3" s="1"/>
  <c r="D3"/>
  <c r="H2"/>
  <c r="S2" s="1"/>
  <c r="F2"/>
  <c r="D2"/>
  <c r="H7" i="18"/>
  <c r="F7"/>
  <c r="D7"/>
  <c r="H6"/>
  <c r="F6"/>
  <c r="D6"/>
  <c r="H5"/>
  <c r="F5"/>
  <c r="D5"/>
  <c r="H4"/>
  <c r="F4"/>
  <c r="D4"/>
  <c r="H3"/>
  <c r="F3"/>
  <c r="D3"/>
  <c r="H2"/>
  <c r="F2"/>
  <c r="D2"/>
  <c r="H7" i="17"/>
  <c r="F7"/>
  <c r="D7"/>
  <c r="H6"/>
  <c r="S6" s="1"/>
  <c r="F6"/>
  <c r="D6"/>
  <c r="O6" s="1"/>
  <c r="H5"/>
  <c r="F5"/>
  <c r="D5"/>
  <c r="H4"/>
  <c r="F4"/>
  <c r="D4"/>
  <c r="H3"/>
  <c r="F3"/>
  <c r="D3"/>
  <c r="H2"/>
  <c r="F2"/>
  <c r="D2"/>
  <c r="D9" s="1"/>
  <c r="O9" s="1"/>
  <c r="H7" i="16"/>
  <c r="F7"/>
  <c r="D7"/>
  <c r="H6"/>
  <c r="F6"/>
  <c r="D6"/>
  <c r="H5"/>
  <c r="F5"/>
  <c r="D5"/>
  <c r="H4"/>
  <c r="F4"/>
  <c r="D4"/>
  <c r="H3"/>
  <c r="F3"/>
  <c r="D3"/>
  <c r="D9" s="1"/>
  <c r="O9" s="1"/>
  <c r="H2"/>
  <c r="F2"/>
  <c r="D2"/>
  <c r="H7" i="15"/>
  <c r="F7"/>
  <c r="Q7" s="1"/>
  <c r="D7"/>
  <c r="H6"/>
  <c r="F6"/>
  <c r="D6"/>
  <c r="H5"/>
  <c r="F5"/>
  <c r="D5"/>
  <c r="H4"/>
  <c r="F4"/>
  <c r="D4"/>
  <c r="H3"/>
  <c r="S3" s="1"/>
  <c r="F3"/>
  <c r="D3"/>
  <c r="H2"/>
  <c r="F2"/>
  <c r="D2"/>
  <c r="H7" i="14"/>
  <c r="F7"/>
  <c r="D7"/>
  <c r="H6"/>
  <c r="F6"/>
  <c r="D6"/>
  <c r="H5"/>
  <c r="F5"/>
  <c r="D5"/>
  <c r="H4"/>
  <c r="F4"/>
  <c r="D4"/>
  <c r="H3"/>
  <c r="F3"/>
  <c r="D3"/>
  <c r="H2"/>
  <c r="F2"/>
  <c r="D2"/>
  <c r="O6" i="16"/>
  <c r="O4"/>
  <c r="Q3" i="17"/>
  <c r="S2"/>
  <c r="Q7"/>
  <c r="R6"/>
  <c r="R4"/>
  <c r="G9"/>
  <c r="R9" s="1"/>
  <c r="S10" i="19"/>
  <c r="R10"/>
  <c r="Q10"/>
  <c r="P10"/>
  <c r="O10"/>
  <c r="N10"/>
  <c r="M10"/>
  <c r="H9"/>
  <c r="S9" s="1"/>
  <c r="G9"/>
  <c r="R9" s="1"/>
  <c r="E9"/>
  <c r="P9" s="1"/>
  <c r="C9"/>
  <c r="F9" s="1"/>
  <c r="Q9" s="1"/>
  <c r="B9"/>
  <c r="M9" s="1"/>
  <c r="R7"/>
  <c r="P7"/>
  <c r="N7"/>
  <c r="M7"/>
  <c r="L7"/>
  <c r="O7"/>
  <c r="R6"/>
  <c r="Q6"/>
  <c r="P6"/>
  <c r="N6"/>
  <c r="M6"/>
  <c r="L6"/>
  <c r="O6"/>
  <c r="R5"/>
  <c r="P5"/>
  <c r="N5"/>
  <c r="M5"/>
  <c r="L5"/>
  <c r="O5"/>
  <c r="R4"/>
  <c r="Q4"/>
  <c r="P4"/>
  <c r="N4"/>
  <c r="M4"/>
  <c r="L4"/>
  <c r="O4"/>
  <c r="R3"/>
  <c r="P3"/>
  <c r="N3"/>
  <c r="M3"/>
  <c r="L3"/>
  <c r="O3"/>
  <c r="R2"/>
  <c r="Q2"/>
  <c r="P2"/>
  <c r="N2"/>
  <c r="M2"/>
  <c r="L2"/>
  <c r="D9"/>
  <c r="O9" s="1"/>
  <c r="S1"/>
  <c r="R1"/>
  <c r="Q1"/>
  <c r="P1"/>
  <c r="O1"/>
  <c r="N1"/>
  <c r="M1"/>
  <c r="L1"/>
  <c r="S10" i="18"/>
  <c r="R10"/>
  <c r="Q10"/>
  <c r="P10"/>
  <c r="O10"/>
  <c r="N10"/>
  <c r="M10"/>
  <c r="G9"/>
  <c r="R9" s="1"/>
  <c r="E9"/>
  <c r="P9" s="1"/>
  <c r="C9"/>
  <c r="F9" s="1"/>
  <c r="Q9" s="1"/>
  <c r="B9"/>
  <c r="M9" s="1"/>
  <c r="R7"/>
  <c r="P7"/>
  <c r="N7"/>
  <c r="M7"/>
  <c r="L7"/>
  <c r="S7"/>
  <c r="Q7"/>
  <c r="O7"/>
  <c r="R6"/>
  <c r="Q6"/>
  <c r="P6"/>
  <c r="N6"/>
  <c r="M6"/>
  <c r="L6"/>
  <c r="S6"/>
  <c r="O6"/>
  <c r="R5"/>
  <c r="P5"/>
  <c r="N5"/>
  <c r="M5"/>
  <c r="L5"/>
  <c r="S5"/>
  <c r="Q5"/>
  <c r="O5"/>
  <c r="R4"/>
  <c r="Q4"/>
  <c r="P4"/>
  <c r="N4"/>
  <c r="M4"/>
  <c r="L4"/>
  <c r="S4"/>
  <c r="O4"/>
  <c r="R3"/>
  <c r="P3"/>
  <c r="N3"/>
  <c r="M3"/>
  <c r="L3"/>
  <c r="S3"/>
  <c r="Q3"/>
  <c r="O3"/>
  <c r="R2"/>
  <c r="Q2"/>
  <c r="P2"/>
  <c r="N2"/>
  <c r="M2"/>
  <c r="L2"/>
  <c r="S2"/>
  <c r="D9"/>
  <c r="O9" s="1"/>
  <c r="S1"/>
  <c r="R1"/>
  <c r="Q1"/>
  <c r="P1"/>
  <c r="O1"/>
  <c r="N1"/>
  <c r="M1"/>
  <c r="L1"/>
  <c r="S10" i="17"/>
  <c r="R10"/>
  <c r="Q10"/>
  <c r="P10"/>
  <c r="O10"/>
  <c r="N10"/>
  <c r="M10"/>
  <c r="E9"/>
  <c r="P9" s="1"/>
  <c r="C9"/>
  <c r="N9" s="1"/>
  <c r="B9"/>
  <c r="M9" s="1"/>
  <c r="R7"/>
  <c r="P7"/>
  <c r="N7"/>
  <c r="M7"/>
  <c r="L7"/>
  <c r="S7"/>
  <c r="O7"/>
  <c r="P6"/>
  <c r="N6"/>
  <c r="M6"/>
  <c r="L6"/>
  <c r="Q6"/>
  <c r="R5"/>
  <c r="P5"/>
  <c r="N5"/>
  <c r="M5"/>
  <c r="L5"/>
  <c r="S5"/>
  <c r="Q5"/>
  <c r="O5"/>
  <c r="P4"/>
  <c r="N4"/>
  <c r="M4"/>
  <c r="L4"/>
  <c r="S4"/>
  <c r="Q4"/>
  <c r="O4"/>
  <c r="R3"/>
  <c r="P3"/>
  <c r="N3"/>
  <c r="M3"/>
  <c r="L3"/>
  <c r="S3"/>
  <c r="O3"/>
  <c r="P2"/>
  <c r="N2"/>
  <c r="M2"/>
  <c r="L2"/>
  <c r="Q2"/>
  <c r="S1"/>
  <c r="R1"/>
  <c r="Q1"/>
  <c r="P1"/>
  <c r="O1"/>
  <c r="N1"/>
  <c r="M1"/>
  <c r="L1"/>
  <c r="S10" i="16"/>
  <c r="R10"/>
  <c r="Q10"/>
  <c r="P10"/>
  <c r="O10"/>
  <c r="N10"/>
  <c r="M10"/>
  <c r="G9"/>
  <c r="R9" s="1"/>
  <c r="E9"/>
  <c r="P9" s="1"/>
  <c r="C9"/>
  <c r="F9" s="1"/>
  <c r="Q9" s="1"/>
  <c r="B9"/>
  <c r="M9" s="1"/>
  <c r="R7"/>
  <c r="P7"/>
  <c r="N7"/>
  <c r="M7"/>
  <c r="L7"/>
  <c r="S7"/>
  <c r="Q7"/>
  <c r="O7"/>
  <c r="R6"/>
  <c r="Q6"/>
  <c r="P6"/>
  <c r="N6"/>
  <c r="M6"/>
  <c r="L6"/>
  <c r="S6"/>
  <c r="R5"/>
  <c r="P5"/>
  <c r="N5"/>
  <c r="M5"/>
  <c r="L5"/>
  <c r="S5"/>
  <c r="Q5"/>
  <c r="O5"/>
  <c r="R4"/>
  <c r="Q4"/>
  <c r="P4"/>
  <c r="N4"/>
  <c r="M4"/>
  <c r="L4"/>
  <c r="S4"/>
  <c r="R3"/>
  <c r="P3"/>
  <c r="N3"/>
  <c r="M3"/>
  <c r="L3"/>
  <c r="S3"/>
  <c r="Q3"/>
  <c r="O3"/>
  <c r="R2"/>
  <c r="Q2"/>
  <c r="P2"/>
  <c r="N2"/>
  <c r="M2"/>
  <c r="L2"/>
  <c r="S2"/>
  <c r="S1"/>
  <c r="R1"/>
  <c r="Q1"/>
  <c r="P1"/>
  <c r="O1"/>
  <c r="N1"/>
  <c r="M1"/>
  <c r="L1"/>
  <c r="S10" i="15"/>
  <c r="R10"/>
  <c r="Q10"/>
  <c r="P10"/>
  <c r="O10"/>
  <c r="N10"/>
  <c r="M10"/>
  <c r="H9"/>
  <c r="S9" s="1"/>
  <c r="G9"/>
  <c r="R9" s="1"/>
  <c r="E9"/>
  <c r="P9" s="1"/>
  <c r="C9"/>
  <c r="N9" s="1"/>
  <c r="B9"/>
  <c r="M9" s="1"/>
  <c r="R7"/>
  <c r="P7"/>
  <c r="N7"/>
  <c r="M7"/>
  <c r="L7"/>
  <c r="S7"/>
  <c r="O7"/>
  <c r="R6"/>
  <c r="P6"/>
  <c r="N6"/>
  <c r="M6"/>
  <c r="L6"/>
  <c r="S6"/>
  <c r="Q6"/>
  <c r="O6"/>
  <c r="R5"/>
  <c r="P5"/>
  <c r="N5"/>
  <c r="M5"/>
  <c r="L5"/>
  <c r="S5"/>
  <c r="Q5"/>
  <c r="O5"/>
  <c r="R4"/>
  <c r="P4"/>
  <c r="N4"/>
  <c r="M4"/>
  <c r="L4"/>
  <c r="S4"/>
  <c r="Q4"/>
  <c r="O4"/>
  <c r="R3"/>
  <c r="P3"/>
  <c r="N3"/>
  <c r="M3"/>
  <c r="L3"/>
  <c r="Q3"/>
  <c r="O3"/>
  <c r="R2"/>
  <c r="P2"/>
  <c r="N2"/>
  <c r="M2"/>
  <c r="L2"/>
  <c r="S2"/>
  <c r="Q2"/>
  <c r="D9"/>
  <c r="O9" s="1"/>
  <c r="S1"/>
  <c r="R1"/>
  <c r="Q1"/>
  <c r="P1"/>
  <c r="O1"/>
  <c r="N1"/>
  <c r="M1"/>
  <c r="L1"/>
  <c r="D2" i="10"/>
  <c r="E6" i="4"/>
  <c r="F5"/>
  <c r="F3"/>
  <c r="C5"/>
  <c r="C3"/>
  <c r="E4"/>
  <c r="D3"/>
  <c r="D5"/>
  <c r="B3"/>
  <c r="B5"/>
  <c r="H6"/>
  <c r="D6"/>
  <c r="G6"/>
  <c r="G4"/>
  <c r="C6"/>
  <c r="G3"/>
  <c r="D4"/>
  <c r="E3"/>
  <c r="E5"/>
  <c r="B6"/>
  <c r="C4"/>
  <c r="G5"/>
  <c r="B4"/>
  <c r="F6"/>
  <c r="N9" i="18" l="1"/>
  <c r="N9" i="19"/>
  <c r="H9" i="18"/>
  <c r="N9" i="16"/>
  <c r="R2" i="17"/>
  <c r="H9" i="16"/>
  <c r="F9" i="15"/>
  <c r="Q9" s="1"/>
  <c r="O2" i="19"/>
  <c r="O2" i="18"/>
  <c r="O2" i="17"/>
  <c r="F9"/>
  <c r="H9"/>
  <c r="O2" i="16"/>
  <c r="O2" i="15"/>
  <c r="S10" i="14"/>
  <c r="R10"/>
  <c r="Q10"/>
  <c r="P10"/>
  <c r="O10"/>
  <c r="N10"/>
  <c r="M10"/>
  <c r="G9"/>
  <c r="R9" s="1"/>
  <c r="E9"/>
  <c r="C9"/>
  <c r="N9" s="1"/>
  <c r="B9"/>
  <c r="R7"/>
  <c r="P7"/>
  <c r="N7"/>
  <c r="M7"/>
  <c r="L7"/>
  <c r="S7"/>
  <c r="Q7"/>
  <c r="O7"/>
  <c r="R6"/>
  <c r="P6"/>
  <c r="N6"/>
  <c r="M6"/>
  <c r="L6"/>
  <c r="S6"/>
  <c r="Q6"/>
  <c r="O6"/>
  <c r="R5"/>
  <c r="P5"/>
  <c r="N5"/>
  <c r="M5"/>
  <c r="L5"/>
  <c r="S5"/>
  <c r="Q5"/>
  <c r="O5"/>
  <c r="R4"/>
  <c r="P4"/>
  <c r="N4"/>
  <c r="M4"/>
  <c r="L4"/>
  <c r="S4"/>
  <c r="Q4"/>
  <c r="O4"/>
  <c r="R3"/>
  <c r="P3"/>
  <c r="N3"/>
  <c r="M3"/>
  <c r="L3"/>
  <c r="S3"/>
  <c r="Q3"/>
  <c r="O3"/>
  <c r="R2"/>
  <c r="P2"/>
  <c r="N2"/>
  <c r="M2"/>
  <c r="L2"/>
  <c r="S2"/>
  <c r="Q2"/>
  <c r="S1"/>
  <c r="R1"/>
  <c r="Q1"/>
  <c r="P1"/>
  <c r="O1"/>
  <c r="N1"/>
  <c r="M1"/>
  <c r="L1"/>
  <c r="H9" i="10"/>
  <c r="G9"/>
  <c r="E9"/>
  <c r="C9"/>
  <c r="F9" s="1"/>
  <c r="B9"/>
  <c r="H7"/>
  <c r="F7"/>
  <c r="D7"/>
  <c r="H6"/>
  <c r="F6"/>
  <c r="D6"/>
  <c r="H5"/>
  <c r="F5"/>
  <c r="D5"/>
  <c r="H4"/>
  <c r="F4"/>
  <c r="D4"/>
  <c r="H3"/>
  <c r="F3"/>
  <c r="D3"/>
  <c r="H2"/>
  <c r="F2"/>
  <c r="H3" i="4"/>
  <c r="F4"/>
  <c r="B7"/>
  <c r="C7"/>
  <c r="E7"/>
  <c r="G7"/>
  <c r="H5"/>
  <c r="H4"/>
  <c r="M9" i="14" l="1"/>
  <c r="S9" i="18"/>
  <c r="Q9" i="17"/>
  <c r="S9"/>
  <c r="S9" i="16"/>
  <c r="P9" i="14"/>
  <c r="F9"/>
  <c r="H9"/>
  <c r="D9"/>
  <c r="O2"/>
  <c r="D9" i="10"/>
  <c r="F7" i="4"/>
  <c r="H7"/>
  <c r="D7"/>
  <c r="S9" i="14" l="1"/>
  <c r="O9"/>
  <c r="Q9"/>
  <c r="S10" i="10"/>
  <c r="R10"/>
  <c r="Q10"/>
  <c r="P10"/>
  <c r="O10"/>
  <c r="N10"/>
  <c r="M10"/>
  <c r="R9"/>
  <c r="P9"/>
  <c r="N9"/>
  <c r="M9"/>
  <c r="R7"/>
  <c r="P7"/>
  <c r="O7"/>
  <c r="N7"/>
  <c r="M7"/>
  <c r="L7"/>
  <c r="S7"/>
  <c r="Q7"/>
  <c r="R6"/>
  <c r="Q6"/>
  <c r="P6"/>
  <c r="N6"/>
  <c r="M6"/>
  <c r="L6"/>
  <c r="S6"/>
  <c r="O6"/>
  <c r="R5"/>
  <c r="P5"/>
  <c r="N5"/>
  <c r="M5"/>
  <c r="L5"/>
  <c r="S5"/>
  <c r="Q5"/>
  <c r="O5"/>
  <c r="R4"/>
  <c r="Q4"/>
  <c r="P4"/>
  <c r="O4"/>
  <c r="N4"/>
  <c r="M4"/>
  <c r="L4"/>
  <c r="S4"/>
  <c r="R3"/>
  <c r="Q3"/>
  <c r="P3"/>
  <c r="N3"/>
  <c r="M3"/>
  <c r="L3"/>
  <c r="S3"/>
  <c r="O3"/>
  <c r="R2"/>
  <c r="Q2"/>
  <c r="P2"/>
  <c r="N2"/>
  <c r="M2"/>
  <c r="L2"/>
  <c r="S2"/>
  <c r="O9"/>
  <c r="S1"/>
  <c r="R1"/>
  <c r="Q1"/>
  <c r="P1"/>
  <c r="O1"/>
  <c r="N1"/>
  <c r="M1"/>
  <c r="L1"/>
  <c r="S9" l="1"/>
  <c r="O2"/>
  <c r="Q9"/>
  <c r="H2" i="4"/>
  <c r="B2"/>
  <c r="G2"/>
  <c r="D2"/>
  <c r="E2"/>
  <c r="F2"/>
  <c r="C2"/>
</calcChain>
</file>

<file path=xl/sharedStrings.xml><?xml version="1.0" encoding="utf-8"?>
<sst xmlns="http://schemas.openxmlformats.org/spreadsheetml/2006/main" count="175" uniqueCount="35">
  <si>
    <t>COMMANDES REALISEES</t>
  </si>
  <si>
    <t>LUNDI</t>
  </si>
  <si>
    <t>MARDI</t>
  </si>
  <si>
    <t>MERCREDI</t>
  </si>
  <si>
    <t>JEUDI</t>
  </si>
  <si>
    <t>VENDREDI</t>
  </si>
  <si>
    <t>SAMEDI</t>
  </si>
  <si>
    <t>MOYENNE VITESSE RAMASSAGE A L HEURE</t>
  </si>
  <si>
    <t>S32</t>
  </si>
  <si>
    <t>VARIABLE REALISE (HEURES)</t>
  </si>
  <si>
    <t>LIGNES RAMASSEES</t>
  </si>
  <si>
    <t>VARIABLE REALISE (RATIO)</t>
  </si>
  <si>
    <t>TOTAL (RATIO)</t>
  </si>
  <si>
    <t>MOYENNE</t>
  </si>
  <si>
    <t>TOTAL (HEURES)</t>
  </si>
  <si>
    <t>SOMME</t>
  </si>
  <si>
    <t>SEMAINES</t>
  </si>
  <si>
    <t>Étiquettes de lignes</t>
  </si>
  <si>
    <t>Total général</t>
  </si>
  <si>
    <t>Somme de COMMANDES REALISEES</t>
  </si>
  <si>
    <t>COMMANDES REALISÉES</t>
  </si>
  <si>
    <t>VARIABLE REALISÉ (HEURES)</t>
  </si>
  <si>
    <t>LIGNES RAMASSÉES</t>
  </si>
  <si>
    <t>VARIABLE REALISÉ (RATIO)</t>
  </si>
  <si>
    <t>NOMBRE BACS A L HEURE</t>
  </si>
  <si>
    <t>S27</t>
  </si>
  <si>
    <t>S28</t>
  </si>
  <si>
    <t>S29</t>
  </si>
  <si>
    <t>S30</t>
  </si>
  <si>
    <t>S31</t>
  </si>
  <si>
    <t>Nombre de MOYENNE VITESSE RAMASSAGE A L HEURE</t>
  </si>
  <si>
    <t>Nombre de LIGNES RAMASSEES</t>
  </si>
  <si>
    <t>Nombre de VARIABLE REALISE (RATIO)</t>
  </si>
  <si>
    <t>Nombre de TOTAL (RATIO)</t>
  </si>
  <si>
    <t>Valeurs</t>
  </si>
</sst>
</file>

<file path=xl/styles.xml><?xml version="1.0" encoding="utf-8"?>
<styleSheet xmlns="http://schemas.openxmlformats.org/spreadsheetml/2006/main">
  <numFmts count="1">
    <numFmt numFmtId="164" formatCode="[h]:mm:ss;@"/>
  </numFmts>
  <fonts count="12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5"/>
      <name val="Arial"/>
      <family val="2"/>
    </font>
    <font>
      <b/>
      <sz val="10"/>
      <color theme="5"/>
      <name val="Arial"/>
      <family val="2"/>
    </font>
    <font>
      <sz val="10"/>
      <color theme="6"/>
      <name val="Arial"/>
      <family val="2"/>
    </font>
    <font>
      <b/>
      <sz val="10"/>
      <name val="Arial"/>
      <family val="2"/>
    </font>
    <font>
      <b/>
      <sz val="10"/>
      <color theme="3"/>
      <name val="Arial"/>
      <family val="2"/>
    </font>
    <font>
      <b/>
      <sz val="10"/>
      <color theme="6"/>
      <name val="Arial"/>
      <family val="2"/>
    </font>
    <font>
      <sz val="10"/>
      <color theme="7"/>
      <name val="Arial"/>
      <family val="2"/>
    </font>
    <font>
      <sz val="10"/>
      <color theme="8"/>
      <name val="Arial"/>
      <family val="2"/>
    </font>
    <font>
      <b/>
      <sz val="10"/>
      <color theme="7"/>
      <name val="Arial"/>
      <family val="2"/>
    </font>
    <font>
      <b/>
      <sz val="10"/>
      <color theme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5" xfId="0" applyBorder="1"/>
    <xf numFmtId="2" fontId="0" fillId="0" borderId="6" xfId="0" quotePrefix="1" applyNumberFormat="1" applyBorder="1" applyAlignment="1">
      <alignment horizontal="center" vertical="center" wrapText="1"/>
    </xf>
    <xf numFmtId="2" fontId="0" fillId="0" borderId="7" xfId="0" quotePrefix="1" applyNumberForma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 applyAlignment="1">
      <alignment horizontal="center" vertical="center"/>
    </xf>
    <xf numFmtId="164" fontId="0" fillId="0" borderId="6" xfId="0" quotePrefix="1" applyNumberFormat="1" applyBorder="1" applyAlignment="1">
      <alignment horizontal="center" vertical="center" wrapText="1"/>
    </xf>
    <xf numFmtId="1" fontId="0" fillId="0" borderId="6" xfId="0" quotePrefix="1" applyNumberForma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2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64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2" fontId="2" fillId="0" borderId="0" xfId="0" applyNumberFormat="1" applyFont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8" fillId="2" borderId="0" xfId="0" applyFont="1" applyFill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8" fillId="0" borderId="0" xfId="0" applyFont="1" applyProtection="1">
      <protection locked="0"/>
    </xf>
    <xf numFmtId="0" fontId="9" fillId="2" borderId="0" xfId="0" applyFont="1" applyFill="1" applyAlignment="1" applyProtection="1">
      <alignment horizont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</xf>
    <xf numFmtId="2" fontId="10" fillId="2" borderId="1" xfId="0" applyNumberFormat="1" applyFont="1" applyFill="1" applyBorder="1" applyAlignment="1" applyProtection="1">
      <alignment horizontal="center" vertical="center" wrapText="1"/>
    </xf>
    <xf numFmtId="2" fontId="11" fillId="2" borderId="1" xfId="0" applyNumberFormat="1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 vertical="center" wrapText="1"/>
    </xf>
    <xf numFmtId="164" fontId="1" fillId="2" borderId="6" xfId="0" applyNumberFormat="1" applyFont="1" applyFill="1" applyBorder="1" applyAlignment="1" applyProtection="1">
      <alignment horizontal="center" vertical="center" wrapText="1"/>
    </xf>
    <xf numFmtId="2" fontId="3" fillId="2" borderId="6" xfId="0" applyNumberFormat="1" applyFont="1" applyFill="1" applyBorder="1" applyAlignment="1" applyProtection="1">
      <alignment horizontal="center" vertical="center" wrapText="1"/>
    </xf>
    <xf numFmtId="1" fontId="7" fillId="2" borderId="6" xfId="0" applyNumberFormat="1" applyFont="1" applyFill="1" applyBorder="1" applyAlignment="1" applyProtection="1">
      <alignment horizontal="center" vertical="center" wrapText="1"/>
    </xf>
    <xf numFmtId="2" fontId="10" fillId="2" borderId="6" xfId="0" applyNumberFormat="1" applyFont="1" applyFill="1" applyBorder="1" applyAlignment="1" applyProtection="1">
      <alignment horizontal="center" vertical="center" wrapText="1"/>
    </xf>
    <xf numFmtId="2" fontId="11" fillId="2" borderId="6" xfId="0" applyNumberFormat="1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10" fillId="2" borderId="3" xfId="0" applyFont="1" applyFill="1" applyBorder="1" applyAlignment="1" applyProtection="1">
      <alignment horizontal="center" vertical="center" wrapText="1"/>
      <protection locked="0"/>
    </xf>
    <xf numFmtId="0" fontId="11" fillId="2" borderId="3" xfId="0" applyFont="1" applyFill="1" applyBorder="1" applyAlignment="1" applyProtection="1">
      <alignment horizontal="center"/>
      <protection locked="0"/>
    </xf>
    <xf numFmtId="2" fontId="0" fillId="0" borderId="6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 wrapText="1"/>
    </xf>
    <xf numFmtId="164" fontId="0" fillId="2" borderId="3" xfId="0" applyNumberFormat="1" applyFill="1" applyBorder="1" applyAlignment="1">
      <alignment horizontal="center" vertical="center" wrapText="1"/>
    </xf>
    <xf numFmtId="1" fontId="0" fillId="2" borderId="3" xfId="0" applyNumberFormat="1" applyFill="1" applyBorder="1" applyAlignment="1">
      <alignment horizontal="center" vertical="center" wrapText="1"/>
    </xf>
    <xf numFmtId="2" fontId="0" fillId="2" borderId="4" xfId="0" applyNumberForma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NumberFormat="1"/>
    <xf numFmtId="46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20" fontId="6" fillId="2" borderId="1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3">
    <dxf>
      <numFmt numFmtId="2" formatCode="0.00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numFmt numFmtId="164" formatCode="[h]:mm:ss;@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2" formatCode="0.00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" formatCode="0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2" formatCode="0.00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64" formatCode="[h]:mm:ss;@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2" formatCode="0.00"/>
      <alignment horizontal="center" vertical="center" textRotation="0" wrapText="1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relativeIndent="255" justifyLastLine="0" shrinkToFit="0" readingOrder="0"/>
    </dxf>
    <dxf>
      <border outline="0"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1"/>
          <c:tx>
            <c:strRef>
              <c:f>'S27'!$O$1</c:f>
              <c:strCache>
                <c:ptCount val="1"/>
                <c:pt idx="0">
                  <c:v>NOMBRE BACS A L HEURE</c:v>
                </c:pt>
              </c:strCache>
            </c:strRef>
          </c:tx>
          <c:cat>
            <c:strRef>
              <c:f>'S27'!$L$2:$L$7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'S27'!$O$2:$O$7</c:f>
              <c:numCache>
                <c:formatCode>0.00</c:formatCode>
                <c:ptCount val="6"/>
                <c:pt idx="0">
                  <c:v>23.235668789808916</c:v>
                </c:pt>
                <c:pt idx="1">
                  <c:v>23.550561797752806</c:v>
                </c:pt>
                <c:pt idx="2">
                  <c:v>23</c:v>
                </c:pt>
                <c:pt idx="3">
                  <c:v>25.906040268456376</c:v>
                </c:pt>
                <c:pt idx="4">
                  <c:v>27.748184019370459</c:v>
                </c:pt>
                <c:pt idx="5">
                  <c:v>25.40077821011673</c:v>
                </c:pt>
              </c:numCache>
            </c:numRef>
          </c:val>
        </c:ser>
        <c:ser>
          <c:idx val="0"/>
          <c:order val="0"/>
          <c:tx>
            <c:strRef>
              <c:f>'S27'!$M$1</c:f>
              <c:strCache>
                <c:ptCount val="1"/>
                <c:pt idx="0">
                  <c:v>COMMANDES REALISÉES</c:v>
                </c:pt>
              </c:strCache>
            </c:strRef>
          </c:tx>
          <c:val>
            <c:numRef>
              <c:f>'S27'!$M$2:$M$7</c:f>
            </c:numRef>
          </c:val>
        </c:ser>
        <c:ser>
          <c:idx val="2"/>
          <c:order val="2"/>
          <c:tx>
            <c:strRef>
              <c:f>'S27'!$P$1</c:f>
              <c:strCache>
                <c:ptCount val="1"/>
                <c:pt idx="0">
                  <c:v>LIGNES RAMASSÉES</c:v>
                </c:pt>
              </c:strCache>
            </c:strRef>
          </c:tx>
          <c:val>
            <c:numRef>
              <c:f>'S27'!$P$2:$P$7</c:f>
              <c:numCache>
                <c:formatCode>General</c:formatCode>
                <c:ptCount val="6"/>
                <c:pt idx="0">
                  <c:v>4843</c:v>
                </c:pt>
                <c:pt idx="1">
                  <c:v>5188</c:v>
                </c:pt>
                <c:pt idx="2">
                  <c:v>5277</c:v>
                </c:pt>
                <c:pt idx="3">
                  <c:v>4490</c:v>
                </c:pt>
                <c:pt idx="4">
                  <c:v>4175</c:v>
                </c:pt>
                <c:pt idx="5">
                  <c:v>2633</c:v>
                </c:pt>
              </c:numCache>
            </c:numRef>
          </c:val>
        </c:ser>
        <c:ser>
          <c:idx val="3"/>
          <c:order val="3"/>
          <c:tx>
            <c:strRef>
              <c:f>'S27'!$Q$1</c:f>
              <c:strCache>
                <c:ptCount val="1"/>
                <c:pt idx="0">
                  <c:v>VARIABLE REALISÉ (RATIO)</c:v>
                </c:pt>
              </c:strCache>
            </c:strRef>
          </c:tx>
          <c:val>
            <c:numRef>
              <c:f>'S27'!$Q$2:$Q$7</c:f>
              <c:numCache>
                <c:formatCode>0.00</c:formatCode>
                <c:ptCount val="6"/>
                <c:pt idx="0">
                  <c:v>123.38853503184713</c:v>
                </c:pt>
                <c:pt idx="1">
                  <c:v>116.58426966292136</c:v>
                </c:pt>
                <c:pt idx="2">
                  <c:v>119.93181818181819</c:v>
                </c:pt>
                <c:pt idx="3">
                  <c:v>120.53691275167786</c:v>
                </c:pt>
                <c:pt idx="4">
                  <c:v>121.30750605326877</c:v>
                </c:pt>
                <c:pt idx="5">
                  <c:v>122.94163424124513</c:v>
                </c:pt>
              </c:numCache>
            </c:numRef>
          </c:val>
        </c:ser>
        <c:ser>
          <c:idx val="4"/>
          <c:order val="4"/>
          <c:tx>
            <c:strRef>
              <c:f>'S27'!$S$1</c:f>
              <c:strCache>
                <c:ptCount val="1"/>
                <c:pt idx="0">
                  <c:v>TOTAL (RATIO)</c:v>
                </c:pt>
              </c:strCache>
            </c:strRef>
          </c:tx>
          <c:val>
            <c:numRef>
              <c:f>'S27'!$S$2:$S$7</c:f>
              <c:numCache>
                <c:formatCode>0.00</c:formatCode>
                <c:ptCount val="6"/>
                <c:pt idx="0">
                  <c:v>77.281914893617014</c:v>
                </c:pt>
                <c:pt idx="1">
                  <c:v>79.509578544061299</c:v>
                </c:pt>
                <c:pt idx="2">
                  <c:v>89.063291139240505</c:v>
                </c:pt>
                <c:pt idx="3">
                  <c:v>59.208791208791212</c:v>
                </c:pt>
                <c:pt idx="4">
                  <c:v>65.834428383705657</c:v>
                </c:pt>
                <c:pt idx="5">
                  <c:v>95.168674698795158</c:v>
                </c:pt>
              </c:numCache>
            </c:numRef>
          </c:val>
        </c:ser>
        <c:dLbls/>
        <c:marker val="1"/>
        <c:axId val="46650496"/>
        <c:axId val="46652032"/>
      </c:lineChart>
      <c:catAx>
        <c:axId val="46650496"/>
        <c:scaling>
          <c:orientation val="minMax"/>
        </c:scaling>
        <c:axPos val="b"/>
        <c:numFmt formatCode="dddd" sourceLinked="1"/>
        <c:tickLblPos val="nextTo"/>
        <c:crossAx val="46652032"/>
        <c:crosses val="autoZero"/>
        <c:auto val="1"/>
        <c:lblAlgn val="ctr"/>
        <c:lblOffset val="100"/>
        <c:noMultiLvlLbl val="1"/>
      </c:catAx>
      <c:valAx>
        <c:axId val="46652032"/>
        <c:scaling>
          <c:logBase val="10"/>
          <c:orientation val="minMax"/>
        </c:scaling>
        <c:axPos val="l"/>
        <c:minorGridlines/>
        <c:numFmt formatCode="0" sourceLinked="0"/>
        <c:tickLblPos val="nextTo"/>
        <c:crossAx val="4665049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1"/>
          <c:tx>
            <c:strRef>
              <c:f>'S28'!$O$1</c:f>
              <c:strCache>
                <c:ptCount val="1"/>
                <c:pt idx="0">
                  <c:v>NOMBRE BACS A L HEURE</c:v>
                </c:pt>
              </c:strCache>
            </c:strRef>
          </c:tx>
          <c:cat>
            <c:strRef>
              <c:f>'S28'!$L$2:$L$7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'S28'!$O$2:$O$7</c:f>
              <c:numCache>
                <c:formatCode>0.00</c:formatCode>
                <c:ptCount val="6"/>
                <c:pt idx="0">
                  <c:v>23.235668789808916</c:v>
                </c:pt>
                <c:pt idx="1">
                  <c:v>23.550561797752806</c:v>
                </c:pt>
                <c:pt idx="2">
                  <c:v>23</c:v>
                </c:pt>
                <c:pt idx="3">
                  <c:v>25.906040268456376</c:v>
                </c:pt>
                <c:pt idx="4">
                  <c:v>27.748184019370459</c:v>
                </c:pt>
                <c:pt idx="5">
                  <c:v>25.40077821011673</c:v>
                </c:pt>
              </c:numCache>
            </c:numRef>
          </c:val>
        </c:ser>
        <c:ser>
          <c:idx val="0"/>
          <c:order val="0"/>
          <c:tx>
            <c:strRef>
              <c:f>'S28'!$M$1</c:f>
              <c:strCache>
                <c:ptCount val="1"/>
                <c:pt idx="0">
                  <c:v>COMMANDES REALISÉES</c:v>
                </c:pt>
              </c:strCache>
            </c:strRef>
          </c:tx>
          <c:val>
            <c:numRef>
              <c:f>'S28'!$M$2:$M$7</c:f>
              <c:numCache>
                <c:formatCode>General</c:formatCode>
                <c:ptCount val="6"/>
                <c:pt idx="0">
                  <c:v>912</c:v>
                </c:pt>
                <c:pt idx="1">
                  <c:v>1048</c:v>
                </c:pt>
                <c:pt idx="2">
                  <c:v>1012</c:v>
                </c:pt>
                <c:pt idx="3">
                  <c:v>965</c:v>
                </c:pt>
                <c:pt idx="4">
                  <c:v>955</c:v>
                </c:pt>
                <c:pt idx="5">
                  <c:v>544</c:v>
                </c:pt>
              </c:numCache>
            </c:numRef>
          </c:val>
        </c:ser>
        <c:ser>
          <c:idx val="2"/>
          <c:order val="2"/>
          <c:tx>
            <c:strRef>
              <c:f>'S28'!$P$1</c:f>
              <c:strCache>
                <c:ptCount val="1"/>
                <c:pt idx="0">
                  <c:v>LIGNES RAMASSÉES</c:v>
                </c:pt>
              </c:strCache>
            </c:strRef>
          </c:tx>
          <c:val>
            <c:numRef>
              <c:f>'S28'!$P$2:$P$7</c:f>
              <c:numCache>
                <c:formatCode>General</c:formatCode>
                <c:ptCount val="6"/>
                <c:pt idx="0">
                  <c:v>4843</c:v>
                </c:pt>
                <c:pt idx="1">
                  <c:v>5188</c:v>
                </c:pt>
                <c:pt idx="2">
                  <c:v>5277</c:v>
                </c:pt>
                <c:pt idx="3">
                  <c:v>4490</c:v>
                </c:pt>
                <c:pt idx="4">
                  <c:v>4175</c:v>
                </c:pt>
                <c:pt idx="5">
                  <c:v>2633</c:v>
                </c:pt>
              </c:numCache>
            </c:numRef>
          </c:val>
        </c:ser>
        <c:ser>
          <c:idx val="3"/>
          <c:order val="3"/>
          <c:tx>
            <c:strRef>
              <c:f>'S28'!$Q$1</c:f>
              <c:strCache>
                <c:ptCount val="1"/>
                <c:pt idx="0">
                  <c:v>VARIABLE REALISÉ (RATIO)</c:v>
                </c:pt>
              </c:strCache>
            </c:strRef>
          </c:tx>
          <c:val>
            <c:numRef>
              <c:f>'S28'!$Q$2:$Q$7</c:f>
            </c:numRef>
          </c:val>
        </c:ser>
        <c:ser>
          <c:idx val="4"/>
          <c:order val="4"/>
          <c:tx>
            <c:strRef>
              <c:f>'S28'!$S$1</c:f>
              <c:strCache>
                <c:ptCount val="1"/>
                <c:pt idx="0">
                  <c:v>TOTAL (RATIO)</c:v>
                </c:pt>
              </c:strCache>
            </c:strRef>
          </c:tx>
          <c:val>
            <c:numRef>
              <c:f>'S28'!$S$2:$S$7</c:f>
              <c:numCache>
                <c:formatCode>0.00</c:formatCode>
                <c:ptCount val="6"/>
                <c:pt idx="0">
                  <c:v>77.281914893617014</c:v>
                </c:pt>
                <c:pt idx="1">
                  <c:v>79.509578544061299</c:v>
                </c:pt>
                <c:pt idx="2">
                  <c:v>89.063291139240505</c:v>
                </c:pt>
                <c:pt idx="3">
                  <c:v>59.208791208791212</c:v>
                </c:pt>
                <c:pt idx="4">
                  <c:v>65.834428383705657</c:v>
                </c:pt>
                <c:pt idx="5">
                  <c:v>95.168674698795158</c:v>
                </c:pt>
              </c:numCache>
            </c:numRef>
          </c:val>
        </c:ser>
        <c:dLbls/>
        <c:marker val="1"/>
        <c:axId val="48501888"/>
        <c:axId val="48503424"/>
      </c:lineChart>
      <c:catAx>
        <c:axId val="48501888"/>
        <c:scaling>
          <c:orientation val="minMax"/>
        </c:scaling>
        <c:axPos val="b"/>
        <c:numFmt formatCode="dddd" sourceLinked="1"/>
        <c:tickLblPos val="nextTo"/>
        <c:crossAx val="48503424"/>
        <c:crosses val="autoZero"/>
        <c:auto val="1"/>
        <c:lblAlgn val="ctr"/>
        <c:lblOffset val="100"/>
        <c:noMultiLvlLbl val="1"/>
      </c:catAx>
      <c:valAx>
        <c:axId val="48503424"/>
        <c:scaling>
          <c:logBase val="10"/>
          <c:orientation val="minMax"/>
        </c:scaling>
        <c:axPos val="l"/>
        <c:minorGridlines/>
        <c:numFmt formatCode="0" sourceLinked="0"/>
        <c:tickLblPos val="nextTo"/>
        <c:crossAx val="4850188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1"/>
          <c:tx>
            <c:strRef>
              <c:f>'S29'!$O$1</c:f>
              <c:strCache>
                <c:ptCount val="1"/>
                <c:pt idx="0">
                  <c:v>NOMBRE BACS A L HEURE</c:v>
                </c:pt>
              </c:strCache>
            </c:strRef>
          </c:tx>
          <c:cat>
            <c:strRef>
              <c:f>'S29'!$L$2:$L$7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'S29'!$O$2:$O$7</c:f>
              <c:numCache>
                <c:formatCode>0.00</c:formatCode>
                <c:ptCount val="6"/>
                <c:pt idx="0">
                  <c:v>23.235668789808916</c:v>
                </c:pt>
                <c:pt idx="1">
                  <c:v>23.550561797752806</c:v>
                </c:pt>
                <c:pt idx="2">
                  <c:v>23</c:v>
                </c:pt>
                <c:pt idx="3">
                  <c:v>25.906040268456376</c:v>
                </c:pt>
                <c:pt idx="4">
                  <c:v>27.748184019370459</c:v>
                </c:pt>
                <c:pt idx="5">
                  <c:v>25.40077821011673</c:v>
                </c:pt>
              </c:numCache>
            </c:numRef>
          </c:val>
        </c:ser>
        <c:ser>
          <c:idx val="0"/>
          <c:order val="0"/>
          <c:tx>
            <c:strRef>
              <c:f>'S29'!$M$1</c:f>
              <c:strCache>
                <c:ptCount val="1"/>
                <c:pt idx="0">
                  <c:v>COMMANDES REALISÉES</c:v>
                </c:pt>
              </c:strCache>
            </c:strRef>
          </c:tx>
          <c:val>
            <c:numRef>
              <c:f>'S29'!$M$2:$M$7</c:f>
              <c:numCache>
                <c:formatCode>General</c:formatCode>
                <c:ptCount val="6"/>
                <c:pt idx="0">
                  <c:v>912</c:v>
                </c:pt>
                <c:pt idx="1">
                  <c:v>1048</c:v>
                </c:pt>
                <c:pt idx="2">
                  <c:v>1012</c:v>
                </c:pt>
                <c:pt idx="3">
                  <c:v>965</c:v>
                </c:pt>
                <c:pt idx="4">
                  <c:v>955</c:v>
                </c:pt>
                <c:pt idx="5">
                  <c:v>544</c:v>
                </c:pt>
              </c:numCache>
            </c:numRef>
          </c:val>
        </c:ser>
        <c:ser>
          <c:idx val="2"/>
          <c:order val="2"/>
          <c:tx>
            <c:strRef>
              <c:f>'S29'!$P$1</c:f>
              <c:strCache>
                <c:ptCount val="1"/>
                <c:pt idx="0">
                  <c:v>LIGNES RAMASSÉES</c:v>
                </c:pt>
              </c:strCache>
            </c:strRef>
          </c:tx>
          <c:val>
            <c:numRef>
              <c:f>'S29'!$P$2:$P$7</c:f>
              <c:numCache>
                <c:formatCode>General</c:formatCode>
                <c:ptCount val="6"/>
                <c:pt idx="0">
                  <c:v>4843</c:v>
                </c:pt>
                <c:pt idx="1">
                  <c:v>5188</c:v>
                </c:pt>
                <c:pt idx="2">
                  <c:v>5277</c:v>
                </c:pt>
                <c:pt idx="3">
                  <c:v>4490</c:v>
                </c:pt>
                <c:pt idx="4">
                  <c:v>4175</c:v>
                </c:pt>
                <c:pt idx="5">
                  <c:v>2633</c:v>
                </c:pt>
              </c:numCache>
            </c:numRef>
          </c:val>
        </c:ser>
        <c:ser>
          <c:idx val="3"/>
          <c:order val="3"/>
          <c:tx>
            <c:strRef>
              <c:f>'S29'!$Q$1</c:f>
              <c:strCache>
                <c:ptCount val="1"/>
                <c:pt idx="0">
                  <c:v>VARIABLE REALISÉ (RATIO)</c:v>
                </c:pt>
              </c:strCache>
            </c:strRef>
          </c:tx>
          <c:val>
            <c:numRef>
              <c:f>'S29'!$Q$2:$Q$7</c:f>
              <c:numCache>
                <c:formatCode>0.00</c:formatCode>
                <c:ptCount val="6"/>
                <c:pt idx="0">
                  <c:v>123.38853503184713</c:v>
                </c:pt>
                <c:pt idx="1">
                  <c:v>116.58426966292136</c:v>
                </c:pt>
                <c:pt idx="2">
                  <c:v>119.93181818181819</c:v>
                </c:pt>
                <c:pt idx="3">
                  <c:v>120.53691275167786</c:v>
                </c:pt>
                <c:pt idx="4">
                  <c:v>121.30750605326877</c:v>
                </c:pt>
                <c:pt idx="5">
                  <c:v>122.94163424124513</c:v>
                </c:pt>
              </c:numCache>
            </c:numRef>
          </c:val>
        </c:ser>
        <c:ser>
          <c:idx val="4"/>
          <c:order val="4"/>
          <c:tx>
            <c:strRef>
              <c:f>'S29'!$S$1</c:f>
              <c:strCache>
                <c:ptCount val="1"/>
                <c:pt idx="0">
                  <c:v>TOTAL (RATIO)</c:v>
                </c:pt>
              </c:strCache>
            </c:strRef>
          </c:tx>
          <c:val>
            <c:numRef>
              <c:f>'S29'!$S$2:$S$7</c:f>
              <c:numCache>
                <c:formatCode>0.00</c:formatCode>
                <c:ptCount val="6"/>
                <c:pt idx="0">
                  <c:v>77.281914893617014</c:v>
                </c:pt>
                <c:pt idx="1">
                  <c:v>79.509578544061299</c:v>
                </c:pt>
                <c:pt idx="2">
                  <c:v>89.063291139240505</c:v>
                </c:pt>
                <c:pt idx="3">
                  <c:v>59.208791208791212</c:v>
                </c:pt>
                <c:pt idx="4">
                  <c:v>65.834428383705657</c:v>
                </c:pt>
                <c:pt idx="5">
                  <c:v>95.168674698795158</c:v>
                </c:pt>
              </c:numCache>
            </c:numRef>
          </c:val>
        </c:ser>
        <c:dLbls/>
        <c:marker val="1"/>
        <c:axId val="48717184"/>
        <c:axId val="48723072"/>
      </c:lineChart>
      <c:catAx>
        <c:axId val="48717184"/>
        <c:scaling>
          <c:orientation val="minMax"/>
        </c:scaling>
        <c:axPos val="b"/>
        <c:numFmt formatCode="dddd" sourceLinked="1"/>
        <c:tickLblPos val="nextTo"/>
        <c:crossAx val="48723072"/>
        <c:crosses val="autoZero"/>
        <c:auto val="1"/>
        <c:lblAlgn val="ctr"/>
        <c:lblOffset val="100"/>
        <c:noMultiLvlLbl val="1"/>
      </c:catAx>
      <c:valAx>
        <c:axId val="48723072"/>
        <c:scaling>
          <c:logBase val="10"/>
          <c:orientation val="minMax"/>
        </c:scaling>
        <c:axPos val="l"/>
        <c:minorGridlines/>
        <c:numFmt formatCode="0" sourceLinked="0"/>
        <c:tickLblPos val="nextTo"/>
        <c:crossAx val="4871718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1"/>
          <c:tx>
            <c:strRef>
              <c:f>'S30'!$O$1</c:f>
              <c:strCache>
                <c:ptCount val="1"/>
                <c:pt idx="0">
                  <c:v>NOMBRE BACS A L HEURE</c:v>
                </c:pt>
              </c:strCache>
            </c:strRef>
          </c:tx>
          <c:cat>
            <c:strRef>
              <c:f>'S30'!$L$2:$L$7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'S30'!$O$2:$O$7</c:f>
              <c:numCache>
                <c:formatCode>0.00</c:formatCode>
                <c:ptCount val="6"/>
                <c:pt idx="0">
                  <c:v>23.235668789808916</c:v>
                </c:pt>
                <c:pt idx="1">
                  <c:v>23.550561797752806</c:v>
                </c:pt>
                <c:pt idx="2">
                  <c:v>23</c:v>
                </c:pt>
                <c:pt idx="3">
                  <c:v>25.906040268456376</c:v>
                </c:pt>
                <c:pt idx="4">
                  <c:v>27.748184019370459</c:v>
                </c:pt>
                <c:pt idx="5">
                  <c:v>25.40077821011673</c:v>
                </c:pt>
              </c:numCache>
            </c:numRef>
          </c:val>
        </c:ser>
        <c:ser>
          <c:idx val="0"/>
          <c:order val="0"/>
          <c:tx>
            <c:strRef>
              <c:f>'S30'!$M$1</c:f>
              <c:strCache>
                <c:ptCount val="1"/>
                <c:pt idx="0">
                  <c:v>COMMANDES REALISÉES</c:v>
                </c:pt>
              </c:strCache>
            </c:strRef>
          </c:tx>
          <c:val>
            <c:numRef>
              <c:f>'S30'!$M$2:$M$7</c:f>
              <c:numCache>
                <c:formatCode>General</c:formatCode>
                <c:ptCount val="6"/>
                <c:pt idx="0">
                  <c:v>912</c:v>
                </c:pt>
                <c:pt idx="1">
                  <c:v>1048</c:v>
                </c:pt>
                <c:pt idx="2">
                  <c:v>1012</c:v>
                </c:pt>
                <c:pt idx="3">
                  <c:v>965</c:v>
                </c:pt>
                <c:pt idx="4">
                  <c:v>955</c:v>
                </c:pt>
                <c:pt idx="5">
                  <c:v>544</c:v>
                </c:pt>
              </c:numCache>
            </c:numRef>
          </c:val>
        </c:ser>
        <c:ser>
          <c:idx val="2"/>
          <c:order val="2"/>
          <c:tx>
            <c:strRef>
              <c:f>'S30'!$P$1</c:f>
              <c:strCache>
                <c:ptCount val="1"/>
                <c:pt idx="0">
                  <c:v>LIGNES RAMASSÉES</c:v>
                </c:pt>
              </c:strCache>
            </c:strRef>
          </c:tx>
          <c:val>
            <c:numRef>
              <c:f>'S30'!$P$2:$P$7</c:f>
              <c:numCache>
                <c:formatCode>General</c:formatCode>
                <c:ptCount val="6"/>
                <c:pt idx="0">
                  <c:v>4843</c:v>
                </c:pt>
                <c:pt idx="1">
                  <c:v>5188</c:v>
                </c:pt>
                <c:pt idx="2">
                  <c:v>5277</c:v>
                </c:pt>
                <c:pt idx="3">
                  <c:v>4490</c:v>
                </c:pt>
                <c:pt idx="4">
                  <c:v>4175</c:v>
                </c:pt>
                <c:pt idx="5">
                  <c:v>2633</c:v>
                </c:pt>
              </c:numCache>
            </c:numRef>
          </c:val>
        </c:ser>
        <c:ser>
          <c:idx val="3"/>
          <c:order val="3"/>
          <c:tx>
            <c:strRef>
              <c:f>'S30'!$Q$1</c:f>
              <c:strCache>
                <c:ptCount val="1"/>
                <c:pt idx="0">
                  <c:v>VARIABLE REALISÉ (RATIO)</c:v>
                </c:pt>
              </c:strCache>
            </c:strRef>
          </c:tx>
          <c:val>
            <c:numRef>
              <c:f>'S30'!$Q$2:$Q$7</c:f>
              <c:numCache>
                <c:formatCode>0.00</c:formatCode>
                <c:ptCount val="6"/>
                <c:pt idx="0">
                  <c:v>123.38853503184713</c:v>
                </c:pt>
                <c:pt idx="1">
                  <c:v>116.58426966292136</c:v>
                </c:pt>
                <c:pt idx="2">
                  <c:v>119.93181818181819</c:v>
                </c:pt>
                <c:pt idx="3">
                  <c:v>120.53691275167786</c:v>
                </c:pt>
                <c:pt idx="4">
                  <c:v>121.30750605326877</c:v>
                </c:pt>
                <c:pt idx="5">
                  <c:v>122.94163424124513</c:v>
                </c:pt>
              </c:numCache>
            </c:numRef>
          </c:val>
        </c:ser>
        <c:ser>
          <c:idx val="4"/>
          <c:order val="4"/>
          <c:tx>
            <c:strRef>
              <c:f>'S30'!$S$1</c:f>
              <c:strCache>
                <c:ptCount val="1"/>
                <c:pt idx="0">
                  <c:v>TOTAL (RATIO)</c:v>
                </c:pt>
              </c:strCache>
            </c:strRef>
          </c:tx>
          <c:val>
            <c:numRef>
              <c:f>'S30'!$S$2:$S$7</c:f>
              <c:numCache>
                <c:formatCode>0.00</c:formatCode>
                <c:ptCount val="6"/>
                <c:pt idx="0">
                  <c:v>77.281914893617014</c:v>
                </c:pt>
                <c:pt idx="1">
                  <c:v>79.509578544061299</c:v>
                </c:pt>
                <c:pt idx="2">
                  <c:v>89.063291139240505</c:v>
                </c:pt>
                <c:pt idx="3">
                  <c:v>59.208791208791212</c:v>
                </c:pt>
                <c:pt idx="4">
                  <c:v>65.834428383705657</c:v>
                </c:pt>
                <c:pt idx="5">
                  <c:v>95.168674698795158</c:v>
                </c:pt>
              </c:numCache>
            </c:numRef>
          </c:val>
        </c:ser>
        <c:dLbls/>
        <c:marker val="1"/>
        <c:axId val="48678784"/>
        <c:axId val="48680320"/>
      </c:lineChart>
      <c:catAx>
        <c:axId val="48678784"/>
        <c:scaling>
          <c:orientation val="minMax"/>
        </c:scaling>
        <c:axPos val="b"/>
        <c:numFmt formatCode="dddd" sourceLinked="1"/>
        <c:tickLblPos val="nextTo"/>
        <c:crossAx val="48680320"/>
        <c:crosses val="autoZero"/>
        <c:auto val="1"/>
        <c:lblAlgn val="ctr"/>
        <c:lblOffset val="100"/>
        <c:noMultiLvlLbl val="1"/>
      </c:catAx>
      <c:valAx>
        <c:axId val="48680320"/>
        <c:scaling>
          <c:logBase val="10"/>
          <c:orientation val="minMax"/>
        </c:scaling>
        <c:axPos val="l"/>
        <c:minorGridlines/>
        <c:numFmt formatCode="0" sourceLinked="0"/>
        <c:tickLblPos val="nextTo"/>
        <c:crossAx val="4867878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1"/>
          <c:tx>
            <c:strRef>
              <c:f>'S31'!$O$1</c:f>
              <c:strCache>
                <c:ptCount val="1"/>
                <c:pt idx="0">
                  <c:v>NOMBRE BACS A L HEURE</c:v>
                </c:pt>
              </c:strCache>
            </c:strRef>
          </c:tx>
          <c:cat>
            <c:strRef>
              <c:f>'S31'!$L$2:$L$7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'S31'!$O$2:$O$7</c:f>
              <c:numCache>
                <c:formatCode>0.00</c:formatCode>
                <c:ptCount val="6"/>
                <c:pt idx="0">
                  <c:v>23.235668789808916</c:v>
                </c:pt>
                <c:pt idx="1">
                  <c:v>23.550561797752806</c:v>
                </c:pt>
                <c:pt idx="2">
                  <c:v>23</c:v>
                </c:pt>
                <c:pt idx="3">
                  <c:v>25.906040268456376</c:v>
                </c:pt>
                <c:pt idx="4">
                  <c:v>27.748184019370459</c:v>
                </c:pt>
                <c:pt idx="5">
                  <c:v>25.40077821011673</c:v>
                </c:pt>
              </c:numCache>
            </c:numRef>
          </c:val>
        </c:ser>
        <c:ser>
          <c:idx val="0"/>
          <c:order val="0"/>
          <c:tx>
            <c:strRef>
              <c:f>'S31'!$M$1</c:f>
              <c:strCache>
                <c:ptCount val="1"/>
                <c:pt idx="0">
                  <c:v>COMMANDES REALISÉES</c:v>
                </c:pt>
              </c:strCache>
            </c:strRef>
          </c:tx>
          <c:val>
            <c:numRef>
              <c:f>'S31'!$M$2:$M$7</c:f>
              <c:numCache>
                <c:formatCode>General</c:formatCode>
                <c:ptCount val="6"/>
                <c:pt idx="0">
                  <c:v>912</c:v>
                </c:pt>
                <c:pt idx="1">
                  <c:v>1048</c:v>
                </c:pt>
                <c:pt idx="2">
                  <c:v>1012</c:v>
                </c:pt>
                <c:pt idx="3">
                  <c:v>965</c:v>
                </c:pt>
                <c:pt idx="4">
                  <c:v>955</c:v>
                </c:pt>
                <c:pt idx="5">
                  <c:v>544</c:v>
                </c:pt>
              </c:numCache>
            </c:numRef>
          </c:val>
        </c:ser>
        <c:ser>
          <c:idx val="2"/>
          <c:order val="2"/>
          <c:tx>
            <c:strRef>
              <c:f>'S31'!$P$1</c:f>
              <c:strCache>
                <c:ptCount val="1"/>
                <c:pt idx="0">
                  <c:v>LIGNES RAMASSÉES</c:v>
                </c:pt>
              </c:strCache>
            </c:strRef>
          </c:tx>
          <c:val>
            <c:numRef>
              <c:f>'S31'!$P$2:$P$7</c:f>
              <c:numCache>
                <c:formatCode>General</c:formatCode>
                <c:ptCount val="6"/>
                <c:pt idx="0">
                  <c:v>4843</c:v>
                </c:pt>
                <c:pt idx="1">
                  <c:v>5188</c:v>
                </c:pt>
                <c:pt idx="2">
                  <c:v>5277</c:v>
                </c:pt>
                <c:pt idx="3">
                  <c:v>4490</c:v>
                </c:pt>
                <c:pt idx="4">
                  <c:v>4175</c:v>
                </c:pt>
                <c:pt idx="5">
                  <c:v>2633</c:v>
                </c:pt>
              </c:numCache>
            </c:numRef>
          </c:val>
        </c:ser>
        <c:ser>
          <c:idx val="3"/>
          <c:order val="3"/>
          <c:tx>
            <c:strRef>
              <c:f>'S31'!$Q$1</c:f>
              <c:strCache>
                <c:ptCount val="1"/>
                <c:pt idx="0">
                  <c:v>VARIABLE REALISÉ (RATIO)</c:v>
                </c:pt>
              </c:strCache>
            </c:strRef>
          </c:tx>
          <c:val>
            <c:numRef>
              <c:f>'S31'!$Q$2:$Q$7</c:f>
              <c:numCache>
                <c:formatCode>0.00</c:formatCode>
                <c:ptCount val="6"/>
                <c:pt idx="0">
                  <c:v>123.38853503184713</c:v>
                </c:pt>
                <c:pt idx="1">
                  <c:v>116.58426966292136</c:v>
                </c:pt>
                <c:pt idx="2">
                  <c:v>119.93181818181819</c:v>
                </c:pt>
                <c:pt idx="3">
                  <c:v>120.53691275167786</c:v>
                </c:pt>
                <c:pt idx="4">
                  <c:v>121.30750605326877</c:v>
                </c:pt>
                <c:pt idx="5">
                  <c:v>122.94163424124513</c:v>
                </c:pt>
              </c:numCache>
            </c:numRef>
          </c:val>
        </c:ser>
        <c:ser>
          <c:idx val="4"/>
          <c:order val="4"/>
          <c:tx>
            <c:strRef>
              <c:f>'S31'!$S$1</c:f>
              <c:strCache>
                <c:ptCount val="1"/>
                <c:pt idx="0">
                  <c:v>TOTAL (RATIO)</c:v>
                </c:pt>
              </c:strCache>
            </c:strRef>
          </c:tx>
          <c:val>
            <c:numRef>
              <c:f>'S31'!$S$2:$S$7</c:f>
              <c:numCache>
                <c:formatCode>0.00</c:formatCode>
                <c:ptCount val="6"/>
                <c:pt idx="0">
                  <c:v>77.281914893617014</c:v>
                </c:pt>
                <c:pt idx="1">
                  <c:v>79.509578544061299</c:v>
                </c:pt>
                <c:pt idx="2">
                  <c:v>89.063291139240505</c:v>
                </c:pt>
                <c:pt idx="3">
                  <c:v>59.208791208791212</c:v>
                </c:pt>
                <c:pt idx="4">
                  <c:v>65.834428383705657</c:v>
                </c:pt>
                <c:pt idx="5">
                  <c:v>95.168674698795158</c:v>
                </c:pt>
              </c:numCache>
            </c:numRef>
          </c:val>
        </c:ser>
        <c:dLbls/>
        <c:marker val="1"/>
        <c:axId val="48947200"/>
        <c:axId val="48948736"/>
      </c:lineChart>
      <c:catAx>
        <c:axId val="48947200"/>
        <c:scaling>
          <c:orientation val="minMax"/>
        </c:scaling>
        <c:axPos val="b"/>
        <c:numFmt formatCode="dddd" sourceLinked="1"/>
        <c:tickLblPos val="nextTo"/>
        <c:crossAx val="48948736"/>
        <c:crosses val="autoZero"/>
        <c:auto val="1"/>
        <c:lblAlgn val="ctr"/>
        <c:lblOffset val="100"/>
        <c:noMultiLvlLbl val="1"/>
      </c:catAx>
      <c:valAx>
        <c:axId val="48948736"/>
        <c:scaling>
          <c:logBase val="10"/>
          <c:orientation val="minMax"/>
        </c:scaling>
        <c:axPos val="l"/>
        <c:minorGridlines/>
        <c:numFmt formatCode="0" sourceLinked="0"/>
        <c:tickLblPos val="nextTo"/>
        <c:crossAx val="489472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'S32'!$M$1</c:f>
              <c:strCache>
                <c:ptCount val="1"/>
                <c:pt idx="0">
                  <c:v>COMMANDES REALISÉES</c:v>
                </c:pt>
              </c:strCache>
            </c:strRef>
          </c:tx>
          <c:cat>
            <c:strRef>
              <c:f>'S32'!$L$2:$L$7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'S32'!$M$2:$M$7</c:f>
            </c:numRef>
          </c:val>
        </c:ser>
        <c:ser>
          <c:idx val="1"/>
          <c:order val="1"/>
          <c:tx>
            <c:strRef>
              <c:f>'S32'!$O$1</c:f>
              <c:strCache>
                <c:ptCount val="1"/>
                <c:pt idx="0">
                  <c:v>NOMBRE BACS A L HEURE</c:v>
                </c:pt>
              </c:strCache>
            </c:strRef>
          </c:tx>
          <c:cat>
            <c:strRef>
              <c:f>'S32'!$L$2:$L$7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'S32'!$O$2:$O$7</c:f>
              <c:numCache>
                <c:formatCode>0.00</c:formatCode>
                <c:ptCount val="6"/>
                <c:pt idx="0">
                  <c:v>23.235668789808916</c:v>
                </c:pt>
                <c:pt idx="1">
                  <c:v>23.550561797752806</c:v>
                </c:pt>
                <c:pt idx="2">
                  <c:v>23</c:v>
                </c:pt>
                <c:pt idx="3">
                  <c:v>25.906040268456376</c:v>
                </c:pt>
                <c:pt idx="4">
                  <c:v>27.748184019370459</c:v>
                </c:pt>
                <c:pt idx="5">
                  <c:v>25.40077821011673</c:v>
                </c:pt>
              </c:numCache>
            </c:numRef>
          </c:val>
        </c:ser>
        <c:ser>
          <c:idx val="2"/>
          <c:order val="2"/>
          <c:tx>
            <c:strRef>
              <c:f>'S32'!$P$1</c:f>
              <c:strCache>
                <c:ptCount val="1"/>
                <c:pt idx="0">
                  <c:v>LIGNES RAMASSÉES</c:v>
                </c:pt>
              </c:strCache>
            </c:strRef>
          </c:tx>
          <c:cat>
            <c:strRef>
              <c:f>'S32'!$L$2:$L$7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'S32'!$P$2:$P$7</c:f>
              <c:numCache>
                <c:formatCode>General</c:formatCode>
                <c:ptCount val="6"/>
                <c:pt idx="0">
                  <c:v>4843</c:v>
                </c:pt>
                <c:pt idx="1">
                  <c:v>5188</c:v>
                </c:pt>
                <c:pt idx="2">
                  <c:v>5277</c:v>
                </c:pt>
                <c:pt idx="3">
                  <c:v>4490</c:v>
                </c:pt>
                <c:pt idx="4">
                  <c:v>4175</c:v>
                </c:pt>
                <c:pt idx="5">
                  <c:v>2633</c:v>
                </c:pt>
              </c:numCache>
            </c:numRef>
          </c:val>
        </c:ser>
        <c:ser>
          <c:idx val="3"/>
          <c:order val="3"/>
          <c:tx>
            <c:strRef>
              <c:f>'S32'!$Q$1</c:f>
              <c:strCache>
                <c:ptCount val="1"/>
                <c:pt idx="0">
                  <c:v>VARIABLE REALISÉ (RATIO)</c:v>
                </c:pt>
              </c:strCache>
            </c:strRef>
          </c:tx>
          <c:cat>
            <c:strRef>
              <c:f>'S32'!$L$2:$L$7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'S32'!$Q$2:$Q$7</c:f>
              <c:numCache>
                <c:formatCode>0.00</c:formatCode>
                <c:ptCount val="6"/>
                <c:pt idx="0">
                  <c:v>123.38853503184713</c:v>
                </c:pt>
                <c:pt idx="1">
                  <c:v>116.58426966292136</c:v>
                </c:pt>
                <c:pt idx="2">
                  <c:v>119.93181818181819</c:v>
                </c:pt>
                <c:pt idx="3">
                  <c:v>120.53691275167786</c:v>
                </c:pt>
                <c:pt idx="4">
                  <c:v>121.30750605326877</c:v>
                </c:pt>
                <c:pt idx="5">
                  <c:v>122.94163424124513</c:v>
                </c:pt>
              </c:numCache>
            </c:numRef>
          </c:val>
        </c:ser>
        <c:ser>
          <c:idx val="4"/>
          <c:order val="4"/>
          <c:tx>
            <c:strRef>
              <c:f>'S32'!$S$1</c:f>
              <c:strCache>
                <c:ptCount val="1"/>
                <c:pt idx="0">
                  <c:v>TOTAL (RATIO)</c:v>
                </c:pt>
              </c:strCache>
            </c:strRef>
          </c:tx>
          <c:cat>
            <c:strRef>
              <c:f>'S32'!$L$2:$L$7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'S32'!$S$2:$S$7</c:f>
              <c:numCache>
                <c:formatCode>0.00</c:formatCode>
                <c:ptCount val="6"/>
                <c:pt idx="0">
                  <c:v>77.281914893617014</c:v>
                </c:pt>
                <c:pt idx="1">
                  <c:v>79.509578544061299</c:v>
                </c:pt>
                <c:pt idx="2">
                  <c:v>89.063291139240505</c:v>
                </c:pt>
                <c:pt idx="3">
                  <c:v>59.208791208791212</c:v>
                </c:pt>
                <c:pt idx="4">
                  <c:v>65.834428383705657</c:v>
                </c:pt>
                <c:pt idx="5">
                  <c:v>95.168674698795158</c:v>
                </c:pt>
              </c:numCache>
            </c:numRef>
          </c:val>
        </c:ser>
        <c:dLbls/>
        <c:marker val="1"/>
        <c:axId val="49297664"/>
        <c:axId val="49319936"/>
      </c:lineChart>
      <c:catAx>
        <c:axId val="49297664"/>
        <c:scaling>
          <c:orientation val="minMax"/>
        </c:scaling>
        <c:axPos val="b"/>
        <c:numFmt formatCode="dddd" sourceLinked="1"/>
        <c:tickLblPos val="nextTo"/>
        <c:crossAx val="49319936"/>
        <c:crosses val="autoZero"/>
        <c:auto val="1"/>
        <c:lblAlgn val="ctr"/>
        <c:lblOffset val="100"/>
        <c:noMultiLvlLbl val="1"/>
      </c:catAx>
      <c:valAx>
        <c:axId val="49319936"/>
        <c:scaling>
          <c:logBase val="10"/>
          <c:orientation val="minMax"/>
        </c:scaling>
        <c:axPos val="l"/>
        <c:minorGridlines/>
        <c:numFmt formatCode="0.00" sourceLinked="1"/>
        <c:tickLblPos val="nextTo"/>
        <c:crossAx val="4929766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1"/>
          <c:order val="1"/>
          <c:tx>
            <c:strRef>
              <c:f>'Feuille type'!$O$1</c:f>
              <c:strCache>
                <c:ptCount val="1"/>
                <c:pt idx="0">
                  <c:v>NOMBRE BACS A L HEURE</c:v>
                </c:pt>
              </c:strCache>
            </c:strRef>
          </c:tx>
          <c:cat>
            <c:strRef>
              <c:f>'Feuille type'!$L$2:$L$7</c:f>
              <c:strCache>
                <c:ptCount val="6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</c:strCache>
            </c:strRef>
          </c:cat>
          <c:val>
            <c:numRef>
              <c:f>'Feuille type'!$O$2:$O$7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0"/>
          <c:order val="0"/>
          <c:tx>
            <c:strRef>
              <c:f>'Feuille type'!$M$1</c:f>
              <c:strCache>
                <c:ptCount val="1"/>
                <c:pt idx="0">
                  <c:v>COMMANDES REALISÉES</c:v>
                </c:pt>
              </c:strCache>
            </c:strRef>
          </c:tx>
          <c:val>
            <c:numRef>
              <c:f>'Feuille type'!$M$2:$M$7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2"/>
          <c:order val="2"/>
          <c:tx>
            <c:strRef>
              <c:f>'Feuille type'!$P$1</c:f>
              <c:strCache>
                <c:ptCount val="1"/>
                <c:pt idx="0">
                  <c:v>LIGNES RAMASSÉES</c:v>
                </c:pt>
              </c:strCache>
            </c:strRef>
          </c:tx>
          <c:val>
            <c:numRef>
              <c:f>'Feuille type'!$P$2:$P$7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3"/>
          <c:order val="3"/>
          <c:tx>
            <c:strRef>
              <c:f>'Feuille type'!$Q$1</c:f>
              <c:strCache>
                <c:ptCount val="1"/>
                <c:pt idx="0">
                  <c:v>VARIABLE REALISÉ (RATIO)</c:v>
                </c:pt>
              </c:strCache>
            </c:strRef>
          </c:tx>
          <c:val>
            <c:numRef>
              <c:f>'Feuille type'!$Q$2:$Q$7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4"/>
          <c:order val="4"/>
          <c:tx>
            <c:strRef>
              <c:f>'Feuille type'!$S$1</c:f>
              <c:strCache>
                <c:ptCount val="1"/>
                <c:pt idx="0">
                  <c:v>TOTAL (RATIO)</c:v>
                </c:pt>
              </c:strCache>
            </c:strRef>
          </c:tx>
          <c:val>
            <c:numRef>
              <c:f>'Feuille type'!$S$2:$S$7</c:f>
              <c:numCache>
                <c:formatCode>0.00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/>
        <c:marker val="1"/>
        <c:axId val="49427200"/>
        <c:axId val="49428736"/>
      </c:lineChart>
      <c:catAx>
        <c:axId val="49427200"/>
        <c:scaling>
          <c:orientation val="minMax"/>
        </c:scaling>
        <c:axPos val="b"/>
        <c:numFmt formatCode="dddd" sourceLinked="1"/>
        <c:tickLblPos val="nextTo"/>
        <c:crossAx val="49428736"/>
        <c:crosses val="autoZero"/>
        <c:auto val="1"/>
        <c:lblAlgn val="ctr"/>
        <c:lblOffset val="100"/>
        <c:noMultiLvlLbl val="1"/>
      </c:catAx>
      <c:valAx>
        <c:axId val="49428736"/>
        <c:scaling>
          <c:logBase val="10"/>
          <c:orientation val="minMax"/>
        </c:scaling>
        <c:axPos val="l"/>
        <c:minorGridlines/>
        <c:numFmt formatCode="0" sourceLinked="0"/>
        <c:tickLblPos val="nextTo"/>
        <c:crossAx val="49427200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Cumul!$H$1</c:f>
              <c:strCache>
                <c:ptCount val="1"/>
                <c:pt idx="0">
                  <c:v>TOTAL (RATIO)</c:v>
                </c:pt>
              </c:strCache>
            </c:strRef>
          </c:tx>
          <c:cat>
            <c:strRef>
              <c:f>Cumul!$A$2:$A$7</c:f>
              <c:strCache>
                <c:ptCount val="6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</c:strCache>
            </c:strRef>
          </c:cat>
          <c:val>
            <c:numRef>
              <c:f>Cumul!$H$2:$H$7</c:f>
              <c:numCache>
                <c:formatCode>0.00</c:formatCode>
                <c:ptCount val="6"/>
                <c:pt idx="0">
                  <c:v>75.140503647917157</c:v>
                </c:pt>
                <c:pt idx="1">
                  <c:v>75.140503647917157</c:v>
                </c:pt>
                <c:pt idx="2">
                  <c:v>75.140503647917157</c:v>
                </c:pt>
                <c:pt idx="3">
                  <c:v>75.140503647917157</c:v>
                </c:pt>
                <c:pt idx="4">
                  <c:v>75.140503647917157</c:v>
                </c:pt>
                <c:pt idx="5">
                  <c:v>75.140503647917157</c:v>
                </c:pt>
              </c:numCache>
            </c:numRef>
          </c:val>
        </c:ser>
        <c:ser>
          <c:idx val="1"/>
          <c:order val="1"/>
          <c:tx>
            <c:strRef>
              <c:f>Cumul!$B$1</c:f>
              <c:strCache>
                <c:ptCount val="1"/>
                <c:pt idx="0">
                  <c:v>COMMANDES REALISEES</c:v>
                </c:pt>
              </c:strCache>
            </c:strRef>
          </c:tx>
          <c:cat>
            <c:strRef>
              <c:f>Cumul!$A$2:$A$7</c:f>
              <c:strCache>
                <c:ptCount val="6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</c:strCache>
            </c:strRef>
          </c:cat>
          <c:val>
            <c:numRef>
              <c:f>Cumul!$B$2:$B$7</c:f>
              <c:numCache>
                <c:formatCode>0.00</c:formatCode>
                <c:ptCount val="6"/>
                <c:pt idx="0">
                  <c:v>906</c:v>
                </c:pt>
                <c:pt idx="1">
                  <c:v>906</c:v>
                </c:pt>
                <c:pt idx="2">
                  <c:v>906</c:v>
                </c:pt>
                <c:pt idx="3">
                  <c:v>906</c:v>
                </c:pt>
                <c:pt idx="4">
                  <c:v>906</c:v>
                </c:pt>
                <c:pt idx="5">
                  <c:v>906</c:v>
                </c:pt>
              </c:numCache>
            </c:numRef>
          </c:val>
        </c:ser>
        <c:ser>
          <c:idx val="2"/>
          <c:order val="2"/>
          <c:tx>
            <c:strRef>
              <c:f>Cumul!$D$1</c:f>
              <c:strCache>
                <c:ptCount val="1"/>
                <c:pt idx="0">
                  <c:v>MOYENNE VITESSE RAMASSAGE A L HEURE</c:v>
                </c:pt>
              </c:strCache>
            </c:strRef>
          </c:tx>
          <c:cat>
            <c:strRef>
              <c:f>Cumul!$A$2:$A$7</c:f>
              <c:strCache>
                <c:ptCount val="6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</c:strCache>
            </c:strRef>
          </c:cat>
          <c:val>
            <c:numRef>
              <c:f>Cumul!$D$2:$D$7</c:f>
              <c:numCache>
                <c:formatCode>0.00</c:formatCode>
                <c:ptCount val="6"/>
                <c:pt idx="0">
                  <c:v>24.806872180917548</c:v>
                </c:pt>
                <c:pt idx="1">
                  <c:v>24.806872180917548</c:v>
                </c:pt>
                <c:pt idx="2">
                  <c:v>24.806872180917548</c:v>
                </c:pt>
                <c:pt idx="3">
                  <c:v>24.806872180917548</c:v>
                </c:pt>
                <c:pt idx="4">
                  <c:v>24.806872180917548</c:v>
                </c:pt>
                <c:pt idx="5">
                  <c:v>24.806872180917548</c:v>
                </c:pt>
              </c:numCache>
            </c:numRef>
          </c:val>
        </c:ser>
        <c:ser>
          <c:idx val="3"/>
          <c:order val="3"/>
          <c:tx>
            <c:strRef>
              <c:f>Cumul!$E$1</c:f>
              <c:strCache>
                <c:ptCount val="1"/>
                <c:pt idx="0">
                  <c:v>LIGNES RAMASSEES</c:v>
                </c:pt>
              </c:strCache>
            </c:strRef>
          </c:tx>
          <c:cat>
            <c:strRef>
              <c:f>Cumul!$A$2:$A$7</c:f>
              <c:strCache>
                <c:ptCount val="6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</c:strCache>
            </c:strRef>
          </c:cat>
          <c:val>
            <c:numRef>
              <c:f>Cumul!$E$2:$E$7</c:f>
              <c:numCache>
                <c:formatCode>0</c:formatCode>
                <c:ptCount val="6"/>
                <c:pt idx="0">
                  <c:v>4434.333333333333</c:v>
                </c:pt>
                <c:pt idx="1">
                  <c:v>4434.333333333333</c:v>
                </c:pt>
                <c:pt idx="2">
                  <c:v>4434.333333333333</c:v>
                </c:pt>
                <c:pt idx="3">
                  <c:v>4434.333333333333</c:v>
                </c:pt>
                <c:pt idx="4">
                  <c:v>4434.333333333333</c:v>
                </c:pt>
                <c:pt idx="5">
                  <c:v>4434.333333333333</c:v>
                </c:pt>
              </c:numCache>
            </c:numRef>
          </c:val>
        </c:ser>
        <c:ser>
          <c:idx val="4"/>
          <c:order val="4"/>
          <c:tx>
            <c:strRef>
              <c:f>Cumul!$F$1</c:f>
              <c:strCache>
                <c:ptCount val="1"/>
                <c:pt idx="0">
                  <c:v>VARIABLE REALISE (RATIO)</c:v>
                </c:pt>
              </c:strCache>
            </c:strRef>
          </c:tx>
          <c:cat>
            <c:strRef>
              <c:f>Cumul!$A$2:$A$7</c:f>
              <c:strCache>
                <c:ptCount val="6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</c:strCache>
            </c:strRef>
          </c:cat>
          <c:val>
            <c:numRef>
              <c:f>Cumul!$F$2:$F$7</c:f>
              <c:numCache>
                <c:formatCode>0.00</c:formatCode>
                <c:ptCount val="6"/>
                <c:pt idx="0">
                  <c:v>120.48</c:v>
                </c:pt>
                <c:pt idx="1">
                  <c:v>120.48</c:v>
                </c:pt>
                <c:pt idx="2">
                  <c:v>120.48</c:v>
                </c:pt>
                <c:pt idx="3">
                  <c:v>120.48</c:v>
                </c:pt>
                <c:pt idx="4">
                  <c:v>120.48</c:v>
                </c:pt>
                <c:pt idx="5">
                  <c:v>120.48</c:v>
                </c:pt>
              </c:numCache>
            </c:numRef>
          </c:val>
        </c:ser>
        <c:ser>
          <c:idx val="5"/>
          <c:order val="5"/>
          <c:tx>
            <c:strRef>
              <c:f>Cumul!$G$1</c:f>
              <c:strCache>
                <c:ptCount val="1"/>
                <c:pt idx="0">
                  <c:v>TOTAL (HEURES)</c:v>
                </c:pt>
              </c:strCache>
            </c:strRef>
          </c:tx>
          <c:cat>
            <c:strRef>
              <c:f>Cumul!$A$2:$A$7</c:f>
              <c:strCache>
                <c:ptCount val="6"/>
                <c:pt idx="0">
                  <c:v>S27</c:v>
                </c:pt>
                <c:pt idx="1">
                  <c:v>S28</c:v>
                </c:pt>
                <c:pt idx="2">
                  <c:v>S29</c:v>
                </c:pt>
                <c:pt idx="3">
                  <c:v>S30</c:v>
                </c:pt>
                <c:pt idx="4">
                  <c:v>S31</c:v>
                </c:pt>
                <c:pt idx="5">
                  <c:v>S32</c:v>
                </c:pt>
              </c:strCache>
            </c:strRef>
          </c:cat>
          <c:val>
            <c:numRef>
              <c:f>Cumul!$G$2:$G$7</c:f>
              <c:numCache>
                <c:formatCode>[h]:mm:ss;@</c:formatCode>
                <c:ptCount val="6"/>
                <c:pt idx="0">
                  <c:v>9.2013888888888893</c:v>
                </c:pt>
                <c:pt idx="1">
                  <c:v>9.2013888888888893</c:v>
                </c:pt>
                <c:pt idx="2">
                  <c:v>9.2013888888888893</c:v>
                </c:pt>
                <c:pt idx="3">
                  <c:v>9.2013888888888893</c:v>
                </c:pt>
                <c:pt idx="4">
                  <c:v>9.2013888888888893</c:v>
                </c:pt>
                <c:pt idx="5">
                  <c:v>9.2013888888888893</c:v>
                </c:pt>
              </c:numCache>
            </c:numRef>
          </c:val>
        </c:ser>
        <c:marker val="1"/>
        <c:axId val="84477440"/>
        <c:axId val="84503168"/>
      </c:lineChart>
      <c:catAx>
        <c:axId val="84477440"/>
        <c:scaling>
          <c:orientation val="minMax"/>
        </c:scaling>
        <c:axPos val="b"/>
        <c:tickLblPos val="nextTo"/>
        <c:crossAx val="84503168"/>
        <c:crosses val="autoZero"/>
        <c:auto val="1"/>
        <c:lblAlgn val="ctr"/>
        <c:lblOffset val="100"/>
      </c:catAx>
      <c:valAx>
        <c:axId val="84503168"/>
        <c:scaling>
          <c:logBase val="10"/>
          <c:orientation val="minMax"/>
        </c:scaling>
        <c:axPos val="l"/>
        <c:minorGridlines/>
        <c:numFmt formatCode="0.00" sourceLinked="1"/>
        <c:tickLblPos val="nextTo"/>
        <c:crossAx val="8447744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11</xdr:row>
      <xdr:rowOff>9525</xdr:rowOff>
    </xdr:from>
    <xdr:to>
      <xdr:col>7</xdr:col>
      <xdr:colOff>1418167</xdr:colOff>
      <xdr:row>35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381000</xdr:colOff>
      <xdr:row>12</xdr:row>
      <xdr:rowOff>0</xdr:rowOff>
    </xdr:from>
    <xdr:to>
      <xdr:col>8</xdr:col>
      <xdr:colOff>1873250</xdr:colOff>
      <xdr:row>14</xdr:row>
      <xdr:rowOff>127000</xdr:rowOff>
    </xdr:to>
    <xdr:sp macro="[0]!colonne_M" textlink="">
      <xdr:nvSpPr>
        <xdr:cNvPr id="3" name="Arrondir un rectangle avec un coin diagonal 2"/>
        <xdr:cNvSpPr/>
      </xdr:nvSpPr>
      <xdr:spPr>
        <a:xfrm>
          <a:off x="7867650" y="2266950"/>
          <a:ext cx="1492250" cy="450850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 editAs="absolute">
    <xdr:from>
      <xdr:col>8</xdr:col>
      <xdr:colOff>381000</xdr:colOff>
      <xdr:row>16</xdr:row>
      <xdr:rowOff>10580</xdr:rowOff>
    </xdr:from>
    <xdr:to>
      <xdr:col>8</xdr:col>
      <xdr:colOff>1873250</xdr:colOff>
      <xdr:row>19</xdr:row>
      <xdr:rowOff>42330</xdr:rowOff>
    </xdr:to>
    <xdr:sp macro="[0]!colonne_O" textlink="">
      <xdr:nvSpPr>
        <xdr:cNvPr id="4" name="Arrondir un rectangle avec un coin diagonal 3"/>
        <xdr:cNvSpPr/>
      </xdr:nvSpPr>
      <xdr:spPr>
        <a:xfrm>
          <a:off x="7867650" y="29252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Nombre</a:t>
          </a:r>
          <a:r>
            <a:rPr lang="fr-FR" sz="1100" baseline="0"/>
            <a:t> bacs  à l'heure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20</xdr:row>
      <xdr:rowOff>74080</xdr:rowOff>
    </xdr:from>
    <xdr:to>
      <xdr:col>8</xdr:col>
      <xdr:colOff>1873250</xdr:colOff>
      <xdr:row>23</xdr:row>
      <xdr:rowOff>105830</xdr:rowOff>
    </xdr:to>
    <xdr:sp macro="[0]!colonne_P" textlink="">
      <xdr:nvSpPr>
        <xdr:cNvPr id="5" name="Arrondir un rectangle avec un coin diagonal 4"/>
        <xdr:cNvSpPr/>
      </xdr:nvSpPr>
      <xdr:spPr>
        <a:xfrm>
          <a:off x="7867650" y="36364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Lignes</a:t>
          </a:r>
          <a:r>
            <a:rPr lang="fr-FR" sz="1100" baseline="0"/>
            <a:t> ramassées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24</xdr:row>
      <xdr:rowOff>95246</xdr:rowOff>
    </xdr:from>
    <xdr:to>
      <xdr:col>8</xdr:col>
      <xdr:colOff>1873250</xdr:colOff>
      <xdr:row>27</xdr:row>
      <xdr:rowOff>126996</xdr:rowOff>
    </xdr:to>
    <xdr:sp macro="[0]!colonne_Q" textlink="">
      <xdr:nvSpPr>
        <xdr:cNvPr id="6" name="Arrondir un rectangle avec un coin diagonal 5"/>
        <xdr:cNvSpPr/>
      </xdr:nvSpPr>
      <xdr:spPr>
        <a:xfrm>
          <a:off x="7867650" y="4305296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Variable réalisé (ratio)</a:t>
          </a:r>
        </a:p>
      </xdr:txBody>
    </xdr:sp>
    <xdr:clientData/>
  </xdr:twoCellAnchor>
  <xdr:twoCellAnchor editAs="absolute">
    <xdr:from>
      <xdr:col>8</xdr:col>
      <xdr:colOff>381000</xdr:colOff>
      <xdr:row>28</xdr:row>
      <xdr:rowOff>126995</xdr:rowOff>
    </xdr:from>
    <xdr:to>
      <xdr:col>8</xdr:col>
      <xdr:colOff>1873250</xdr:colOff>
      <xdr:row>31</xdr:row>
      <xdr:rowOff>158745</xdr:rowOff>
    </xdr:to>
    <xdr:sp macro="[0]!colonne_S" textlink="">
      <xdr:nvSpPr>
        <xdr:cNvPr id="7" name="Arrondir un rectangle avec un coin diagonal 6"/>
        <xdr:cNvSpPr/>
      </xdr:nvSpPr>
      <xdr:spPr>
        <a:xfrm>
          <a:off x="7867650" y="4984745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 (ratio)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11</xdr:row>
      <xdr:rowOff>9525</xdr:rowOff>
    </xdr:from>
    <xdr:to>
      <xdr:col>7</xdr:col>
      <xdr:colOff>1418167</xdr:colOff>
      <xdr:row>35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381000</xdr:colOff>
      <xdr:row>12</xdr:row>
      <xdr:rowOff>0</xdr:rowOff>
    </xdr:from>
    <xdr:to>
      <xdr:col>8</xdr:col>
      <xdr:colOff>1873250</xdr:colOff>
      <xdr:row>14</xdr:row>
      <xdr:rowOff>127000</xdr:rowOff>
    </xdr:to>
    <xdr:sp macro="[0]!colonne_M" textlink="">
      <xdr:nvSpPr>
        <xdr:cNvPr id="3" name="Arrondir un rectangle avec un coin diagonal 2"/>
        <xdr:cNvSpPr/>
      </xdr:nvSpPr>
      <xdr:spPr>
        <a:xfrm>
          <a:off x="7867650" y="2266950"/>
          <a:ext cx="1492250" cy="450850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 editAs="absolute">
    <xdr:from>
      <xdr:col>8</xdr:col>
      <xdr:colOff>381000</xdr:colOff>
      <xdr:row>16</xdr:row>
      <xdr:rowOff>10580</xdr:rowOff>
    </xdr:from>
    <xdr:to>
      <xdr:col>8</xdr:col>
      <xdr:colOff>1873250</xdr:colOff>
      <xdr:row>19</xdr:row>
      <xdr:rowOff>42330</xdr:rowOff>
    </xdr:to>
    <xdr:sp macro="[0]!colonne_O" textlink="">
      <xdr:nvSpPr>
        <xdr:cNvPr id="4" name="Arrondir un rectangle avec un coin diagonal 3"/>
        <xdr:cNvSpPr/>
      </xdr:nvSpPr>
      <xdr:spPr>
        <a:xfrm>
          <a:off x="7867650" y="29252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Nombre</a:t>
          </a:r>
          <a:r>
            <a:rPr lang="fr-FR" sz="1100" baseline="0"/>
            <a:t> bacs  à l'heure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20</xdr:row>
      <xdr:rowOff>74080</xdr:rowOff>
    </xdr:from>
    <xdr:to>
      <xdr:col>8</xdr:col>
      <xdr:colOff>1873250</xdr:colOff>
      <xdr:row>23</xdr:row>
      <xdr:rowOff>105830</xdr:rowOff>
    </xdr:to>
    <xdr:sp macro="[0]!colonne_P" textlink="">
      <xdr:nvSpPr>
        <xdr:cNvPr id="5" name="Arrondir un rectangle avec un coin diagonal 4"/>
        <xdr:cNvSpPr/>
      </xdr:nvSpPr>
      <xdr:spPr>
        <a:xfrm>
          <a:off x="7867650" y="36364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Lignes</a:t>
          </a:r>
          <a:r>
            <a:rPr lang="fr-FR" sz="1100" baseline="0"/>
            <a:t> ramassées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24</xdr:row>
      <xdr:rowOff>95246</xdr:rowOff>
    </xdr:from>
    <xdr:to>
      <xdr:col>8</xdr:col>
      <xdr:colOff>1873250</xdr:colOff>
      <xdr:row>27</xdr:row>
      <xdr:rowOff>126996</xdr:rowOff>
    </xdr:to>
    <xdr:sp macro="[0]!colonne_Q" textlink="">
      <xdr:nvSpPr>
        <xdr:cNvPr id="6" name="Arrondir un rectangle avec un coin diagonal 5"/>
        <xdr:cNvSpPr/>
      </xdr:nvSpPr>
      <xdr:spPr>
        <a:xfrm>
          <a:off x="7867650" y="4305296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Variable réalisé (ratio)</a:t>
          </a:r>
        </a:p>
      </xdr:txBody>
    </xdr:sp>
    <xdr:clientData/>
  </xdr:twoCellAnchor>
  <xdr:twoCellAnchor editAs="absolute">
    <xdr:from>
      <xdr:col>8</xdr:col>
      <xdr:colOff>381000</xdr:colOff>
      <xdr:row>28</xdr:row>
      <xdr:rowOff>126995</xdr:rowOff>
    </xdr:from>
    <xdr:to>
      <xdr:col>8</xdr:col>
      <xdr:colOff>1873250</xdr:colOff>
      <xdr:row>31</xdr:row>
      <xdr:rowOff>158745</xdr:rowOff>
    </xdr:to>
    <xdr:sp macro="[0]!colonne_S" textlink="">
      <xdr:nvSpPr>
        <xdr:cNvPr id="7" name="Arrondir un rectangle avec un coin diagonal 6"/>
        <xdr:cNvSpPr/>
      </xdr:nvSpPr>
      <xdr:spPr>
        <a:xfrm>
          <a:off x="7867650" y="4984745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 (ratio)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11</xdr:row>
      <xdr:rowOff>9525</xdr:rowOff>
    </xdr:from>
    <xdr:to>
      <xdr:col>7</xdr:col>
      <xdr:colOff>1418167</xdr:colOff>
      <xdr:row>35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381000</xdr:colOff>
      <xdr:row>12</xdr:row>
      <xdr:rowOff>0</xdr:rowOff>
    </xdr:from>
    <xdr:to>
      <xdr:col>8</xdr:col>
      <xdr:colOff>1873250</xdr:colOff>
      <xdr:row>14</xdr:row>
      <xdr:rowOff>127000</xdr:rowOff>
    </xdr:to>
    <xdr:sp macro="[0]!colonne_M" textlink="">
      <xdr:nvSpPr>
        <xdr:cNvPr id="3" name="Arrondir un rectangle avec un coin diagonal 2"/>
        <xdr:cNvSpPr/>
      </xdr:nvSpPr>
      <xdr:spPr>
        <a:xfrm>
          <a:off x="7867650" y="2266950"/>
          <a:ext cx="1492250" cy="450850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 editAs="absolute">
    <xdr:from>
      <xdr:col>8</xdr:col>
      <xdr:colOff>381000</xdr:colOff>
      <xdr:row>16</xdr:row>
      <xdr:rowOff>10580</xdr:rowOff>
    </xdr:from>
    <xdr:to>
      <xdr:col>8</xdr:col>
      <xdr:colOff>1873250</xdr:colOff>
      <xdr:row>19</xdr:row>
      <xdr:rowOff>42330</xdr:rowOff>
    </xdr:to>
    <xdr:sp macro="[0]!colonne_O" textlink="">
      <xdr:nvSpPr>
        <xdr:cNvPr id="4" name="Arrondir un rectangle avec un coin diagonal 3"/>
        <xdr:cNvSpPr/>
      </xdr:nvSpPr>
      <xdr:spPr>
        <a:xfrm>
          <a:off x="7867650" y="29252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Nombre</a:t>
          </a:r>
          <a:r>
            <a:rPr lang="fr-FR" sz="1100" baseline="0"/>
            <a:t> bacs  à l'heure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20</xdr:row>
      <xdr:rowOff>74080</xdr:rowOff>
    </xdr:from>
    <xdr:to>
      <xdr:col>8</xdr:col>
      <xdr:colOff>1873250</xdr:colOff>
      <xdr:row>23</xdr:row>
      <xdr:rowOff>105830</xdr:rowOff>
    </xdr:to>
    <xdr:sp macro="[0]!colonne_P" textlink="">
      <xdr:nvSpPr>
        <xdr:cNvPr id="5" name="Arrondir un rectangle avec un coin diagonal 4"/>
        <xdr:cNvSpPr/>
      </xdr:nvSpPr>
      <xdr:spPr>
        <a:xfrm>
          <a:off x="7867650" y="36364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Lignes</a:t>
          </a:r>
          <a:r>
            <a:rPr lang="fr-FR" sz="1100" baseline="0"/>
            <a:t> ramassées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24</xdr:row>
      <xdr:rowOff>95246</xdr:rowOff>
    </xdr:from>
    <xdr:to>
      <xdr:col>8</xdr:col>
      <xdr:colOff>1873250</xdr:colOff>
      <xdr:row>27</xdr:row>
      <xdr:rowOff>126996</xdr:rowOff>
    </xdr:to>
    <xdr:sp macro="[0]!colonne_Q" textlink="">
      <xdr:nvSpPr>
        <xdr:cNvPr id="6" name="Arrondir un rectangle avec un coin diagonal 5"/>
        <xdr:cNvSpPr/>
      </xdr:nvSpPr>
      <xdr:spPr>
        <a:xfrm>
          <a:off x="7867650" y="4305296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Variable réalisé (ratio)</a:t>
          </a:r>
        </a:p>
      </xdr:txBody>
    </xdr:sp>
    <xdr:clientData/>
  </xdr:twoCellAnchor>
  <xdr:twoCellAnchor editAs="absolute">
    <xdr:from>
      <xdr:col>8</xdr:col>
      <xdr:colOff>381000</xdr:colOff>
      <xdr:row>28</xdr:row>
      <xdr:rowOff>126995</xdr:rowOff>
    </xdr:from>
    <xdr:to>
      <xdr:col>8</xdr:col>
      <xdr:colOff>1873250</xdr:colOff>
      <xdr:row>31</xdr:row>
      <xdr:rowOff>158745</xdr:rowOff>
    </xdr:to>
    <xdr:sp macro="[0]!colonne_S" textlink="">
      <xdr:nvSpPr>
        <xdr:cNvPr id="7" name="Arrondir un rectangle avec un coin diagonal 6"/>
        <xdr:cNvSpPr/>
      </xdr:nvSpPr>
      <xdr:spPr>
        <a:xfrm>
          <a:off x="7867650" y="4984745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 (ratio)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11</xdr:row>
      <xdr:rowOff>9525</xdr:rowOff>
    </xdr:from>
    <xdr:to>
      <xdr:col>7</xdr:col>
      <xdr:colOff>1418167</xdr:colOff>
      <xdr:row>35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381000</xdr:colOff>
      <xdr:row>12</xdr:row>
      <xdr:rowOff>0</xdr:rowOff>
    </xdr:from>
    <xdr:to>
      <xdr:col>8</xdr:col>
      <xdr:colOff>1873250</xdr:colOff>
      <xdr:row>14</xdr:row>
      <xdr:rowOff>127000</xdr:rowOff>
    </xdr:to>
    <xdr:sp macro="[0]!colonne_M" textlink="">
      <xdr:nvSpPr>
        <xdr:cNvPr id="3" name="Arrondir un rectangle avec un coin diagonal 2"/>
        <xdr:cNvSpPr/>
      </xdr:nvSpPr>
      <xdr:spPr>
        <a:xfrm>
          <a:off x="7867650" y="2266950"/>
          <a:ext cx="1492250" cy="450850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 editAs="absolute">
    <xdr:from>
      <xdr:col>8</xdr:col>
      <xdr:colOff>381000</xdr:colOff>
      <xdr:row>16</xdr:row>
      <xdr:rowOff>10580</xdr:rowOff>
    </xdr:from>
    <xdr:to>
      <xdr:col>8</xdr:col>
      <xdr:colOff>1873250</xdr:colOff>
      <xdr:row>19</xdr:row>
      <xdr:rowOff>42330</xdr:rowOff>
    </xdr:to>
    <xdr:sp macro="[0]!colonne_O" textlink="">
      <xdr:nvSpPr>
        <xdr:cNvPr id="4" name="Arrondir un rectangle avec un coin diagonal 3"/>
        <xdr:cNvSpPr/>
      </xdr:nvSpPr>
      <xdr:spPr>
        <a:xfrm>
          <a:off x="7867650" y="29252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Nombre</a:t>
          </a:r>
          <a:r>
            <a:rPr lang="fr-FR" sz="1100" baseline="0"/>
            <a:t> bacs  à l'heure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20</xdr:row>
      <xdr:rowOff>74080</xdr:rowOff>
    </xdr:from>
    <xdr:to>
      <xdr:col>8</xdr:col>
      <xdr:colOff>1873250</xdr:colOff>
      <xdr:row>23</xdr:row>
      <xdr:rowOff>105830</xdr:rowOff>
    </xdr:to>
    <xdr:sp macro="[0]!colonne_P" textlink="">
      <xdr:nvSpPr>
        <xdr:cNvPr id="5" name="Arrondir un rectangle avec un coin diagonal 4"/>
        <xdr:cNvSpPr/>
      </xdr:nvSpPr>
      <xdr:spPr>
        <a:xfrm>
          <a:off x="7867650" y="36364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Lignes</a:t>
          </a:r>
          <a:r>
            <a:rPr lang="fr-FR" sz="1100" baseline="0"/>
            <a:t> ramassées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24</xdr:row>
      <xdr:rowOff>95246</xdr:rowOff>
    </xdr:from>
    <xdr:to>
      <xdr:col>8</xdr:col>
      <xdr:colOff>1873250</xdr:colOff>
      <xdr:row>27</xdr:row>
      <xdr:rowOff>126996</xdr:rowOff>
    </xdr:to>
    <xdr:sp macro="[0]!colonne_Q" textlink="">
      <xdr:nvSpPr>
        <xdr:cNvPr id="6" name="Arrondir un rectangle avec un coin diagonal 5"/>
        <xdr:cNvSpPr/>
      </xdr:nvSpPr>
      <xdr:spPr>
        <a:xfrm>
          <a:off x="7867650" y="4305296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Variable réalisé (ratio)</a:t>
          </a:r>
        </a:p>
      </xdr:txBody>
    </xdr:sp>
    <xdr:clientData/>
  </xdr:twoCellAnchor>
  <xdr:twoCellAnchor editAs="absolute">
    <xdr:from>
      <xdr:col>8</xdr:col>
      <xdr:colOff>381000</xdr:colOff>
      <xdr:row>28</xdr:row>
      <xdr:rowOff>126995</xdr:rowOff>
    </xdr:from>
    <xdr:to>
      <xdr:col>8</xdr:col>
      <xdr:colOff>1873250</xdr:colOff>
      <xdr:row>31</xdr:row>
      <xdr:rowOff>158745</xdr:rowOff>
    </xdr:to>
    <xdr:sp macro="[0]!colonne_S" textlink="">
      <xdr:nvSpPr>
        <xdr:cNvPr id="7" name="Arrondir un rectangle avec un coin diagonal 6"/>
        <xdr:cNvSpPr/>
      </xdr:nvSpPr>
      <xdr:spPr>
        <a:xfrm>
          <a:off x="7867650" y="4984745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 (ratio)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11</xdr:row>
      <xdr:rowOff>9525</xdr:rowOff>
    </xdr:from>
    <xdr:to>
      <xdr:col>7</xdr:col>
      <xdr:colOff>1418167</xdr:colOff>
      <xdr:row>35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381000</xdr:colOff>
      <xdr:row>12</xdr:row>
      <xdr:rowOff>0</xdr:rowOff>
    </xdr:from>
    <xdr:to>
      <xdr:col>8</xdr:col>
      <xdr:colOff>1873250</xdr:colOff>
      <xdr:row>14</xdr:row>
      <xdr:rowOff>127000</xdr:rowOff>
    </xdr:to>
    <xdr:sp macro="[0]!colonne_M" textlink="">
      <xdr:nvSpPr>
        <xdr:cNvPr id="3" name="Arrondir un rectangle avec un coin diagonal 2"/>
        <xdr:cNvSpPr/>
      </xdr:nvSpPr>
      <xdr:spPr>
        <a:xfrm>
          <a:off x="7867650" y="2266950"/>
          <a:ext cx="1492250" cy="450850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 editAs="absolute">
    <xdr:from>
      <xdr:col>8</xdr:col>
      <xdr:colOff>381000</xdr:colOff>
      <xdr:row>16</xdr:row>
      <xdr:rowOff>10580</xdr:rowOff>
    </xdr:from>
    <xdr:to>
      <xdr:col>8</xdr:col>
      <xdr:colOff>1873250</xdr:colOff>
      <xdr:row>19</xdr:row>
      <xdr:rowOff>42330</xdr:rowOff>
    </xdr:to>
    <xdr:sp macro="[0]!colonne_O" textlink="">
      <xdr:nvSpPr>
        <xdr:cNvPr id="4" name="Arrondir un rectangle avec un coin diagonal 3"/>
        <xdr:cNvSpPr/>
      </xdr:nvSpPr>
      <xdr:spPr>
        <a:xfrm>
          <a:off x="7867650" y="29252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Nombre</a:t>
          </a:r>
          <a:r>
            <a:rPr lang="fr-FR" sz="1100" baseline="0"/>
            <a:t> bacs  à l'heure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20</xdr:row>
      <xdr:rowOff>74080</xdr:rowOff>
    </xdr:from>
    <xdr:to>
      <xdr:col>8</xdr:col>
      <xdr:colOff>1873250</xdr:colOff>
      <xdr:row>23</xdr:row>
      <xdr:rowOff>105830</xdr:rowOff>
    </xdr:to>
    <xdr:sp macro="[0]!colonne_P" textlink="">
      <xdr:nvSpPr>
        <xdr:cNvPr id="5" name="Arrondir un rectangle avec un coin diagonal 4"/>
        <xdr:cNvSpPr/>
      </xdr:nvSpPr>
      <xdr:spPr>
        <a:xfrm>
          <a:off x="7867650" y="36364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Lignes</a:t>
          </a:r>
          <a:r>
            <a:rPr lang="fr-FR" sz="1100" baseline="0"/>
            <a:t> ramassées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24</xdr:row>
      <xdr:rowOff>95246</xdr:rowOff>
    </xdr:from>
    <xdr:to>
      <xdr:col>8</xdr:col>
      <xdr:colOff>1873250</xdr:colOff>
      <xdr:row>27</xdr:row>
      <xdr:rowOff>126996</xdr:rowOff>
    </xdr:to>
    <xdr:sp macro="[0]!colonne_Q" textlink="">
      <xdr:nvSpPr>
        <xdr:cNvPr id="6" name="Arrondir un rectangle avec un coin diagonal 5"/>
        <xdr:cNvSpPr/>
      </xdr:nvSpPr>
      <xdr:spPr>
        <a:xfrm>
          <a:off x="7867650" y="4305296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Variable réalisé (ratio)</a:t>
          </a:r>
        </a:p>
      </xdr:txBody>
    </xdr:sp>
    <xdr:clientData/>
  </xdr:twoCellAnchor>
  <xdr:twoCellAnchor editAs="absolute">
    <xdr:from>
      <xdr:col>8</xdr:col>
      <xdr:colOff>381000</xdr:colOff>
      <xdr:row>28</xdr:row>
      <xdr:rowOff>126995</xdr:rowOff>
    </xdr:from>
    <xdr:to>
      <xdr:col>8</xdr:col>
      <xdr:colOff>1873250</xdr:colOff>
      <xdr:row>31</xdr:row>
      <xdr:rowOff>158745</xdr:rowOff>
    </xdr:to>
    <xdr:sp macro="[0]!colonne_S" textlink="">
      <xdr:nvSpPr>
        <xdr:cNvPr id="7" name="Arrondir un rectangle avec un coin diagonal 6"/>
        <xdr:cNvSpPr/>
      </xdr:nvSpPr>
      <xdr:spPr>
        <a:xfrm>
          <a:off x="7867650" y="4984745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 (ratio)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11</xdr:row>
      <xdr:rowOff>9525</xdr:rowOff>
    </xdr:from>
    <xdr:to>
      <xdr:col>7</xdr:col>
      <xdr:colOff>1418167</xdr:colOff>
      <xdr:row>35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381000</xdr:colOff>
      <xdr:row>12</xdr:row>
      <xdr:rowOff>0</xdr:rowOff>
    </xdr:from>
    <xdr:to>
      <xdr:col>8</xdr:col>
      <xdr:colOff>1873250</xdr:colOff>
      <xdr:row>14</xdr:row>
      <xdr:rowOff>127000</xdr:rowOff>
    </xdr:to>
    <xdr:sp macro="[0]!colonne_M" textlink="">
      <xdr:nvSpPr>
        <xdr:cNvPr id="3" name="Arrondir un rectangle avec un coin diagonal 2"/>
        <xdr:cNvSpPr/>
      </xdr:nvSpPr>
      <xdr:spPr>
        <a:xfrm>
          <a:off x="7867650" y="2266950"/>
          <a:ext cx="1492250" cy="450850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 editAs="absolute">
    <xdr:from>
      <xdr:col>8</xdr:col>
      <xdr:colOff>381000</xdr:colOff>
      <xdr:row>16</xdr:row>
      <xdr:rowOff>10580</xdr:rowOff>
    </xdr:from>
    <xdr:to>
      <xdr:col>8</xdr:col>
      <xdr:colOff>1873250</xdr:colOff>
      <xdr:row>19</xdr:row>
      <xdr:rowOff>42330</xdr:rowOff>
    </xdr:to>
    <xdr:sp macro="[0]!colonne_O" textlink="">
      <xdr:nvSpPr>
        <xdr:cNvPr id="4" name="Arrondir un rectangle avec un coin diagonal 3"/>
        <xdr:cNvSpPr/>
      </xdr:nvSpPr>
      <xdr:spPr>
        <a:xfrm>
          <a:off x="7867650" y="29252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Nombre</a:t>
          </a:r>
          <a:r>
            <a:rPr lang="fr-FR" sz="1100" baseline="0"/>
            <a:t> bacs  à l'heure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20</xdr:row>
      <xdr:rowOff>74080</xdr:rowOff>
    </xdr:from>
    <xdr:to>
      <xdr:col>8</xdr:col>
      <xdr:colOff>1873250</xdr:colOff>
      <xdr:row>23</xdr:row>
      <xdr:rowOff>105830</xdr:rowOff>
    </xdr:to>
    <xdr:sp macro="[0]!colonne_P" textlink="">
      <xdr:nvSpPr>
        <xdr:cNvPr id="5" name="Arrondir un rectangle avec un coin diagonal 4"/>
        <xdr:cNvSpPr/>
      </xdr:nvSpPr>
      <xdr:spPr>
        <a:xfrm>
          <a:off x="7867650" y="36364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Lignes</a:t>
          </a:r>
          <a:r>
            <a:rPr lang="fr-FR" sz="1100" baseline="0"/>
            <a:t> ramassées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24</xdr:row>
      <xdr:rowOff>95246</xdr:rowOff>
    </xdr:from>
    <xdr:to>
      <xdr:col>8</xdr:col>
      <xdr:colOff>1873250</xdr:colOff>
      <xdr:row>27</xdr:row>
      <xdr:rowOff>126996</xdr:rowOff>
    </xdr:to>
    <xdr:sp macro="[0]!colonne_Q" textlink="">
      <xdr:nvSpPr>
        <xdr:cNvPr id="6" name="Arrondir un rectangle avec un coin diagonal 5"/>
        <xdr:cNvSpPr/>
      </xdr:nvSpPr>
      <xdr:spPr>
        <a:xfrm>
          <a:off x="7867650" y="4305296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Variable réalisé (ratio)</a:t>
          </a:r>
        </a:p>
      </xdr:txBody>
    </xdr:sp>
    <xdr:clientData/>
  </xdr:twoCellAnchor>
  <xdr:twoCellAnchor editAs="absolute">
    <xdr:from>
      <xdr:col>8</xdr:col>
      <xdr:colOff>381000</xdr:colOff>
      <xdr:row>28</xdr:row>
      <xdr:rowOff>126995</xdr:rowOff>
    </xdr:from>
    <xdr:to>
      <xdr:col>8</xdr:col>
      <xdr:colOff>1873250</xdr:colOff>
      <xdr:row>31</xdr:row>
      <xdr:rowOff>158745</xdr:rowOff>
    </xdr:to>
    <xdr:sp macro="[0]!colonne_S" textlink="">
      <xdr:nvSpPr>
        <xdr:cNvPr id="7" name="Arrondir un rectangle avec un coin diagonal 6"/>
        <xdr:cNvSpPr/>
      </xdr:nvSpPr>
      <xdr:spPr>
        <a:xfrm>
          <a:off x="7867650" y="4984745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 (ratio)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31750</xdr:colOff>
      <xdr:row>11</xdr:row>
      <xdr:rowOff>9525</xdr:rowOff>
    </xdr:from>
    <xdr:to>
      <xdr:col>7</xdr:col>
      <xdr:colOff>1418167</xdr:colOff>
      <xdr:row>35</xdr:row>
      <xdr:rowOff>148167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381000</xdr:colOff>
      <xdr:row>12</xdr:row>
      <xdr:rowOff>0</xdr:rowOff>
    </xdr:from>
    <xdr:to>
      <xdr:col>8</xdr:col>
      <xdr:colOff>1873250</xdr:colOff>
      <xdr:row>14</xdr:row>
      <xdr:rowOff>127000</xdr:rowOff>
    </xdr:to>
    <xdr:sp macro="[0]!colonne_M" textlink="">
      <xdr:nvSpPr>
        <xdr:cNvPr id="3" name="Arrondir un rectangle avec un coin diagonal 2"/>
        <xdr:cNvSpPr/>
      </xdr:nvSpPr>
      <xdr:spPr>
        <a:xfrm>
          <a:off x="7867650" y="2266950"/>
          <a:ext cx="1492250" cy="450850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 editAs="absolute">
    <xdr:from>
      <xdr:col>8</xdr:col>
      <xdr:colOff>381000</xdr:colOff>
      <xdr:row>16</xdr:row>
      <xdr:rowOff>10580</xdr:rowOff>
    </xdr:from>
    <xdr:to>
      <xdr:col>8</xdr:col>
      <xdr:colOff>1873250</xdr:colOff>
      <xdr:row>19</xdr:row>
      <xdr:rowOff>42330</xdr:rowOff>
    </xdr:to>
    <xdr:sp macro="[0]!colonne_O" textlink="">
      <xdr:nvSpPr>
        <xdr:cNvPr id="4" name="Arrondir un rectangle avec un coin diagonal 3"/>
        <xdr:cNvSpPr/>
      </xdr:nvSpPr>
      <xdr:spPr>
        <a:xfrm>
          <a:off x="7867650" y="29252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Nombre</a:t>
          </a:r>
          <a:r>
            <a:rPr lang="fr-FR" sz="1100" baseline="0"/>
            <a:t> bacs  à l'heure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20</xdr:row>
      <xdr:rowOff>74080</xdr:rowOff>
    </xdr:from>
    <xdr:to>
      <xdr:col>8</xdr:col>
      <xdr:colOff>1873250</xdr:colOff>
      <xdr:row>23</xdr:row>
      <xdr:rowOff>105830</xdr:rowOff>
    </xdr:to>
    <xdr:sp macro="[0]!colonne_P" textlink="">
      <xdr:nvSpPr>
        <xdr:cNvPr id="5" name="Arrondir un rectangle avec un coin diagonal 4"/>
        <xdr:cNvSpPr/>
      </xdr:nvSpPr>
      <xdr:spPr>
        <a:xfrm>
          <a:off x="7867650" y="3636430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Lignes</a:t>
          </a:r>
          <a:r>
            <a:rPr lang="fr-FR" sz="1100" baseline="0"/>
            <a:t> ramassées</a:t>
          </a:r>
          <a:endParaRPr lang="fr-FR" sz="1100"/>
        </a:p>
      </xdr:txBody>
    </xdr:sp>
    <xdr:clientData/>
  </xdr:twoCellAnchor>
  <xdr:twoCellAnchor editAs="absolute">
    <xdr:from>
      <xdr:col>8</xdr:col>
      <xdr:colOff>381000</xdr:colOff>
      <xdr:row>24</xdr:row>
      <xdr:rowOff>95246</xdr:rowOff>
    </xdr:from>
    <xdr:to>
      <xdr:col>8</xdr:col>
      <xdr:colOff>1873250</xdr:colOff>
      <xdr:row>27</xdr:row>
      <xdr:rowOff>126996</xdr:rowOff>
    </xdr:to>
    <xdr:sp macro="[0]!colonne_Q" textlink="">
      <xdr:nvSpPr>
        <xdr:cNvPr id="6" name="Arrondir un rectangle avec un coin diagonal 5"/>
        <xdr:cNvSpPr/>
      </xdr:nvSpPr>
      <xdr:spPr>
        <a:xfrm>
          <a:off x="7867650" y="4305296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Variable réalisé (ratio)</a:t>
          </a:r>
        </a:p>
      </xdr:txBody>
    </xdr:sp>
    <xdr:clientData/>
  </xdr:twoCellAnchor>
  <xdr:twoCellAnchor editAs="absolute">
    <xdr:from>
      <xdr:col>8</xdr:col>
      <xdr:colOff>381000</xdr:colOff>
      <xdr:row>28</xdr:row>
      <xdr:rowOff>126995</xdr:rowOff>
    </xdr:from>
    <xdr:to>
      <xdr:col>8</xdr:col>
      <xdr:colOff>1873250</xdr:colOff>
      <xdr:row>31</xdr:row>
      <xdr:rowOff>158745</xdr:rowOff>
    </xdr:to>
    <xdr:sp macro="[0]!colonne_S" textlink="">
      <xdr:nvSpPr>
        <xdr:cNvPr id="7" name="Arrondir un rectangle avec un coin diagonal 6"/>
        <xdr:cNvSpPr/>
      </xdr:nvSpPr>
      <xdr:spPr>
        <a:xfrm>
          <a:off x="7867650" y="4984745"/>
          <a:ext cx="1492250" cy="517525"/>
        </a:xfrm>
        <a:prstGeom prst="round2Diag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 (ratio)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695326</xdr:colOff>
      <xdr:row>1</xdr:row>
      <xdr:rowOff>19050</xdr:rowOff>
    </xdr:from>
    <xdr:to>
      <xdr:col>21</xdr:col>
      <xdr:colOff>1838326</xdr:colOff>
      <xdr:row>18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0</xdr:row>
      <xdr:rowOff>295275</xdr:rowOff>
    </xdr:from>
    <xdr:to>
      <xdr:col>12</xdr:col>
      <xdr:colOff>161925</xdr:colOff>
      <xdr:row>3</xdr:row>
      <xdr:rowOff>9525</xdr:rowOff>
    </xdr:to>
    <xdr:sp macro="[0]!colonne_H" textlink="">
      <xdr:nvSpPr>
        <xdr:cNvPr id="3" name="Rectangle à coins arrondis 2"/>
        <xdr:cNvSpPr/>
      </xdr:nvSpPr>
      <xdr:spPr>
        <a:xfrm>
          <a:off x="17278350" y="295275"/>
          <a:ext cx="16859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total ratio</a:t>
          </a:r>
        </a:p>
      </xdr:txBody>
    </xdr:sp>
    <xdr:clientData/>
  </xdr:twoCellAnchor>
  <xdr:twoCellAnchor>
    <xdr:from>
      <xdr:col>10</xdr:col>
      <xdr:colOff>19050</xdr:colOff>
      <xdr:row>3</xdr:row>
      <xdr:rowOff>142875</xdr:rowOff>
    </xdr:from>
    <xdr:to>
      <xdr:col>12</xdr:col>
      <xdr:colOff>180975</xdr:colOff>
      <xdr:row>6</xdr:row>
      <xdr:rowOff>19050</xdr:rowOff>
    </xdr:to>
    <xdr:sp macro="[0]!colonne_B" textlink="">
      <xdr:nvSpPr>
        <xdr:cNvPr id="4" name="Rectangle à coins arrondis 3"/>
        <xdr:cNvSpPr/>
      </xdr:nvSpPr>
      <xdr:spPr>
        <a:xfrm>
          <a:off x="17297400" y="790575"/>
          <a:ext cx="16859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commandes réalisées</a:t>
          </a:r>
        </a:p>
      </xdr:txBody>
    </xdr:sp>
    <xdr:clientData/>
  </xdr:twoCellAnchor>
  <xdr:twoCellAnchor>
    <xdr:from>
      <xdr:col>10</xdr:col>
      <xdr:colOff>9525</xdr:colOff>
      <xdr:row>6</xdr:row>
      <xdr:rowOff>123825</xdr:rowOff>
    </xdr:from>
    <xdr:to>
      <xdr:col>12</xdr:col>
      <xdr:colOff>171450</xdr:colOff>
      <xdr:row>9</xdr:row>
      <xdr:rowOff>0</xdr:rowOff>
    </xdr:to>
    <xdr:sp macro="[0]!colonne_D" textlink="">
      <xdr:nvSpPr>
        <xdr:cNvPr id="5" name="Rectangle à coins arrondis 4"/>
        <xdr:cNvSpPr/>
      </xdr:nvSpPr>
      <xdr:spPr>
        <a:xfrm>
          <a:off x="17287875" y="1257300"/>
          <a:ext cx="16859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moyenne vitesse ramassae a l heure</a:t>
          </a:r>
        </a:p>
      </xdr:txBody>
    </xdr:sp>
    <xdr:clientData/>
  </xdr:twoCellAnchor>
  <xdr:twoCellAnchor>
    <xdr:from>
      <xdr:col>10</xdr:col>
      <xdr:colOff>19050</xdr:colOff>
      <xdr:row>10</xdr:row>
      <xdr:rowOff>28575</xdr:rowOff>
    </xdr:from>
    <xdr:to>
      <xdr:col>12</xdr:col>
      <xdr:colOff>180975</xdr:colOff>
      <xdr:row>12</xdr:row>
      <xdr:rowOff>66675</xdr:rowOff>
    </xdr:to>
    <xdr:sp macro="[0]!colonne_E" textlink="">
      <xdr:nvSpPr>
        <xdr:cNvPr id="6" name="Rectangle à coins arrondis 5"/>
        <xdr:cNvSpPr/>
      </xdr:nvSpPr>
      <xdr:spPr>
        <a:xfrm>
          <a:off x="17297400" y="1809750"/>
          <a:ext cx="16859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lignes ramassées</a:t>
          </a:r>
        </a:p>
      </xdr:txBody>
    </xdr:sp>
    <xdr:clientData/>
  </xdr:twoCellAnchor>
  <xdr:twoCellAnchor>
    <xdr:from>
      <xdr:col>10</xdr:col>
      <xdr:colOff>28575</xdr:colOff>
      <xdr:row>13</xdr:row>
      <xdr:rowOff>57150</xdr:rowOff>
    </xdr:from>
    <xdr:to>
      <xdr:col>12</xdr:col>
      <xdr:colOff>190500</xdr:colOff>
      <xdr:row>15</xdr:row>
      <xdr:rowOff>95250</xdr:rowOff>
    </xdr:to>
    <xdr:sp macro="[0]!colonne_F" textlink="">
      <xdr:nvSpPr>
        <xdr:cNvPr id="7" name="Rectangle à coins arrondis 6"/>
        <xdr:cNvSpPr/>
      </xdr:nvSpPr>
      <xdr:spPr>
        <a:xfrm>
          <a:off x="17306925" y="2324100"/>
          <a:ext cx="16859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variable réalisée</a:t>
          </a:r>
        </a:p>
      </xdr:txBody>
    </xdr:sp>
    <xdr:clientData/>
  </xdr:twoCellAnchor>
  <xdr:twoCellAnchor>
    <xdr:from>
      <xdr:col>10</xdr:col>
      <xdr:colOff>28575</xdr:colOff>
      <xdr:row>16</xdr:row>
      <xdr:rowOff>133350</xdr:rowOff>
    </xdr:from>
    <xdr:to>
      <xdr:col>12</xdr:col>
      <xdr:colOff>190500</xdr:colOff>
      <xdr:row>19</xdr:row>
      <xdr:rowOff>9525</xdr:rowOff>
    </xdr:to>
    <xdr:sp macro="[0]!colonne_G" textlink="">
      <xdr:nvSpPr>
        <xdr:cNvPr id="8" name="Rectangle à coins arrondis 7"/>
        <xdr:cNvSpPr/>
      </xdr:nvSpPr>
      <xdr:spPr>
        <a:xfrm>
          <a:off x="17306925" y="2886075"/>
          <a:ext cx="16859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total heure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mokeSomeW$$ds" refreshedDate="41856.027400231484" createdVersion="4" refreshedVersion="3" minRefreshableVersion="3" recordCount="6">
  <cacheSource type="worksheet">
    <worksheetSource name="Tableau1"/>
  </cacheSource>
  <cacheFields count="8">
    <cacheField name="SEMAINES" numFmtId="0">
      <sharedItems count="9">
        <s v="S27"/>
        <s v="S28"/>
        <s v="S29"/>
        <s v="S30"/>
        <s v="S31"/>
        <s v="S32"/>
        <s v="S33" u="1"/>
        <s v="S34" u="1"/>
        <s v="S35" u="1"/>
      </sharedItems>
    </cacheField>
    <cacheField name="COMMANDES REALISEES" numFmtId="2">
      <sharedItems containsSemiMixedTypes="0" containsString="0" containsNumber="1" containsInteger="1" minValue="906" maxValue="906"/>
    </cacheField>
    <cacheField name="VARIABLE REALISE (HEURES)" numFmtId="164">
      <sharedItems containsSemiMixedTypes="0" containsNonDate="0" containsDate="1" containsString="0" minDate="1900-01-08T04:50:00" maxDate="1900-01-08T04:50:00"/>
    </cacheField>
    <cacheField name="MOYENNE VITESSE RAMASSAGE A L HEURE" numFmtId="2">
      <sharedItems containsSemiMixedTypes="0" containsString="0" containsNumber="1" minValue="24.806872180917548" maxValue="24.806872180917548"/>
    </cacheField>
    <cacheField name="LIGNES RAMASSEES" numFmtId="1">
      <sharedItems containsSemiMixedTypes="0" containsString="0" containsNumber="1" minValue="4434.333333333333" maxValue="4434.333333333333"/>
    </cacheField>
    <cacheField name="VARIABLE REALISE (RATIO)" numFmtId="2">
      <sharedItems containsSemiMixedTypes="0" containsString="0" containsNumber="1" minValue="120.48" maxValue="120.48"/>
    </cacheField>
    <cacheField name="TOTAL (HEURES)" numFmtId="164">
      <sharedItems containsSemiMixedTypes="0" containsNonDate="0" containsDate="1" containsString="0" minDate="1900-01-08T04:50:00" maxDate="1900-01-08T04:50:00"/>
    </cacheField>
    <cacheField name="TOTAL (RATIO)" numFmtId="2">
      <sharedItems containsSemiMixedTypes="0" containsString="0" containsNumber="1" minValue="75.140503647917157" maxValue="75.14050364791715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906"/>
    <d v="1900-01-08T04:50:00"/>
    <n v="24.806872180917548"/>
    <n v="4434.333333333333"/>
    <n v="120.48"/>
    <d v="1900-01-08T04:50:00"/>
    <n v="75.140503647917157"/>
  </r>
  <r>
    <x v="1"/>
    <n v="906"/>
    <d v="1900-01-08T04:50:00"/>
    <n v="24.806872180917548"/>
    <n v="4434.333333333333"/>
    <n v="120.48"/>
    <d v="1900-01-08T04:50:00"/>
    <n v="75.140503647917157"/>
  </r>
  <r>
    <x v="2"/>
    <n v="906"/>
    <d v="1900-01-08T04:50:00"/>
    <n v="24.806872180917548"/>
    <n v="4434.333333333333"/>
    <n v="120.48"/>
    <d v="1900-01-08T04:50:00"/>
    <n v="75.140503647917157"/>
  </r>
  <r>
    <x v="3"/>
    <n v="906"/>
    <d v="1900-01-08T04:50:00"/>
    <n v="24.806872180917548"/>
    <n v="4434.333333333333"/>
    <n v="120.48"/>
    <d v="1900-01-08T04:50:00"/>
    <n v="75.140503647917157"/>
  </r>
  <r>
    <x v="4"/>
    <n v="906"/>
    <d v="1900-01-08T04:50:00"/>
    <n v="24.806872180917548"/>
    <n v="4434.333333333333"/>
    <n v="120.48"/>
    <d v="1900-01-08T04:50:00"/>
    <n v="75.140503647917157"/>
  </r>
  <r>
    <x v="5"/>
    <n v="906"/>
    <d v="1900-01-08T04:50:00"/>
    <n v="24.806872180917548"/>
    <n v="4434.333333333333"/>
    <n v="120.48"/>
    <d v="1900-01-08T04:50:00"/>
    <n v="75.1405036479171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2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1">
  <location ref="A111:F119" firstHeaderRow="1" firstDataRow="2" firstDataCol="1"/>
  <pivotFields count="8">
    <pivotField axis="axisRow" showAll="0" sortType="ascending">
      <items count="10">
        <item x="0"/>
        <item x="1"/>
        <item x="2"/>
        <item x="3"/>
        <item x="4"/>
        <item x="5"/>
        <item m="1" x="6"/>
        <item m="1" x="7"/>
        <item m="1" x="8"/>
        <item t="default"/>
      </items>
    </pivotField>
    <pivotField dataField="1" numFmtId="2" showAll="0"/>
    <pivotField numFmtId="164" showAll="0"/>
    <pivotField dataField="1" showAll="0"/>
    <pivotField dataField="1" showAll="0"/>
    <pivotField dataField="1" showAll="0"/>
    <pivotField numFmtId="164"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COMMANDES REALISEES" fld="1" baseField="0" baseItem="0"/>
    <dataField name="Nombre de MOYENNE VITESSE RAMASSAGE A L HEURE" fld="3" subtotal="count" baseField="0" baseItem="0"/>
    <dataField name="Nombre de LIGNES RAMASSEES" fld="4" subtotal="count" baseField="0" baseItem="0"/>
    <dataField name="Nombre de VARIABLE REALISE (RATIO)" fld="5" subtotal="count" baseField="0" baseItem="0"/>
    <dataField name="Nombre de TOTAL (RATIO)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7" totalsRowShown="0" headerRowDxfId="12" dataDxfId="10" headerRowBorderDxfId="11" tableBorderDxfId="9" totalsRowBorderDxfId="8">
  <autoFilter ref="A1:H7"/>
  <tableColumns count="8">
    <tableColumn id="1" name="SEMAINES" dataDxfId="7"/>
    <tableColumn id="2" name="COMMANDES REALISEES" dataDxfId="6">
      <calculatedColumnFormula>INDIRECT("'"&amp;$A2&amp;"'!B9")</calculatedColumnFormula>
    </tableColumn>
    <tableColumn id="3" name="VARIABLE REALISE (HEURES)" dataDxfId="5">
      <calculatedColumnFormula>INDIRECT("'"&amp;$A2&amp;"'!C9")</calculatedColumnFormula>
    </tableColumn>
    <tableColumn id="4" name="MOYENNE VITESSE RAMASSAGE A L HEURE" dataDxfId="4">
      <calculatedColumnFormula>INDIRECT("'"&amp;$A2&amp;"'!D9")</calculatedColumnFormula>
    </tableColumn>
    <tableColumn id="5" name="LIGNES RAMASSEES" dataDxfId="3">
      <calculatedColumnFormula>INDIRECT("'"&amp;$A2&amp;"'!E9")</calculatedColumnFormula>
    </tableColumn>
    <tableColumn id="6" name="VARIABLE REALISE (RATIO)" dataDxfId="2">
      <calculatedColumnFormula>INDIRECT("'"&amp;$A2&amp;"'!F9")</calculatedColumnFormula>
    </tableColumn>
    <tableColumn id="7" name="TOTAL (HEURES)" dataDxfId="1">
      <calculatedColumnFormula>INDIRECT("'"&amp;$A2&amp;"'!C9")</calculatedColumnFormula>
    </tableColumn>
    <tableColumn id="8" name="TOTAL (RATIO)" dataDxfId="0">
      <calculatedColumnFormula>INDIRECT("'"&amp;$A2&amp;"'!H9")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S49"/>
  <sheetViews>
    <sheetView showGridLines="0" zoomScale="90" zoomScaleNormal="90" workbookViewId="0">
      <selection activeCell="B9" sqref="B9"/>
    </sheetView>
  </sheetViews>
  <sheetFormatPr baseColWidth="10" defaultRowHeight="12.75"/>
  <cols>
    <col min="1" max="1" width="11.42578125" style="15"/>
    <col min="2" max="2" width="13.7109375" style="14" customWidth="1"/>
    <col min="3" max="3" width="11.42578125" style="14"/>
    <col min="4" max="4" width="15.7109375" style="28" customWidth="1"/>
    <col min="5" max="5" width="14.28515625" style="33" customWidth="1"/>
    <col min="6" max="6" width="12.140625" style="36" bestFit="1" customWidth="1"/>
    <col min="7" max="7" width="12.140625" style="14" customWidth="1"/>
    <col min="8" max="8" width="21.42578125" style="39" customWidth="1"/>
    <col min="9" max="9" width="52.7109375" style="15" customWidth="1"/>
    <col min="10" max="10" width="56.85546875" style="15" customWidth="1"/>
    <col min="11" max="11" width="30.85546875" style="15" customWidth="1"/>
    <col min="12" max="12" width="21.42578125" style="15" customWidth="1"/>
    <col min="13" max="13" width="24.5703125" style="15" hidden="1" customWidth="1"/>
    <col min="14" max="14" width="17.28515625" style="15" customWidth="1"/>
    <col min="15" max="15" width="25.7109375" style="15" bestFit="1" customWidth="1"/>
    <col min="16" max="16" width="12.7109375" style="15" customWidth="1"/>
    <col min="17" max="17" width="21.85546875" style="15" customWidth="1"/>
    <col min="18" max="18" width="11.28515625" style="15" customWidth="1"/>
    <col min="19" max="19" width="14.28515625" style="15" customWidth="1"/>
    <col min="20" max="20" width="10.42578125" style="15" customWidth="1"/>
    <col min="21" max="21" width="13.140625" style="15" bestFit="1" customWidth="1"/>
    <col min="22" max="16384" width="11.42578125" style="15"/>
  </cols>
  <sheetData>
    <row r="1" spans="1:19" s="13" customFormat="1" ht="38.25">
      <c r="A1" s="41" t="s">
        <v>16</v>
      </c>
      <c r="B1" s="26" t="s">
        <v>20</v>
      </c>
      <c r="C1" s="24" t="s">
        <v>21</v>
      </c>
      <c r="D1" s="23" t="s">
        <v>24</v>
      </c>
      <c r="E1" s="42" t="s">
        <v>22</v>
      </c>
      <c r="F1" s="43" t="s">
        <v>23</v>
      </c>
      <c r="G1" s="24" t="s">
        <v>14</v>
      </c>
      <c r="H1" s="44" t="s">
        <v>12</v>
      </c>
      <c r="L1" s="14" t="str">
        <f>A1</f>
        <v>SEMAINES</v>
      </c>
      <c r="M1" s="14" t="str">
        <f t="shared" ref="M1:S10" si="0">B1</f>
        <v>COMMANDES REALISÉES</v>
      </c>
      <c r="N1" s="14" t="str">
        <f t="shared" si="0"/>
        <v>VARIABLE REALISÉ (HEURES)</v>
      </c>
      <c r="O1" s="14" t="str">
        <f t="shared" si="0"/>
        <v>NOMBRE BACS A L HEURE</v>
      </c>
      <c r="P1" s="14" t="str">
        <f t="shared" si="0"/>
        <v>LIGNES RAMASSÉES</v>
      </c>
      <c r="Q1" s="14" t="str">
        <f t="shared" si="0"/>
        <v>VARIABLE REALISÉ (RATIO)</v>
      </c>
      <c r="R1" s="14" t="str">
        <f t="shared" si="0"/>
        <v>TOTAL (HEURES)</v>
      </c>
      <c r="S1" s="14" t="str">
        <f t="shared" si="0"/>
        <v>TOTAL (RATIO)</v>
      </c>
    </row>
    <row r="2" spans="1:19">
      <c r="A2" s="45" t="s">
        <v>1</v>
      </c>
      <c r="B2" s="26">
        <v>912</v>
      </c>
      <c r="C2" s="71">
        <v>1.6354166666666667</v>
      </c>
      <c r="D2" s="46">
        <f t="shared" ref="D2:D7" si="1">B2/C2/24</f>
        <v>23.235668789808916</v>
      </c>
      <c r="E2" s="31">
        <v>4843</v>
      </c>
      <c r="F2" s="47">
        <f>E2/C2/24</f>
        <v>123.38853503184713</v>
      </c>
      <c r="G2" s="25">
        <v>2.6111111111111112</v>
      </c>
      <c r="H2" s="48">
        <f>E2/G2/24</f>
        <v>77.281914893617014</v>
      </c>
      <c r="L2" s="16" t="str">
        <f t="shared" ref="L2:L7" si="2">A2</f>
        <v>LUNDI</v>
      </c>
      <c r="M2" s="13">
        <f t="shared" si="0"/>
        <v>912</v>
      </c>
      <c r="N2" s="17">
        <f t="shared" si="0"/>
        <v>1.6354166666666667</v>
      </c>
      <c r="O2" s="18">
        <f t="shared" si="0"/>
        <v>23.235668789808916</v>
      </c>
      <c r="P2" s="13">
        <f t="shared" si="0"/>
        <v>4843</v>
      </c>
      <c r="Q2" s="18">
        <f t="shared" si="0"/>
        <v>123.38853503184713</v>
      </c>
      <c r="R2" s="17">
        <f t="shared" si="0"/>
        <v>2.6111111111111112</v>
      </c>
      <c r="S2" s="18">
        <f t="shared" si="0"/>
        <v>77.281914893617014</v>
      </c>
    </row>
    <row r="3" spans="1:19">
      <c r="A3" s="45" t="s">
        <v>2</v>
      </c>
      <c r="B3" s="26">
        <v>1048</v>
      </c>
      <c r="C3" s="71">
        <v>1.8541666666666667</v>
      </c>
      <c r="D3" s="46">
        <f t="shared" si="1"/>
        <v>23.550561797752806</v>
      </c>
      <c r="E3" s="31">
        <v>5188</v>
      </c>
      <c r="F3" s="47">
        <f t="shared" ref="F3:F7" si="3">E3/C3/24</f>
        <v>116.58426966292136</v>
      </c>
      <c r="G3" s="25">
        <v>2.71875</v>
      </c>
      <c r="H3" s="48">
        <f t="shared" ref="H3:H7" si="4">E3/G3/24</f>
        <v>79.509578544061299</v>
      </c>
      <c r="L3" s="16" t="str">
        <f t="shared" si="2"/>
        <v>MARDI</v>
      </c>
      <c r="M3" s="13">
        <f t="shared" si="0"/>
        <v>1048</v>
      </c>
      <c r="N3" s="17">
        <f t="shared" si="0"/>
        <v>1.8541666666666667</v>
      </c>
      <c r="O3" s="18">
        <f t="shared" si="0"/>
        <v>23.550561797752806</v>
      </c>
      <c r="P3" s="13">
        <f t="shared" si="0"/>
        <v>5188</v>
      </c>
      <c r="Q3" s="18">
        <f t="shared" si="0"/>
        <v>116.58426966292136</v>
      </c>
      <c r="R3" s="17">
        <f t="shared" si="0"/>
        <v>2.71875</v>
      </c>
      <c r="S3" s="18">
        <f t="shared" si="0"/>
        <v>79.509578544061299</v>
      </c>
    </row>
    <row r="4" spans="1:19">
      <c r="A4" s="45" t="s">
        <v>3</v>
      </c>
      <c r="B4" s="26">
        <v>1012</v>
      </c>
      <c r="C4" s="71">
        <v>1.8333333333333333</v>
      </c>
      <c r="D4" s="46">
        <f t="shared" si="1"/>
        <v>23</v>
      </c>
      <c r="E4" s="31">
        <v>5277</v>
      </c>
      <c r="F4" s="47">
        <f t="shared" si="3"/>
        <v>119.93181818181819</v>
      </c>
      <c r="G4" s="25">
        <v>2.46875</v>
      </c>
      <c r="H4" s="48">
        <f t="shared" si="4"/>
        <v>89.063291139240505</v>
      </c>
      <c r="L4" s="16" t="str">
        <f t="shared" si="2"/>
        <v>MERCREDI</v>
      </c>
      <c r="M4" s="13">
        <f t="shared" si="0"/>
        <v>1012</v>
      </c>
      <c r="N4" s="17">
        <f t="shared" si="0"/>
        <v>1.8333333333333333</v>
      </c>
      <c r="O4" s="18">
        <f t="shared" si="0"/>
        <v>23</v>
      </c>
      <c r="P4" s="13">
        <f t="shared" si="0"/>
        <v>5277</v>
      </c>
      <c r="Q4" s="18">
        <f t="shared" si="0"/>
        <v>119.93181818181819</v>
      </c>
      <c r="R4" s="17">
        <f t="shared" si="0"/>
        <v>2.46875</v>
      </c>
      <c r="S4" s="18">
        <f t="shared" si="0"/>
        <v>89.063291139240505</v>
      </c>
    </row>
    <row r="5" spans="1:19">
      <c r="A5" s="45" t="s">
        <v>4</v>
      </c>
      <c r="B5" s="26">
        <v>965</v>
      </c>
      <c r="C5" s="71">
        <v>1.5520833333333333</v>
      </c>
      <c r="D5" s="46">
        <f t="shared" si="1"/>
        <v>25.906040268456376</v>
      </c>
      <c r="E5" s="31">
        <v>4490</v>
      </c>
      <c r="F5" s="47">
        <f t="shared" si="3"/>
        <v>120.53691275167786</v>
      </c>
      <c r="G5" s="25">
        <v>3.1597222222222219</v>
      </c>
      <c r="H5" s="48">
        <f t="shared" si="4"/>
        <v>59.208791208791212</v>
      </c>
      <c r="L5" s="16" t="str">
        <f t="shared" si="2"/>
        <v>JEUDI</v>
      </c>
      <c r="M5" s="13">
        <f t="shared" si="0"/>
        <v>965</v>
      </c>
      <c r="N5" s="17">
        <f t="shared" si="0"/>
        <v>1.5520833333333333</v>
      </c>
      <c r="O5" s="18">
        <f t="shared" si="0"/>
        <v>25.906040268456376</v>
      </c>
      <c r="P5" s="13">
        <f t="shared" si="0"/>
        <v>4490</v>
      </c>
      <c r="Q5" s="18">
        <f t="shared" si="0"/>
        <v>120.53691275167786</v>
      </c>
      <c r="R5" s="17">
        <f t="shared" si="0"/>
        <v>3.1597222222222219</v>
      </c>
      <c r="S5" s="18">
        <f t="shared" si="0"/>
        <v>59.208791208791212</v>
      </c>
    </row>
    <row r="6" spans="1:19">
      <c r="A6" s="45" t="s">
        <v>5</v>
      </c>
      <c r="B6" s="26">
        <v>955</v>
      </c>
      <c r="C6" s="71">
        <v>1.4340277777777777</v>
      </c>
      <c r="D6" s="46">
        <f t="shared" si="1"/>
        <v>27.748184019370459</v>
      </c>
      <c r="E6" s="31">
        <v>4175</v>
      </c>
      <c r="F6" s="47">
        <f t="shared" si="3"/>
        <v>121.30750605326877</v>
      </c>
      <c r="G6" s="25">
        <v>2.6423611111111112</v>
      </c>
      <c r="H6" s="48">
        <f t="shared" si="4"/>
        <v>65.834428383705657</v>
      </c>
      <c r="L6" s="16" t="str">
        <f t="shared" si="2"/>
        <v>VENDREDI</v>
      </c>
      <c r="M6" s="13">
        <f t="shared" si="0"/>
        <v>955</v>
      </c>
      <c r="N6" s="17">
        <f t="shared" si="0"/>
        <v>1.4340277777777777</v>
      </c>
      <c r="O6" s="18">
        <f t="shared" si="0"/>
        <v>27.748184019370459</v>
      </c>
      <c r="P6" s="13">
        <f t="shared" si="0"/>
        <v>4175</v>
      </c>
      <c r="Q6" s="18">
        <f t="shared" si="0"/>
        <v>121.30750605326877</v>
      </c>
      <c r="R6" s="17">
        <f t="shared" si="0"/>
        <v>2.6423611111111112</v>
      </c>
      <c r="S6" s="18">
        <f t="shared" si="0"/>
        <v>65.834428383705657</v>
      </c>
    </row>
    <row r="7" spans="1:19">
      <c r="A7" s="45" t="s">
        <v>6</v>
      </c>
      <c r="B7" s="26">
        <v>544</v>
      </c>
      <c r="C7" s="72">
        <v>0.89236111111111116</v>
      </c>
      <c r="D7" s="46">
        <f t="shared" si="1"/>
        <v>25.40077821011673</v>
      </c>
      <c r="E7" s="31">
        <v>2633</v>
      </c>
      <c r="F7" s="47">
        <f t="shared" si="3"/>
        <v>122.94163424124513</v>
      </c>
      <c r="G7" s="25">
        <v>1.1527777777777779</v>
      </c>
      <c r="H7" s="48">
        <f t="shared" si="4"/>
        <v>95.168674698795158</v>
      </c>
      <c r="L7" s="16" t="str">
        <f t="shared" si="2"/>
        <v>SAMEDI</v>
      </c>
      <c r="M7" s="13">
        <f t="shared" si="0"/>
        <v>544</v>
      </c>
      <c r="N7" s="17">
        <f t="shared" si="0"/>
        <v>0.89236111111111116</v>
      </c>
      <c r="O7" s="18">
        <f t="shared" si="0"/>
        <v>25.40077821011673</v>
      </c>
      <c r="P7" s="13">
        <f t="shared" si="0"/>
        <v>2633</v>
      </c>
      <c r="Q7" s="18">
        <f t="shared" si="0"/>
        <v>122.94163424124513</v>
      </c>
      <c r="R7" s="17">
        <f t="shared" si="0"/>
        <v>1.1527777777777779</v>
      </c>
      <c r="S7" s="18">
        <f t="shared" si="0"/>
        <v>95.168674698795158</v>
      </c>
    </row>
    <row r="8" spans="1:19">
      <c r="B8" s="19"/>
      <c r="C8" s="19"/>
      <c r="D8" s="27"/>
      <c r="E8" s="32"/>
      <c r="F8" s="35"/>
      <c r="G8" s="19"/>
      <c r="H8" s="38"/>
      <c r="L8" s="13"/>
      <c r="M8" s="13"/>
      <c r="N8" s="17"/>
      <c r="O8" s="20"/>
      <c r="Q8" s="20"/>
      <c r="R8" s="21"/>
      <c r="S8" s="20"/>
    </row>
    <row r="9" spans="1:19">
      <c r="B9" s="49">
        <f>AVERAGE(B2:B7)</f>
        <v>906</v>
      </c>
      <c r="C9" s="50">
        <f>SUM(C2:C7)</f>
        <v>9.2013888888888893</v>
      </c>
      <c r="D9" s="51">
        <f t="shared" ref="D9" si="5">AVERAGE(D2:D7)</f>
        <v>24.806872180917548</v>
      </c>
      <c r="E9" s="52">
        <f>AVERAGE(E2:E7)</f>
        <v>4434.333333333333</v>
      </c>
      <c r="F9" s="53">
        <f>SUM(E2:E7)/C9/24</f>
        <v>120.48</v>
      </c>
      <c r="G9" s="50">
        <f>SUM(G2:G7)</f>
        <v>14.753472222222221</v>
      </c>
      <c r="H9" s="54">
        <f>SUM(E2:E7)/G9/24</f>
        <v>75.140503647917157</v>
      </c>
      <c r="L9" s="13"/>
      <c r="M9" s="13">
        <f t="shared" si="0"/>
        <v>906</v>
      </c>
      <c r="N9" s="17">
        <f t="shared" si="0"/>
        <v>9.2013888888888893</v>
      </c>
      <c r="O9" s="18">
        <f t="shared" si="0"/>
        <v>24.806872180917548</v>
      </c>
      <c r="P9" s="13">
        <f t="shared" si="0"/>
        <v>4434.333333333333</v>
      </c>
      <c r="Q9" s="18">
        <f t="shared" si="0"/>
        <v>120.48</v>
      </c>
      <c r="R9" s="17">
        <f t="shared" si="0"/>
        <v>14.753472222222221</v>
      </c>
      <c r="S9" s="18">
        <f t="shared" si="0"/>
        <v>75.140503647917157</v>
      </c>
    </row>
    <row r="10" spans="1:19">
      <c r="B10" s="55" t="s">
        <v>13</v>
      </c>
      <c r="C10" s="55" t="s">
        <v>15</v>
      </c>
      <c r="D10" s="56" t="s">
        <v>13</v>
      </c>
      <c r="E10" s="57" t="s">
        <v>13</v>
      </c>
      <c r="F10" s="58" t="s">
        <v>15</v>
      </c>
      <c r="G10" s="55" t="s">
        <v>15</v>
      </c>
      <c r="H10" s="59" t="s">
        <v>15</v>
      </c>
      <c r="M10" s="13" t="str">
        <f t="shared" si="0"/>
        <v>MOYENNE</v>
      </c>
      <c r="N10" s="13" t="str">
        <f t="shared" si="0"/>
        <v>SOMME</v>
      </c>
      <c r="O10" s="13" t="str">
        <f t="shared" si="0"/>
        <v>MOYENNE</v>
      </c>
      <c r="P10" s="13" t="str">
        <f t="shared" si="0"/>
        <v>MOYENNE</v>
      </c>
      <c r="Q10" s="13" t="str">
        <f t="shared" si="0"/>
        <v>SOMME</v>
      </c>
      <c r="R10" s="13" t="str">
        <f t="shared" si="0"/>
        <v>SOMME</v>
      </c>
      <c r="S10" s="13" t="str">
        <f t="shared" si="0"/>
        <v>SOMME</v>
      </c>
    </row>
    <row r="11" spans="1:19">
      <c r="M11" s="13"/>
    </row>
    <row r="12" spans="1:19">
      <c r="M12" s="13"/>
    </row>
    <row r="14" spans="1:19">
      <c r="C14" s="22"/>
    </row>
    <row r="20" spans="2:8">
      <c r="B20" s="15"/>
      <c r="C20" s="15"/>
      <c r="D20" s="29"/>
      <c r="E20" s="34"/>
      <c r="F20" s="37"/>
      <c r="G20" s="15"/>
    </row>
    <row r="21" spans="2:8">
      <c r="B21" s="15"/>
      <c r="C21" s="15"/>
      <c r="D21" s="29"/>
      <c r="E21" s="34"/>
      <c r="F21" s="37"/>
      <c r="G21" s="15"/>
    </row>
    <row r="22" spans="2:8">
      <c r="B22" s="15"/>
      <c r="C22" s="15"/>
      <c r="D22" s="29"/>
      <c r="E22" s="34"/>
      <c r="F22" s="37"/>
      <c r="G22" s="15"/>
    </row>
    <row r="23" spans="2:8">
      <c r="B23" s="15"/>
      <c r="C23" s="15"/>
      <c r="D23" s="29"/>
      <c r="E23" s="34"/>
      <c r="F23" s="37"/>
      <c r="G23" s="15"/>
    </row>
    <row r="24" spans="2:8">
      <c r="B24" s="15"/>
      <c r="C24" s="15"/>
      <c r="D24" s="29"/>
      <c r="E24" s="34"/>
      <c r="F24" s="37"/>
      <c r="G24" s="15"/>
      <c r="H24" s="40"/>
    </row>
    <row r="25" spans="2:8">
      <c r="B25" s="15"/>
      <c r="C25" s="15"/>
      <c r="D25" s="29"/>
      <c r="E25" s="34"/>
      <c r="F25" s="37"/>
      <c r="G25" s="15"/>
      <c r="H25" s="40"/>
    </row>
    <row r="26" spans="2:8">
      <c r="B26" s="15"/>
      <c r="C26" s="15"/>
      <c r="D26" s="29"/>
      <c r="E26" s="34"/>
      <c r="F26" s="37"/>
      <c r="G26" s="15"/>
      <c r="H26" s="40"/>
    </row>
    <row r="27" spans="2:8">
      <c r="B27" s="15"/>
      <c r="C27" s="15"/>
      <c r="D27" s="29"/>
      <c r="E27" s="34"/>
      <c r="F27" s="37"/>
      <c r="G27" s="15"/>
      <c r="H27" s="40"/>
    </row>
    <row r="28" spans="2:8">
      <c r="B28" s="15"/>
      <c r="C28" s="15"/>
      <c r="D28" s="29"/>
      <c r="E28" s="34"/>
      <c r="F28" s="37"/>
      <c r="G28" s="15"/>
      <c r="H28" s="40"/>
    </row>
    <row r="29" spans="2:8">
      <c r="B29" s="15"/>
      <c r="C29" s="15"/>
      <c r="D29" s="29"/>
      <c r="E29" s="34"/>
      <c r="F29" s="37"/>
      <c r="G29" s="15"/>
    </row>
    <row r="30" spans="2:8">
      <c r="B30" s="15"/>
      <c r="C30" s="15"/>
      <c r="D30" s="29"/>
      <c r="E30" s="34"/>
      <c r="F30" s="37"/>
      <c r="G30" s="15"/>
    </row>
    <row r="31" spans="2:8">
      <c r="B31" s="15"/>
      <c r="C31" s="15"/>
      <c r="D31" s="29"/>
      <c r="E31" s="34"/>
      <c r="F31" s="37"/>
      <c r="G31" s="15"/>
    </row>
    <row r="32" spans="2:8">
      <c r="B32" s="15"/>
      <c r="C32" s="15"/>
      <c r="D32" s="29"/>
      <c r="E32" s="34"/>
      <c r="F32" s="37"/>
      <c r="G32" s="15"/>
    </row>
    <row r="33" spans="3:8" s="15" customFormat="1">
      <c r="D33" s="29"/>
      <c r="E33" s="34"/>
      <c r="F33" s="37"/>
      <c r="H33" s="39"/>
    </row>
    <row r="34" spans="3:8" s="15" customFormat="1">
      <c r="D34" s="29"/>
      <c r="E34" s="34"/>
      <c r="F34" s="37"/>
      <c r="H34" s="39"/>
    </row>
    <row r="35" spans="3:8" s="15" customFormat="1">
      <c r="D35" s="29"/>
      <c r="E35" s="34"/>
      <c r="F35" s="37"/>
      <c r="H35" s="39"/>
    </row>
    <row r="36" spans="3:8" s="15" customFormat="1">
      <c r="D36" s="29"/>
      <c r="E36" s="34"/>
      <c r="F36" s="37"/>
      <c r="H36" s="39"/>
    </row>
    <row r="37" spans="3:8" s="15" customFormat="1">
      <c r="D37" s="29"/>
      <c r="E37" s="34"/>
      <c r="F37" s="37"/>
      <c r="H37" s="39"/>
    </row>
    <row r="38" spans="3:8" s="15" customFormat="1">
      <c r="D38" s="29"/>
      <c r="E38" s="34"/>
      <c r="F38" s="37"/>
      <c r="H38" s="40"/>
    </row>
    <row r="39" spans="3:8" s="15" customFormat="1">
      <c r="D39" s="29"/>
      <c r="E39" s="34"/>
      <c r="F39" s="37"/>
      <c r="H39" s="40"/>
    </row>
    <row r="40" spans="3:8" s="15" customFormat="1">
      <c r="D40" s="29"/>
      <c r="E40" s="34"/>
      <c r="F40" s="37"/>
      <c r="H40" s="40"/>
    </row>
    <row r="41" spans="3:8" s="15" customFormat="1">
      <c r="D41" s="29"/>
      <c r="E41" s="34"/>
      <c r="F41" s="37"/>
      <c r="H41" s="40"/>
    </row>
    <row r="42" spans="3:8" s="15" customFormat="1">
      <c r="C42" s="14"/>
      <c r="D42" s="28"/>
      <c r="E42" s="33"/>
      <c r="F42" s="36"/>
      <c r="G42" s="14"/>
      <c r="H42" s="40"/>
    </row>
    <row r="43" spans="3:8" s="15" customFormat="1">
      <c r="C43" s="14"/>
      <c r="D43" s="28"/>
      <c r="E43" s="33"/>
      <c r="F43" s="36"/>
      <c r="G43" s="14"/>
      <c r="H43" s="40"/>
    </row>
    <row r="44" spans="3:8" s="15" customFormat="1">
      <c r="C44" s="14"/>
      <c r="D44" s="28"/>
      <c r="E44" s="33"/>
      <c r="F44" s="36"/>
      <c r="G44" s="14"/>
      <c r="H44" s="40"/>
    </row>
    <row r="45" spans="3:8" s="15" customFormat="1">
      <c r="C45" s="14"/>
      <c r="D45" s="28"/>
      <c r="E45" s="33"/>
      <c r="F45" s="36"/>
      <c r="G45" s="14"/>
      <c r="H45" s="40"/>
    </row>
    <row r="46" spans="3:8" s="15" customFormat="1">
      <c r="C46" s="14"/>
      <c r="D46" s="30"/>
      <c r="E46" s="33"/>
      <c r="F46" s="36"/>
      <c r="G46" s="14"/>
      <c r="H46" s="40"/>
    </row>
    <row r="47" spans="3:8" s="15" customFormat="1">
      <c r="C47" s="14"/>
      <c r="D47" s="28"/>
      <c r="E47" s="33"/>
      <c r="F47" s="36"/>
      <c r="G47" s="14"/>
      <c r="H47" s="40"/>
    </row>
    <row r="48" spans="3:8" s="15" customFormat="1">
      <c r="C48" s="14"/>
      <c r="D48" s="28"/>
      <c r="E48" s="33"/>
      <c r="F48" s="36"/>
      <c r="G48" s="14"/>
      <c r="H48" s="40"/>
    </row>
    <row r="49" spans="4:8" s="15" customFormat="1">
      <c r="D49" s="29"/>
      <c r="E49" s="34"/>
      <c r="F49" s="37"/>
      <c r="H49" s="40"/>
    </row>
  </sheetData>
  <sheetProtection formatCells="0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&amp;CSuivi des chiffres de la semaine &amp;A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S49"/>
  <sheetViews>
    <sheetView showGridLines="0" zoomScale="90" zoomScaleNormal="90" workbookViewId="0">
      <selection activeCell="E2" sqref="E2"/>
    </sheetView>
  </sheetViews>
  <sheetFormatPr baseColWidth="10" defaultRowHeight="12.75"/>
  <cols>
    <col min="1" max="1" width="11.42578125" style="15"/>
    <col min="2" max="2" width="13.7109375" style="14" customWidth="1"/>
    <col min="3" max="3" width="11.42578125" style="14"/>
    <col min="4" max="4" width="15.7109375" style="28" customWidth="1"/>
    <col min="5" max="5" width="14.28515625" style="33" customWidth="1"/>
    <col min="6" max="6" width="12.140625" style="36" bestFit="1" customWidth="1"/>
    <col min="7" max="7" width="12.140625" style="14" customWidth="1"/>
    <col min="8" max="8" width="21.42578125" style="39" customWidth="1"/>
    <col min="9" max="9" width="52.7109375" style="15" customWidth="1"/>
    <col min="10" max="10" width="56.85546875" style="15" customWidth="1"/>
    <col min="11" max="11" width="30.85546875" style="15" customWidth="1"/>
    <col min="12" max="12" width="21.42578125" style="15" customWidth="1"/>
    <col min="13" max="13" width="23.5703125" style="15" customWidth="1"/>
    <col min="14" max="14" width="17.28515625" style="15" customWidth="1"/>
    <col min="15" max="15" width="30.85546875" style="15" customWidth="1"/>
    <col min="16" max="16" width="12.7109375" style="15" customWidth="1"/>
    <col min="17" max="17" width="21.85546875" style="15" hidden="1" customWidth="1"/>
    <col min="18" max="18" width="11.28515625" style="15" customWidth="1"/>
    <col min="19" max="19" width="14.28515625" style="15" customWidth="1"/>
    <col min="20" max="20" width="10.42578125" style="15" customWidth="1"/>
    <col min="21" max="21" width="13.140625" style="15" bestFit="1" customWidth="1"/>
    <col min="22" max="16384" width="11.42578125" style="15"/>
  </cols>
  <sheetData>
    <row r="1" spans="1:19" s="13" customFormat="1" ht="38.25">
      <c r="A1" s="41" t="s">
        <v>16</v>
      </c>
      <c r="B1" s="26" t="s">
        <v>20</v>
      </c>
      <c r="C1" s="24" t="s">
        <v>21</v>
      </c>
      <c r="D1" s="23" t="s">
        <v>24</v>
      </c>
      <c r="E1" s="42" t="s">
        <v>22</v>
      </c>
      <c r="F1" s="43" t="s">
        <v>23</v>
      </c>
      <c r="G1" s="24" t="s">
        <v>14</v>
      </c>
      <c r="H1" s="44" t="s">
        <v>12</v>
      </c>
      <c r="L1" s="14" t="str">
        <f>A1</f>
        <v>SEMAINES</v>
      </c>
      <c r="M1" s="14" t="str">
        <f t="shared" ref="M1:S10" si="0">B1</f>
        <v>COMMANDES REALISÉES</v>
      </c>
      <c r="N1" s="14" t="str">
        <f t="shared" si="0"/>
        <v>VARIABLE REALISÉ (HEURES)</v>
      </c>
      <c r="O1" s="14" t="str">
        <f t="shared" si="0"/>
        <v>NOMBRE BACS A L HEURE</v>
      </c>
      <c r="P1" s="14" t="str">
        <f t="shared" si="0"/>
        <v>LIGNES RAMASSÉES</v>
      </c>
      <c r="Q1" s="14" t="str">
        <f t="shared" si="0"/>
        <v>VARIABLE REALISÉ (RATIO)</v>
      </c>
      <c r="R1" s="14" t="str">
        <f t="shared" si="0"/>
        <v>TOTAL (HEURES)</v>
      </c>
      <c r="S1" s="14" t="str">
        <f t="shared" si="0"/>
        <v>TOTAL (RATIO)</v>
      </c>
    </row>
    <row r="2" spans="1:19">
      <c r="A2" s="45" t="s">
        <v>1</v>
      </c>
      <c r="B2" s="26">
        <v>912</v>
      </c>
      <c r="C2" s="71">
        <v>1.6354166666666667</v>
      </c>
      <c r="D2" s="46">
        <f t="shared" ref="D2:D7" si="1">B2/C2/24</f>
        <v>23.235668789808916</v>
      </c>
      <c r="E2" s="31">
        <v>4843</v>
      </c>
      <c r="F2" s="47">
        <f>E2/C2/24</f>
        <v>123.38853503184713</v>
      </c>
      <c r="G2" s="25">
        <v>2.6111111111111112</v>
      </c>
      <c r="H2" s="48">
        <f>E2/G2/24</f>
        <v>77.281914893617014</v>
      </c>
      <c r="L2" s="16" t="str">
        <f t="shared" ref="L2:L7" si="2">A2</f>
        <v>LUNDI</v>
      </c>
      <c r="M2" s="13">
        <f t="shared" si="0"/>
        <v>912</v>
      </c>
      <c r="N2" s="17">
        <f t="shared" si="0"/>
        <v>1.6354166666666667</v>
      </c>
      <c r="O2" s="18">
        <f t="shared" si="0"/>
        <v>23.235668789808916</v>
      </c>
      <c r="P2" s="13">
        <f t="shared" si="0"/>
        <v>4843</v>
      </c>
      <c r="Q2" s="18">
        <f t="shared" si="0"/>
        <v>123.38853503184713</v>
      </c>
      <c r="R2" s="17">
        <f t="shared" si="0"/>
        <v>2.6111111111111112</v>
      </c>
      <c r="S2" s="18">
        <f t="shared" si="0"/>
        <v>77.281914893617014</v>
      </c>
    </row>
    <row r="3" spans="1:19">
      <c r="A3" s="45" t="s">
        <v>2</v>
      </c>
      <c r="B3" s="26">
        <v>1048</v>
      </c>
      <c r="C3" s="71">
        <v>1.8541666666666667</v>
      </c>
      <c r="D3" s="46">
        <f t="shared" si="1"/>
        <v>23.550561797752806</v>
      </c>
      <c r="E3" s="31">
        <v>5188</v>
      </c>
      <c r="F3" s="47">
        <f t="shared" ref="F3:F7" si="3">E3/C3/24</f>
        <v>116.58426966292136</v>
      </c>
      <c r="G3" s="25">
        <v>2.71875</v>
      </c>
      <c r="H3" s="48">
        <f t="shared" ref="H3:H7" si="4">E3/G3/24</f>
        <v>79.509578544061299</v>
      </c>
      <c r="L3" s="16" t="str">
        <f t="shared" si="2"/>
        <v>MARDI</v>
      </c>
      <c r="M3" s="13">
        <f t="shared" si="0"/>
        <v>1048</v>
      </c>
      <c r="N3" s="17">
        <f t="shared" si="0"/>
        <v>1.8541666666666667</v>
      </c>
      <c r="O3" s="18">
        <f t="shared" si="0"/>
        <v>23.550561797752806</v>
      </c>
      <c r="P3" s="13">
        <f t="shared" si="0"/>
        <v>5188</v>
      </c>
      <c r="Q3" s="18">
        <f t="shared" si="0"/>
        <v>116.58426966292136</v>
      </c>
      <c r="R3" s="17">
        <f t="shared" si="0"/>
        <v>2.71875</v>
      </c>
      <c r="S3" s="18">
        <f t="shared" si="0"/>
        <v>79.509578544061299</v>
      </c>
    </row>
    <row r="4" spans="1:19">
      <c r="A4" s="45" t="s">
        <v>3</v>
      </c>
      <c r="B4" s="26">
        <v>1012</v>
      </c>
      <c r="C4" s="71">
        <v>1.8333333333333333</v>
      </c>
      <c r="D4" s="46">
        <f t="shared" si="1"/>
        <v>23</v>
      </c>
      <c r="E4" s="31">
        <v>5277</v>
      </c>
      <c r="F4" s="47">
        <f t="shared" si="3"/>
        <v>119.93181818181819</v>
      </c>
      <c r="G4" s="25">
        <v>2.46875</v>
      </c>
      <c r="H4" s="48">
        <f t="shared" si="4"/>
        <v>89.063291139240505</v>
      </c>
      <c r="L4" s="16" t="str">
        <f t="shared" si="2"/>
        <v>MERCREDI</v>
      </c>
      <c r="M4" s="13">
        <f t="shared" si="0"/>
        <v>1012</v>
      </c>
      <c r="N4" s="17">
        <f t="shared" si="0"/>
        <v>1.8333333333333333</v>
      </c>
      <c r="O4" s="18">
        <f t="shared" si="0"/>
        <v>23</v>
      </c>
      <c r="P4" s="13">
        <f t="shared" si="0"/>
        <v>5277</v>
      </c>
      <c r="Q4" s="18">
        <f t="shared" si="0"/>
        <v>119.93181818181819</v>
      </c>
      <c r="R4" s="17">
        <f t="shared" si="0"/>
        <v>2.46875</v>
      </c>
      <c r="S4" s="18">
        <f t="shared" si="0"/>
        <v>89.063291139240505</v>
      </c>
    </row>
    <row r="5" spans="1:19">
      <c r="A5" s="45" t="s">
        <v>4</v>
      </c>
      <c r="B5" s="26">
        <v>965</v>
      </c>
      <c r="C5" s="71">
        <v>1.5520833333333333</v>
      </c>
      <c r="D5" s="46">
        <f t="shared" si="1"/>
        <v>25.906040268456376</v>
      </c>
      <c r="E5" s="31">
        <v>4490</v>
      </c>
      <c r="F5" s="47">
        <f t="shared" si="3"/>
        <v>120.53691275167786</v>
      </c>
      <c r="G5" s="25">
        <v>3.1597222222222219</v>
      </c>
      <c r="H5" s="48">
        <f t="shared" si="4"/>
        <v>59.208791208791212</v>
      </c>
      <c r="L5" s="16" t="str">
        <f t="shared" si="2"/>
        <v>JEUDI</v>
      </c>
      <c r="M5" s="13">
        <f t="shared" si="0"/>
        <v>965</v>
      </c>
      <c r="N5" s="17">
        <f t="shared" si="0"/>
        <v>1.5520833333333333</v>
      </c>
      <c r="O5" s="18">
        <f t="shared" si="0"/>
        <v>25.906040268456376</v>
      </c>
      <c r="P5" s="13">
        <f t="shared" si="0"/>
        <v>4490</v>
      </c>
      <c r="Q5" s="18">
        <f t="shared" si="0"/>
        <v>120.53691275167786</v>
      </c>
      <c r="R5" s="17">
        <f t="shared" si="0"/>
        <v>3.1597222222222219</v>
      </c>
      <c r="S5" s="18">
        <f t="shared" si="0"/>
        <v>59.208791208791212</v>
      </c>
    </row>
    <row r="6" spans="1:19">
      <c r="A6" s="45" t="s">
        <v>5</v>
      </c>
      <c r="B6" s="26">
        <v>955</v>
      </c>
      <c r="C6" s="71">
        <v>1.4340277777777777</v>
      </c>
      <c r="D6" s="46">
        <f t="shared" si="1"/>
        <v>27.748184019370459</v>
      </c>
      <c r="E6" s="31">
        <v>4175</v>
      </c>
      <c r="F6" s="47">
        <f t="shared" si="3"/>
        <v>121.30750605326877</v>
      </c>
      <c r="G6" s="25">
        <v>2.6423611111111112</v>
      </c>
      <c r="H6" s="48">
        <f t="shared" si="4"/>
        <v>65.834428383705657</v>
      </c>
      <c r="L6" s="16" t="str">
        <f t="shared" si="2"/>
        <v>VENDREDI</v>
      </c>
      <c r="M6" s="13">
        <f t="shared" si="0"/>
        <v>955</v>
      </c>
      <c r="N6" s="17">
        <f t="shared" si="0"/>
        <v>1.4340277777777777</v>
      </c>
      <c r="O6" s="18">
        <f t="shared" si="0"/>
        <v>27.748184019370459</v>
      </c>
      <c r="P6" s="13">
        <f t="shared" si="0"/>
        <v>4175</v>
      </c>
      <c r="Q6" s="18">
        <f t="shared" si="0"/>
        <v>121.30750605326877</v>
      </c>
      <c r="R6" s="17">
        <f t="shared" si="0"/>
        <v>2.6423611111111112</v>
      </c>
      <c r="S6" s="18">
        <f t="shared" si="0"/>
        <v>65.834428383705657</v>
      </c>
    </row>
    <row r="7" spans="1:19">
      <c r="A7" s="45" t="s">
        <v>6</v>
      </c>
      <c r="B7" s="26">
        <v>544</v>
      </c>
      <c r="C7" s="72">
        <v>0.89236111111111116</v>
      </c>
      <c r="D7" s="46">
        <f t="shared" si="1"/>
        <v>25.40077821011673</v>
      </c>
      <c r="E7" s="31">
        <v>2633</v>
      </c>
      <c r="F7" s="47">
        <f t="shared" si="3"/>
        <v>122.94163424124513</v>
      </c>
      <c r="G7" s="25">
        <v>1.1527777777777779</v>
      </c>
      <c r="H7" s="48">
        <f t="shared" si="4"/>
        <v>95.168674698795158</v>
      </c>
      <c r="L7" s="16" t="str">
        <f t="shared" si="2"/>
        <v>SAMEDI</v>
      </c>
      <c r="M7" s="13">
        <f t="shared" si="0"/>
        <v>544</v>
      </c>
      <c r="N7" s="17">
        <f t="shared" si="0"/>
        <v>0.89236111111111116</v>
      </c>
      <c r="O7" s="18">
        <f t="shared" si="0"/>
        <v>25.40077821011673</v>
      </c>
      <c r="P7" s="13">
        <f t="shared" si="0"/>
        <v>2633</v>
      </c>
      <c r="Q7" s="18">
        <f t="shared" si="0"/>
        <v>122.94163424124513</v>
      </c>
      <c r="R7" s="17">
        <f t="shared" si="0"/>
        <v>1.1527777777777779</v>
      </c>
      <c r="S7" s="18">
        <f t="shared" si="0"/>
        <v>95.168674698795158</v>
      </c>
    </row>
    <row r="8" spans="1:19">
      <c r="B8" s="19"/>
      <c r="C8" s="19"/>
      <c r="D8" s="27"/>
      <c r="E8" s="32"/>
      <c r="F8" s="35"/>
      <c r="G8" s="19"/>
      <c r="H8" s="38"/>
      <c r="L8" s="13"/>
      <c r="M8" s="13"/>
      <c r="N8" s="17"/>
      <c r="O8" s="20"/>
      <c r="Q8" s="20"/>
      <c r="R8" s="21"/>
      <c r="S8" s="20"/>
    </row>
    <row r="9" spans="1:19">
      <c r="B9" s="49">
        <f>AVERAGE(B2:B7)</f>
        <v>906</v>
      </c>
      <c r="C9" s="50">
        <f>SUM(C2:C7)</f>
        <v>9.2013888888888893</v>
      </c>
      <c r="D9" s="51">
        <f t="shared" ref="D9" si="5">AVERAGE(D2:D7)</f>
        <v>24.806872180917548</v>
      </c>
      <c r="E9" s="52">
        <f>AVERAGE(E2:E7)</f>
        <v>4434.333333333333</v>
      </c>
      <c r="F9" s="53">
        <f>SUM(E2:E7)/C9/24</f>
        <v>120.48</v>
      </c>
      <c r="G9" s="50">
        <f>SUM(G2:G7)</f>
        <v>14.753472222222221</v>
      </c>
      <c r="H9" s="54">
        <f>SUM(E2:E7)/G9/24</f>
        <v>75.140503647917157</v>
      </c>
      <c r="L9" s="13"/>
      <c r="M9" s="13">
        <f t="shared" si="0"/>
        <v>906</v>
      </c>
      <c r="N9" s="17">
        <f t="shared" si="0"/>
        <v>9.2013888888888893</v>
      </c>
      <c r="O9" s="18">
        <f t="shared" si="0"/>
        <v>24.806872180917548</v>
      </c>
      <c r="P9" s="13">
        <f t="shared" si="0"/>
        <v>4434.333333333333</v>
      </c>
      <c r="Q9" s="18">
        <f t="shared" si="0"/>
        <v>120.48</v>
      </c>
      <c r="R9" s="17">
        <f t="shared" si="0"/>
        <v>14.753472222222221</v>
      </c>
      <c r="S9" s="18">
        <f t="shared" si="0"/>
        <v>75.140503647917157</v>
      </c>
    </row>
    <row r="10" spans="1:19">
      <c r="B10" s="55" t="s">
        <v>13</v>
      </c>
      <c r="C10" s="55" t="s">
        <v>15</v>
      </c>
      <c r="D10" s="56" t="s">
        <v>13</v>
      </c>
      <c r="E10" s="57" t="s">
        <v>13</v>
      </c>
      <c r="F10" s="58" t="s">
        <v>15</v>
      </c>
      <c r="G10" s="55" t="s">
        <v>15</v>
      </c>
      <c r="H10" s="59" t="s">
        <v>15</v>
      </c>
      <c r="M10" s="13" t="str">
        <f t="shared" si="0"/>
        <v>MOYENNE</v>
      </c>
      <c r="N10" s="13" t="str">
        <f t="shared" si="0"/>
        <v>SOMME</v>
      </c>
      <c r="O10" s="13" t="str">
        <f t="shared" si="0"/>
        <v>MOYENNE</v>
      </c>
      <c r="P10" s="13" t="str">
        <f t="shared" si="0"/>
        <v>MOYENNE</v>
      </c>
      <c r="Q10" s="13" t="str">
        <f t="shared" si="0"/>
        <v>SOMME</v>
      </c>
      <c r="R10" s="13" t="str">
        <f t="shared" si="0"/>
        <v>SOMME</v>
      </c>
      <c r="S10" s="13" t="str">
        <f t="shared" si="0"/>
        <v>SOMME</v>
      </c>
    </row>
    <row r="11" spans="1:19">
      <c r="M11" s="13"/>
    </row>
    <row r="12" spans="1:19">
      <c r="M12" s="13"/>
    </row>
    <row r="14" spans="1:19">
      <c r="C14" s="22"/>
    </row>
    <row r="20" spans="2:8">
      <c r="B20" s="15"/>
      <c r="C20" s="15"/>
      <c r="D20" s="29"/>
      <c r="E20" s="34"/>
      <c r="F20" s="37"/>
      <c r="G20" s="15"/>
    </row>
    <row r="21" spans="2:8">
      <c r="B21" s="15"/>
      <c r="C21" s="15"/>
      <c r="D21" s="29"/>
      <c r="E21" s="34"/>
      <c r="F21" s="37"/>
      <c r="G21" s="15"/>
    </row>
    <row r="22" spans="2:8">
      <c r="B22" s="15"/>
      <c r="C22" s="15"/>
      <c r="D22" s="29"/>
      <c r="E22" s="34"/>
      <c r="F22" s="37"/>
      <c r="G22" s="15"/>
    </row>
    <row r="23" spans="2:8">
      <c r="B23" s="15"/>
      <c r="C23" s="15"/>
      <c r="D23" s="29"/>
      <c r="E23" s="34"/>
      <c r="F23" s="37"/>
      <c r="G23" s="15"/>
    </row>
    <row r="24" spans="2:8">
      <c r="B24" s="15"/>
      <c r="C24" s="15"/>
      <c r="D24" s="29"/>
      <c r="E24" s="34"/>
      <c r="F24" s="37"/>
      <c r="G24" s="15"/>
      <c r="H24" s="40"/>
    </row>
    <row r="25" spans="2:8">
      <c r="B25" s="15"/>
      <c r="C25" s="15"/>
      <c r="D25" s="29"/>
      <c r="E25" s="34"/>
      <c r="F25" s="37"/>
      <c r="G25" s="15"/>
      <c r="H25" s="40"/>
    </row>
    <row r="26" spans="2:8">
      <c r="B26" s="15"/>
      <c r="C26" s="15"/>
      <c r="D26" s="29"/>
      <c r="E26" s="34"/>
      <c r="F26" s="37"/>
      <c r="G26" s="15"/>
      <c r="H26" s="40"/>
    </row>
    <row r="27" spans="2:8">
      <c r="B27" s="15"/>
      <c r="C27" s="15"/>
      <c r="D27" s="29"/>
      <c r="E27" s="34"/>
      <c r="F27" s="37"/>
      <c r="G27" s="15"/>
      <c r="H27" s="40"/>
    </row>
    <row r="28" spans="2:8">
      <c r="B28" s="15"/>
      <c r="C28" s="15"/>
      <c r="D28" s="29"/>
      <c r="E28" s="34"/>
      <c r="F28" s="37"/>
      <c r="G28" s="15"/>
      <c r="H28" s="40"/>
    </row>
    <row r="29" spans="2:8">
      <c r="B29" s="15"/>
      <c r="C29" s="15"/>
      <c r="D29" s="29"/>
      <c r="E29" s="34"/>
      <c r="F29" s="37"/>
      <c r="G29" s="15"/>
    </row>
    <row r="30" spans="2:8">
      <c r="B30" s="15"/>
      <c r="C30" s="15"/>
      <c r="D30" s="29"/>
      <c r="E30" s="34"/>
      <c r="F30" s="37"/>
      <c r="G30" s="15"/>
    </row>
    <row r="31" spans="2:8">
      <c r="B31" s="15"/>
      <c r="C31" s="15"/>
      <c r="D31" s="29"/>
      <c r="E31" s="34"/>
      <c r="F31" s="37"/>
      <c r="G31" s="15"/>
    </row>
    <row r="32" spans="2:8">
      <c r="B32" s="15"/>
      <c r="C32" s="15"/>
      <c r="D32" s="29"/>
      <c r="E32" s="34"/>
      <c r="F32" s="37"/>
      <c r="G32" s="15"/>
    </row>
    <row r="33" spans="3:8" s="15" customFormat="1">
      <c r="D33" s="29"/>
      <c r="E33" s="34"/>
      <c r="F33" s="37"/>
      <c r="H33" s="39"/>
    </row>
    <row r="34" spans="3:8" s="15" customFormat="1">
      <c r="D34" s="29"/>
      <c r="E34" s="34"/>
      <c r="F34" s="37"/>
      <c r="H34" s="39"/>
    </row>
    <row r="35" spans="3:8" s="15" customFormat="1">
      <c r="D35" s="29"/>
      <c r="E35" s="34"/>
      <c r="F35" s="37"/>
      <c r="H35" s="39"/>
    </row>
    <row r="36" spans="3:8" s="15" customFormat="1">
      <c r="D36" s="29"/>
      <c r="E36" s="34"/>
      <c r="F36" s="37"/>
      <c r="H36" s="39"/>
    </row>
    <row r="37" spans="3:8" s="15" customFormat="1">
      <c r="D37" s="29"/>
      <c r="E37" s="34"/>
      <c r="F37" s="37"/>
      <c r="H37" s="39"/>
    </row>
    <row r="38" spans="3:8" s="15" customFormat="1">
      <c r="D38" s="29"/>
      <c r="E38" s="34"/>
      <c r="F38" s="37"/>
      <c r="H38" s="40"/>
    </row>
    <row r="39" spans="3:8" s="15" customFormat="1">
      <c r="D39" s="29"/>
      <c r="E39" s="34"/>
      <c r="F39" s="37"/>
      <c r="H39" s="40"/>
    </row>
    <row r="40" spans="3:8" s="15" customFormat="1">
      <c r="D40" s="29"/>
      <c r="E40" s="34"/>
      <c r="F40" s="37"/>
      <c r="H40" s="40"/>
    </row>
    <row r="41" spans="3:8" s="15" customFormat="1">
      <c r="D41" s="29"/>
      <c r="E41" s="34"/>
      <c r="F41" s="37"/>
      <c r="H41" s="40"/>
    </row>
    <row r="42" spans="3:8" s="15" customFormat="1">
      <c r="C42" s="14"/>
      <c r="D42" s="28"/>
      <c r="E42" s="33"/>
      <c r="F42" s="36"/>
      <c r="G42" s="14"/>
      <c r="H42" s="40"/>
    </row>
    <row r="43" spans="3:8" s="15" customFormat="1">
      <c r="C43" s="14"/>
      <c r="D43" s="28"/>
      <c r="E43" s="33"/>
      <c r="F43" s="36"/>
      <c r="G43" s="14"/>
      <c r="H43" s="40"/>
    </row>
    <row r="44" spans="3:8" s="15" customFormat="1">
      <c r="C44" s="14"/>
      <c r="D44" s="28"/>
      <c r="E44" s="33"/>
      <c r="F44" s="36"/>
      <c r="G44" s="14"/>
      <c r="H44" s="40"/>
    </row>
    <row r="45" spans="3:8" s="15" customFormat="1">
      <c r="C45" s="14"/>
      <c r="D45" s="28"/>
      <c r="E45" s="33"/>
      <c r="F45" s="36"/>
      <c r="G45" s="14"/>
      <c r="H45" s="40"/>
    </row>
    <row r="46" spans="3:8" s="15" customFormat="1">
      <c r="C46" s="14"/>
      <c r="D46" s="30"/>
      <c r="E46" s="33"/>
      <c r="F46" s="36"/>
      <c r="G46" s="14"/>
      <c r="H46" s="40"/>
    </row>
    <row r="47" spans="3:8" s="15" customFormat="1">
      <c r="C47" s="14"/>
      <c r="D47" s="28"/>
      <c r="E47" s="33"/>
      <c r="F47" s="36"/>
      <c r="G47" s="14"/>
      <c r="H47" s="40"/>
    </row>
    <row r="48" spans="3:8" s="15" customFormat="1">
      <c r="C48" s="14"/>
      <c r="D48" s="28"/>
      <c r="E48" s="33"/>
      <c r="F48" s="36"/>
      <c r="G48" s="14"/>
      <c r="H48" s="40"/>
    </row>
    <row r="49" spans="4:8" s="15" customFormat="1">
      <c r="D49" s="29"/>
      <c r="E49" s="34"/>
      <c r="F49" s="37"/>
      <c r="H49" s="40"/>
    </row>
  </sheetData>
  <sheetProtection formatCells="0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&amp;CSuivi des chiffres de la semaine &amp;A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S49"/>
  <sheetViews>
    <sheetView showGridLines="0" zoomScale="90" zoomScaleNormal="90" workbookViewId="0">
      <selection activeCell="B41" sqref="B41"/>
    </sheetView>
  </sheetViews>
  <sheetFormatPr baseColWidth="10" defaultRowHeight="12.75"/>
  <cols>
    <col min="1" max="1" width="11.42578125" style="15"/>
    <col min="2" max="2" width="13.7109375" style="14" customWidth="1"/>
    <col min="3" max="3" width="11.42578125" style="14"/>
    <col min="4" max="4" width="15.7109375" style="28" customWidth="1"/>
    <col min="5" max="5" width="14.28515625" style="33" customWidth="1"/>
    <col min="6" max="6" width="12.140625" style="36" bestFit="1" customWidth="1"/>
    <col min="7" max="7" width="12.140625" style="14" customWidth="1"/>
    <col min="8" max="8" width="21.42578125" style="39" customWidth="1"/>
    <col min="9" max="9" width="52.7109375" style="15" customWidth="1"/>
    <col min="10" max="10" width="56.85546875" style="15" customWidth="1"/>
    <col min="11" max="11" width="30.85546875" style="15" customWidth="1"/>
    <col min="12" max="12" width="21.42578125" style="15" customWidth="1"/>
    <col min="13" max="13" width="23.5703125" style="15" customWidth="1"/>
    <col min="14" max="14" width="17.28515625" style="15" customWidth="1"/>
    <col min="15" max="15" width="30.85546875" style="15" customWidth="1"/>
    <col min="16" max="16" width="12.7109375" style="15" customWidth="1"/>
    <col min="17" max="17" width="21.85546875" style="15" customWidth="1"/>
    <col min="18" max="18" width="11.28515625" style="15" customWidth="1"/>
    <col min="19" max="19" width="14.28515625" style="15" customWidth="1"/>
    <col min="20" max="20" width="10.42578125" style="15" customWidth="1"/>
    <col min="21" max="21" width="13.140625" style="15" bestFit="1" customWidth="1"/>
    <col min="22" max="16384" width="11.42578125" style="15"/>
  </cols>
  <sheetData>
    <row r="1" spans="1:19" s="13" customFormat="1" ht="38.25">
      <c r="A1" s="41" t="s">
        <v>16</v>
      </c>
      <c r="B1" s="26" t="s">
        <v>20</v>
      </c>
      <c r="C1" s="24" t="s">
        <v>21</v>
      </c>
      <c r="D1" s="23" t="s">
        <v>24</v>
      </c>
      <c r="E1" s="42" t="s">
        <v>22</v>
      </c>
      <c r="F1" s="43" t="s">
        <v>23</v>
      </c>
      <c r="G1" s="24" t="s">
        <v>14</v>
      </c>
      <c r="H1" s="44" t="s">
        <v>12</v>
      </c>
      <c r="L1" s="14" t="str">
        <f>A1</f>
        <v>SEMAINES</v>
      </c>
      <c r="M1" s="14" t="str">
        <f t="shared" ref="M1:S10" si="0">B1</f>
        <v>COMMANDES REALISÉES</v>
      </c>
      <c r="N1" s="14" t="str">
        <f t="shared" si="0"/>
        <v>VARIABLE REALISÉ (HEURES)</v>
      </c>
      <c r="O1" s="14" t="str">
        <f t="shared" si="0"/>
        <v>NOMBRE BACS A L HEURE</v>
      </c>
      <c r="P1" s="14" t="str">
        <f t="shared" si="0"/>
        <v>LIGNES RAMASSÉES</v>
      </c>
      <c r="Q1" s="14" t="str">
        <f t="shared" si="0"/>
        <v>VARIABLE REALISÉ (RATIO)</v>
      </c>
      <c r="R1" s="14" t="str">
        <f t="shared" si="0"/>
        <v>TOTAL (HEURES)</v>
      </c>
      <c r="S1" s="14" t="str">
        <f t="shared" si="0"/>
        <v>TOTAL (RATIO)</v>
      </c>
    </row>
    <row r="2" spans="1:19">
      <c r="A2" s="45" t="s">
        <v>1</v>
      </c>
      <c r="B2" s="26">
        <v>912</v>
      </c>
      <c r="C2" s="71">
        <v>1.6354166666666667</v>
      </c>
      <c r="D2" s="46">
        <f t="shared" ref="D2:D7" si="1">B2/C2/24</f>
        <v>23.235668789808916</v>
      </c>
      <c r="E2" s="31">
        <v>4843</v>
      </c>
      <c r="F2" s="47">
        <f>E2/C2/24</f>
        <v>123.38853503184713</v>
      </c>
      <c r="G2" s="25">
        <v>2.6111111111111112</v>
      </c>
      <c r="H2" s="48">
        <f>E2/G2/24</f>
        <v>77.281914893617014</v>
      </c>
      <c r="L2" s="16" t="str">
        <f t="shared" ref="L2:L7" si="2">A2</f>
        <v>LUNDI</v>
      </c>
      <c r="M2" s="13">
        <f t="shared" si="0"/>
        <v>912</v>
      </c>
      <c r="N2" s="17">
        <f t="shared" si="0"/>
        <v>1.6354166666666667</v>
      </c>
      <c r="O2" s="18">
        <f t="shared" si="0"/>
        <v>23.235668789808916</v>
      </c>
      <c r="P2" s="13">
        <f t="shared" si="0"/>
        <v>4843</v>
      </c>
      <c r="Q2" s="18">
        <f t="shared" si="0"/>
        <v>123.38853503184713</v>
      </c>
      <c r="R2" s="17">
        <f t="shared" si="0"/>
        <v>2.6111111111111112</v>
      </c>
      <c r="S2" s="18">
        <f t="shared" si="0"/>
        <v>77.281914893617014</v>
      </c>
    </row>
    <row r="3" spans="1:19">
      <c r="A3" s="45" t="s">
        <v>2</v>
      </c>
      <c r="B3" s="26">
        <v>1048</v>
      </c>
      <c r="C3" s="71">
        <v>1.8541666666666667</v>
      </c>
      <c r="D3" s="46">
        <f t="shared" si="1"/>
        <v>23.550561797752806</v>
      </c>
      <c r="E3" s="31">
        <v>5188</v>
      </c>
      <c r="F3" s="47">
        <f t="shared" ref="F3:F7" si="3">E3/C3/24</f>
        <v>116.58426966292136</v>
      </c>
      <c r="G3" s="25">
        <v>2.71875</v>
      </c>
      <c r="H3" s="48">
        <f t="shared" ref="H3:H7" si="4">E3/G3/24</f>
        <v>79.509578544061299</v>
      </c>
      <c r="L3" s="16" t="str">
        <f t="shared" si="2"/>
        <v>MARDI</v>
      </c>
      <c r="M3" s="13">
        <f t="shared" si="0"/>
        <v>1048</v>
      </c>
      <c r="N3" s="17">
        <f t="shared" si="0"/>
        <v>1.8541666666666667</v>
      </c>
      <c r="O3" s="18">
        <f t="shared" si="0"/>
        <v>23.550561797752806</v>
      </c>
      <c r="P3" s="13">
        <f t="shared" si="0"/>
        <v>5188</v>
      </c>
      <c r="Q3" s="18">
        <f t="shared" si="0"/>
        <v>116.58426966292136</v>
      </c>
      <c r="R3" s="17">
        <f t="shared" si="0"/>
        <v>2.71875</v>
      </c>
      <c r="S3" s="18">
        <f t="shared" si="0"/>
        <v>79.509578544061299</v>
      </c>
    </row>
    <row r="4" spans="1:19">
      <c r="A4" s="45" t="s">
        <v>3</v>
      </c>
      <c r="B4" s="26">
        <v>1012</v>
      </c>
      <c r="C4" s="71">
        <v>1.8333333333333333</v>
      </c>
      <c r="D4" s="46">
        <f t="shared" si="1"/>
        <v>23</v>
      </c>
      <c r="E4" s="31">
        <v>5277</v>
      </c>
      <c r="F4" s="47">
        <f t="shared" si="3"/>
        <v>119.93181818181819</v>
      </c>
      <c r="G4" s="25">
        <v>2.46875</v>
      </c>
      <c r="H4" s="48">
        <f t="shared" si="4"/>
        <v>89.063291139240505</v>
      </c>
      <c r="L4" s="16" t="str">
        <f t="shared" si="2"/>
        <v>MERCREDI</v>
      </c>
      <c r="M4" s="13">
        <f t="shared" si="0"/>
        <v>1012</v>
      </c>
      <c r="N4" s="17">
        <f t="shared" si="0"/>
        <v>1.8333333333333333</v>
      </c>
      <c r="O4" s="18">
        <f t="shared" si="0"/>
        <v>23</v>
      </c>
      <c r="P4" s="13">
        <f t="shared" si="0"/>
        <v>5277</v>
      </c>
      <c r="Q4" s="18">
        <f t="shared" si="0"/>
        <v>119.93181818181819</v>
      </c>
      <c r="R4" s="17">
        <f t="shared" si="0"/>
        <v>2.46875</v>
      </c>
      <c r="S4" s="18">
        <f t="shared" si="0"/>
        <v>89.063291139240505</v>
      </c>
    </row>
    <row r="5" spans="1:19">
      <c r="A5" s="45" t="s">
        <v>4</v>
      </c>
      <c r="B5" s="26">
        <v>965</v>
      </c>
      <c r="C5" s="71">
        <v>1.5520833333333333</v>
      </c>
      <c r="D5" s="46">
        <f t="shared" si="1"/>
        <v>25.906040268456376</v>
      </c>
      <c r="E5" s="31">
        <v>4490</v>
      </c>
      <c r="F5" s="47">
        <f t="shared" si="3"/>
        <v>120.53691275167786</v>
      </c>
      <c r="G5" s="25">
        <v>3.1597222222222219</v>
      </c>
      <c r="H5" s="48">
        <f t="shared" si="4"/>
        <v>59.208791208791212</v>
      </c>
      <c r="L5" s="16" t="str">
        <f t="shared" si="2"/>
        <v>JEUDI</v>
      </c>
      <c r="M5" s="13">
        <f t="shared" si="0"/>
        <v>965</v>
      </c>
      <c r="N5" s="17">
        <f t="shared" si="0"/>
        <v>1.5520833333333333</v>
      </c>
      <c r="O5" s="18">
        <f t="shared" si="0"/>
        <v>25.906040268456376</v>
      </c>
      <c r="P5" s="13">
        <f t="shared" si="0"/>
        <v>4490</v>
      </c>
      <c r="Q5" s="18">
        <f t="shared" si="0"/>
        <v>120.53691275167786</v>
      </c>
      <c r="R5" s="17">
        <f t="shared" si="0"/>
        <v>3.1597222222222219</v>
      </c>
      <c r="S5" s="18">
        <f t="shared" si="0"/>
        <v>59.208791208791212</v>
      </c>
    </row>
    <row r="6" spans="1:19">
      <c r="A6" s="45" t="s">
        <v>5</v>
      </c>
      <c r="B6" s="26">
        <v>955</v>
      </c>
      <c r="C6" s="71">
        <v>1.4340277777777777</v>
      </c>
      <c r="D6" s="46">
        <f t="shared" si="1"/>
        <v>27.748184019370459</v>
      </c>
      <c r="E6" s="31">
        <v>4175</v>
      </c>
      <c r="F6" s="47">
        <f t="shared" si="3"/>
        <v>121.30750605326877</v>
      </c>
      <c r="G6" s="25">
        <v>2.6423611111111112</v>
      </c>
      <c r="H6" s="48">
        <f t="shared" si="4"/>
        <v>65.834428383705657</v>
      </c>
      <c r="L6" s="16" t="str">
        <f t="shared" si="2"/>
        <v>VENDREDI</v>
      </c>
      <c r="M6" s="13">
        <f t="shared" si="0"/>
        <v>955</v>
      </c>
      <c r="N6" s="17">
        <f t="shared" si="0"/>
        <v>1.4340277777777777</v>
      </c>
      <c r="O6" s="18">
        <f t="shared" si="0"/>
        <v>27.748184019370459</v>
      </c>
      <c r="P6" s="13">
        <f t="shared" si="0"/>
        <v>4175</v>
      </c>
      <c r="Q6" s="18">
        <f t="shared" si="0"/>
        <v>121.30750605326877</v>
      </c>
      <c r="R6" s="17">
        <f t="shared" si="0"/>
        <v>2.6423611111111112</v>
      </c>
      <c r="S6" s="18">
        <f t="shared" si="0"/>
        <v>65.834428383705657</v>
      </c>
    </row>
    <row r="7" spans="1:19">
      <c r="A7" s="45" t="s">
        <v>6</v>
      </c>
      <c r="B7" s="26">
        <v>544</v>
      </c>
      <c r="C7" s="72">
        <v>0.89236111111111116</v>
      </c>
      <c r="D7" s="46">
        <f t="shared" si="1"/>
        <v>25.40077821011673</v>
      </c>
      <c r="E7" s="31">
        <v>2633</v>
      </c>
      <c r="F7" s="47">
        <f t="shared" si="3"/>
        <v>122.94163424124513</v>
      </c>
      <c r="G7" s="25">
        <v>1.1527777777777779</v>
      </c>
      <c r="H7" s="48">
        <f t="shared" si="4"/>
        <v>95.168674698795158</v>
      </c>
      <c r="L7" s="16" t="str">
        <f t="shared" si="2"/>
        <v>SAMEDI</v>
      </c>
      <c r="M7" s="13">
        <f t="shared" si="0"/>
        <v>544</v>
      </c>
      <c r="N7" s="17">
        <f t="shared" si="0"/>
        <v>0.89236111111111116</v>
      </c>
      <c r="O7" s="18">
        <f t="shared" si="0"/>
        <v>25.40077821011673</v>
      </c>
      <c r="P7" s="13">
        <f t="shared" si="0"/>
        <v>2633</v>
      </c>
      <c r="Q7" s="18">
        <f t="shared" si="0"/>
        <v>122.94163424124513</v>
      </c>
      <c r="R7" s="17">
        <f t="shared" si="0"/>
        <v>1.1527777777777779</v>
      </c>
      <c r="S7" s="18">
        <f t="shared" si="0"/>
        <v>95.168674698795158</v>
      </c>
    </row>
    <row r="8" spans="1:19">
      <c r="B8" s="19"/>
      <c r="C8" s="19"/>
      <c r="D8" s="27"/>
      <c r="E8" s="32"/>
      <c r="F8" s="35"/>
      <c r="G8" s="19"/>
      <c r="H8" s="38"/>
      <c r="L8" s="13"/>
      <c r="M8" s="13"/>
      <c r="N8" s="17"/>
      <c r="O8" s="20"/>
      <c r="Q8" s="20"/>
      <c r="R8" s="21"/>
      <c r="S8" s="20"/>
    </row>
    <row r="9" spans="1:19">
      <c r="B9" s="49">
        <f>AVERAGE(B2:B7)</f>
        <v>906</v>
      </c>
      <c r="C9" s="50">
        <f>SUM(C2:C7)</f>
        <v>9.2013888888888893</v>
      </c>
      <c r="D9" s="51">
        <f t="shared" ref="D9" si="5">AVERAGE(D2:D7)</f>
        <v>24.806872180917548</v>
      </c>
      <c r="E9" s="52">
        <f>AVERAGE(E2:E7)</f>
        <v>4434.333333333333</v>
      </c>
      <c r="F9" s="53">
        <f>SUM(E2:E7)/C9/24</f>
        <v>120.48</v>
      </c>
      <c r="G9" s="50">
        <f>SUM(G2:G7)</f>
        <v>14.753472222222221</v>
      </c>
      <c r="H9" s="54">
        <f>SUM(E2:E7)/G9/24</f>
        <v>75.140503647917157</v>
      </c>
      <c r="L9" s="13"/>
      <c r="M9" s="13">
        <f t="shared" si="0"/>
        <v>906</v>
      </c>
      <c r="N9" s="17">
        <f t="shared" si="0"/>
        <v>9.2013888888888893</v>
      </c>
      <c r="O9" s="18">
        <f t="shared" si="0"/>
        <v>24.806872180917548</v>
      </c>
      <c r="P9" s="13">
        <f t="shared" si="0"/>
        <v>4434.333333333333</v>
      </c>
      <c r="Q9" s="18">
        <f t="shared" si="0"/>
        <v>120.48</v>
      </c>
      <c r="R9" s="17">
        <f t="shared" si="0"/>
        <v>14.753472222222221</v>
      </c>
      <c r="S9" s="18">
        <f t="shared" si="0"/>
        <v>75.140503647917157</v>
      </c>
    </row>
    <row r="10" spans="1:19">
      <c r="B10" s="55" t="s">
        <v>13</v>
      </c>
      <c r="C10" s="55" t="s">
        <v>15</v>
      </c>
      <c r="D10" s="56" t="s">
        <v>13</v>
      </c>
      <c r="E10" s="57" t="s">
        <v>13</v>
      </c>
      <c r="F10" s="58" t="s">
        <v>15</v>
      </c>
      <c r="G10" s="55" t="s">
        <v>15</v>
      </c>
      <c r="H10" s="59" t="s">
        <v>15</v>
      </c>
      <c r="M10" s="13" t="str">
        <f t="shared" si="0"/>
        <v>MOYENNE</v>
      </c>
      <c r="N10" s="13" t="str">
        <f t="shared" si="0"/>
        <v>SOMME</v>
      </c>
      <c r="O10" s="13" t="str">
        <f t="shared" si="0"/>
        <v>MOYENNE</v>
      </c>
      <c r="P10" s="13" t="str">
        <f t="shared" si="0"/>
        <v>MOYENNE</v>
      </c>
      <c r="Q10" s="13" t="str">
        <f t="shared" si="0"/>
        <v>SOMME</v>
      </c>
      <c r="R10" s="13" t="str">
        <f t="shared" si="0"/>
        <v>SOMME</v>
      </c>
      <c r="S10" s="13" t="str">
        <f t="shared" si="0"/>
        <v>SOMME</v>
      </c>
    </row>
    <row r="11" spans="1:19">
      <c r="M11" s="13"/>
    </row>
    <row r="12" spans="1:19">
      <c r="M12" s="13"/>
    </row>
    <row r="14" spans="1:19">
      <c r="C14" s="22"/>
    </row>
    <row r="20" spans="2:8">
      <c r="B20" s="15"/>
      <c r="C20" s="15"/>
      <c r="D20" s="29"/>
      <c r="E20" s="34"/>
      <c r="F20" s="37"/>
      <c r="G20" s="15"/>
    </row>
    <row r="21" spans="2:8">
      <c r="B21" s="15"/>
      <c r="C21" s="15"/>
      <c r="D21" s="29"/>
      <c r="E21" s="34"/>
      <c r="F21" s="37"/>
      <c r="G21" s="15"/>
    </row>
    <row r="22" spans="2:8">
      <c r="B22" s="15"/>
      <c r="C22" s="15"/>
      <c r="D22" s="29"/>
      <c r="E22" s="34"/>
      <c r="F22" s="37"/>
      <c r="G22" s="15"/>
    </row>
    <row r="23" spans="2:8">
      <c r="B23" s="15"/>
      <c r="C23" s="15"/>
      <c r="D23" s="29"/>
      <c r="E23" s="34"/>
      <c r="F23" s="37"/>
      <c r="G23" s="15"/>
    </row>
    <row r="24" spans="2:8">
      <c r="B24" s="15"/>
      <c r="C24" s="15"/>
      <c r="D24" s="29"/>
      <c r="E24" s="34"/>
      <c r="F24" s="37"/>
      <c r="G24" s="15"/>
      <c r="H24" s="40"/>
    </row>
    <row r="25" spans="2:8">
      <c r="B25" s="15"/>
      <c r="C25" s="15"/>
      <c r="D25" s="29"/>
      <c r="E25" s="34"/>
      <c r="F25" s="37"/>
      <c r="G25" s="15"/>
      <c r="H25" s="40"/>
    </row>
    <row r="26" spans="2:8">
      <c r="B26" s="15"/>
      <c r="C26" s="15"/>
      <c r="D26" s="29"/>
      <c r="E26" s="34"/>
      <c r="F26" s="37"/>
      <c r="G26" s="15"/>
      <c r="H26" s="40"/>
    </row>
    <row r="27" spans="2:8">
      <c r="B27" s="15"/>
      <c r="C27" s="15"/>
      <c r="D27" s="29"/>
      <c r="E27" s="34"/>
      <c r="F27" s="37"/>
      <c r="G27" s="15"/>
      <c r="H27" s="40"/>
    </row>
    <row r="28" spans="2:8">
      <c r="B28" s="15"/>
      <c r="C28" s="15"/>
      <c r="D28" s="29"/>
      <c r="E28" s="34"/>
      <c r="F28" s="37"/>
      <c r="G28" s="15"/>
      <c r="H28" s="40"/>
    </row>
    <row r="29" spans="2:8">
      <c r="B29" s="15"/>
      <c r="C29" s="15"/>
      <c r="D29" s="29"/>
      <c r="E29" s="34"/>
      <c r="F29" s="37"/>
      <c r="G29" s="15"/>
    </row>
    <row r="30" spans="2:8">
      <c r="B30" s="15"/>
      <c r="C30" s="15"/>
      <c r="D30" s="29"/>
      <c r="E30" s="34"/>
      <c r="F30" s="37"/>
      <c r="G30" s="15"/>
    </row>
    <row r="31" spans="2:8">
      <c r="B31" s="15"/>
      <c r="C31" s="15"/>
      <c r="D31" s="29"/>
      <c r="E31" s="34"/>
      <c r="F31" s="37"/>
      <c r="G31" s="15"/>
    </row>
    <row r="32" spans="2:8">
      <c r="B32" s="15"/>
      <c r="C32" s="15"/>
      <c r="D32" s="29"/>
      <c r="E32" s="34"/>
      <c r="F32" s="37"/>
      <c r="G32" s="15"/>
    </row>
    <row r="33" spans="3:8" s="15" customFormat="1">
      <c r="D33" s="29"/>
      <c r="E33" s="34"/>
      <c r="F33" s="37"/>
      <c r="H33" s="39"/>
    </row>
    <row r="34" spans="3:8" s="15" customFormat="1">
      <c r="D34" s="29"/>
      <c r="E34" s="34"/>
      <c r="F34" s="37"/>
      <c r="H34" s="39"/>
    </row>
    <row r="35" spans="3:8" s="15" customFormat="1">
      <c r="D35" s="29"/>
      <c r="E35" s="34"/>
      <c r="F35" s="37"/>
      <c r="H35" s="39"/>
    </row>
    <row r="36" spans="3:8" s="15" customFormat="1">
      <c r="D36" s="29"/>
      <c r="E36" s="34"/>
      <c r="F36" s="37"/>
      <c r="H36" s="39"/>
    </row>
    <row r="37" spans="3:8" s="15" customFormat="1">
      <c r="D37" s="29"/>
      <c r="E37" s="34"/>
      <c r="F37" s="37"/>
      <c r="H37" s="39"/>
    </row>
    <row r="38" spans="3:8" s="15" customFormat="1">
      <c r="D38" s="29"/>
      <c r="E38" s="34"/>
      <c r="F38" s="37"/>
      <c r="H38" s="40"/>
    </row>
    <row r="39" spans="3:8" s="15" customFormat="1">
      <c r="D39" s="29"/>
      <c r="E39" s="34"/>
      <c r="F39" s="37"/>
      <c r="H39" s="40"/>
    </row>
    <row r="40" spans="3:8" s="15" customFormat="1">
      <c r="D40" s="29"/>
      <c r="E40" s="34"/>
      <c r="F40" s="37"/>
      <c r="H40" s="40"/>
    </row>
    <row r="41" spans="3:8" s="15" customFormat="1">
      <c r="D41" s="29"/>
      <c r="E41" s="34"/>
      <c r="F41" s="37"/>
      <c r="H41" s="40"/>
    </row>
    <row r="42" spans="3:8" s="15" customFormat="1">
      <c r="C42" s="14"/>
      <c r="D42" s="28"/>
      <c r="E42" s="33"/>
      <c r="F42" s="36"/>
      <c r="G42" s="14"/>
      <c r="H42" s="40"/>
    </row>
    <row r="43" spans="3:8" s="15" customFormat="1">
      <c r="C43" s="14"/>
      <c r="D43" s="28"/>
      <c r="E43" s="33"/>
      <c r="F43" s="36"/>
      <c r="G43" s="14"/>
      <c r="H43" s="40"/>
    </row>
    <row r="44" spans="3:8" s="15" customFormat="1">
      <c r="C44" s="14"/>
      <c r="D44" s="28"/>
      <c r="E44" s="33"/>
      <c r="F44" s="36"/>
      <c r="G44" s="14"/>
      <c r="H44" s="40"/>
    </row>
    <row r="45" spans="3:8" s="15" customFormat="1">
      <c r="C45" s="14"/>
      <c r="D45" s="28"/>
      <c r="E45" s="33"/>
      <c r="F45" s="36"/>
      <c r="G45" s="14"/>
      <c r="H45" s="40"/>
    </row>
    <row r="46" spans="3:8" s="15" customFormat="1">
      <c r="C46" s="14"/>
      <c r="D46" s="30"/>
      <c r="E46" s="33"/>
      <c r="F46" s="36"/>
      <c r="G46" s="14"/>
      <c r="H46" s="40"/>
    </row>
    <row r="47" spans="3:8" s="15" customFormat="1">
      <c r="C47" s="14"/>
      <c r="D47" s="28"/>
      <c r="E47" s="33"/>
      <c r="F47" s="36"/>
      <c r="G47" s="14"/>
      <c r="H47" s="40"/>
    </row>
    <row r="48" spans="3:8" s="15" customFormat="1">
      <c r="C48" s="14"/>
      <c r="D48" s="28"/>
      <c r="E48" s="33"/>
      <c r="F48" s="36"/>
      <c r="G48" s="14"/>
      <c r="H48" s="40"/>
    </row>
    <row r="49" spans="4:8" s="15" customFormat="1">
      <c r="D49" s="29"/>
      <c r="E49" s="34"/>
      <c r="F49" s="37"/>
      <c r="H49" s="40"/>
    </row>
  </sheetData>
  <sheetProtection formatCells="0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&amp;CSuivi des chiffres de la semaine &amp;A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1:S49"/>
  <sheetViews>
    <sheetView showGridLines="0" zoomScale="90" zoomScaleNormal="90" workbookViewId="0">
      <selection activeCell="C4" sqref="C4"/>
    </sheetView>
  </sheetViews>
  <sheetFormatPr baseColWidth="10" defaultRowHeight="12.75"/>
  <cols>
    <col min="1" max="1" width="11.42578125" style="15"/>
    <col min="2" max="2" width="13.7109375" style="14" customWidth="1"/>
    <col min="3" max="3" width="11.42578125" style="14"/>
    <col min="4" max="4" width="15.7109375" style="28" customWidth="1"/>
    <col min="5" max="5" width="14.28515625" style="33" customWidth="1"/>
    <col min="6" max="6" width="12.140625" style="36" bestFit="1" customWidth="1"/>
    <col min="7" max="7" width="12.140625" style="14" customWidth="1"/>
    <col min="8" max="8" width="21.42578125" style="39" customWidth="1"/>
    <col min="9" max="9" width="52.7109375" style="15" customWidth="1"/>
    <col min="10" max="10" width="56.85546875" style="15" customWidth="1"/>
    <col min="11" max="11" width="30.85546875" style="15" customWidth="1"/>
    <col min="12" max="12" width="21.42578125" style="15" customWidth="1"/>
    <col min="13" max="13" width="23.5703125" style="15" customWidth="1"/>
    <col min="14" max="14" width="17.28515625" style="15" customWidth="1"/>
    <col min="15" max="15" width="30.85546875" style="15" customWidth="1"/>
    <col min="16" max="16" width="12.7109375" style="15" customWidth="1"/>
    <col min="17" max="17" width="21.85546875" style="15" customWidth="1"/>
    <col min="18" max="18" width="11.28515625" style="15" customWidth="1"/>
    <col min="19" max="19" width="14.28515625" style="15" customWidth="1"/>
    <col min="20" max="20" width="10.42578125" style="15" customWidth="1"/>
    <col min="21" max="21" width="13.140625" style="15" bestFit="1" customWidth="1"/>
    <col min="22" max="16384" width="11.42578125" style="15"/>
  </cols>
  <sheetData>
    <row r="1" spans="1:19" s="13" customFormat="1" ht="38.25">
      <c r="A1" s="41" t="s">
        <v>16</v>
      </c>
      <c r="B1" s="26" t="s">
        <v>20</v>
      </c>
      <c r="C1" s="24" t="s">
        <v>21</v>
      </c>
      <c r="D1" s="23" t="s">
        <v>24</v>
      </c>
      <c r="E1" s="42" t="s">
        <v>22</v>
      </c>
      <c r="F1" s="43" t="s">
        <v>23</v>
      </c>
      <c r="G1" s="24" t="s">
        <v>14</v>
      </c>
      <c r="H1" s="44" t="s">
        <v>12</v>
      </c>
      <c r="L1" s="14" t="str">
        <f>A1</f>
        <v>SEMAINES</v>
      </c>
      <c r="M1" s="14" t="str">
        <f t="shared" ref="M1:S10" si="0">B1</f>
        <v>COMMANDES REALISÉES</v>
      </c>
      <c r="N1" s="14" t="str">
        <f t="shared" si="0"/>
        <v>VARIABLE REALISÉ (HEURES)</v>
      </c>
      <c r="O1" s="14" t="str">
        <f t="shared" si="0"/>
        <v>NOMBRE BACS A L HEURE</v>
      </c>
      <c r="P1" s="14" t="str">
        <f t="shared" si="0"/>
        <v>LIGNES RAMASSÉES</v>
      </c>
      <c r="Q1" s="14" t="str">
        <f t="shared" si="0"/>
        <v>VARIABLE REALISÉ (RATIO)</v>
      </c>
      <c r="R1" s="14" t="str">
        <f t="shared" si="0"/>
        <v>TOTAL (HEURES)</v>
      </c>
      <c r="S1" s="14" t="str">
        <f t="shared" si="0"/>
        <v>TOTAL (RATIO)</v>
      </c>
    </row>
    <row r="2" spans="1:19">
      <c r="A2" s="45" t="s">
        <v>1</v>
      </c>
      <c r="B2" s="26">
        <v>912</v>
      </c>
      <c r="C2" s="71">
        <v>1.6354166666666667</v>
      </c>
      <c r="D2" s="46">
        <f t="shared" ref="D2:D7" si="1">B2/C2/24</f>
        <v>23.235668789808916</v>
      </c>
      <c r="E2" s="31">
        <v>4843</v>
      </c>
      <c r="F2" s="47">
        <f>E2/C2/24</f>
        <v>123.38853503184713</v>
      </c>
      <c r="G2" s="25">
        <v>2.6111111111111112</v>
      </c>
      <c r="H2" s="48">
        <f>E2/G2/24</f>
        <v>77.281914893617014</v>
      </c>
      <c r="L2" s="16" t="str">
        <f t="shared" ref="L2:L7" si="2">A2</f>
        <v>LUNDI</v>
      </c>
      <c r="M2" s="13">
        <f t="shared" si="0"/>
        <v>912</v>
      </c>
      <c r="N2" s="17">
        <f t="shared" si="0"/>
        <v>1.6354166666666667</v>
      </c>
      <c r="O2" s="18">
        <f t="shared" si="0"/>
        <v>23.235668789808916</v>
      </c>
      <c r="P2" s="13">
        <f t="shared" si="0"/>
        <v>4843</v>
      </c>
      <c r="Q2" s="18">
        <f t="shared" si="0"/>
        <v>123.38853503184713</v>
      </c>
      <c r="R2" s="17">
        <f t="shared" si="0"/>
        <v>2.6111111111111112</v>
      </c>
      <c r="S2" s="18">
        <f t="shared" si="0"/>
        <v>77.281914893617014</v>
      </c>
    </row>
    <row r="3" spans="1:19">
      <c r="A3" s="45" t="s">
        <v>2</v>
      </c>
      <c r="B3" s="26">
        <v>1048</v>
      </c>
      <c r="C3" s="71">
        <v>1.8541666666666667</v>
      </c>
      <c r="D3" s="46">
        <f t="shared" si="1"/>
        <v>23.550561797752806</v>
      </c>
      <c r="E3" s="31">
        <v>5188</v>
      </c>
      <c r="F3" s="47">
        <f t="shared" ref="F3:F7" si="3">E3/C3/24</f>
        <v>116.58426966292136</v>
      </c>
      <c r="G3" s="25">
        <v>2.71875</v>
      </c>
      <c r="H3" s="48">
        <f t="shared" ref="H3:H7" si="4">E3/G3/24</f>
        <v>79.509578544061299</v>
      </c>
      <c r="L3" s="16" t="str">
        <f t="shared" si="2"/>
        <v>MARDI</v>
      </c>
      <c r="M3" s="13">
        <f t="shared" si="0"/>
        <v>1048</v>
      </c>
      <c r="N3" s="17">
        <f t="shared" si="0"/>
        <v>1.8541666666666667</v>
      </c>
      <c r="O3" s="18">
        <f t="shared" si="0"/>
        <v>23.550561797752806</v>
      </c>
      <c r="P3" s="13">
        <f t="shared" si="0"/>
        <v>5188</v>
      </c>
      <c r="Q3" s="18">
        <f t="shared" si="0"/>
        <v>116.58426966292136</v>
      </c>
      <c r="R3" s="17">
        <f t="shared" si="0"/>
        <v>2.71875</v>
      </c>
      <c r="S3" s="18">
        <f t="shared" si="0"/>
        <v>79.509578544061299</v>
      </c>
    </row>
    <row r="4" spans="1:19">
      <c r="A4" s="45" t="s">
        <v>3</v>
      </c>
      <c r="B4" s="26">
        <v>1012</v>
      </c>
      <c r="C4" s="71">
        <v>1.8333333333333333</v>
      </c>
      <c r="D4" s="46">
        <f t="shared" si="1"/>
        <v>23</v>
      </c>
      <c r="E4" s="31">
        <v>5277</v>
      </c>
      <c r="F4" s="47">
        <f t="shared" si="3"/>
        <v>119.93181818181819</v>
      </c>
      <c r="G4" s="25">
        <v>2.46875</v>
      </c>
      <c r="H4" s="48">
        <f t="shared" si="4"/>
        <v>89.063291139240505</v>
      </c>
      <c r="L4" s="16" t="str">
        <f t="shared" si="2"/>
        <v>MERCREDI</v>
      </c>
      <c r="M4" s="13">
        <f t="shared" si="0"/>
        <v>1012</v>
      </c>
      <c r="N4" s="17">
        <f t="shared" si="0"/>
        <v>1.8333333333333333</v>
      </c>
      <c r="O4" s="18">
        <f t="shared" si="0"/>
        <v>23</v>
      </c>
      <c r="P4" s="13">
        <f t="shared" si="0"/>
        <v>5277</v>
      </c>
      <c r="Q4" s="18">
        <f t="shared" si="0"/>
        <v>119.93181818181819</v>
      </c>
      <c r="R4" s="17">
        <f t="shared" si="0"/>
        <v>2.46875</v>
      </c>
      <c r="S4" s="18">
        <f t="shared" si="0"/>
        <v>89.063291139240505</v>
      </c>
    </row>
    <row r="5" spans="1:19">
      <c r="A5" s="45" t="s">
        <v>4</v>
      </c>
      <c r="B5" s="26">
        <v>965</v>
      </c>
      <c r="C5" s="71">
        <v>1.5520833333333333</v>
      </c>
      <c r="D5" s="46">
        <f t="shared" si="1"/>
        <v>25.906040268456376</v>
      </c>
      <c r="E5" s="31">
        <v>4490</v>
      </c>
      <c r="F5" s="47">
        <f t="shared" si="3"/>
        <v>120.53691275167786</v>
      </c>
      <c r="G5" s="25">
        <v>3.1597222222222219</v>
      </c>
      <c r="H5" s="48">
        <f t="shared" si="4"/>
        <v>59.208791208791212</v>
      </c>
      <c r="L5" s="16" t="str">
        <f t="shared" si="2"/>
        <v>JEUDI</v>
      </c>
      <c r="M5" s="13">
        <f t="shared" si="0"/>
        <v>965</v>
      </c>
      <c r="N5" s="17">
        <f t="shared" si="0"/>
        <v>1.5520833333333333</v>
      </c>
      <c r="O5" s="18">
        <f t="shared" si="0"/>
        <v>25.906040268456376</v>
      </c>
      <c r="P5" s="13">
        <f t="shared" si="0"/>
        <v>4490</v>
      </c>
      <c r="Q5" s="18">
        <f t="shared" si="0"/>
        <v>120.53691275167786</v>
      </c>
      <c r="R5" s="17">
        <f t="shared" si="0"/>
        <v>3.1597222222222219</v>
      </c>
      <c r="S5" s="18">
        <f t="shared" si="0"/>
        <v>59.208791208791212</v>
      </c>
    </row>
    <row r="6" spans="1:19">
      <c r="A6" s="45" t="s">
        <v>5</v>
      </c>
      <c r="B6" s="26">
        <v>955</v>
      </c>
      <c r="C6" s="71">
        <v>1.4340277777777777</v>
      </c>
      <c r="D6" s="46">
        <f t="shared" si="1"/>
        <v>27.748184019370459</v>
      </c>
      <c r="E6" s="31">
        <v>4175</v>
      </c>
      <c r="F6" s="47">
        <f t="shared" si="3"/>
        <v>121.30750605326877</v>
      </c>
      <c r="G6" s="25">
        <v>2.6423611111111112</v>
      </c>
      <c r="H6" s="48">
        <f t="shared" si="4"/>
        <v>65.834428383705657</v>
      </c>
      <c r="L6" s="16" t="str">
        <f t="shared" si="2"/>
        <v>VENDREDI</v>
      </c>
      <c r="M6" s="13">
        <f t="shared" si="0"/>
        <v>955</v>
      </c>
      <c r="N6" s="17">
        <f t="shared" si="0"/>
        <v>1.4340277777777777</v>
      </c>
      <c r="O6" s="18">
        <f t="shared" si="0"/>
        <v>27.748184019370459</v>
      </c>
      <c r="P6" s="13">
        <f t="shared" si="0"/>
        <v>4175</v>
      </c>
      <c r="Q6" s="18">
        <f t="shared" si="0"/>
        <v>121.30750605326877</v>
      </c>
      <c r="R6" s="17">
        <f t="shared" si="0"/>
        <v>2.6423611111111112</v>
      </c>
      <c r="S6" s="18">
        <f t="shared" si="0"/>
        <v>65.834428383705657</v>
      </c>
    </row>
    <row r="7" spans="1:19">
      <c r="A7" s="45" t="s">
        <v>6</v>
      </c>
      <c r="B7" s="26">
        <v>544</v>
      </c>
      <c r="C7" s="72">
        <v>0.89236111111111116</v>
      </c>
      <c r="D7" s="46">
        <f t="shared" si="1"/>
        <v>25.40077821011673</v>
      </c>
      <c r="E7" s="31">
        <v>2633</v>
      </c>
      <c r="F7" s="47">
        <f t="shared" si="3"/>
        <v>122.94163424124513</v>
      </c>
      <c r="G7" s="25">
        <v>1.1527777777777779</v>
      </c>
      <c r="H7" s="48">
        <f t="shared" si="4"/>
        <v>95.168674698795158</v>
      </c>
      <c r="L7" s="16" t="str">
        <f t="shared" si="2"/>
        <v>SAMEDI</v>
      </c>
      <c r="M7" s="13">
        <f t="shared" si="0"/>
        <v>544</v>
      </c>
      <c r="N7" s="17">
        <f t="shared" si="0"/>
        <v>0.89236111111111116</v>
      </c>
      <c r="O7" s="18">
        <f t="shared" si="0"/>
        <v>25.40077821011673</v>
      </c>
      <c r="P7" s="13">
        <f t="shared" si="0"/>
        <v>2633</v>
      </c>
      <c r="Q7" s="18">
        <f t="shared" si="0"/>
        <v>122.94163424124513</v>
      </c>
      <c r="R7" s="17">
        <f t="shared" si="0"/>
        <v>1.1527777777777779</v>
      </c>
      <c r="S7" s="18">
        <f t="shared" si="0"/>
        <v>95.168674698795158</v>
      </c>
    </row>
    <row r="8" spans="1:19">
      <c r="B8" s="19"/>
      <c r="C8" s="19"/>
      <c r="D8" s="27"/>
      <c r="E8" s="32"/>
      <c r="F8" s="35"/>
      <c r="G8" s="19"/>
      <c r="H8" s="38"/>
      <c r="L8" s="13"/>
      <c r="M8" s="13"/>
      <c r="N8" s="17"/>
      <c r="O8" s="20"/>
      <c r="Q8" s="20"/>
      <c r="R8" s="21"/>
      <c r="S8" s="20"/>
    </row>
    <row r="9" spans="1:19">
      <c r="B9" s="49">
        <f>AVERAGE(B2:B7)</f>
        <v>906</v>
      </c>
      <c r="C9" s="50">
        <f>SUM(C2:C7)</f>
        <v>9.2013888888888893</v>
      </c>
      <c r="D9" s="51">
        <f t="shared" ref="D9" si="5">AVERAGE(D2:D7)</f>
        <v>24.806872180917548</v>
      </c>
      <c r="E9" s="52">
        <f>AVERAGE(E2:E7)</f>
        <v>4434.333333333333</v>
      </c>
      <c r="F9" s="53">
        <f>SUM(E2:E7)/C9/24</f>
        <v>120.48</v>
      </c>
      <c r="G9" s="50">
        <f>SUM(G2:G7)</f>
        <v>14.753472222222221</v>
      </c>
      <c r="H9" s="54">
        <f>SUM(E2:E7)/G9/24</f>
        <v>75.140503647917157</v>
      </c>
      <c r="L9" s="13"/>
      <c r="M9" s="13">
        <f t="shared" si="0"/>
        <v>906</v>
      </c>
      <c r="N9" s="17">
        <f t="shared" si="0"/>
        <v>9.2013888888888893</v>
      </c>
      <c r="O9" s="18">
        <f t="shared" si="0"/>
        <v>24.806872180917548</v>
      </c>
      <c r="P9" s="13">
        <f t="shared" si="0"/>
        <v>4434.333333333333</v>
      </c>
      <c r="Q9" s="18">
        <f t="shared" si="0"/>
        <v>120.48</v>
      </c>
      <c r="R9" s="17">
        <f t="shared" si="0"/>
        <v>14.753472222222221</v>
      </c>
      <c r="S9" s="18">
        <f t="shared" si="0"/>
        <v>75.140503647917157</v>
      </c>
    </row>
    <row r="10" spans="1:19">
      <c r="B10" s="55" t="s">
        <v>13</v>
      </c>
      <c r="C10" s="55" t="s">
        <v>15</v>
      </c>
      <c r="D10" s="56" t="s">
        <v>13</v>
      </c>
      <c r="E10" s="57" t="s">
        <v>13</v>
      </c>
      <c r="F10" s="58" t="s">
        <v>15</v>
      </c>
      <c r="G10" s="55" t="s">
        <v>15</v>
      </c>
      <c r="H10" s="59" t="s">
        <v>15</v>
      </c>
      <c r="M10" s="13" t="str">
        <f t="shared" si="0"/>
        <v>MOYENNE</v>
      </c>
      <c r="N10" s="13" t="str">
        <f t="shared" si="0"/>
        <v>SOMME</v>
      </c>
      <c r="O10" s="13" t="str">
        <f t="shared" si="0"/>
        <v>MOYENNE</v>
      </c>
      <c r="P10" s="13" t="str">
        <f t="shared" si="0"/>
        <v>MOYENNE</v>
      </c>
      <c r="Q10" s="13" t="str">
        <f t="shared" si="0"/>
        <v>SOMME</v>
      </c>
      <c r="R10" s="13" t="str">
        <f t="shared" si="0"/>
        <v>SOMME</v>
      </c>
      <c r="S10" s="13" t="str">
        <f t="shared" si="0"/>
        <v>SOMME</v>
      </c>
    </row>
    <row r="11" spans="1:19">
      <c r="M11" s="13"/>
    </row>
    <row r="12" spans="1:19">
      <c r="M12" s="13"/>
    </row>
    <row r="14" spans="1:19">
      <c r="C14" s="22"/>
    </row>
    <row r="20" spans="2:8">
      <c r="B20" s="15"/>
      <c r="C20" s="15"/>
      <c r="D20" s="29"/>
      <c r="E20" s="34"/>
      <c r="F20" s="37"/>
      <c r="G20" s="15"/>
    </row>
    <row r="21" spans="2:8">
      <c r="B21" s="15"/>
      <c r="C21" s="15"/>
      <c r="D21" s="29"/>
      <c r="E21" s="34"/>
      <c r="F21" s="37"/>
      <c r="G21" s="15"/>
    </row>
    <row r="22" spans="2:8">
      <c r="B22" s="15"/>
      <c r="C22" s="15"/>
      <c r="D22" s="29"/>
      <c r="E22" s="34"/>
      <c r="F22" s="37"/>
      <c r="G22" s="15"/>
    </row>
    <row r="23" spans="2:8">
      <c r="B23" s="15"/>
      <c r="C23" s="15"/>
      <c r="D23" s="29"/>
      <c r="E23" s="34"/>
      <c r="F23" s="37"/>
      <c r="G23" s="15"/>
    </row>
    <row r="24" spans="2:8">
      <c r="B24" s="15"/>
      <c r="C24" s="15"/>
      <c r="D24" s="29"/>
      <c r="E24" s="34"/>
      <c r="F24" s="37"/>
      <c r="G24" s="15"/>
      <c r="H24" s="40"/>
    </row>
    <row r="25" spans="2:8">
      <c r="B25" s="15"/>
      <c r="C25" s="15"/>
      <c r="D25" s="29"/>
      <c r="E25" s="34"/>
      <c r="F25" s="37"/>
      <c r="G25" s="15"/>
      <c r="H25" s="40"/>
    </row>
    <row r="26" spans="2:8">
      <c r="B26" s="15"/>
      <c r="C26" s="15"/>
      <c r="D26" s="29"/>
      <c r="E26" s="34"/>
      <c r="F26" s="37"/>
      <c r="G26" s="15"/>
      <c r="H26" s="40"/>
    </row>
    <row r="27" spans="2:8">
      <c r="B27" s="15"/>
      <c r="C27" s="15"/>
      <c r="D27" s="29"/>
      <c r="E27" s="34"/>
      <c r="F27" s="37"/>
      <c r="G27" s="15"/>
      <c r="H27" s="40"/>
    </row>
    <row r="28" spans="2:8">
      <c r="B28" s="15"/>
      <c r="C28" s="15"/>
      <c r="D28" s="29"/>
      <c r="E28" s="34"/>
      <c r="F28" s="37"/>
      <c r="G28" s="15"/>
      <c r="H28" s="40"/>
    </row>
    <row r="29" spans="2:8">
      <c r="B29" s="15"/>
      <c r="C29" s="15"/>
      <c r="D29" s="29"/>
      <c r="E29" s="34"/>
      <c r="F29" s="37"/>
      <c r="G29" s="15"/>
    </row>
    <row r="30" spans="2:8">
      <c r="B30" s="15"/>
      <c r="C30" s="15"/>
      <c r="D30" s="29"/>
      <c r="E30" s="34"/>
      <c r="F30" s="37"/>
      <c r="G30" s="15"/>
    </row>
    <row r="31" spans="2:8">
      <c r="B31" s="15"/>
      <c r="C31" s="15"/>
      <c r="D31" s="29"/>
      <c r="E31" s="34"/>
      <c r="F31" s="37"/>
      <c r="G31" s="15"/>
    </row>
    <row r="32" spans="2:8">
      <c r="B32" s="15"/>
      <c r="C32" s="15"/>
      <c r="D32" s="29"/>
      <c r="E32" s="34"/>
      <c r="F32" s="37"/>
      <c r="G32" s="15"/>
    </row>
    <row r="33" spans="3:8" s="15" customFormat="1">
      <c r="D33" s="29"/>
      <c r="E33" s="34"/>
      <c r="F33" s="37"/>
      <c r="H33" s="39"/>
    </row>
    <row r="34" spans="3:8" s="15" customFormat="1">
      <c r="D34" s="29"/>
      <c r="E34" s="34"/>
      <c r="F34" s="37"/>
      <c r="H34" s="39"/>
    </row>
    <row r="35" spans="3:8" s="15" customFormat="1">
      <c r="D35" s="29"/>
      <c r="E35" s="34"/>
      <c r="F35" s="37"/>
      <c r="H35" s="39"/>
    </row>
    <row r="36" spans="3:8" s="15" customFormat="1">
      <c r="D36" s="29"/>
      <c r="E36" s="34"/>
      <c r="F36" s="37"/>
      <c r="H36" s="39"/>
    </row>
    <row r="37" spans="3:8" s="15" customFormat="1">
      <c r="D37" s="29"/>
      <c r="E37" s="34"/>
      <c r="F37" s="37"/>
      <c r="H37" s="39"/>
    </row>
    <row r="38" spans="3:8" s="15" customFormat="1">
      <c r="D38" s="29"/>
      <c r="E38" s="34"/>
      <c r="F38" s="37"/>
      <c r="H38" s="40"/>
    </row>
    <row r="39" spans="3:8" s="15" customFormat="1">
      <c r="D39" s="29"/>
      <c r="E39" s="34"/>
      <c r="F39" s="37"/>
      <c r="H39" s="40"/>
    </row>
    <row r="40" spans="3:8" s="15" customFormat="1">
      <c r="D40" s="29"/>
      <c r="E40" s="34"/>
      <c r="F40" s="37"/>
      <c r="H40" s="40"/>
    </row>
    <row r="41" spans="3:8" s="15" customFormat="1">
      <c r="D41" s="29"/>
      <c r="E41" s="34"/>
      <c r="F41" s="37"/>
      <c r="H41" s="40"/>
    </row>
    <row r="42" spans="3:8" s="15" customFormat="1">
      <c r="C42" s="14"/>
      <c r="D42" s="28"/>
      <c r="E42" s="33"/>
      <c r="F42" s="36"/>
      <c r="G42" s="14"/>
      <c r="H42" s="40"/>
    </row>
    <row r="43" spans="3:8" s="15" customFormat="1">
      <c r="C43" s="14"/>
      <c r="D43" s="28"/>
      <c r="E43" s="33"/>
      <c r="F43" s="36"/>
      <c r="G43" s="14"/>
      <c r="H43" s="40"/>
    </row>
    <row r="44" spans="3:8" s="15" customFormat="1">
      <c r="C44" s="14"/>
      <c r="D44" s="28"/>
      <c r="E44" s="33"/>
      <c r="F44" s="36"/>
      <c r="G44" s="14"/>
      <c r="H44" s="40"/>
    </row>
    <row r="45" spans="3:8" s="15" customFormat="1">
      <c r="C45" s="14"/>
      <c r="D45" s="28"/>
      <c r="E45" s="33"/>
      <c r="F45" s="36"/>
      <c r="G45" s="14"/>
      <c r="H45" s="40"/>
    </row>
    <row r="46" spans="3:8" s="15" customFormat="1">
      <c r="C46" s="14"/>
      <c r="D46" s="30"/>
      <c r="E46" s="33"/>
      <c r="F46" s="36"/>
      <c r="G46" s="14"/>
      <c r="H46" s="40"/>
    </row>
    <row r="47" spans="3:8" s="15" customFormat="1">
      <c r="C47" s="14"/>
      <c r="D47" s="28"/>
      <c r="E47" s="33"/>
      <c r="F47" s="36"/>
      <c r="G47" s="14"/>
      <c r="H47" s="40"/>
    </row>
    <row r="48" spans="3:8" s="15" customFormat="1">
      <c r="C48" s="14"/>
      <c r="D48" s="28"/>
      <c r="E48" s="33"/>
      <c r="F48" s="36"/>
      <c r="G48" s="14"/>
      <c r="H48" s="40"/>
    </row>
    <row r="49" spans="4:8" s="15" customFormat="1">
      <c r="D49" s="29"/>
      <c r="E49" s="34"/>
      <c r="F49" s="37"/>
      <c r="H49" s="40"/>
    </row>
  </sheetData>
  <sheetProtection formatCells="0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&amp;CSuivi des chiffres de la semaine &amp;A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1"/>
  <dimension ref="A1:S49"/>
  <sheetViews>
    <sheetView showGridLines="0" zoomScale="90" zoomScaleNormal="90" workbookViewId="0">
      <selection activeCell="E2" sqref="E2"/>
    </sheetView>
  </sheetViews>
  <sheetFormatPr baseColWidth="10" defaultRowHeight="12.75"/>
  <cols>
    <col min="1" max="1" width="11.42578125" style="15"/>
    <col min="2" max="2" width="13.7109375" style="14" customWidth="1"/>
    <col min="3" max="3" width="11.42578125" style="14"/>
    <col min="4" max="4" width="15.7109375" style="28" customWidth="1"/>
    <col min="5" max="5" width="14.28515625" style="33" customWidth="1"/>
    <col min="6" max="6" width="12.140625" style="36" bestFit="1" customWidth="1"/>
    <col min="7" max="7" width="12.140625" style="14" customWidth="1"/>
    <col min="8" max="8" width="21.42578125" style="39" customWidth="1"/>
    <col min="9" max="9" width="52.7109375" style="15" customWidth="1"/>
    <col min="10" max="10" width="56.85546875" style="15" customWidth="1"/>
    <col min="11" max="11" width="30.85546875" style="15" customWidth="1"/>
    <col min="12" max="12" width="21.42578125" style="15" customWidth="1"/>
    <col min="13" max="13" width="23.5703125" style="15" customWidth="1"/>
    <col min="14" max="14" width="17.28515625" style="15" customWidth="1"/>
    <col min="15" max="15" width="30.85546875" style="15" customWidth="1"/>
    <col min="16" max="16" width="12.7109375" style="15" customWidth="1"/>
    <col min="17" max="17" width="21.85546875" style="15" customWidth="1"/>
    <col min="18" max="18" width="11.28515625" style="15" customWidth="1"/>
    <col min="19" max="19" width="14.28515625" style="15" customWidth="1"/>
    <col min="20" max="20" width="10.42578125" style="15" customWidth="1"/>
    <col min="21" max="21" width="13.140625" style="15" bestFit="1" customWidth="1"/>
    <col min="22" max="16384" width="11.42578125" style="15"/>
  </cols>
  <sheetData>
    <row r="1" spans="1:19" s="13" customFormat="1" ht="38.25">
      <c r="A1" s="41" t="s">
        <v>16</v>
      </c>
      <c r="B1" s="26" t="s">
        <v>20</v>
      </c>
      <c r="C1" s="24" t="s">
        <v>21</v>
      </c>
      <c r="D1" s="23" t="s">
        <v>24</v>
      </c>
      <c r="E1" s="42" t="s">
        <v>22</v>
      </c>
      <c r="F1" s="43" t="s">
        <v>23</v>
      </c>
      <c r="G1" s="24" t="s">
        <v>14</v>
      </c>
      <c r="H1" s="44" t="s">
        <v>12</v>
      </c>
      <c r="L1" s="14" t="str">
        <f>A1</f>
        <v>SEMAINES</v>
      </c>
      <c r="M1" s="14" t="str">
        <f t="shared" ref="M1:S10" si="0">B1</f>
        <v>COMMANDES REALISÉES</v>
      </c>
      <c r="N1" s="14" t="str">
        <f t="shared" si="0"/>
        <v>VARIABLE REALISÉ (HEURES)</v>
      </c>
      <c r="O1" s="14" t="str">
        <f t="shared" si="0"/>
        <v>NOMBRE BACS A L HEURE</v>
      </c>
      <c r="P1" s="14" t="str">
        <f t="shared" si="0"/>
        <v>LIGNES RAMASSÉES</v>
      </c>
      <c r="Q1" s="14" t="str">
        <f t="shared" si="0"/>
        <v>VARIABLE REALISÉ (RATIO)</v>
      </c>
      <c r="R1" s="14" t="str">
        <f t="shared" si="0"/>
        <v>TOTAL (HEURES)</v>
      </c>
      <c r="S1" s="14" t="str">
        <f t="shared" si="0"/>
        <v>TOTAL (RATIO)</v>
      </c>
    </row>
    <row r="2" spans="1:19">
      <c r="A2" s="45" t="s">
        <v>1</v>
      </c>
      <c r="B2" s="26">
        <v>912</v>
      </c>
      <c r="C2" s="71">
        <v>1.6354166666666667</v>
      </c>
      <c r="D2" s="46">
        <f t="shared" ref="D2:D7" si="1">B2/C2/24</f>
        <v>23.235668789808916</v>
      </c>
      <c r="E2" s="31">
        <v>4843</v>
      </c>
      <c r="F2" s="47">
        <f>E2/C2/24</f>
        <v>123.38853503184713</v>
      </c>
      <c r="G2" s="25">
        <v>2.6111111111111112</v>
      </c>
      <c r="H2" s="48">
        <f>E2/G2/24</f>
        <v>77.281914893617014</v>
      </c>
      <c r="L2" s="16" t="str">
        <f t="shared" ref="L2:L7" si="2">A2</f>
        <v>LUNDI</v>
      </c>
      <c r="M2" s="13">
        <f t="shared" si="0"/>
        <v>912</v>
      </c>
      <c r="N2" s="17">
        <f t="shared" si="0"/>
        <v>1.6354166666666667</v>
      </c>
      <c r="O2" s="18">
        <f t="shared" si="0"/>
        <v>23.235668789808916</v>
      </c>
      <c r="P2" s="13">
        <f t="shared" si="0"/>
        <v>4843</v>
      </c>
      <c r="Q2" s="18">
        <f t="shared" si="0"/>
        <v>123.38853503184713</v>
      </c>
      <c r="R2" s="17">
        <f t="shared" si="0"/>
        <v>2.6111111111111112</v>
      </c>
      <c r="S2" s="18">
        <f t="shared" si="0"/>
        <v>77.281914893617014</v>
      </c>
    </row>
    <row r="3" spans="1:19">
      <c r="A3" s="45" t="s">
        <v>2</v>
      </c>
      <c r="B3" s="26">
        <v>1048</v>
      </c>
      <c r="C3" s="71">
        <v>1.8541666666666667</v>
      </c>
      <c r="D3" s="46">
        <f t="shared" si="1"/>
        <v>23.550561797752806</v>
      </c>
      <c r="E3" s="31">
        <v>5188</v>
      </c>
      <c r="F3" s="47">
        <f t="shared" ref="F3:F7" si="3">E3/C3/24</f>
        <v>116.58426966292136</v>
      </c>
      <c r="G3" s="25">
        <v>2.71875</v>
      </c>
      <c r="H3" s="48">
        <f t="shared" ref="H3:H7" si="4">E3/G3/24</f>
        <v>79.509578544061299</v>
      </c>
      <c r="L3" s="16" t="str">
        <f t="shared" si="2"/>
        <v>MARDI</v>
      </c>
      <c r="M3" s="13">
        <f t="shared" si="0"/>
        <v>1048</v>
      </c>
      <c r="N3" s="17">
        <f t="shared" si="0"/>
        <v>1.8541666666666667</v>
      </c>
      <c r="O3" s="18">
        <f t="shared" si="0"/>
        <v>23.550561797752806</v>
      </c>
      <c r="P3" s="13">
        <f t="shared" si="0"/>
        <v>5188</v>
      </c>
      <c r="Q3" s="18">
        <f t="shared" si="0"/>
        <v>116.58426966292136</v>
      </c>
      <c r="R3" s="17">
        <f t="shared" si="0"/>
        <v>2.71875</v>
      </c>
      <c r="S3" s="18">
        <f t="shared" si="0"/>
        <v>79.509578544061299</v>
      </c>
    </row>
    <row r="4" spans="1:19">
      <c r="A4" s="45" t="s">
        <v>3</v>
      </c>
      <c r="B4" s="26">
        <v>1012</v>
      </c>
      <c r="C4" s="71">
        <v>1.8333333333333333</v>
      </c>
      <c r="D4" s="46">
        <f t="shared" si="1"/>
        <v>23</v>
      </c>
      <c r="E4" s="31">
        <v>5277</v>
      </c>
      <c r="F4" s="47">
        <f t="shared" si="3"/>
        <v>119.93181818181819</v>
      </c>
      <c r="G4" s="25">
        <v>2.46875</v>
      </c>
      <c r="H4" s="48">
        <f t="shared" si="4"/>
        <v>89.063291139240505</v>
      </c>
      <c r="L4" s="16" t="str">
        <f t="shared" si="2"/>
        <v>MERCREDI</v>
      </c>
      <c r="M4" s="13">
        <f t="shared" si="0"/>
        <v>1012</v>
      </c>
      <c r="N4" s="17">
        <f t="shared" si="0"/>
        <v>1.8333333333333333</v>
      </c>
      <c r="O4" s="18">
        <f t="shared" si="0"/>
        <v>23</v>
      </c>
      <c r="P4" s="13">
        <f t="shared" si="0"/>
        <v>5277</v>
      </c>
      <c r="Q4" s="18">
        <f t="shared" si="0"/>
        <v>119.93181818181819</v>
      </c>
      <c r="R4" s="17">
        <f t="shared" si="0"/>
        <v>2.46875</v>
      </c>
      <c r="S4" s="18">
        <f t="shared" si="0"/>
        <v>89.063291139240505</v>
      </c>
    </row>
    <row r="5" spans="1:19">
      <c r="A5" s="45" t="s">
        <v>4</v>
      </c>
      <c r="B5" s="26">
        <v>965</v>
      </c>
      <c r="C5" s="71">
        <v>1.5520833333333333</v>
      </c>
      <c r="D5" s="46">
        <f t="shared" si="1"/>
        <v>25.906040268456376</v>
      </c>
      <c r="E5" s="31">
        <v>4490</v>
      </c>
      <c r="F5" s="47">
        <f t="shared" si="3"/>
        <v>120.53691275167786</v>
      </c>
      <c r="G5" s="25">
        <v>3.1597222222222219</v>
      </c>
      <c r="H5" s="48">
        <f t="shared" si="4"/>
        <v>59.208791208791212</v>
      </c>
      <c r="L5" s="16" t="str">
        <f t="shared" si="2"/>
        <v>JEUDI</v>
      </c>
      <c r="M5" s="13">
        <f t="shared" si="0"/>
        <v>965</v>
      </c>
      <c r="N5" s="17">
        <f t="shared" si="0"/>
        <v>1.5520833333333333</v>
      </c>
      <c r="O5" s="18">
        <f t="shared" si="0"/>
        <v>25.906040268456376</v>
      </c>
      <c r="P5" s="13">
        <f t="shared" si="0"/>
        <v>4490</v>
      </c>
      <c r="Q5" s="18">
        <f t="shared" si="0"/>
        <v>120.53691275167786</v>
      </c>
      <c r="R5" s="17">
        <f t="shared" si="0"/>
        <v>3.1597222222222219</v>
      </c>
      <c r="S5" s="18">
        <f t="shared" si="0"/>
        <v>59.208791208791212</v>
      </c>
    </row>
    <row r="6" spans="1:19">
      <c r="A6" s="45" t="s">
        <v>5</v>
      </c>
      <c r="B6" s="26">
        <v>955</v>
      </c>
      <c r="C6" s="71">
        <v>1.4340277777777777</v>
      </c>
      <c r="D6" s="46">
        <f t="shared" si="1"/>
        <v>27.748184019370459</v>
      </c>
      <c r="E6" s="31">
        <v>4175</v>
      </c>
      <c r="F6" s="47">
        <f t="shared" si="3"/>
        <v>121.30750605326877</v>
      </c>
      <c r="G6" s="25">
        <v>2.6423611111111112</v>
      </c>
      <c r="H6" s="48">
        <f t="shared" si="4"/>
        <v>65.834428383705657</v>
      </c>
      <c r="L6" s="16" t="str">
        <f t="shared" si="2"/>
        <v>VENDREDI</v>
      </c>
      <c r="M6" s="13">
        <f t="shared" si="0"/>
        <v>955</v>
      </c>
      <c r="N6" s="17">
        <f t="shared" si="0"/>
        <v>1.4340277777777777</v>
      </c>
      <c r="O6" s="18">
        <f t="shared" si="0"/>
        <v>27.748184019370459</v>
      </c>
      <c r="P6" s="13">
        <f t="shared" si="0"/>
        <v>4175</v>
      </c>
      <c r="Q6" s="18">
        <f t="shared" si="0"/>
        <v>121.30750605326877</v>
      </c>
      <c r="R6" s="17">
        <f t="shared" si="0"/>
        <v>2.6423611111111112</v>
      </c>
      <c r="S6" s="18">
        <f t="shared" si="0"/>
        <v>65.834428383705657</v>
      </c>
    </row>
    <row r="7" spans="1:19">
      <c r="A7" s="45" t="s">
        <v>6</v>
      </c>
      <c r="B7" s="26">
        <v>544</v>
      </c>
      <c r="C7" s="72">
        <v>0.89236111111111116</v>
      </c>
      <c r="D7" s="46">
        <f t="shared" si="1"/>
        <v>25.40077821011673</v>
      </c>
      <c r="E7" s="31">
        <v>2633</v>
      </c>
      <c r="F7" s="47">
        <f t="shared" si="3"/>
        <v>122.94163424124513</v>
      </c>
      <c r="G7" s="25">
        <v>1.1527777777777779</v>
      </c>
      <c r="H7" s="48">
        <f t="shared" si="4"/>
        <v>95.168674698795158</v>
      </c>
      <c r="L7" s="16" t="str">
        <f t="shared" si="2"/>
        <v>SAMEDI</v>
      </c>
      <c r="M7" s="13">
        <f t="shared" si="0"/>
        <v>544</v>
      </c>
      <c r="N7" s="17">
        <f t="shared" si="0"/>
        <v>0.89236111111111116</v>
      </c>
      <c r="O7" s="18">
        <f t="shared" si="0"/>
        <v>25.40077821011673</v>
      </c>
      <c r="P7" s="13">
        <f t="shared" si="0"/>
        <v>2633</v>
      </c>
      <c r="Q7" s="18">
        <f t="shared" si="0"/>
        <v>122.94163424124513</v>
      </c>
      <c r="R7" s="17">
        <f t="shared" si="0"/>
        <v>1.1527777777777779</v>
      </c>
      <c r="S7" s="18">
        <f t="shared" si="0"/>
        <v>95.168674698795158</v>
      </c>
    </row>
    <row r="8" spans="1:19">
      <c r="B8" s="19"/>
      <c r="C8" s="19"/>
      <c r="D8" s="27"/>
      <c r="E8" s="32"/>
      <c r="F8" s="35"/>
      <c r="G8" s="19"/>
      <c r="H8" s="38"/>
      <c r="L8" s="13"/>
      <c r="M8" s="13"/>
      <c r="N8" s="17"/>
      <c r="O8" s="20"/>
      <c r="Q8" s="20"/>
      <c r="R8" s="21"/>
      <c r="S8" s="20"/>
    </row>
    <row r="9" spans="1:19">
      <c r="B9" s="49">
        <f>AVERAGE(B2:B7)</f>
        <v>906</v>
      </c>
      <c r="C9" s="50">
        <f>SUM(C2:C7)</f>
        <v>9.2013888888888893</v>
      </c>
      <c r="D9" s="51">
        <f t="shared" ref="D9" si="5">AVERAGE(D2:D7)</f>
        <v>24.806872180917548</v>
      </c>
      <c r="E9" s="52">
        <f>AVERAGE(E2:E7)</f>
        <v>4434.333333333333</v>
      </c>
      <c r="F9" s="53">
        <f>SUM(E2:E7)/C9/24</f>
        <v>120.48</v>
      </c>
      <c r="G9" s="50">
        <f>SUM(G2:G7)</f>
        <v>14.753472222222221</v>
      </c>
      <c r="H9" s="54">
        <f>SUM(E2:E7)/G9/24</f>
        <v>75.140503647917157</v>
      </c>
      <c r="L9" s="13"/>
      <c r="M9" s="13">
        <f t="shared" si="0"/>
        <v>906</v>
      </c>
      <c r="N9" s="17">
        <f t="shared" si="0"/>
        <v>9.2013888888888893</v>
      </c>
      <c r="O9" s="18">
        <f t="shared" si="0"/>
        <v>24.806872180917548</v>
      </c>
      <c r="P9" s="13">
        <f t="shared" si="0"/>
        <v>4434.333333333333</v>
      </c>
      <c r="Q9" s="18">
        <f t="shared" si="0"/>
        <v>120.48</v>
      </c>
      <c r="R9" s="17">
        <f t="shared" si="0"/>
        <v>14.753472222222221</v>
      </c>
      <c r="S9" s="18">
        <f t="shared" si="0"/>
        <v>75.140503647917157</v>
      </c>
    </row>
    <row r="10" spans="1:19">
      <c r="B10" s="55" t="s">
        <v>13</v>
      </c>
      <c r="C10" s="55" t="s">
        <v>15</v>
      </c>
      <c r="D10" s="56" t="s">
        <v>13</v>
      </c>
      <c r="E10" s="57" t="s">
        <v>13</v>
      </c>
      <c r="F10" s="58" t="s">
        <v>15</v>
      </c>
      <c r="G10" s="55" t="s">
        <v>15</v>
      </c>
      <c r="H10" s="59" t="s">
        <v>15</v>
      </c>
      <c r="M10" s="13" t="str">
        <f t="shared" si="0"/>
        <v>MOYENNE</v>
      </c>
      <c r="N10" s="13" t="str">
        <f t="shared" si="0"/>
        <v>SOMME</v>
      </c>
      <c r="O10" s="13" t="str">
        <f t="shared" si="0"/>
        <v>MOYENNE</v>
      </c>
      <c r="P10" s="13" t="str">
        <f t="shared" si="0"/>
        <v>MOYENNE</v>
      </c>
      <c r="Q10" s="13" t="str">
        <f t="shared" si="0"/>
        <v>SOMME</v>
      </c>
      <c r="R10" s="13" t="str">
        <f t="shared" si="0"/>
        <v>SOMME</v>
      </c>
      <c r="S10" s="13" t="str">
        <f t="shared" si="0"/>
        <v>SOMME</v>
      </c>
    </row>
    <row r="11" spans="1:19">
      <c r="M11" s="13"/>
    </row>
    <row r="12" spans="1:19">
      <c r="M12" s="13"/>
    </row>
    <row r="14" spans="1:19">
      <c r="C14" s="22"/>
    </row>
    <row r="20" spans="2:8">
      <c r="B20" s="15"/>
      <c r="C20" s="15"/>
      <c r="D20" s="29"/>
      <c r="E20" s="34"/>
      <c r="F20" s="37"/>
      <c r="G20" s="15"/>
    </row>
    <row r="21" spans="2:8">
      <c r="B21" s="15"/>
      <c r="C21" s="15"/>
      <c r="D21" s="29"/>
      <c r="E21" s="34"/>
      <c r="F21" s="37"/>
      <c r="G21" s="15"/>
    </row>
    <row r="22" spans="2:8">
      <c r="B22" s="15"/>
      <c r="C22" s="15"/>
      <c r="D22" s="29"/>
      <c r="E22" s="34"/>
      <c r="F22" s="37"/>
      <c r="G22" s="15"/>
    </row>
    <row r="23" spans="2:8">
      <c r="B23" s="15"/>
      <c r="C23" s="15"/>
      <c r="D23" s="29"/>
      <c r="E23" s="34"/>
      <c r="F23" s="37"/>
      <c r="G23" s="15"/>
    </row>
    <row r="24" spans="2:8">
      <c r="B24" s="15"/>
      <c r="C24" s="15"/>
      <c r="D24" s="29"/>
      <c r="E24" s="34"/>
      <c r="F24" s="37"/>
      <c r="G24" s="15"/>
      <c r="H24" s="40"/>
    </row>
    <row r="25" spans="2:8">
      <c r="B25" s="15"/>
      <c r="C25" s="15"/>
      <c r="D25" s="29"/>
      <c r="E25" s="34"/>
      <c r="F25" s="37"/>
      <c r="G25" s="15"/>
      <c r="H25" s="40"/>
    </row>
    <row r="26" spans="2:8">
      <c r="B26" s="15"/>
      <c r="C26" s="15"/>
      <c r="D26" s="29"/>
      <c r="E26" s="34"/>
      <c r="F26" s="37"/>
      <c r="G26" s="15"/>
      <c r="H26" s="40"/>
    </row>
    <row r="27" spans="2:8">
      <c r="B27" s="15"/>
      <c r="C27" s="15"/>
      <c r="D27" s="29"/>
      <c r="E27" s="34"/>
      <c r="F27" s="37"/>
      <c r="G27" s="15"/>
      <c r="H27" s="40"/>
    </row>
    <row r="28" spans="2:8">
      <c r="B28" s="15"/>
      <c r="C28" s="15"/>
      <c r="D28" s="29"/>
      <c r="E28" s="34"/>
      <c r="F28" s="37"/>
      <c r="G28" s="15"/>
      <c r="H28" s="40"/>
    </row>
    <row r="29" spans="2:8">
      <c r="B29" s="15"/>
      <c r="C29" s="15"/>
      <c r="D29" s="29"/>
      <c r="E29" s="34"/>
      <c r="F29" s="37"/>
      <c r="G29" s="15"/>
    </row>
    <row r="30" spans="2:8">
      <c r="B30" s="15"/>
      <c r="C30" s="15"/>
      <c r="D30" s="29"/>
      <c r="E30" s="34"/>
      <c r="F30" s="37"/>
      <c r="G30" s="15"/>
    </row>
    <row r="31" spans="2:8">
      <c r="B31" s="15"/>
      <c r="C31" s="15"/>
      <c r="D31" s="29"/>
      <c r="E31" s="34"/>
      <c r="F31" s="37"/>
      <c r="G31" s="15"/>
    </row>
    <row r="32" spans="2:8">
      <c r="B32" s="15"/>
      <c r="C32" s="15"/>
      <c r="D32" s="29"/>
      <c r="E32" s="34"/>
      <c r="F32" s="37"/>
      <c r="G32" s="15"/>
    </row>
    <row r="33" spans="3:8" s="15" customFormat="1">
      <c r="D33" s="29"/>
      <c r="E33" s="34"/>
      <c r="F33" s="37"/>
      <c r="H33" s="39"/>
    </row>
    <row r="34" spans="3:8" s="15" customFormat="1">
      <c r="D34" s="29"/>
      <c r="E34" s="34"/>
      <c r="F34" s="37"/>
      <c r="H34" s="39"/>
    </row>
    <row r="35" spans="3:8" s="15" customFormat="1">
      <c r="D35" s="29"/>
      <c r="E35" s="34"/>
      <c r="F35" s="37"/>
      <c r="H35" s="39"/>
    </row>
    <row r="36" spans="3:8" s="15" customFormat="1">
      <c r="D36" s="29"/>
      <c r="E36" s="34"/>
      <c r="F36" s="37"/>
      <c r="H36" s="39"/>
    </row>
    <row r="37" spans="3:8" s="15" customFormat="1">
      <c r="D37" s="29"/>
      <c r="E37" s="34"/>
      <c r="F37" s="37"/>
      <c r="H37" s="39"/>
    </row>
    <row r="38" spans="3:8" s="15" customFormat="1">
      <c r="D38" s="29"/>
      <c r="E38" s="34"/>
      <c r="F38" s="37"/>
      <c r="H38" s="40"/>
    </row>
    <row r="39" spans="3:8" s="15" customFormat="1">
      <c r="D39" s="29"/>
      <c r="E39" s="34"/>
      <c r="F39" s="37"/>
      <c r="H39" s="40"/>
    </row>
    <row r="40" spans="3:8" s="15" customFormat="1">
      <c r="D40" s="29"/>
      <c r="E40" s="34"/>
      <c r="F40" s="37"/>
      <c r="H40" s="40"/>
    </row>
    <row r="41" spans="3:8" s="15" customFormat="1">
      <c r="D41" s="29"/>
      <c r="E41" s="34"/>
      <c r="F41" s="37"/>
      <c r="H41" s="40"/>
    </row>
    <row r="42" spans="3:8" s="15" customFormat="1">
      <c r="C42" s="14"/>
      <c r="D42" s="28"/>
      <c r="E42" s="33"/>
      <c r="F42" s="36"/>
      <c r="G42" s="14"/>
      <c r="H42" s="40"/>
    </row>
    <row r="43" spans="3:8" s="15" customFormat="1">
      <c r="C43" s="14"/>
      <c r="D43" s="28"/>
      <c r="E43" s="33"/>
      <c r="F43" s="36"/>
      <c r="G43" s="14"/>
      <c r="H43" s="40"/>
    </row>
    <row r="44" spans="3:8" s="15" customFormat="1">
      <c r="C44" s="14"/>
      <c r="D44" s="28"/>
      <c r="E44" s="33"/>
      <c r="F44" s="36"/>
      <c r="G44" s="14"/>
      <c r="H44" s="40"/>
    </row>
    <row r="45" spans="3:8" s="15" customFormat="1">
      <c r="C45" s="14"/>
      <c r="D45" s="28"/>
      <c r="E45" s="33"/>
      <c r="F45" s="36"/>
      <c r="G45" s="14"/>
      <c r="H45" s="40"/>
    </row>
    <row r="46" spans="3:8" s="15" customFormat="1">
      <c r="C46" s="14"/>
      <c r="D46" s="30"/>
      <c r="E46" s="33"/>
      <c r="F46" s="36"/>
      <c r="G46" s="14"/>
      <c r="H46" s="40"/>
    </row>
    <row r="47" spans="3:8" s="15" customFormat="1">
      <c r="C47" s="14"/>
      <c r="D47" s="28"/>
      <c r="E47" s="33"/>
      <c r="F47" s="36"/>
      <c r="G47" s="14"/>
      <c r="H47" s="40"/>
    </row>
    <row r="48" spans="3:8" s="15" customFormat="1">
      <c r="C48" s="14"/>
      <c r="D48" s="28"/>
      <c r="E48" s="33"/>
      <c r="F48" s="36"/>
      <c r="G48" s="14"/>
      <c r="H48" s="40"/>
    </row>
    <row r="49" spans="4:8" s="15" customFormat="1">
      <c r="D49" s="29"/>
      <c r="E49" s="34"/>
      <c r="F49" s="37"/>
      <c r="H49" s="40"/>
    </row>
  </sheetData>
  <sheetProtection formatCells="0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&amp;CSuivi des chiffres de la semaine &amp;A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/>
  <dimension ref="A1:S49"/>
  <sheetViews>
    <sheetView showGridLines="0" zoomScale="90" zoomScaleNormal="90" workbookViewId="0">
      <selection activeCell="F40" sqref="F40"/>
    </sheetView>
  </sheetViews>
  <sheetFormatPr baseColWidth="10" defaultRowHeight="12.75"/>
  <cols>
    <col min="1" max="1" width="11.42578125" style="15"/>
    <col min="2" max="2" width="13.7109375" style="14" customWidth="1"/>
    <col min="3" max="3" width="11.42578125" style="14"/>
    <col min="4" max="4" width="15.7109375" style="28" customWidth="1"/>
    <col min="5" max="5" width="14.28515625" style="33" customWidth="1"/>
    <col min="6" max="6" width="12.140625" style="36" bestFit="1" customWidth="1"/>
    <col min="7" max="7" width="12.140625" style="14" customWidth="1"/>
    <col min="8" max="8" width="21.42578125" style="39" customWidth="1"/>
    <col min="9" max="9" width="52.7109375" style="15" customWidth="1"/>
    <col min="10" max="10" width="56.85546875" style="15" customWidth="1"/>
    <col min="11" max="11" width="30.85546875" style="15" customWidth="1"/>
    <col min="12" max="12" width="21.42578125" style="15" customWidth="1"/>
    <col min="13" max="13" width="23.5703125" style="15" hidden="1" customWidth="1"/>
    <col min="14" max="14" width="17.28515625" style="15" customWidth="1"/>
    <col min="15" max="15" width="30.85546875" style="15" customWidth="1"/>
    <col min="16" max="16" width="12.7109375" style="15" customWidth="1"/>
    <col min="17" max="17" width="21.85546875" style="15" customWidth="1"/>
    <col min="18" max="18" width="11.28515625" style="15" customWidth="1"/>
    <col min="19" max="19" width="14.28515625" style="15" customWidth="1"/>
    <col min="20" max="20" width="10.42578125" style="15" customWidth="1"/>
    <col min="21" max="21" width="13.140625" style="15" bestFit="1" customWidth="1"/>
    <col min="22" max="16384" width="11.42578125" style="15"/>
  </cols>
  <sheetData>
    <row r="1" spans="1:19" s="13" customFormat="1" ht="38.25">
      <c r="A1" s="41" t="s">
        <v>16</v>
      </c>
      <c r="B1" s="26" t="s">
        <v>20</v>
      </c>
      <c r="C1" s="24" t="s">
        <v>21</v>
      </c>
      <c r="D1" s="23" t="s">
        <v>24</v>
      </c>
      <c r="E1" s="42" t="s">
        <v>22</v>
      </c>
      <c r="F1" s="43" t="s">
        <v>23</v>
      </c>
      <c r="G1" s="24" t="s">
        <v>14</v>
      </c>
      <c r="H1" s="44" t="s">
        <v>12</v>
      </c>
      <c r="L1" s="14" t="str">
        <f>A1</f>
        <v>SEMAINES</v>
      </c>
      <c r="M1" s="14" t="str">
        <f t="shared" ref="M1:S10" si="0">B1</f>
        <v>COMMANDES REALISÉES</v>
      </c>
      <c r="N1" s="14" t="str">
        <f t="shared" si="0"/>
        <v>VARIABLE REALISÉ (HEURES)</v>
      </c>
      <c r="O1" s="14" t="str">
        <f t="shared" si="0"/>
        <v>NOMBRE BACS A L HEURE</v>
      </c>
      <c r="P1" s="14" t="str">
        <f t="shared" si="0"/>
        <v>LIGNES RAMASSÉES</v>
      </c>
      <c r="Q1" s="14" t="str">
        <f t="shared" si="0"/>
        <v>VARIABLE REALISÉ (RATIO)</v>
      </c>
      <c r="R1" s="14" t="str">
        <f t="shared" si="0"/>
        <v>TOTAL (HEURES)</v>
      </c>
      <c r="S1" s="14" t="str">
        <f t="shared" si="0"/>
        <v>TOTAL (RATIO)</v>
      </c>
    </row>
    <row r="2" spans="1:19">
      <c r="A2" s="45" t="s">
        <v>1</v>
      </c>
      <c r="B2" s="26">
        <v>912</v>
      </c>
      <c r="C2" s="71">
        <v>1.6354166666666667</v>
      </c>
      <c r="D2" s="46">
        <f t="shared" ref="D2:D7" si="1">B2/C2/24</f>
        <v>23.235668789808916</v>
      </c>
      <c r="E2" s="31">
        <v>4843</v>
      </c>
      <c r="F2" s="47">
        <f>E2/C2/24</f>
        <v>123.38853503184713</v>
      </c>
      <c r="G2" s="25">
        <v>2.6111111111111112</v>
      </c>
      <c r="H2" s="48">
        <f>E2/G2/24</f>
        <v>77.281914893617014</v>
      </c>
      <c r="L2" s="16" t="str">
        <f t="shared" ref="L2:L7" si="2">A2</f>
        <v>LUNDI</v>
      </c>
      <c r="M2" s="13">
        <f t="shared" si="0"/>
        <v>912</v>
      </c>
      <c r="N2" s="17">
        <f t="shared" si="0"/>
        <v>1.6354166666666667</v>
      </c>
      <c r="O2" s="18">
        <f t="shared" si="0"/>
        <v>23.235668789808916</v>
      </c>
      <c r="P2" s="13">
        <f t="shared" si="0"/>
        <v>4843</v>
      </c>
      <c r="Q2" s="18">
        <f t="shared" si="0"/>
        <v>123.38853503184713</v>
      </c>
      <c r="R2" s="17">
        <f t="shared" si="0"/>
        <v>2.6111111111111112</v>
      </c>
      <c r="S2" s="18">
        <f t="shared" si="0"/>
        <v>77.281914893617014</v>
      </c>
    </row>
    <row r="3" spans="1:19">
      <c r="A3" s="45" t="s">
        <v>2</v>
      </c>
      <c r="B3" s="26">
        <v>1048</v>
      </c>
      <c r="C3" s="71">
        <v>1.8541666666666667</v>
      </c>
      <c r="D3" s="46">
        <f t="shared" si="1"/>
        <v>23.550561797752806</v>
      </c>
      <c r="E3" s="31">
        <v>5188</v>
      </c>
      <c r="F3" s="47">
        <f t="shared" ref="F3:F7" si="3">E3/C3/24</f>
        <v>116.58426966292136</v>
      </c>
      <c r="G3" s="25">
        <v>2.71875</v>
      </c>
      <c r="H3" s="48">
        <f t="shared" ref="H3:H7" si="4">E3/G3/24</f>
        <v>79.509578544061299</v>
      </c>
      <c r="L3" s="16" t="str">
        <f t="shared" si="2"/>
        <v>MARDI</v>
      </c>
      <c r="M3" s="13">
        <f t="shared" si="0"/>
        <v>1048</v>
      </c>
      <c r="N3" s="17">
        <f t="shared" si="0"/>
        <v>1.8541666666666667</v>
      </c>
      <c r="O3" s="18">
        <f t="shared" si="0"/>
        <v>23.550561797752806</v>
      </c>
      <c r="P3" s="13">
        <f t="shared" si="0"/>
        <v>5188</v>
      </c>
      <c r="Q3" s="18">
        <f t="shared" si="0"/>
        <v>116.58426966292136</v>
      </c>
      <c r="R3" s="17">
        <f t="shared" si="0"/>
        <v>2.71875</v>
      </c>
      <c r="S3" s="18">
        <f t="shared" si="0"/>
        <v>79.509578544061299</v>
      </c>
    </row>
    <row r="4" spans="1:19">
      <c r="A4" s="45" t="s">
        <v>3</v>
      </c>
      <c r="B4" s="26">
        <v>1012</v>
      </c>
      <c r="C4" s="71">
        <v>1.8333333333333333</v>
      </c>
      <c r="D4" s="46">
        <f t="shared" si="1"/>
        <v>23</v>
      </c>
      <c r="E4" s="31">
        <v>5277</v>
      </c>
      <c r="F4" s="47">
        <f t="shared" si="3"/>
        <v>119.93181818181819</v>
      </c>
      <c r="G4" s="25">
        <v>2.46875</v>
      </c>
      <c r="H4" s="48">
        <f t="shared" si="4"/>
        <v>89.063291139240505</v>
      </c>
      <c r="L4" s="16" t="str">
        <f t="shared" si="2"/>
        <v>MERCREDI</v>
      </c>
      <c r="M4" s="13">
        <f t="shared" si="0"/>
        <v>1012</v>
      </c>
      <c r="N4" s="17">
        <f t="shared" si="0"/>
        <v>1.8333333333333333</v>
      </c>
      <c r="O4" s="18">
        <f t="shared" si="0"/>
        <v>23</v>
      </c>
      <c r="P4" s="13">
        <f t="shared" si="0"/>
        <v>5277</v>
      </c>
      <c r="Q4" s="18">
        <f t="shared" si="0"/>
        <v>119.93181818181819</v>
      </c>
      <c r="R4" s="17">
        <f t="shared" si="0"/>
        <v>2.46875</v>
      </c>
      <c r="S4" s="18">
        <f t="shared" si="0"/>
        <v>89.063291139240505</v>
      </c>
    </row>
    <row r="5" spans="1:19">
      <c r="A5" s="45" t="s">
        <v>4</v>
      </c>
      <c r="B5" s="26">
        <v>965</v>
      </c>
      <c r="C5" s="71">
        <v>1.5520833333333333</v>
      </c>
      <c r="D5" s="46">
        <f t="shared" si="1"/>
        <v>25.906040268456376</v>
      </c>
      <c r="E5" s="31">
        <v>4490</v>
      </c>
      <c r="F5" s="47">
        <f t="shared" si="3"/>
        <v>120.53691275167786</v>
      </c>
      <c r="G5" s="25">
        <v>3.1597222222222219</v>
      </c>
      <c r="H5" s="48">
        <f t="shared" si="4"/>
        <v>59.208791208791212</v>
      </c>
      <c r="L5" s="16" t="str">
        <f t="shared" si="2"/>
        <v>JEUDI</v>
      </c>
      <c r="M5" s="13">
        <f t="shared" si="0"/>
        <v>965</v>
      </c>
      <c r="N5" s="17">
        <f t="shared" si="0"/>
        <v>1.5520833333333333</v>
      </c>
      <c r="O5" s="18">
        <f t="shared" si="0"/>
        <v>25.906040268456376</v>
      </c>
      <c r="P5" s="13">
        <f t="shared" si="0"/>
        <v>4490</v>
      </c>
      <c r="Q5" s="18">
        <f t="shared" si="0"/>
        <v>120.53691275167786</v>
      </c>
      <c r="R5" s="17">
        <f t="shared" si="0"/>
        <v>3.1597222222222219</v>
      </c>
      <c r="S5" s="18">
        <f t="shared" si="0"/>
        <v>59.208791208791212</v>
      </c>
    </row>
    <row r="6" spans="1:19">
      <c r="A6" s="45" t="s">
        <v>5</v>
      </c>
      <c r="B6" s="26">
        <v>955</v>
      </c>
      <c r="C6" s="71">
        <v>1.4340277777777777</v>
      </c>
      <c r="D6" s="46">
        <f t="shared" si="1"/>
        <v>27.748184019370459</v>
      </c>
      <c r="E6" s="31">
        <v>4175</v>
      </c>
      <c r="F6" s="47">
        <f t="shared" si="3"/>
        <v>121.30750605326877</v>
      </c>
      <c r="G6" s="25">
        <v>2.6423611111111112</v>
      </c>
      <c r="H6" s="48">
        <f t="shared" si="4"/>
        <v>65.834428383705657</v>
      </c>
      <c r="L6" s="16" t="str">
        <f t="shared" si="2"/>
        <v>VENDREDI</v>
      </c>
      <c r="M6" s="13">
        <f t="shared" si="0"/>
        <v>955</v>
      </c>
      <c r="N6" s="17">
        <f t="shared" si="0"/>
        <v>1.4340277777777777</v>
      </c>
      <c r="O6" s="18">
        <f t="shared" si="0"/>
        <v>27.748184019370459</v>
      </c>
      <c r="P6" s="13">
        <f t="shared" si="0"/>
        <v>4175</v>
      </c>
      <c r="Q6" s="18">
        <f t="shared" si="0"/>
        <v>121.30750605326877</v>
      </c>
      <c r="R6" s="17">
        <f t="shared" si="0"/>
        <v>2.6423611111111112</v>
      </c>
      <c r="S6" s="18">
        <f t="shared" si="0"/>
        <v>65.834428383705657</v>
      </c>
    </row>
    <row r="7" spans="1:19">
      <c r="A7" s="45" t="s">
        <v>6</v>
      </c>
      <c r="B7" s="26">
        <v>544</v>
      </c>
      <c r="C7" s="72">
        <v>0.89236111111111116</v>
      </c>
      <c r="D7" s="46">
        <f t="shared" si="1"/>
        <v>25.40077821011673</v>
      </c>
      <c r="E7" s="31">
        <v>2633</v>
      </c>
      <c r="F7" s="47">
        <f t="shared" si="3"/>
        <v>122.94163424124513</v>
      </c>
      <c r="G7" s="25">
        <v>1.1527777777777779</v>
      </c>
      <c r="H7" s="48">
        <f t="shared" si="4"/>
        <v>95.168674698795158</v>
      </c>
      <c r="L7" s="16" t="str">
        <f t="shared" si="2"/>
        <v>SAMEDI</v>
      </c>
      <c r="M7" s="13">
        <f t="shared" si="0"/>
        <v>544</v>
      </c>
      <c r="N7" s="17">
        <f t="shared" si="0"/>
        <v>0.89236111111111116</v>
      </c>
      <c r="O7" s="18">
        <f t="shared" si="0"/>
        <v>25.40077821011673</v>
      </c>
      <c r="P7" s="13">
        <f t="shared" si="0"/>
        <v>2633</v>
      </c>
      <c r="Q7" s="18">
        <f t="shared" si="0"/>
        <v>122.94163424124513</v>
      </c>
      <c r="R7" s="17">
        <f t="shared" si="0"/>
        <v>1.1527777777777779</v>
      </c>
      <c r="S7" s="18">
        <f t="shared" si="0"/>
        <v>95.168674698795158</v>
      </c>
    </row>
    <row r="8" spans="1:19">
      <c r="B8" s="19"/>
      <c r="C8" s="19"/>
      <c r="D8" s="27"/>
      <c r="E8" s="32"/>
      <c r="F8" s="35"/>
      <c r="G8" s="19"/>
      <c r="H8" s="38"/>
      <c r="L8" s="13"/>
      <c r="M8" s="13"/>
      <c r="N8" s="17"/>
      <c r="O8" s="20"/>
      <c r="Q8" s="20"/>
      <c r="R8" s="21"/>
      <c r="S8" s="20"/>
    </row>
    <row r="9" spans="1:19">
      <c r="B9" s="49">
        <f>AVERAGE(B2:B7)</f>
        <v>906</v>
      </c>
      <c r="C9" s="50">
        <f>SUM(C2:C7)</f>
        <v>9.2013888888888893</v>
      </c>
      <c r="D9" s="51">
        <f t="shared" ref="D9" si="5">AVERAGE(D2:D7)</f>
        <v>24.806872180917548</v>
      </c>
      <c r="E9" s="52">
        <f>AVERAGE(E2:E7)</f>
        <v>4434.333333333333</v>
      </c>
      <c r="F9" s="53">
        <f>SUM(E2:E7)/C9/24</f>
        <v>120.48</v>
      </c>
      <c r="G9" s="50">
        <f>SUM(G2:G7)</f>
        <v>14.753472222222221</v>
      </c>
      <c r="H9" s="54">
        <f>SUM(E2:E7)/G9/24</f>
        <v>75.140503647917157</v>
      </c>
      <c r="L9" s="13"/>
      <c r="M9" s="13">
        <f t="shared" si="0"/>
        <v>906</v>
      </c>
      <c r="N9" s="17">
        <f t="shared" si="0"/>
        <v>9.2013888888888893</v>
      </c>
      <c r="O9" s="18">
        <f t="shared" si="0"/>
        <v>24.806872180917548</v>
      </c>
      <c r="P9" s="13">
        <f t="shared" si="0"/>
        <v>4434.333333333333</v>
      </c>
      <c r="Q9" s="18">
        <f t="shared" si="0"/>
        <v>120.48</v>
      </c>
      <c r="R9" s="17">
        <f t="shared" si="0"/>
        <v>14.753472222222221</v>
      </c>
      <c r="S9" s="18">
        <f t="shared" si="0"/>
        <v>75.140503647917157</v>
      </c>
    </row>
    <row r="10" spans="1:19">
      <c r="B10" s="55" t="s">
        <v>13</v>
      </c>
      <c r="C10" s="55" t="s">
        <v>15</v>
      </c>
      <c r="D10" s="56" t="s">
        <v>13</v>
      </c>
      <c r="E10" s="57" t="s">
        <v>13</v>
      </c>
      <c r="F10" s="58" t="s">
        <v>15</v>
      </c>
      <c r="G10" s="55" t="s">
        <v>15</v>
      </c>
      <c r="H10" s="59" t="s">
        <v>15</v>
      </c>
      <c r="M10" s="13" t="str">
        <f t="shared" si="0"/>
        <v>MOYENNE</v>
      </c>
      <c r="N10" s="13" t="str">
        <f t="shared" si="0"/>
        <v>SOMME</v>
      </c>
      <c r="O10" s="13" t="str">
        <f t="shared" si="0"/>
        <v>MOYENNE</v>
      </c>
      <c r="P10" s="13" t="str">
        <f t="shared" si="0"/>
        <v>MOYENNE</v>
      </c>
      <c r="Q10" s="13" t="str">
        <f t="shared" si="0"/>
        <v>SOMME</v>
      </c>
      <c r="R10" s="13" t="str">
        <f t="shared" si="0"/>
        <v>SOMME</v>
      </c>
      <c r="S10" s="13" t="str">
        <f t="shared" si="0"/>
        <v>SOMME</v>
      </c>
    </row>
    <row r="11" spans="1:19">
      <c r="M11" s="13"/>
    </row>
    <row r="12" spans="1:19">
      <c r="M12" s="13"/>
    </row>
    <row r="14" spans="1:19">
      <c r="C14" s="22"/>
    </row>
    <row r="20" spans="2:8">
      <c r="B20" s="15"/>
      <c r="C20" s="15"/>
      <c r="D20" s="29"/>
      <c r="E20" s="34"/>
      <c r="F20" s="37"/>
      <c r="G20" s="15"/>
    </row>
    <row r="21" spans="2:8">
      <c r="B21" s="15"/>
      <c r="C21" s="15"/>
      <c r="D21" s="29"/>
      <c r="E21" s="34"/>
      <c r="F21" s="37"/>
      <c r="G21" s="15"/>
    </row>
    <row r="22" spans="2:8">
      <c r="B22" s="15"/>
      <c r="C22" s="15"/>
      <c r="D22" s="29"/>
      <c r="E22" s="34"/>
      <c r="F22" s="37"/>
      <c r="G22" s="15"/>
    </row>
    <row r="23" spans="2:8">
      <c r="B23" s="15"/>
      <c r="C23" s="15"/>
      <c r="D23" s="29"/>
      <c r="E23" s="34"/>
      <c r="F23" s="37"/>
      <c r="G23" s="15"/>
    </row>
    <row r="24" spans="2:8">
      <c r="B24" s="15"/>
      <c r="C24" s="15"/>
      <c r="D24" s="29"/>
      <c r="E24" s="34"/>
      <c r="F24" s="37"/>
      <c r="G24" s="15"/>
      <c r="H24" s="40"/>
    </row>
    <row r="25" spans="2:8">
      <c r="B25" s="15"/>
      <c r="C25" s="15"/>
      <c r="D25" s="29"/>
      <c r="E25" s="34"/>
      <c r="F25" s="37"/>
      <c r="G25" s="15"/>
      <c r="H25" s="40"/>
    </row>
    <row r="26" spans="2:8">
      <c r="B26" s="15"/>
      <c r="C26" s="15"/>
      <c r="D26" s="29"/>
      <c r="E26" s="34"/>
      <c r="F26" s="37"/>
      <c r="G26" s="15"/>
      <c r="H26" s="40"/>
    </row>
    <row r="27" spans="2:8">
      <c r="B27" s="15"/>
      <c r="C27" s="15"/>
      <c r="D27" s="29"/>
      <c r="E27" s="34"/>
      <c r="F27" s="37"/>
      <c r="G27" s="15"/>
      <c r="H27" s="40"/>
    </row>
    <row r="28" spans="2:8">
      <c r="B28" s="15"/>
      <c r="C28" s="15"/>
      <c r="D28" s="29"/>
      <c r="E28" s="34"/>
      <c r="F28" s="37"/>
      <c r="G28" s="15"/>
      <c r="H28" s="40"/>
    </row>
    <row r="29" spans="2:8">
      <c r="B29" s="15"/>
      <c r="C29" s="15"/>
      <c r="D29" s="29"/>
      <c r="E29" s="34"/>
      <c r="F29" s="37"/>
      <c r="G29" s="15"/>
    </row>
    <row r="30" spans="2:8">
      <c r="B30" s="15"/>
      <c r="C30" s="15"/>
      <c r="D30" s="29"/>
      <c r="E30" s="34"/>
      <c r="F30" s="37"/>
      <c r="G30" s="15"/>
    </row>
    <row r="31" spans="2:8">
      <c r="B31" s="15"/>
      <c r="C31" s="15"/>
      <c r="D31" s="29"/>
      <c r="E31" s="34"/>
      <c r="F31" s="37"/>
      <c r="G31" s="15"/>
    </row>
    <row r="32" spans="2:8">
      <c r="B32" s="15"/>
      <c r="C32" s="15"/>
      <c r="D32" s="29"/>
      <c r="E32" s="34"/>
      <c r="F32" s="37"/>
      <c r="G32" s="15"/>
    </row>
    <row r="33" spans="3:8" s="15" customFormat="1">
      <c r="D33" s="29"/>
      <c r="E33" s="34"/>
      <c r="F33" s="37"/>
      <c r="H33" s="39"/>
    </row>
    <row r="34" spans="3:8" s="15" customFormat="1">
      <c r="D34" s="29"/>
      <c r="E34" s="34"/>
      <c r="F34" s="37"/>
      <c r="H34" s="39"/>
    </row>
    <row r="35" spans="3:8" s="15" customFormat="1">
      <c r="D35" s="29"/>
      <c r="E35" s="34"/>
      <c r="F35" s="37"/>
      <c r="H35" s="39"/>
    </row>
    <row r="36" spans="3:8" s="15" customFormat="1">
      <c r="D36" s="29"/>
      <c r="E36" s="34"/>
      <c r="F36" s="37"/>
      <c r="H36" s="39"/>
    </row>
    <row r="37" spans="3:8" s="15" customFormat="1">
      <c r="D37" s="29"/>
      <c r="E37" s="34"/>
      <c r="F37" s="37"/>
      <c r="H37" s="39"/>
    </row>
    <row r="38" spans="3:8" s="15" customFormat="1">
      <c r="D38" s="29"/>
      <c r="E38" s="34"/>
      <c r="F38" s="37"/>
      <c r="H38" s="40"/>
    </row>
    <row r="39" spans="3:8" s="15" customFormat="1">
      <c r="D39" s="29"/>
      <c r="E39" s="34"/>
      <c r="F39" s="37"/>
      <c r="H39" s="40"/>
    </row>
    <row r="40" spans="3:8" s="15" customFormat="1">
      <c r="D40" s="29"/>
      <c r="E40" s="34"/>
      <c r="F40" s="37"/>
      <c r="H40" s="40"/>
    </row>
    <row r="41" spans="3:8" s="15" customFormat="1">
      <c r="D41" s="29"/>
      <c r="E41" s="34"/>
      <c r="F41" s="37"/>
      <c r="H41" s="40"/>
    </row>
    <row r="42" spans="3:8" s="15" customFormat="1">
      <c r="C42" s="14"/>
      <c r="D42" s="28"/>
      <c r="E42" s="33"/>
      <c r="F42" s="36"/>
      <c r="G42" s="14"/>
      <c r="H42" s="40"/>
    </row>
    <row r="43" spans="3:8" s="15" customFormat="1">
      <c r="C43" s="14"/>
      <c r="D43" s="28"/>
      <c r="E43" s="33"/>
      <c r="F43" s="36"/>
      <c r="G43" s="14"/>
      <c r="H43" s="40"/>
    </row>
    <row r="44" spans="3:8" s="15" customFormat="1">
      <c r="C44" s="14"/>
      <c r="D44" s="28"/>
      <c r="E44" s="33"/>
      <c r="F44" s="36"/>
      <c r="G44" s="14"/>
      <c r="H44" s="40"/>
    </row>
    <row r="45" spans="3:8" s="15" customFormat="1">
      <c r="C45" s="14"/>
      <c r="D45" s="28"/>
      <c r="E45" s="33"/>
      <c r="F45" s="36"/>
      <c r="G45" s="14"/>
      <c r="H45" s="40"/>
    </row>
    <row r="46" spans="3:8" s="15" customFormat="1">
      <c r="C46" s="14"/>
      <c r="D46" s="30"/>
      <c r="E46" s="33"/>
      <c r="F46" s="36"/>
      <c r="G46" s="14"/>
      <c r="H46" s="40"/>
    </row>
    <row r="47" spans="3:8" s="15" customFormat="1">
      <c r="C47" s="14"/>
      <c r="D47" s="28"/>
      <c r="E47" s="33"/>
      <c r="F47" s="36"/>
      <c r="G47" s="14"/>
      <c r="H47" s="40"/>
    </row>
    <row r="48" spans="3:8" s="15" customFormat="1">
      <c r="C48" s="14"/>
      <c r="D48" s="28"/>
      <c r="E48" s="33"/>
      <c r="F48" s="36"/>
      <c r="G48" s="14"/>
      <c r="H48" s="40"/>
    </row>
    <row r="49" spans="4:8" s="15" customFormat="1">
      <c r="D49" s="29"/>
      <c r="E49" s="34"/>
      <c r="F49" s="37"/>
      <c r="H49" s="40"/>
    </row>
  </sheetData>
  <sheetProtection formatCells="0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&amp;CSuivi des chiffres de la semaine &amp;A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S49"/>
  <sheetViews>
    <sheetView showGridLines="0" zoomScale="90" zoomScaleNormal="90" workbookViewId="0">
      <selection activeCell="H5" sqref="H5"/>
    </sheetView>
  </sheetViews>
  <sheetFormatPr baseColWidth="10" defaultRowHeight="12.75"/>
  <cols>
    <col min="1" max="1" width="11.42578125" style="15"/>
    <col min="2" max="2" width="13.7109375" style="14" customWidth="1"/>
    <col min="3" max="3" width="11.42578125" style="14"/>
    <col min="4" max="4" width="15.7109375" style="28" customWidth="1"/>
    <col min="5" max="5" width="14.28515625" style="33" customWidth="1"/>
    <col min="6" max="6" width="12.140625" style="36" bestFit="1" customWidth="1"/>
    <col min="7" max="7" width="12.140625" style="14" customWidth="1"/>
    <col min="8" max="8" width="21.42578125" style="39" customWidth="1"/>
    <col min="9" max="9" width="52.7109375" style="15" customWidth="1"/>
    <col min="10" max="10" width="56.85546875" style="15" customWidth="1"/>
    <col min="11" max="11" width="30.85546875" style="15" customWidth="1"/>
    <col min="12" max="12" width="21.42578125" style="15" customWidth="1"/>
    <col min="13" max="13" width="23.5703125" style="15" customWidth="1"/>
    <col min="14" max="14" width="17.28515625" style="15" customWidth="1"/>
    <col min="15" max="15" width="30.85546875" style="15" customWidth="1"/>
    <col min="16" max="16" width="12.7109375" style="15" customWidth="1"/>
    <col min="17" max="17" width="21.85546875" style="15" customWidth="1"/>
    <col min="18" max="18" width="11.28515625" style="15" customWidth="1"/>
    <col min="19" max="19" width="14.28515625" style="15" customWidth="1"/>
    <col min="20" max="20" width="10.42578125" style="15" customWidth="1"/>
    <col min="21" max="21" width="13.140625" style="15" bestFit="1" customWidth="1"/>
    <col min="22" max="16384" width="11.42578125" style="15"/>
  </cols>
  <sheetData>
    <row r="1" spans="1:19" s="13" customFormat="1" ht="38.25">
      <c r="A1" s="41" t="s">
        <v>16</v>
      </c>
      <c r="B1" s="26" t="s">
        <v>20</v>
      </c>
      <c r="C1" s="24" t="s">
        <v>21</v>
      </c>
      <c r="D1" s="23" t="s">
        <v>24</v>
      </c>
      <c r="E1" s="42" t="s">
        <v>22</v>
      </c>
      <c r="F1" s="43" t="s">
        <v>23</v>
      </c>
      <c r="G1" s="24" t="s">
        <v>14</v>
      </c>
      <c r="H1" s="44" t="s">
        <v>12</v>
      </c>
      <c r="L1" s="14" t="str">
        <f>A1</f>
        <v>SEMAINES</v>
      </c>
      <c r="M1" s="14" t="str">
        <f t="shared" ref="M1:P10" si="0">B1</f>
        <v>COMMANDES REALISÉES</v>
      </c>
      <c r="N1" s="14" t="str">
        <f t="shared" si="0"/>
        <v>VARIABLE REALISÉ (HEURES)</v>
      </c>
      <c r="O1" s="14" t="str">
        <f t="shared" si="0"/>
        <v>NOMBRE BACS A L HEURE</v>
      </c>
      <c r="P1" s="14" t="str">
        <f t="shared" si="0"/>
        <v>LIGNES RAMASSÉES</v>
      </c>
      <c r="Q1" s="14" t="str">
        <f t="shared" ref="Q1:S7" si="1">F1</f>
        <v>VARIABLE REALISÉ (RATIO)</v>
      </c>
      <c r="R1" s="14" t="str">
        <f t="shared" si="1"/>
        <v>TOTAL (HEURES)</v>
      </c>
      <c r="S1" s="14" t="str">
        <f t="shared" si="1"/>
        <v>TOTAL (RATIO)</v>
      </c>
    </row>
    <row r="2" spans="1:19">
      <c r="A2" s="45" t="s">
        <v>1</v>
      </c>
      <c r="B2" s="26"/>
      <c r="C2" s="25"/>
      <c r="D2" s="46" t="e">
        <f t="shared" ref="D2:D7" si="2">B2/C2/24</f>
        <v>#DIV/0!</v>
      </c>
      <c r="E2" s="31"/>
      <c r="F2" s="47" t="e">
        <f>E2/C2/24</f>
        <v>#DIV/0!</v>
      </c>
      <c r="G2" s="25"/>
      <c r="H2" s="48" t="e">
        <f>E2/G2/24</f>
        <v>#DIV/0!</v>
      </c>
      <c r="L2" s="16" t="str">
        <f t="shared" ref="L2:L7" si="3">A2</f>
        <v>LUNDI</v>
      </c>
      <c r="M2" s="13">
        <f t="shared" si="0"/>
        <v>0</v>
      </c>
      <c r="N2" s="17">
        <f t="shared" si="0"/>
        <v>0</v>
      </c>
      <c r="O2" s="18" t="e">
        <f t="shared" si="0"/>
        <v>#DIV/0!</v>
      </c>
      <c r="P2" s="13">
        <f t="shared" si="0"/>
        <v>0</v>
      </c>
      <c r="Q2" s="18" t="e">
        <f t="shared" si="1"/>
        <v>#DIV/0!</v>
      </c>
      <c r="R2" s="17">
        <f t="shared" si="1"/>
        <v>0</v>
      </c>
      <c r="S2" s="18" t="e">
        <f t="shared" si="1"/>
        <v>#DIV/0!</v>
      </c>
    </row>
    <row r="3" spans="1:19">
      <c r="A3" s="45" t="s">
        <v>2</v>
      </c>
      <c r="B3" s="26"/>
      <c r="C3" s="25"/>
      <c r="D3" s="46" t="e">
        <f t="shared" si="2"/>
        <v>#DIV/0!</v>
      </c>
      <c r="E3" s="31"/>
      <c r="F3" s="47" t="e">
        <f t="shared" ref="F3:F7" si="4">E3/C3/24</f>
        <v>#DIV/0!</v>
      </c>
      <c r="G3" s="25"/>
      <c r="H3" s="48" t="e">
        <f t="shared" ref="H3:H7" si="5">E3/G3/24</f>
        <v>#DIV/0!</v>
      </c>
      <c r="L3" s="16" t="str">
        <f t="shared" si="3"/>
        <v>MARDI</v>
      </c>
      <c r="M3" s="13">
        <f t="shared" si="0"/>
        <v>0</v>
      </c>
      <c r="N3" s="17">
        <f t="shared" si="0"/>
        <v>0</v>
      </c>
      <c r="O3" s="18" t="e">
        <f t="shared" si="0"/>
        <v>#DIV/0!</v>
      </c>
      <c r="P3" s="13">
        <f t="shared" si="0"/>
        <v>0</v>
      </c>
      <c r="Q3" s="18" t="e">
        <f t="shared" si="1"/>
        <v>#DIV/0!</v>
      </c>
      <c r="R3" s="17">
        <f t="shared" si="1"/>
        <v>0</v>
      </c>
      <c r="S3" s="18" t="e">
        <f t="shared" si="1"/>
        <v>#DIV/0!</v>
      </c>
    </row>
    <row r="4" spans="1:19">
      <c r="A4" s="45" t="s">
        <v>3</v>
      </c>
      <c r="B4" s="26"/>
      <c r="C4" s="25"/>
      <c r="D4" s="46" t="e">
        <f t="shared" si="2"/>
        <v>#DIV/0!</v>
      </c>
      <c r="E4" s="31"/>
      <c r="F4" s="47" t="e">
        <f t="shared" si="4"/>
        <v>#DIV/0!</v>
      </c>
      <c r="G4" s="25"/>
      <c r="H4" s="48" t="e">
        <f t="shared" si="5"/>
        <v>#DIV/0!</v>
      </c>
      <c r="L4" s="16" t="str">
        <f t="shared" si="3"/>
        <v>MERCREDI</v>
      </c>
      <c r="M4" s="13">
        <f t="shared" si="0"/>
        <v>0</v>
      </c>
      <c r="N4" s="17">
        <f t="shared" si="0"/>
        <v>0</v>
      </c>
      <c r="O4" s="18" t="e">
        <f t="shared" si="0"/>
        <v>#DIV/0!</v>
      </c>
      <c r="P4" s="13">
        <f t="shared" si="0"/>
        <v>0</v>
      </c>
      <c r="Q4" s="18" t="e">
        <f t="shared" si="1"/>
        <v>#DIV/0!</v>
      </c>
      <c r="R4" s="17">
        <f t="shared" si="1"/>
        <v>0</v>
      </c>
      <c r="S4" s="18" t="e">
        <f t="shared" si="1"/>
        <v>#DIV/0!</v>
      </c>
    </row>
    <row r="5" spans="1:19">
      <c r="A5" s="45" t="s">
        <v>4</v>
      </c>
      <c r="B5" s="26"/>
      <c r="C5" s="25"/>
      <c r="D5" s="46" t="e">
        <f t="shared" si="2"/>
        <v>#DIV/0!</v>
      </c>
      <c r="E5" s="31"/>
      <c r="F5" s="47" t="e">
        <f t="shared" si="4"/>
        <v>#DIV/0!</v>
      </c>
      <c r="G5" s="25"/>
      <c r="H5" s="48" t="e">
        <f t="shared" si="5"/>
        <v>#DIV/0!</v>
      </c>
      <c r="L5" s="16" t="str">
        <f t="shared" si="3"/>
        <v>JEUDI</v>
      </c>
      <c r="M5" s="13">
        <f t="shared" si="0"/>
        <v>0</v>
      </c>
      <c r="N5" s="17">
        <f t="shared" si="0"/>
        <v>0</v>
      </c>
      <c r="O5" s="18" t="e">
        <f t="shared" si="0"/>
        <v>#DIV/0!</v>
      </c>
      <c r="P5" s="13">
        <f t="shared" si="0"/>
        <v>0</v>
      </c>
      <c r="Q5" s="18" t="e">
        <f t="shared" si="1"/>
        <v>#DIV/0!</v>
      </c>
      <c r="R5" s="17">
        <f t="shared" si="1"/>
        <v>0</v>
      </c>
      <c r="S5" s="18" t="e">
        <f t="shared" si="1"/>
        <v>#DIV/0!</v>
      </c>
    </row>
    <row r="6" spans="1:19">
      <c r="A6" s="45" t="s">
        <v>5</v>
      </c>
      <c r="B6" s="26"/>
      <c r="C6" s="25"/>
      <c r="D6" s="46" t="e">
        <f t="shared" si="2"/>
        <v>#DIV/0!</v>
      </c>
      <c r="E6" s="31"/>
      <c r="F6" s="47" t="e">
        <f t="shared" si="4"/>
        <v>#DIV/0!</v>
      </c>
      <c r="G6" s="25"/>
      <c r="H6" s="48" t="e">
        <f t="shared" si="5"/>
        <v>#DIV/0!</v>
      </c>
      <c r="L6" s="16" t="str">
        <f t="shared" si="3"/>
        <v>VENDREDI</v>
      </c>
      <c r="M6" s="13">
        <f t="shared" si="0"/>
        <v>0</v>
      </c>
      <c r="N6" s="17">
        <f t="shared" si="0"/>
        <v>0</v>
      </c>
      <c r="O6" s="18" t="e">
        <f t="shared" si="0"/>
        <v>#DIV/0!</v>
      </c>
      <c r="P6" s="13">
        <f t="shared" si="0"/>
        <v>0</v>
      </c>
      <c r="Q6" s="18" t="e">
        <f t="shared" si="1"/>
        <v>#DIV/0!</v>
      </c>
      <c r="R6" s="17">
        <f t="shared" si="1"/>
        <v>0</v>
      </c>
      <c r="S6" s="18" t="e">
        <f t="shared" si="1"/>
        <v>#DIV/0!</v>
      </c>
    </row>
    <row r="7" spans="1:19">
      <c r="A7" s="45" t="s">
        <v>6</v>
      </c>
      <c r="B7" s="26"/>
      <c r="C7" s="25"/>
      <c r="D7" s="46" t="e">
        <f t="shared" si="2"/>
        <v>#DIV/0!</v>
      </c>
      <c r="E7" s="31"/>
      <c r="F7" s="47" t="e">
        <f t="shared" si="4"/>
        <v>#DIV/0!</v>
      </c>
      <c r="G7" s="25"/>
      <c r="H7" s="48" t="e">
        <f t="shared" si="5"/>
        <v>#DIV/0!</v>
      </c>
      <c r="L7" s="16" t="str">
        <f t="shared" si="3"/>
        <v>SAMEDI</v>
      </c>
      <c r="M7" s="13">
        <f t="shared" si="0"/>
        <v>0</v>
      </c>
      <c r="N7" s="17">
        <f t="shared" si="0"/>
        <v>0</v>
      </c>
      <c r="O7" s="18" t="e">
        <f t="shared" si="0"/>
        <v>#DIV/0!</v>
      </c>
      <c r="P7" s="13">
        <f t="shared" si="0"/>
        <v>0</v>
      </c>
      <c r="Q7" s="18" t="e">
        <f t="shared" si="1"/>
        <v>#DIV/0!</v>
      </c>
      <c r="R7" s="17">
        <f t="shared" si="1"/>
        <v>0</v>
      </c>
      <c r="S7" s="18" t="e">
        <f t="shared" si="1"/>
        <v>#DIV/0!</v>
      </c>
    </row>
    <row r="8" spans="1:19">
      <c r="B8" s="19"/>
      <c r="C8" s="19"/>
      <c r="D8" s="27"/>
      <c r="E8" s="32"/>
      <c r="F8" s="35"/>
      <c r="G8" s="19"/>
      <c r="H8" s="38"/>
      <c r="L8" s="13"/>
      <c r="M8" s="13"/>
      <c r="N8" s="17"/>
      <c r="O8" s="20"/>
      <c r="Q8" s="20"/>
      <c r="R8" s="21"/>
      <c r="S8" s="20"/>
    </row>
    <row r="9" spans="1:19">
      <c r="B9" s="49" t="e">
        <f>AVERAGE(B2:B7)</f>
        <v>#DIV/0!</v>
      </c>
      <c r="C9" s="50">
        <f>SUM(C2:C7)</f>
        <v>0</v>
      </c>
      <c r="D9" s="51" t="e">
        <f t="shared" ref="D9" si="6">AVERAGE(D2:D7)</f>
        <v>#DIV/0!</v>
      </c>
      <c r="E9" s="52" t="e">
        <f>AVERAGE(E2:E7)</f>
        <v>#DIV/0!</v>
      </c>
      <c r="F9" s="53" t="e">
        <f>SUM(E2:E7)/C9/24</f>
        <v>#DIV/0!</v>
      </c>
      <c r="G9" s="50">
        <f>SUM(G2:G7)</f>
        <v>0</v>
      </c>
      <c r="H9" s="54" t="e">
        <f>SUM(E2:E7)/G9/24</f>
        <v>#DIV/0!</v>
      </c>
      <c r="L9" s="13"/>
      <c r="M9" s="13" t="e">
        <f t="shared" si="0"/>
        <v>#DIV/0!</v>
      </c>
      <c r="N9" s="17">
        <f t="shared" si="0"/>
        <v>0</v>
      </c>
      <c r="O9" s="18" t="e">
        <f t="shared" si="0"/>
        <v>#DIV/0!</v>
      </c>
      <c r="P9" s="13" t="e">
        <f t="shared" si="0"/>
        <v>#DIV/0!</v>
      </c>
      <c r="Q9" s="18" t="e">
        <f t="shared" ref="Q9:S10" si="7">F9</f>
        <v>#DIV/0!</v>
      </c>
      <c r="R9" s="17">
        <f t="shared" si="7"/>
        <v>0</v>
      </c>
      <c r="S9" s="18" t="e">
        <f t="shared" si="7"/>
        <v>#DIV/0!</v>
      </c>
    </row>
    <row r="10" spans="1:19">
      <c r="B10" s="55" t="s">
        <v>13</v>
      </c>
      <c r="C10" s="55" t="s">
        <v>15</v>
      </c>
      <c r="D10" s="56" t="s">
        <v>13</v>
      </c>
      <c r="E10" s="57" t="s">
        <v>13</v>
      </c>
      <c r="F10" s="58" t="s">
        <v>15</v>
      </c>
      <c r="G10" s="55" t="s">
        <v>15</v>
      </c>
      <c r="H10" s="59" t="s">
        <v>15</v>
      </c>
      <c r="M10" s="13" t="str">
        <f t="shared" si="0"/>
        <v>MOYENNE</v>
      </c>
      <c r="N10" s="13" t="str">
        <f t="shared" si="0"/>
        <v>SOMME</v>
      </c>
      <c r="O10" s="13" t="str">
        <f t="shared" si="0"/>
        <v>MOYENNE</v>
      </c>
      <c r="P10" s="13" t="str">
        <f t="shared" si="0"/>
        <v>MOYENNE</v>
      </c>
      <c r="Q10" s="13" t="str">
        <f t="shared" si="7"/>
        <v>SOMME</v>
      </c>
      <c r="R10" s="13" t="str">
        <f t="shared" si="7"/>
        <v>SOMME</v>
      </c>
      <c r="S10" s="13" t="str">
        <f t="shared" si="7"/>
        <v>SOMME</v>
      </c>
    </row>
    <row r="11" spans="1:19">
      <c r="M11" s="13"/>
    </row>
    <row r="12" spans="1:19">
      <c r="M12" s="13"/>
    </row>
    <row r="14" spans="1:19">
      <c r="C14" s="22"/>
    </row>
    <row r="20" spans="2:8">
      <c r="B20" s="15"/>
      <c r="C20" s="15"/>
      <c r="D20" s="29"/>
      <c r="E20" s="34"/>
      <c r="F20" s="37"/>
      <c r="G20" s="15"/>
    </row>
    <row r="21" spans="2:8">
      <c r="B21" s="15"/>
      <c r="C21" s="15"/>
      <c r="D21" s="29"/>
      <c r="E21" s="34"/>
      <c r="F21" s="37"/>
      <c r="G21" s="15"/>
    </row>
    <row r="22" spans="2:8">
      <c r="B22" s="15"/>
      <c r="C22" s="15"/>
      <c r="D22" s="29"/>
      <c r="E22" s="34"/>
      <c r="F22" s="37"/>
      <c r="G22" s="15"/>
    </row>
    <row r="23" spans="2:8">
      <c r="B23" s="15"/>
      <c r="C23" s="15"/>
      <c r="D23" s="29"/>
      <c r="E23" s="34"/>
      <c r="F23" s="37"/>
      <c r="G23" s="15"/>
    </row>
    <row r="24" spans="2:8">
      <c r="B24" s="15"/>
      <c r="C24" s="15"/>
      <c r="D24" s="29"/>
      <c r="E24" s="34"/>
      <c r="F24" s="37"/>
      <c r="G24" s="15"/>
      <c r="H24" s="40"/>
    </row>
    <row r="25" spans="2:8">
      <c r="B25" s="15"/>
      <c r="C25" s="15"/>
      <c r="D25" s="29"/>
      <c r="E25" s="34"/>
      <c r="F25" s="37"/>
      <c r="G25" s="15"/>
      <c r="H25" s="40"/>
    </row>
    <row r="26" spans="2:8">
      <c r="B26" s="15"/>
      <c r="C26" s="15"/>
      <c r="D26" s="29"/>
      <c r="E26" s="34"/>
      <c r="F26" s="37"/>
      <c r="G26" s="15"/>
      <c r="H26" s="40"/>
    </row>
    <row r="27" spans="2:8">
      <c r="B27" s="15"/>
      <c r="C27" s="15"/>
      <c r="D27" s="29"/>
      <c r="E27" s="34"/>
      <c r="F27" s="37"/>
      <c r="G27" s="15"/>
      <c r="H27" s="40"/>
    </row>
    <row r="28" spans="2:8">
      <c r="B28" s="15"/>
      <c r="C28" s="15"/>
      <c r="D28" s="29"/>
      <c r="E28" s="34"/>
      <c r="F28" s="37"/>
      <c r="G28" s="15"/>
      <c r="H28" s="40"/>
    </row>
    <row r="29" spans="2:8">
      <c r="B29" s="15"/>
      <c r="C29" s="15"/>
      <c r="D29" s="29"/>
      <c r="E29" s="34"/>
      <c r="F29" s="37"/>
      <c r="G29" s="15"/>
    </row>
    <row r="30" spans="2:8">
      <c r="B30" s="15"/>
      <c r="C30" s="15"/>
      <c r="D30" s="29"/>
      <c r="E30" s="34"/>
      <c r="F30" s="37"/>
      <c r="G30" s="15"/>
    </row>
    <row r="31" spans="2:8">
      <c r="B31" s="15"/>
      <c r="C31" s="15"/>
      <c r="D31" s="29"/>
      <c r="E31" s="34"/>
      <c r="F31" s="37"/>
      <c r="G31" s="15"/>
    </row>
    <row r="32" spans="2:8">
      <c r="B32" s="15"/>
      <c r="C32" s="15"/>
      <c r="D32" s="29"/>
      <c r="E32" s="34"/>
      <c r="F32" s="37"/>
      <c r="G32" s="15"/>
    </row>
    <row r="33" spans="3:8" s="15" customFormat="1">
      <c r="D33" s="29"/>
      <c r="E33" s="34"/>
      <c r="F33" s="37"/>
      <c r="H33" s="39"/>
    </row>
    <row r="34" spans="3:8" s="15" customFormat="1">
      <c r="D34" s="29"/>
      <c r="E34" s="34"/>
      <c r="F34" s="37"/>
      <c r="H34" s="39"/>
    </row>
    <row r="35" spans="3:8" s="15" customFormat="1">
      <c r="D35" s="29"/>
      <c r="E35" s="34"/>
      <c r="F35" s="37"/>
      <c r="H35" s="39"/>
    </row>
    <row r="36" spans="3:8" s="15" customFormat="1">
      <c r="D36" s="29"/>
      <c r="E36" s="34"/>
      <c r="F36" s="37"/>
      <c r="H36" s="39"/>
    </row>
    <row r="37" spans="3:8" s="15" customFormat="1">
      <c r="D37" s="29"/>
      <c r="E37" s="34"/>
      <c r="F37" s="37"/>
      <c r="H37" s="39"/>
    </row>
    <row r="38" spans="3:8" s="15" customFormat="1">
      <c r="D38" s="29"/>
      <c r="E38" s="34"/>
      <c r="F38" s="37"/>
      <c r="H38" s="40"/>
    </row>
    <row r="39" spans="3:8" s="15" customFormat="1">
      <c r="D39" s="29"/>
      <c r="E39" s="34"/>
      <c r="F39" s="37"/>
      <c r="H39" s="40"/>
    </row>
    <row r="40" spans="3:8" s="15" customFormat="1">
      <c r="D40" s="29"/>
      <c r="E40" s="34"/>
      <c r="F40" s="37"/>
      <c r="H40" s="40"/>
    </row>
    <row r="41" spans="3:8" s="15" customFormat="1">
      <c r="D41" s="29"/>
      <c r="E41" s="34"/>
      <c r="F41" s="37"/>
      <c r="H41" s="40"/>
    </row>
    <row r="42" spans="3:8" s="15" customFormat="1">
      <c r="C42" s="14"/>
      <c r="D42" s="28"/>
      <c r="E42" s="33"/>
      <c r="F42" s="36"/>
      <c r="G42" s="14"/>
      <c r="H42" s="40"/>
    </row>
    <row r="43" spans="3:8" s="15" customFormat="1">
      <c r="C43" s="14"/>
      <c r="D43" s="28"/>
      <c r="E43" s="33"/>
      <c r="F43" s="36"/>
      <c r="G43" s="14"/>
      <c r="H43" s="40"/>
    </row>
    <row r="44" spans="3:8" s="15" customFormat="1">
      <c r="C44" s="14"/>
      <c r="D44" s="28"/>
      <c r="E44" s="33"/>
      <c r="F44" s="36"/>
      <c r="G44" s="14"/>
      <c r="H44" s="40"/>
    </row>
    <row r="45" spans="3:8" s="15" customFormat="1">
      <c r="C45" s="14"/>
      <c r="D45" s="28"/>
      <c r="E45" s="33"/>
      <c r="F45" s="36"/>
      <c r="G45" s="14"/>
      <c r="H45" s="40"/>
    </row>
    <row r="46" spans="3:8" s="15" customFormat="1">
      <c r="C46" s="14"/>
      <c r="D46" s="30"/>
      <c r="E46" s="33"/>
      <c r="F46" s="36"/>
      <c r="G46" s="14"/>
      <c r="H46" s="40"/>
    </row>
    <row r="47" spans="3:8" s="15" customFormat="1">
      <c r="C47" s="14"/>
      <c r="D47" s="28"/>
      <c r="E47" s="33"/>
      <c r="F47" s="36"/>
      <c r="G47" s="14"/>
      <c r="H47" s="40"/>
    </row>
    <row r="48" spans="3:8" s="15" customFormat="1">
      <c r="C48" s="14"/>
      <c r="D48" s="28"/>
      <c r="E48" s="33"/>
      <c r="F48" s="36"/>
      <c r="G48" s="14"/>
      <c r="H48" s="40"/>
    </row>
    <row r="49" spans="4:8" s="15" customFormat="1">
      <c r="D49" s="29"/>
      <c r="E49" s="34"/>
      <c r="F49" s="37"/>
      <c r="H49" s="40"/>
    </row>
  </sheetData>
  <sheetProtection sheet="1" objects="1" scenarios="1" formatCells="0"/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&amp;CSuivi des chiffres de la semaine &amp;A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/>
  <dimension ref="A1:H154"/>
  <sheetViews>
    <sheetView showGridLines="0" tabSelected="1" topLeftCell="J1" workbookViewId="0">
      <selection activeCell="M1" sqref="M1"/>
    </sheetView>
  </sheetViews>
  <sheetFormatPr baseColWidth="10" defaultRowHeight="12.75"/>
  <cols>
    <col min="1" max="1" width="21.140625" customWidth="1"/>
    <col min="2" max="2" width="35" style="11" customWidth="1"/>
    <col min="3" max="3" width="52.85546875" style="1" customWidth="1"/>
    <col min="4" max="4" width="31" style="7" customWidth="1"/>
    <col min="5" max="5" width="37.42578125" style="10" customWidth="1"/>
    <col min="6" max="6" width="25.42578125" style="11" customWidth="1"/>
    <col min="7" max="7" width="21" style="1" customWidth="1"/>
    <col min="8" max="8" width="12.42578125" style="12" customWidth="1"/>
    <col min="21" max="21" width="21.140625" customWidth="1"/>
    <col min="22" max="22" width="35" customWidth="1"/>
    <col min="23" max="23" width="52.7109375" customWidth="1"/>
    <col min="24" max="24" width="30.85546875" customWidth="1"/>
    <col min="25" max="25" width="37.28515625" customWidth="1"/>
    <col min="26" max="26" width="25.28515625" customWidth="1"/>
  </cols>
  <sheetData>
    <row r="1" spans="1:8" s="69" customFormat="1" ht="25.5">
      <c r="A1" s="64" t="s">
        <v>16</v>
      </c>
      <c r="B1" s="65" t="s">
        <v>0</v>
      </c>
      <c r="C1" s="66" t="s">
        <v>9</v>
      </c>
      <c r="D1" s="65" t="s">
        <v>7</v>
      </c>
      <c r="E1" s="67" t="s">
        <v>10</v>
      </c>
      <c r="F1" s="65" t="s">
        <v>11</v>
      </c>
      <c r="G1" s="66" t="s">
        <v>14</v>
      </c>
      <c r="H1" s="68" t="s">
        <v>12</v>
      </c>
    </row>
    <row r="2" spans="1:8">
      <c r="A2" s="2" t="s">
        <v>25</v>
      </c>
      <c r="B2" s="3">
        <f t="shared" ref="B2" ca="1" si="0">INDIRECT("'"&amp;$A2&amp;"'!B9")</f>
        <v>906</v>
      </c>
      <c r="C2" s="8">
        <f t="shared" ref="C2" ca="1" si="1">INDIRECT("'"&amp;$A2&amp;"'!C9")</f>
        <v>9.2013888888888893</v>
      </c>
      <c r="D2" s="3">
        <f t="shared" ref="D2" ca="1" si="2">INDIRECT("'"&amp;$A2&amp;"'!D9")</f>
        <v>24.806872180917548</v>
      </c>
      <c r="E2" s="9">
        <f t="shared" ref="E2" ca="1" si="3">INDIRECT("'"&amp;$A2&amp;"'!E9")</f>
        <v>4434.333333333333</v>
      </c>
      <c r="F2" s="3">
        <f t="shared" ref="F2" ca="1" si="4">INDIRECT("'"&amp;$A2&amp;"'!F9")</f>
        <v>120.48</v>
      </c>
      <c r="G2" s="8">
        <f t="shared" ref="G2" ca="1" si="5">INDIRECT("'"&amp;$A2&amp;"'!C9")</f>
        <v>9.2013888888888893</v>
      </c>
      <c r="H2" s="4">
        <f t="shared" ref="H2" ca="1" si="6">INDIRECT("'"&amp;$A2&amp;"'!H9")</f>
        <v>75.140503647917157</v>
      </c>
    </row>
    <row r="3" spans="1:8">
      <c r="A3" s="2" t="s">
        <v>26</v>
      </c>
      <c r="B3" s="60">
        <f ca="1">INDIRECT("'"&amp;$A3&amp;"'!B9")</f>
        <v>906</v>
      </c>
      <c r="C3" s="61">
        <f ca="1">INDIRECT("'"&amp;$A3&amp;"'!C9")</f>
        <v>9.2013888888888893</v>
      </c>
      <c r="D3" s="60">
        <f ca="1">INDIRECT("'"&amp;$A3&amp;"'!D9")</f>
        <v>24.806872180917548</v>
      </c>
      <c r="E3" s="62">
        <f ca="1">INDIRECT("'"&amp;$A3&amp;"'!E9")</f>
        <v>4434.333333333333</v>
      </c>
      <c r="F3" s="60">
        <f ca="1">INDIRECT("'"&amp;$A3&amp;"'!F9")</f>
        <v>120.48</v>
      </c>
      <c r="G3" s="61">
        <f ca="1">INDIRECT("'"&amp;$A3&amp;"'!C9")</f>
        <v>9.2013888888888893</v>
      </c>
      <c r="H3" s="63">
        <f ca="1">INDIRECT("'"&amp;$A3&amp;"'!H9")</f>
        <v>75.140503647917157</v>
      </c>
    </row>
    <row r="4" spans="1:8">
      <c r="A4" s="2" t="s">
        <v>27</v>
      </c>
      <c r="B4" s="60">
        <f ca="1">INDIRECT("'"&amp;$A4&amp;"'!B9")</f>
        <v>906</v>
      </c>
      <c r="C4" s="61">
        <f ca="1">INDIRECT("'"&amp;$A4&amp;"'!C9")</f>
        <v>9.2013888888888893</v>
      </c>
      <c r="D4" s="60">
        <f ca="1">INDIRECT("'"&amp;$A4&amp;"'!D9")</f>
        <v>24.806872180917548</v>
      </c>
      <c r="E4" s="62">
        <f ca="1">INDIRECT("'"&amp;$A4&amp;"'!E9")</f>
        <v>4434.333333333333</v>
      </c>
      <c r="F4" s="60">
        <f ca="1">INDIRECT("'"&amp;$A4&amp;"'!F9")</f>
        <v>120.48</v>
      </c>
      <c r="G4" s="61">
        <f ca="1">INDIRECT("'"&amp;$A4&amp;"'!C9")</f>
        <v>9.2013888888888893</v>
      </c>
      <c r="H4" s="63">
        <f ca="1">INDIRECT("'"&amp;$A4&amp;"'!H9")</f>
        <v>75.140503647917157</v>
      </c>
    </row>
    <row r="5" spans="1:8">
      <c r="A5" s="2" t="s">
        <v>28</v>
      </c>
      <c r="B5" s="60">
        <f ca="1">INDIRECT("'"&amp;$A5&amp;"'!B9")</f>
        <v>906</v>
      </c>
      <c r="C5" s="61">
        <f ca="1">INDIRECT("'"&amp;$A5&amp;"'!C9")</f>
        <v>9.2013888888888893</v>
      </c>
      <c r="D5" s="60">
        <f ca="1">INDIRECT("'"&amp;$A5&amp;"'!D9")</f>
        <v>24.806872180917548</v>
      </c>
      <c r="E5" s="62">
        <f ca="1">INDIRECT("'"&amp;$A5&amp;"'!E9")</f>
        <v>4434.333333333333</v>
      </c>
      <c r="F5" s="60">
        <f ca="1">INDIRECT("'"&amp;$A5&amp;"'!F9")</f>
        <v>120.48</v>
      </c>
      <c r="G5" s="61">
        <f ca="1">INDIRECT("'"&amp;$A5&amp;"'!C9")</f>
        <v>9.2013888888888893</v>
      </c>
      <c r="H5" s="63">
        <f ca="1">INDIRECT("'"&amp;$A5&amp;"'!H9")</f>
        <v>75.140503647917157</v>
      </c>
    </row>
    <row r="6" spans="1:8">
      <c r="A6" s="2" t="s">
        <v>29</v>
      </c>
      <c r="B6" s="60">
        <f ca="1">INDIRECT("'"&amp;$A6&amp;"'!B9")</f>
        <v>906</v>
      </c>
      <c r="C6" s="61">
        <f ca="1">INDIRECT("'"&amp;$A6&amp;"'!C9")</f>
        <v>9.2013888888888893</v>
      </c>
      <c r="D6" s="60">
        <f ca="1">INDIRECT("'"&amp;$A6&amp;"'!D9")</f>
        <v>24.806872180917548</v>
      </c>
      <c r="E6" s="62">
        <f ca="1">INDIRECT("'"&amp;$A6&amp;"'!E9")</f>
        <v>4434.333333333333</v>
      </c>
      <c r="F6" s="60">
        <f ca="1">INDIRECT("'"&amp;$A6&amp;"'!F9")</f>
        <v>120.48</v>
      </c>
      <c r="G6" s="61">
        <f ca="1">INDIRECT("'"&amp;$A6&amp;"'!C9")</f>
        <v>9.2013888888888893</v>
      </c>
      <c r="H6" s="63">
        <f ca="1">INDIRECT("'"&amp;$A6&amp;"'!H9")</f>
        <v>75.140503647917157</v>
      </c>
    </row>
    <row r="7" spans="1:8">
      <c r="A7" s="2" t="s">
        <v>8</v>
      </c>
      <c r="B7" s="60">
        <f ca="1">INDIRECT("'"&amp;$A7&amp;"'!B9")</f>
        <v>906</v>
      </c>
      <c r="C7" s="61">
        <f ca="1">INDIRECT("'"&amp;$A7&amp;"'!C9")</f>
        <v>9.2013888888888893</v>
      </c>
      <c r="D7" s="60">
        <f ca="1">INDIRECT("'"&amp;$A7&amp;"'!D9")</f>
        <v>24.806872180917548</v>
      </c>
      <c r="E7" s="62">
        <f ca="1">INDIRECT("'"&amp;$A7&amp;"'!E9")</f>
        <v>4434.333333333333</v>
      </c>
      <c r="F7" s="60">
        <f ca="1">INDIRECT("'"&amp;$A7&amp;"'!F9")</f>
        <v>120.48</v>
      </c>
      <c r="G7" s="61">
        <f ca="1">INDIRECT("'"&amp;$A7&amp;"'!C9")</f>
        <v>9.2013888888888893</v>
      </c>
      <c r="H7" s="63">
        <f ca="1">INDIRECT("'"&amp;$A7&amp;"'!H9")</f>
        <v>75.140503647917157</v>
      </c>
    </row>
    <row r="109" spans="1:7">
      <c r="B109"/>
    </row>
    <row r="111" spans="1:7">
      <c r="B111" s="5" t="s">
        <v>34</v>
      </c>
      <c r="C111"/>
      <c r="D111"/>
      <c r="E111"/>
      <c r="F111"/>
      <c r="G111"/>
    </row>
    <row r="112" spans="1:7">
      <c r="A112" s="5" t="s">
        <v>17</v>
      </c>
      <c r="B112" t="s">
        <v>19</v>
      </c>
      <c r="C112" t="s">
        <v>30</v>
      </c>
      <c r="D112" t="s">
        <v>31</v>
      </c>
      <c r="E112" t="s">
        <v>32</v>
      </c>
      <c r="F112" t="s">
        <v>33</v>
      </c>
      <c r="G112"/>
    </row>
    <row r="113" spans="1:7">
      <c r="A113" s="6" t="s">
        <v>25</v>
      </c>
      <c r="B113" s="70">
        <v>906</v>
      </c>
      <c r="C113" s="70">
        <v>1</v>
      </c>
      <c r="D113" s="70">
        <v>1</v>
      </c>
      <c r="E113" s="70">
        <v>1</v>
      </c>
      <c r="F113" s="70">
        <v>1</v>
      </c>
      <c r="G113"/>
    </row>
    <row r="114" spans="1:7">
      <c r="A114" s="6" t="s">
        <v>26</v>
      </c>
      <c r="B114" s="70">
        <v>906</v>
      </c>
      <c r="C114" s="70">
        <v>1</v>
      </c>
      <c r="D114" s="70">
        <v>1</v>
      </c>
      <c r="E114" s="70">
        <v>1</v>
      </c>
      <c r="F114" s="70">
        <v>1</v>
      </c>
      <c r="G114"/>
    </row>
    <row r="115" spans="1:7">
      <c r="A115" s="6" t="s">
        <v>27</v>
      </c>
      <c r="B115" s="70">
        <v>906</v>
      </c>
      <c r="C115" s="70">
        <v>1</v>
      </c>
      <c r="D115" s="70">
        <v>1</v>
      </c>
      <c r="E115" s="70">
        <v>1</v>
      </c>
      <c r="F115" s="70">
        <v>1</v>
      </c>
      <c r="G115"/>
    </row>
    <row r="116" spans="1:7">
      <c r="A116" s="6" t="s">
        <v>28</v>
      </c>
      <c r="B116" s="70">
        <v>906</v>
      </c>
      <c r="C116" s="70">
        <v>1</v>
      </c>
      <c r="D116" s="70">
        <v>1</v>
      </c>
      <c r="E116" s="70">
        <v>1</v>
      </c>
      <c r="F116" s="70">
        <v>1</v>
      </c>
      <c r="G116"/>
    </row>
    <row r="117" spans="1:7">
      <c r="A117" s="6" t="s">
        <v>29</v>
      </c>
      <c r="B117" s="70">
        <v>906</v>
      </c>
      <c r="C117" s="70">
        <v>1</v>
      </c>
      <c r="D117" s="70">
        <v>1</v>
      </c>
      <c r="E117" s="70">
        <v>1</v>
      </c>
      <c r="F117" s="70">
        <v>1</v>
      </c>
      <c r="G117"/>
    </row>
    <row r="118" spans="1:7">
      <c r="A118" s="6" t="s">
        <v>8</v>
      </c>
      <c r="B118" s="70">
        <v>906</v>
      </c>
      <c r="C118" s="70">
        <v>1</v>
      </c>
      <c r="D118" s="70">
        <v>1</v>
      </c>
      <c r="E118" s="70">
        <v>1</v>
      </c>
      <c r="F118" s="70">
        <v>1</v>
      </c>
      <c r="G118"/>
    </row>
    <row r="119" spans="1:7">
      <c r="A119" s="6" t="s">
        <v>18</v>
      </c>
      <c r="B119" s="70">
        <v>5436</v>
      </c>
      <c r="C119" s="70">
        <v>6</v>
      </c>
      <c r="D119" s="70">
        <v>6</v>
      </c>
      <c r="E119" s="70">
        <v>6</v>
      </c>
      <c r="F119" s="70">
        <v>6</v>
      </c>
      <c r="G119"/>
    </row>
    <row r="120" spans="1:7">
      <c r="B120"/>
      <c r="C120"/>
      <c r="D120"/>
      <c r="E120"/>
      <c r="F120"/>
      <c r="G120"/>
    </row>
    <row r="121" spans="1:7">
      <c r="B121"/>
      <c r="C121"/>
      <c r="D121"/>
      <c r="E121"/>
    </row>
    <row r="122" spans="1:7">
      <c r="B122"/>
      <c r="C122"/>
      <c r="D122"/>
      <c r="E122"/>
    </row>
    <row r="123" spans="1:7">
      <c r="B123"/>
      <c r="C123"/>
      <c r="D123"/>
      <c r="E123"/>
    </row>
    <row r="124" spans="1:7">
      <c r="B124"/>
      <c r="C124"/>
      <c r="D124"/>
      <c r="E124"/>
    </row>
    <row r="125" spans="1:7">
      <c r="B125"/>
      <c r="C125"/>
      <c r="D125"/>
      <c r="E125"/>
    </row>
    <row r="126" spans="1:7">
      <c r="B126"/>
      <c r="C126"/>
      <c r="D126"/>
      <c r="E126"/>
    </row>
    <row r="127" spans="1:7">
      <c r="B127"/>
      <c r="C127"/>
      <c r="D127"/>
      <c r="E127"/>
    </row>
    <row r="128" spans="1:7">
      <c r="B128"/>
      <c r="C128"/>
      <c r="D128"/>
      <c r="E128"/>
    </row>
    <row r="129" spans="2:5">
      <c r="B129"/>
      <c r="C129"/>
      <c r="D129"/>
      <c r="E129"/>
    </row>
    <row r="130" spans="2:5">
      <c r="B130"/>
      <c r="C130"/>
      <c r="D130"/>
      <c r="E130"/>
    </row>
    <row r="131" spans="2:5">
      <c r="B131"/>
      <c r="C131"/>
    </row>
    <row r="132" spans="2:5">
      <c r="B132"/>
      <c r="C132"/>
    </row>
    <row r="133" spans="2:5">
      <c r="B133"/>
      <c r="C133"/>
    </row>
    <row r="134" spans="2:5">
      <c r="B134"/>
      <c r="C134"/>
    </row>
    <row r="135" spans="2:5">
      <c r="B135"/>
    </row>
    <row r="136" spans="2:5">
      <c r="B136"/>
    </row>
    <row r="137" spans="2:5">
      <c r="B137"/>
    </row>
    <row r="138" spans="2:5">
      <c r="B138"/>
    </row>
    <row r="139" spans="2:5">
      <c r="B139"/>
    </row>
    <row r="140" spans="2:5">
      <c r="B140"/>
    </row>
    <row r="141" spans="2:5">
      <c r="B141"/>
    </row>
    <row r="142" spans="2:5">
      <c r="B142"/>
    </row>
    <row r="143" spans="2:5">
      <c r="B143"/>
    </row>
    <row r="144" spans="2:5">
      <c r="B144"/>
    </row>
    <row r="145" spans="2:2">
      <c r="B145"/>
    </row>
    <row r="146" spans="2:2">
      <c r="B146"/>
    </row>
    <row r="147" spans="2:2">
      <c r="B147"/>
    </row>
    <row r="148" spans="2:2">
      <c r="B148"/>
    </row>
    <row r="149" spans="2:2">
      <c r="B149"/>
    </row>
    <row r="150" spans="2:2">
      <c r="B150"/>
    </row>
    <row r="151" spans="2:2">
      <c r="B151"/>
    </row>
    <row r="152" spans="2:2">
      <c r="B152"/>
    </row>
    <row r="153" spans="2:2">
      <c r="B153"/>
    </row>
    <row r="154" spans="2:2">
      <c r="B154"/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S27</vt:lpstr>
      <vt:lpstr>S28</vt:lpstr>
      <vt:lpstr>S29</vt:lpstr>
      <vt:lpstr>S30</vt:lpstr>
      <vt:lpstr>S31</vt:lpstr>
      <vt:lpstr>S32</vt:lpstr>
      <vt:lpstr>Feuille type</vt:lpstr>
      <vt:lpstr>Cumul</vt:lpstr>
      <vt:lpstr>cumul</vt:lpstr>
      <vt:lpstr>'Feuille type'!test</vt:lpstr>
      <vt:lpstr>'S27'!test</vt:lpstr>
      <vt:lpstr>'S28'!test</vt:lpstr>
      <vt:lpstr>'S29'!test</vt:lpstr>
      <vt:lpstr>'S30'!test</vt:lpstr>
      <vt:lpstr>'S31'!test</vt:lpstr>
      <vt:lpstr>'S32'!test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SmokeSomeW$$ds</cp:lastModifiedBy>
  <cp:lastPrinted>2014-08-04T19:21:52Z</cp:lastPrinted>
  <dcterms:created xsi:type="dcterms:W3CDTF">2014-08-01T11:12:48Z</dcterms:created>
  <dcterms:modified xsi:type="dcterms:W3CDTF">2014-08-04T22:46:44Z</dcterms:modified>
</cp:coreProperties>
</file>