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ffeeandtea-my.sharepoint.com/personal/vegas_jennifer_jdecoffee_com/Documents/Desktop/"/>
    </mc:Choice>
  </mc:AlternateContent>
  <xr:revisionPtr revIDLastSave="0" documentId="8_{BEF66D99-D518-447C-AB54-A6FD81753E79}" xr6:coauthVersionLast="47" xr6:coauthVersionMax="47" xr10:uidLastSave="{00000000-0000-0000-0000-000000000000}"/>
  <bookViews>
    <workbookView xWindow="-120" yWindow="-120" windowWidth="29040" windowHeight="15840" xr2:uid="{A6890392-D1DB-4019-BFF4-B6C2EC137EA4}"/>
  </bookViews>
  <sheets>
    <sheet name="E364 E142 (1)" sheetId="1" r:id="rId1"/>
  </sheets>
  <definedNames>
    <definedName name="_xlnm._FilterDatabase" localSheetId="0" hidden="1">'E364 E142 (1)'!$A$1:$I$78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8" i="1" l="1"/>
  <c r="C78" i="1"/>
  <c r="E77" i="1"/>
  <c r="E76" i="1"/>
  <c r="C76" i="1"/>
  <c r="E75" i="1"/>
  <c r="E74" i="1"/>
  <c r="C74" i="1"/>
  <c r="E73" i="1"/>
  <c r="E72" i="1"/>
  <c r="C72" i="1"/>
  <c r="E71" i="1"/>
  <c r="E70" i="1"/>
  <c r="C70" i="1"/>
  <c r="E69" i="1"/>
  <c r="E68" i="1"/>
  <c r="C68" i="1"/>
  <c r="E67" i="1"/>
  <c r="E66" i="1"/>
  <c r="C66" i="1"/>
  <c r="E65" i="1"/>
  <c r="E64" i="1"/>
  <c r="C64" i="1"/>
  <c r="E63" i="1"/>
  <c r="E62" i="1"/>
  <c r="C62" i="1"/>
  <c r="E61" i="1"/>
  <c r="E60" i="1"/>
  <c r="C60" i="1"/>
  <c r="E59" i="1"/>
  <c r="E58" i="1"/>
  <c r="C58" i="1"/>
  <c r="E57" i="1"/>
  <c r="E56" i="1"/>
  <c r="C56" i="1"/>
  <c r="E55" i="1"/>
  <c r="E54" i="1"/>
  <c r="C54" i="1"/>
  <c r="E53" i="1"/>
  <c r="E52" i="1"/>
  <c r="C52" i="1"/>
  <c r="E51" i="1"/>
  <c r="E50" i="1"/>
  <c r="C50" i="1"/>
  <c r="E49" i="1"/>
  <c r="E48" i="1"/>
  <c r="C48" i="1"/>
  <c r="E47" i="1"/>
  <c r="E46" i="1"/>
  <c r="C46" i="1"/>
  <c r="E45" i="1"/>
  <c r="E44" i="1"/>
  <c r="C44" i="1"/>
  <c r="E43" i="1"/>
  <c r="E42" i="1"/>
  <c r="C42" i="1"/>
  <c r="E41" i="1"/>
  <c r="E40" i="1"/>
  <c r="C40" i="1"/>
  <c r="E39" i="1"/>
  <c r="E38" i="1"/>
  <c r="C38" i="1"/>
  <c r="E37" i="1"/>
  <c r="E36" i="1"/>
  <c r="C36" i="1"/>
  <c r="E35" i="1"/>
  <c r="E34" i="1"/>
  <c r="C34" i="1"/>
  <c r="E33" i="1"/>
  <c r="E32" i="1"/>
  <c r="C32" i="1"/>
  <c r="E31" i="1"/>
  <c r="E30" i="1"/>
  <c r="C30" i="1"/>
  <c r="E29" i="1"/>
  <c r="E28" i="1"/>
  <c r="C28" i="1"/>
  <c r="E27" i="1"/>
  <c r="E26" i="1"/>
  <c r="C26" i="1"/>
  <c r="E25" i="1"/>
  <c r="E24" i="1"/>
  <c r="C24" i="1"/>
  <c r="E23" i="1"/>
  <c r="E22" i="1"/>
  <c r="E21" i="1"/>
  <c r="C21" i="1"/>
  <c r="E20" i="1"/>
  <c r="E19" i="1"/>
  <c r="C19" i="1"/>
  <c r="E18" i="1"/>
  <c r="E17" i="1"/>
  <c r="C17" i="1"/>
  <c r="E16" i="1"/>
  <c r="E15" i="1"/>
  <c r="C15" i="1"/>
  <c r="E14" i="1"/>
  <c r="E13" i="1"/>
  <c r="C13" i="1"/>
  <c r="E12" i="1"/>
  <c r="E11" i="1"/>
  <c r="C11" i="1"/>
  <c r="E10" i="1"/>
  <c r="E9" i="1"/>
  <c r="C9" i="1"/>
  <c r="E8" i="1"/>
  <c r="E7" i="1"/>
  <c r="C7" i="1"/>
  <c r="E6" i="1"/>
  <c r="E5" i="1"/>
  <c r="C5" i="1"/>
  <c r="E4" i="1"/>
  <c r="E3" i="1"/>
  <c r="C3" i="1"/>
  <c r="C80" i="1" s="1"/>
  <c r="E2" i="1"/>
</calcChain>
</file>

<file path=xl/sharedStrings.xml><?xml version="1.0" encoding="utf-8"?>
<sst xmlns="http://schemas.openxmlformats.org/spreadsheetml/2006/main" count="469" uniqueCount="100">
  <si>
    <t>ID historique</t>
  </si>
  <si>
    <t>Temps création</t>
  </si>
  <si>
    <t>Opérations</t>
  </si>
  <si>
    <t>N° personnel</t>
  </si>
  <si>
    <t>Raison</t>
  </si>
  <si>
    <t>Retours</t>
  </si>
  <si>
    <t>Info supplémentaire</t>
  </si>
  <si>
    <t>1910427</t>
  </si>
  <si>
    <t>TE</t>
  </si>
  <si>
    <t>SYSTEM</t>
  </si>
  <si>
    <t>9 Delete error</t>
  </si>
  <si>
    <t>1</t>
  </si>
  <si>
    <t>Appareil: 1, Statut: -, Erreur(20130): E142: Chariot - Champ de protection PSS incorrect [S142: Vehicle - PSS protective field not OK]</t>
  </si>
  <si>
    <t>1910402</t>
  </si>
  <si>
    <t>ERR</t>
  </si>
  <si>
    <t>0 Error automatically generated</t>
  </si>
  <si>
    <t>1904822</t>
  </si>
  <si>
    <t>1904806</t>
  </si>
  <si>
    <t>1904805</t>
  </si>
  <si>
    <t>ASE</t>
  </si>
  <si>
    <t>1904804</t>
  </si>
  <si>
    <t>1904803</t>
  </si>
  <si>
    <t>1904801</t>
  </si>
  <si>
    <t>1902813</t>
  </si>
  <si>
    <t>Appareil: 1, Statut: -, Erreur(20308): E364: Translation - Erreur lors du positionnement de compartiment fin [S364: Drive - Error at precision shelf positioning]</t>
  </si>
  <si>
    <t>1902802</t>
  </si>
  <si>
    <t>1902801</t>
  </si>
  <si>
    <t>STH</t>
  </si>
  <si>
    <t>1902797</t>
  </si>
  <si>
    <t>1893974</t>
  </si>
  <si>
    <t>1893957</t>
  </si>
  <si>
    <t>1893956</t>
  </si>
  <si>
    <t>1893952</t>
  </si>
  <si>
    <t>1887940</t>
  </si>
  <si>
    <t>1887921</t>
  </si>
  <si>
    <t>1887513</t>
  </si>
  <si>
    <t>1887505</t>
  </si>
  <si>
    <t>1887504</t>
  </si>
  <si>
    <t>SRO</t>
  </si>
  <si>
    <t>1887503</t>
  </si>
  <si>
    <t>1887447</t>
  </si>
  <si>
    <t>1882197</t>
  </si>
  <si>
    <t>1882172</t>
  </si>
  <si>
    <t>1879645</t>
  </si>
  <si>
    <t>1879631</t>
  </si>
  <si>
    <t>1879630</t>
  </si>
  <si>
    <t>1879608</t>
  </si>
  <si>
    <t>1877709</t>
  </si>
  <si>
    <t>1877695</t>
  </si>
  <si>
    <t>1877694</t>
  </si>
  <si>
    <t>1877693</t>
  </si>
  <si>
    <t>1876057</t>
  </si>
  <si>
    <t>1876001</t>
  </si>
  <si>
    <t>1874663</t>
  </si>
  <si>
    <t>1874600</t>
  </si>
  <si>
    <t>1867825</t>
  </si>
  <si>
    <t>1867786</t>
  </si>
  <si>
    <t>1867785</t>
  </si>
  <si>
    <t>TCH</t>
  </si>
  <si>
    <t>1867742</t>
  </si>
  <si>
    <t>1860599</t>
  </si>
  <si>
    <t>1860576</t>
  </si>
  <si>
    <t>1855873</t>
  </si>
  <si>
    <t>1855855</t>
  </si>
  <si>
    <t>1855360</t>
  </si>
  <si>
    <t>1855317</t>
  </si>
  <si>
    <t>1855316</t>
  </si>
  <si>
    <t>SLD</t>
  </si>
  <si>
    <t>1855306</t>
  </si>
  <si>
    <t>1855182</t>
  </si>
  <si>
    <t>1855166</t>
  </si>
  <si>
    <t>1855165</t>
  </si>
  <si>
    <t>SBE</t>
  </si>
  <si>
    <t>1855164</t>
  </si>
  <si>
    <t>1855163</t>
  </si>
  <si>
    <t>1855156</t>
  </si>
  <si>
    <t>1846412</t>
  </si>
  <si>
    <t>1846394</t>
  </si>
  <si>
    <t>1846393</t>
  </si>
  <si>
    <t>1846387</t>
  </si>
  <si>
    <t>1844627</t>
  </si>
  <si>
    <t>1844612</t>
  </si>
  <si>
    <t>1844611</t>
  </si>
  <si>
    <t>AMA</t>
  </si>
  <si>
    <t>1844609</t>
  </si>
  <si>
    <t>1844608</t>
  </si>
  <si>
    <t>1844595</t>
  </si>
  <si>
    <t>1829766</t>
  </si>
  <si>
    <t>1829739</t>
  </si>
  <si>
    <t>1829738</t>
  </si>
  <si>
    <t>1829737</t>
  </si>
  <si>
    <t>1826823</t>
  </si>
  <si>
    <t>1826807</t>
  </si>
  <si>
    <t>1826805</t>
  </si>
  <si>
    <t>MGA</t>
  </si>
  <si>
    <t>1826803</t>
  </si>
  <si>
    <t>1826801</t>
  </si>
  <si>
    <t>1826798</t>
  </si>
  <si>
    <t>1826796</t>
  </si>
  <si>
    <t>1826764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</si>
</sst>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\ 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1" xfId="0" applyNumberFormat="1" applyBorder="1"/>
    <xf numFmtId="164" fontId="0" fillId="0" borderId="1" xfId="0" applyNumberFormat="1" applyBorder="1"/>
    <xf numFmtId="21" fontId="0" fillId="0" borderId="1" xfId="0" applyNumberFormat="1" applyBorder="1"/>
    <xf numFmtId="46" fontId="0" fillId="0" borderId="1" xfId="0" applyNumberFormat="1" applyBorder="1"/>
    <xf numFmtId="0" fontId="0" fillId="0" borderId="1" xfId="0" applyBorder="1"/>
    <xf numFmtId="46" fontId="1" fillId="2" borderId="1" xfId="0" applyNumberFormat="1" applyFont="1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A0666-1266-48B7-9D2C-9AF04A2D62AF}">
  <sheetPr>
    <tabColor rgb="FFFFC000"/>
  </sheetPr>
  <dimension ref="A1:I82"/>
  <sheetViews>
    <sheetView tabSelected="1" topLeftCell="A49" workbookViewId="0">
      <selection activeCell="E78" sqref="E78"/>
    </sheetView>
  </sheetViews>
  <sheetFormatPr baseColWidth="10" defaultRowHeight="15" x14ac:dyDescent="0.25"/>
  <cols>
    <col min="1" max="1" width="14.7109375" bestFit="1" customWidth="1"/>
    <col min="2" max="2" width="17.85546875" style="7" bestFit="1" customWidth="1"/>
    <col min="3" max="3" width="17.85546875" customWidth="1"/>
    <col min="4" max="4" width="13.140625" bestFit="1" customWidth="1"/>
    <col min="5" max="5" width="18.42578125" bestFit="1" customWidth="1"/>
    <col min="6" max="6" width="14.85546875" bestFit="1" customWidth="1"/>
    <col min="7" max="7" width="29.140625" bestFit="1" customWidth="1"/>
    <col min="8" max="8" width="10.140625" bestFit="1" customWidth="1"/>
    <col min="9" max="9" width="141" bestFit="1" customWidth="1"/>
  </cols>
  <sheetData>
    <row r="1" spans="1:9" x14ac:dyDescent="0.25">
      <c r="A1" s="1" t="s">
        <v>0</v>
      </c>
      <c r="B1" s="2" t="s">
        <v>1</v>
      </c>
      <c r="C1" s="1"/>
      <c r="D1" s="1" t="s">
        <v>2</v>
      </c>
      <c r="E1" s="1"/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25">
      <c r="A2" s="1" t="s">
        <v>7</v>
      </c>
      <c r="B2" s="2">
        <v>44767.356527777774</v>
      </c>
      <c r="C2" s="3"/>
      <c r="D2" s="1" t="s">
        <v>8</v>
      </c>
      <c r="E2" s="3" t="b">
        <f>IF(D2="ERR",IF(AND(D2=D3,I2=I3),"",IF(AND(D1="TE",I1=I2),B1-B2,IF(AND(#REF!="TE",#REF!=I2),#REF!-B2,IF(AND(#REF!="TE",#REF!=I2),#REF!-B2,IF(AND(#REF!="TE",#REF!=I2),#REF!-B2,IF(AND(#REF!="TE",#REF!=I2),#REF!-B2,IF(AND(#REF!="TE",#REF!=I2),#REF!-B2,IF(AND(#REF!="TE",#REF!=I2),#REF!-B2,IF(AND(#REF!="TE",#REF!=I2),#REF!-B2,IF(AND(#REF!="TE",#REF!=I2),#REF!-B2,IF(AND(#REF!="TE",#REF!=I2),#REF!-B2,"0"))))))))))))</f>
        <v>0</v>
      </c>
      <c r="F2" s="1" t="s">
        <v>9</v>
      </c>
      <c r="G2" s="1" t="s">
        <v>10</v>
      </c>
      <c r="H2" s="1" t="s">
        <v>11</v>
      </c>
      <c r="I2" s="1" t="s">
        <v>12</v>
      </c>
    </row>
    <row r="3" spans="1:9" x14ac:dyDescent="0.25">
      <c r="A3" s="1" t="s">
        <v>13</v>
      </c>
      <c r="B3" s="2">
        <v>44767.35396990741</v>
      </c>
      <c r="C3" s="3">
        <f>B2-B3</f>
        <v>2.5578703643986955E-3</v>
      </c>
      <c r="D3" s="1" t="s">
        <v>14</v>
      </c>
      <c r="E3" s="3">
        <f>IF(D3="ERR",IF(AND(D3=D4,I3=I4),"",IF(AND(D2="TE",I2=I3),B2-B3,IF(AND(D1="TE",I1=I3),B1-B3,IF(AND(#REF!="TE",#REF!=I3),#REF!-B3,IF(AND(#REF!="TE",#REF!=I3),#REF!-B3,IF(AND(#REF!="TE",#REF!=I3),#REF!-B3,IF(AND(#REF!="TE",#REF!=I3),#REF!-B3,IF(AND(#REF!="TE",#REF!=I3),#REF!-B3,IF(AND(#REF!="TE",#REF!=I3),#REF!-B3,IF(AND(#REF!="TE",#REF!=I3),#REF!-B3,IF(AND(#REF!="TE",#REF!=I3),#REF!-B3,"0"))))))))))))</f>
        <v>2.5578703643986955E-3</v>
      </c>
      <c r="F3" s="1" t="s">
        <v>9</v>
      </c>
      <c r="G3" s="1" t="s">
        <v>15</v>
      </c>
      <c r="H3" s="1" t="s">
        <v>11</v>
      </c>
      <c r="I3" s="1" t="s">
        <v>12</v>
      </c>
    </row>
    <row r="4" spans="1:9" x14ac:dyDescent="0.25">
      <c r="A4" s="1" t="s">
        <v>16</v>
      </c>
      <c r="B4" s="2">
        <v>44764.901990740742</v>
      </c>
      <c r="C4" s="3"/>
      <c r="D4" s="1" t="s">
        <v>8</v>
      </c>
      <c r="E4" s="3" t="b">
        <f>IF(D4="ERR",IF(AND(D4=D5,I4=I5),"",IF(AND(D3="TE",I3=I4),B3-B4,IF(AND(D2="TE",I2=I4),B2-B4,IF(AND(D1="TE",I1=I4),B1-B4,IF(AND(#REF!="TE",#REF!=I4),#REF!-B4,IF(AND(#REF!="TE",#REF!=I4),#REF!-B4,IF(AND(#REF!="TE",#REF!=I4),#REF!-B4,IF(AND(#REF!="TE",#REF!=I4),#REF!-B4,IF(AND(#REF!="TE",#REF!=I4),#REF!-B4,IF(AND(#REF!="TE",#REF!=I4),#REF!-B4,IF(AND(#REF!="TE",#REF!=I4),#REF!-B4,"0"))))))))))))</f>
        <v>0</v>
      </c>
      <c r="F4" s="1" t="s">
        <v>9</v>
      </c>
      <c r="G4" s="1" t="s">
        <v>10</v>
      </c>
      <c r="H4" s="1" t="s">
        <v>11</v>
      </c>
      <c r="I4" s="1" t="s">
        <v>12</v>
      </c>
    </row>
    <row r="5" spans="1:9" x14ac:dyDescent="0.25">
      <c r="A5" s="1" t="s">
        <v>17</v>
      </c>
      <c r="B5" s="2">
        <v>44764.899606481478</v>
      </c>
      <c r="C5" s="3">
        <f>B4-B5</f>
        <v>2.384259263635613E-3</v>
      </c>
      <c r="D5" s="1" t="s">
        <v>14</v>
      </c>
      <c r="E5" s="3">
        <f>IF(D5="ERR",IF(AND(D5=D6,I5=I6),"",IF(AND(D4="TE",I4=I5),B4-B5,IF(AND(D3="TE",I3=I5),B3-B5,IF(AND(D2="TE",I2=I5),B2-B5,IF(AND(D1="TE",I1=I5),B1-B5,IF(AND(#REF!="TE",#REF!=I5),#REF!-B5,IF(AND(#REF!="TE",#REF!=I5),#REF!-B5,IF(AND(#REF!="TE",#REF!=I5),#REF!-B5,IF(AND(#REF!="TE",#REF!=I5),#REF!-B5,IF(AND(#REF!="TE",#REF!=I5),#REF!-B5,IF(AND(#REF!="TE",#REF!=I5),#REF!-B5,"0"))))))))))))</f>
        <v>2.384259263635613E-3</v>
      </c>
      <c r="F5" s="1" t="s">
        <v>9</v>
      </c>
      <c r="G5" s="1" t="s">
        <v>15</v>
      </c>
      <c r="H5" s="1" t="s">
        <v>11</v>
      </c>
      <c r="I5" s="1" t="s">
        <v>12</v>
      </c>
    </row>
    <row r="6" spans="1:9" x14ac:dyDescent="0.25">
      <c r="A6" s="1" t="s">
        <v>18</v>
      </c>
      <c r="B6" s="2">
        <v>44764.899606481478</v>
      </c>
      <c r="C6" s="3"/>
      <c r="D6" s="1" t="s">
        <v>8</v>
      </c>
      <c r="E6" s="3" t="b">
        <f>IF(D6="ERR",IF(AND(D6=D7,I6=I7),"",IF(AND(D5="TE",I5=I6),B5-B6,IF(AND(D4="TE",I4=I6),B4-B6,IF(AND(D3="TE",I3=I6),B3-B6,IF(AND(D2="TE",I2=I6),B2-B6,IF(AND(D1="TE",I1=I6),B1-B6,IF(AND(#REF!="TE",#REF!=I6),#REF!-B6,IF(AND(#REF!="TE",#REF!=I6),#REF!-B6,IF(AND(#REF!="TE",#REF!=I6),#REF!-B6,IF(AND(#REF!="TE",#REF!=I6),#REF!-B6,IF(AND(#REF!="TE",#REF!=I6),#REF!-B6,"0"))))))))))))</f>
        <v>0</v>
      </c>
      <c r="F6" s="1" t="s">
        <v>19</v>
      </c>
      <c r="G6" s="1" t="s">
        <v>10</v>
      </c>
      <c r="H6" s="1" t="s">
        <v>11</v>
      </c>
      <c r="I6" s="1" t="s">
        <v>12</v>
      </c>
    </row>
    <row r="7" spans="1:9" x14ac:dyDescent="0.25">
      <c r="A7" s="1" t="s">
        <v>20</v>
      </c>
      <c r="B7" s="2">
        <v>44764.89949074074</v>
      </c>
      <c r="C7" s="3">
        <f>B6-B7</f>
        <v>1.1574073869269341E-4</v>
      </c>
      <c r="D7" s="1" t="s">
        <v>14</v>
      </c>
      <c r="E7" s="3">
        <f>IF(D7="ERR",IF(AND(D7=D8,I7=I8),"",IF(AND(D6="TE",I6=I7),B6-B7,IF(AND(D5="TE",I5=I7),B5-B7,IF(AND(D4="TE",I4=I7),B4-B7,IF(AND(D3="TE",I3=I7),B3-B7,IF(AND(D2="TE",I2=I7),B2-B7,IF(AND(D1="TE",I1=I7),B1-B7,IF(AND(#REF!="TE",#REF!=I7),#REF!-B7,IF(AND(#REF!="TE",#REF!=I7),#REF!-B7,IF(AND(#REF!="TE",#REF!=I7),#REF!-B7,IF(AND(#REF!="TE",#REF!=I7),#REF!-B7,"0"))))))))))))</f>
        <v>1.1574073869269341E-4</v>
      </c>
      <c r="F7" s="1" t="s">
        <v>9</v>
      </c>
      <c r="G7" s="1" t="s">
        <v>15</v>
      </c>
      <c r="H7" s="1" t="s">
        <v>11</v>
      </c>
      <c r="I7" s="1" t="s">
        <v>12</v>
      </c>
    </row>
    <row r="8" spans="1:9" x14ac:dyDescent="0.25">
      <c r="A8" s="1" t="s">
        <v>21</v>
      </c>
      <c r="B8" s="2">
        <v>44764.89949074074</v>
      </c>
      <c r="C8" s="3"/>
      <c r="D8" s="1" t="s">
        <v>8</v>
      </c>
      <c r="E8" s="3" t="b">
        <f>IF(D8="ERR",IF(AND(D8=D9,I8=I9),"",IF(AND(D7="TE",I7=I8),B7-B8,IF(AND(D6="TE",I6=I8),B6-B8,IF(AND(D5="TE",I5=I8),B5-B8,IF(AND(D4="TE",I4=I8),B4-B8,IF(AND(D3="TE",I3=I8),B3-B8,IF(AND(D2="TE",I2=I8),B2-B8,IF(AND(D1="TE",I1=I8),B1-B8,IF(AND(#REF!="TE",#REF!=I8),#REF!-B8,IF(AND(#REF!="TE",#REF!=I8),#REF!-B8,IF(AND(#REF!="TE",#REF!=I8),#REF!-B8,"0"))))))))))))</f>
        <v>0</v>
      </c>
      <c r="F8" s="1" t="s">
        <v>19</v>
      </c>
      <c r="G8" s="1" t="s">
        <v>10</v>
      </c>
      <c r="H8" s="1" t="s">
        <v>11</v>
      </c>
      <c r="I8" s="1" t="s">
        <v>12</v>
      </c>
    </row>
    <row r="9" spans="1:9" x14ac:dyDescent="0.25">
      <c r="A9" s="1" t="s">
        <v>22</v>
      </c>
      <c r="B9" s="2">
        <v>44764.899340277778</v>
      </c>
      <c r="C9" s="3">
        <f>B8-B9</f>
        <v>1.5046296175569296E-4</v>
      </c>
      <c r="D9" s="1" t="s">
        <v>14</v>
      </c>
      <c r="E9" s="3">
        <f>IF(D9="ERR",IF(AND(D9=D10,I9=I10),"",IF(AND(D8="TE",I8=I9),B8-B9,IF(AND(D7="TE",I7=I9),B7-B9,IF(AND(D6="TE",I6=I9),B6-B9,IF(AND(D5="TE",I5=I9),B5-B9,IF(AND(D4="TE",I4=I9),B4-B9,IF(AND(D3="TE",I3=I9),B3-B9,IF(AND(D2="TE",I2=I9),B2-B9,IF(AND(D1="TE",I1=I9),B1-B9,IF(AND(#REF!="TE",#REF!=I9),#REF!-B9,IF(AND(#REF!="TE",#REF!=I9),#REF!-B9,"0"))))))))))))</f>
        <v>1.5046296175569296E-4</v>
      </c>
      <c r="F9" s="1" t="s">
        <v>9</v>
      </c>
      <c r="G9" s="1" t="s">
        <v>15</v>
      </c>
      <c r="H9" s="1" t="s">
        <v>11</v>
      </c>
      <c r="I9" s="1" t="s">
        <v>12</v>
      </c>
    </row>
    <row r="10" spans="1:9" x14ac:dyDescent="0.25">
      <c r="A10" s="1" t="s">
        <v>23</v>
      </c>
      <c r="B10" s="2">
        <v>44764.148252314815</v>
      </c>
      <c r="C10" s="3"/>
      <c r="D10" s="1" t="s">
        <v>8</v>
      </c>
      <c r="E10" s="3" t="b">
        <f>IF(D10="ERR",IF(AND(D10=D11,I10=I11),"",IF(AND(D9="TE",I9=I10),B9-B10,IF(AND(D8="TE",I8=I10),B8-B10,IF(AND(D7="TE",I7=I10),B7-B10,IF(AND(D6="TE",I6=I10),B6-B10,IF(AND(D5="TE",I5=I10),B5-B10,IF(AND(D4="TE",I4=I10),B4-B10,IF(AND(D3="TE",I3=I10),B3-B10,IF(AND(D2="TE",I2=I10),B2-B10,IF(AND(D1="TE",I1=I10),B1-B10,IF(AND(#REF!="TE",#REF!=I10),#REF!-B10,"0"))))))))))))</f>
        <v>0</v>
      </c>
      <c r="F10" s="1" t="s">
        <v>9</v>
      </c>
      <c r="G10" s="1" t="s">
        <v>10</v>
      </c>
      <c r="H10" s="1" t="s">
        <v>11</v>
      </c>
      <c r="I10" s="1" t="s">
        <v>24</v>
      </c>
    </row>
    <row r="11" spans="1:9" x14ac:dyDescent="0.25">
      <c r="A11" s="1" t="s">
        <v>25</v>
      </c>
      <c r="B11" s="2">
        <v>44764.145127314812</v>
      </c>
      <c r="C11" s="3">
        <f>B10-B11</f>
        <v>3.125000002910383E-3</v>
      </c>
      <c r="D11" s="1" t="s">
        <v>14</v>
      </c>
      <c r="E11" s="3">
        <f t="shared" ref="E11:E74" si="0">IF(D11="ERR",IF(AND(D11=D12,I11=I12),"",IF(AND(D10="TE",I10=I11),B10-B11,IF(AND(D9="TE",I9=I11),B9-B11,IF(AND(D8="TE",I8=I11),B8-B11,IF(AND(D7="TE",I7=I11),B7-B11,IF(AND(D6="TE",I6=I11),B6-B11,IF(AND(D5="TE",I5=I11),B5-B11,IF(AND(D4="TE",I4=I11),B4-B11,IF(AND(D3="TE",I3=I11),B3-B11,IF(AND(D2="TE",I2=I11),B2-B11,IF(AND(D1="TE",I1=I11),B1-B11,"0"))))))))))))</f>
        <v>3.125000002910383E-3</v>
      </c>
      <c r="F11" s="1" t="s">
        <v>9</v>
      </c>
      <c r="G11" s="1" t="s">
        <v>15</v>
      </c>
      <c r="H11" s="1" t="s">
        <v>11</v>
      </c>
      <c r="I11" s="1" t="s">
        <v>24</v>
      </c>
    </row>
    <row r="12" spans="1:9" x14ac:dyDescent="0.25">
      <c r="A12" s="1" t="s">
        <v>26</v>
      </c>
      <c r="B12" s="2">
        <v>44764.145127314812</v>
      </c>
      <c r="C12" s="3"/>
      <c r="D12" s="1" t="s">
        <v>8</v>
      </c>
      <c r="E12" s="3" t="b">
        <f t="shared" si="0"/>
        <v>0</v>
      </c>
      <c r="F12" s="1" t="s">
        <v>27</v>
      </c>
      <c r="G12" s="1" t="s">
        <v>10</v>
      </c>
      <c r="H12" s="1" t="s">
        <v>11</v>
      </c>
      <c r="I12" s="1" t="s">
        <v>24</v>
      </c>
    </row>
    <row r="13" spans="1:9" x14ac:dyDescent="0.25">
      <c r="A13" s="1" t="s">
        <v>28</v>
      </c>
      <c r="B13" s="2">
        <v>44764.144155092596</v>
      </c>
      <c r="C13" s="3">
        <f>B12-B13</f>
        <v>9.7222221666015685E-4</v>
      </c>
      <c r="D13" s="1" t="s">
        <v>14</v>
      </c>
      <c r="E13" s="3">
        <f t="shared" si="0"/>
        <v>9.7222221666015685E-4</v>
      </c>
      <c r="F13" s="1" t="s">
        <v>9</v>
      </c>
      <c r="G13" s="1" t="s">
        <v>15</v>
      </c>
      <c r="H13" s="1" t="s">
        <v>11</v>
      </c>
      <c r="I13" s="1" t="s">
        <v>24</v>
      </c>
    </row>
    <row r="14" spans="1:9" x14ac:dyDescent="0.25">
      <c r="A14" s="1" t="s">
        <v>29</v>
      </c>
      <c r="B14" s="2">
        <v>44762.121145833335</v>
      </c>
      <c r="C14" s="3"/>
      <c r="D14" s="1" t="s">
        <v>8</v>
      </c>
      <c r="E14" s="3" t="b">
        <f t="shared" si="0"/>
        <v>0</v>
      </c>
      <c r="F14" s="1" t="s">
        <v>9</v>
      </c>
      <c r="G14" s="1" t="s">
        <v>10</v>
      </c>
      <c r="H14" s="1" t="s">
        <v>11</v>
      </c>
      <c r="I14" s="1" t="s">
        <v>24</v>
      </c>
    </row>
    <row r="15" spans="1:9" x14ac:dyDescent="0.25">
      <c r="A15" s="1" t="s">
        <v>30</v>
      </c>
      <c r="B15" s="2">
        <v>44762.116469907407</v>
      </c>
      <c r="C15" s="3">
        <f>B14-B15</f>
        <v>4.6759259275859222E-3</v>
      </c>
      <c r="D15" s="1" t="s">
        <v>14</v>
      </c>
      <c r="E15" s="3">
        <f t="shared" si="0"/>
        <v>4.6759259275859222E-3</v>
      </c>
      <c r="F15" s="1" t="s">
        <v>9</v>
      </c>
      <c r="G15" s="1" t="s">
        <v>15</v>
      </c>
      <c r="H15" s="1" t="s">
        <v>11</v>
      </c>
      <c r="I15" s="1" t="s">
        <v>24</v>
      </c>
    </row>
    <row r="16" spans="1:9" x14ac:dyDescent="0.25">
      <c r="A16" s="1" t="s">
        <v>31</v>
      </c>
      <c r="B16" s="2">
        <v>44762.116469907407</v>
      </c>
      <c r="C16" s="3"/>
      <c r="D16" s="1" t="s">
        <v>8</v>
      </c>
      <c r="E16" s="3" t="b">
        <f t="shared" si="0"/>
        <v>0</v>
      </c>
      <c r="F16" s="1" t="s">
        <v>27</v>
      </c>
      <c r="G16" s="1" t="s">
        <v>10</v>
      </c>
      <c r="H16" s="1" t="s">
        <v>11</v>
      </c>
      <c r="I16" s="1" t="s">
        <v>24</v>
      </c>
    </row>
    <row r="17" spans="1:9" x14ac:dyDescent="0.25">
      <c r="A17" s="1" t="s">
        <v>32</v>
      </c>
      <c r="B17" s="2">
        <v>44762.115763888891</v>
      </c>
      <c r="C17" s="3">
        <f>B16-B17</f>
        <v>7.0601851621177047E-4</v>
      </c>
      <c r="D17" s="1" t="s">
        <v>14</v>
      </c>
      <c r="E17" s="3">
        <f t="shared" si="0"/>
        <v>7.0601851621177047E-4</v>
      </c>
      <c r="F17" s="1" t="s">
        <v>9</v>
      </c>
      <c r="G17" s="1" t="s">
        <v>15</v>
      </c>
      <c r="H17" s="1" t="s">
        <v>11</v>
      </c>
      <c r="I17" s="1" t="s">
        <v>24</v>
      </c>
    </row>
    <row r="18" spans="1:9" x14ac:dyDescent="0.25">
      <c r="A18" s="1" t="s">
        <v>33</v>
      </c>
      <c r="B18" s="2">
        <v>44760.505520833336</v>
      </c>
      <c r="C18" s="3"/>
      <c r="D18" s="1" t="s">
        <v>8</v>
      </c>
      <c r="E18" s="3" t="b">
        <f t="shared" si="0"/>
        <v>0</v>
      </c>
      <c r="F18" s="1" t="s">
        <v>9</v>
      </c>
      <c r="G18" s="1" t="s">
        <v>10</v>
      </c>
      <c r="H18" s="1" t="s">
        <v>11</v>
      </c>
      <c r="I18" s="1" t="s">
        <v>12</v>
      </c>
    </row>
    <row r="19" spans="1:9" x14ac:dyDescent="0.25">
      <c r="A19" s="1" t="s">
        <v>34</v>
      </c>
      <c r="B19" s="2">
        <v>44760.500648148147</v>
      </c>
      <c r="C19" s="3">
        <f>B18-B19</f>
        <v>4.8726851891842671E-3</v>
      </c>
      <c r="D19" s="1" t="s">
        <v>14</v>
      </c>
      <c r="E19" s="3">
        <f t="shared" si="0"/>
        <v>4.8726851891842671E-3</v>
      </c>
      <c r="F19" s="1" t="s">
        <v>9</v>
      </c>
      <c r="G19" s="1" t="s">
        <v>15</v>
      </c>
      <c r="H19" s="1" t="s">
        <v>11</v>
      </c>
      <c r="I19" s="1" t="s">
        <v>12</v>
      </c>
    </row>
    <row r="20" spans="1:9" x14ac:dyDescent="0.25">
      <c r="A20" s="1" t="s">
        <v>35</v>
      </c>
      <c r="B20" s="2">
        <v>44760.455810185187</v>
      </c>
      <c r="C20" s="3"/>
      <c r="D20" s="1" t="s">
        <v>8</v>
      </c>
      <c r="E20" s="3" t="b">
        <f t="shared" si="0"/>
        <v>0</v>
      </c>
      <c r="F20" s="1" t="s">
        <v>9</v>
      </c>
      <c r="G20" s="1" t="s">
        <v>10</v>
      </c>
      <c r="H20" s="1" t="s">
        <v>11</v>
      </c>
      <c r="I20" s="1" t="s">
        <v>12</v>
      </c>
    </row>
    <row r="21" spans="1:9" x14ac:dyDescent="0.25">
      <c r="A21" s="1" t="s">
        <v>36</v>
      </c>
      <c r="B21" s="2">
        <v>44760.455289351848</v>
      </c>
      <c r="C21" s="3">
        <f>B20-B21</f>
        <v>5.2083333866903558E-4</v>
      </c>
      <c r="D21" s="1" t="s">
        <v>14</v>
      </c>
      <c r="E21" s="3">
        <f t="shared" si="0"/>
        <v>5.2083333866903558E-4</v>
      </c>
      <c r="F21" s="1" t="s">
        <v>9</v>
      </c>
      <c r="G21" s="1" t="s">
        <v>15</v>
      </c>
      <c r="H21" s="1" t="s">
        <v>11</v>
      </c>
      <c r="I21" s="1" t="s">
        <v>12</v>
      </c>
    </row>
    <row r="22" spans="1:9" x14ac:dyDescent="0.25">
      <c r="A22" s="1" t="s">
        <v>37</v>
      </c>
      <c r="B22" s="2">
        <v>44760.455289351848</v>
      </c>
      <c r="C22" s="3"/>
      <c r="D22" s="1" t="s">
        <v>8</v>
      </c>
      <c r="E22" s="3" t="b">
        <f t="shared" si="0"/>
        <v>0</v>
      </c>
      <c r="F22" s="1" t="s">
        <v>38</v>
      </c>
      <c r="G22" s="1" t="s">
        <v>10</v>
      </c>
      <c r="H22" s="1" t="s">
        <v>11</v>
      </c>
      <c r="I22" s="1" t="s">
        <v>12</v>
      </c>
    </row>
    <row r="23" spans="1:9" x14ac:dyDescent="0.25">
      <c r="A23" s="1" t="s">
        <v>39</v>
      </c>
      <c r="B23" s="2">
        <v>44760.455254629633</v>
      </c>
      <c r="C23" s="3"/>
      <c r="D23" s="1" t="s">
        <v>14</v>
      </c>
      <c r="E23" s="3" t="str">
        <f t="shared" si="0"/>
        <v/>
      </c>
      <c r="F23" s="1" t="s">
        <v>9</v>
      </c>
      <c r="G23" s="1" t="s">
        <v>15</v>
      </c>
      <c r="H23" s="1" t="s">
        <v>11</v>
      </c>
      <c r="I23" s="1" t="s">
        <v>12</v>
      </c>
    </row>
    <row r="24" spans="1:9" x14ac:dyDescent="0.25">
      <c r="A24" s="1" t="s">
        <v>40</v>
      </c>
      <c r="B24" s="2">
        <v>44760.444722222222</v>
      </c>
      <c r="C24" s="3">
        <f>B22-B24</f>
        <v>1.056712962599704E-2</v>
      </c>
      <c r="D24" s="1" t="s">
        <v>14</v>
      </c>
      <c r="E24" s="3">
        <f t="shared" si="0"/>
        <v>1.056712962599704E-2</v>
      </c>
      <c r="F24" s="1" t="s">
        <v>9</v>
      </c>
      <c r="G24" s="1" t="s">
        <v>15</v>
      </c>
      <c r="H24" s="1" t="s">
        <v>11</v>
      </c>
      <c r="I24" s="1" t="s">
        <v>12</v>
      </c>
    </row>
    <row r="25" spans="1:9" x14ac:dyDescent="0.25">
      <c r="A25" s="1" t="s">
        <v>41</v>
      </c>
      <c r="B25" s="2">
        <v>44758.163206018522</v>
      </c>
      <c r="C25" s="3"/>
      <c r="D25" s="1" t="s">
        <v>8</v>
      </c>
      <c r="E25" s="3" t="b">
        <f t="shared" si="0"/>
        <v>0</v>
      </c>
      <c r="F25" s="1" t="s">
        <v>9</v>
      </c>
      <c r="G25" s="1" t="s">
        <v>10</v>
      </c>
      <c r="H25" s="1" t="s">
        <v>11</v>
      </c>
      <c r="I25" s="1" t="s">
        <v>24</v>
      </c>
    </row>
    <row r="26" spans="1:9" x14ac:dyDescent="0.25">
      <c r="A26" s="1" t="s">
        <v>42</v>
      </c>
      <c r="B26" s="2">
        <v>44758.151099537034</v>
      </c>
      <c r="C26" s="3">
        <f>B25-B26</f>
        <v>1.2106481488444842E-2</v>
      </c>
      <c r="D26" s="1" t="s">
        <v>14</v>
      </c>
      <c r="E26" s="4">
        <f t="shared" si="0"/>
        <v>1.2106481488444842E-2</v>
      </c>
      <c r="F26" s="1" t="s">
        <v>9</v>
      </c>
      <c r="G26" s="1" t="s">
        <v>15</v>
      </c>
      <c r="H26" s="1" t="s">
        <v>11</v>
      </c>
      <c r="I26" s="1" t="s">
        <v>24</v>
      </c>
    </row>
    <row r="27" spans="1:9" x14ac:dyDescent="0.25">
      <c r="A27" s="1" t="s">
        <v>43</v>
      </c>
      <c r="B27" s="2">
        <v>44757.345266203702</v>
      </c>
      <c r="C27" s="3"/>
      <c r="D27" s="1" t="s">
        <v>8</v>
      </c>
      <c r="E27" s="3" t="b">
        <f t="shared" si="0"/>
        <v>0</v>
      </c>
      <c r="F27" s="1" t="s">
        <v>9</v>
      </c>
      <c r="G27" s="1" t="s">
        <v>10</v>
      </c>
      <c r="H27" s="1" t="s">
        <v>11</v>
      </c>
      <c r="I27" s="1" t="s">
        <v>12</v>
      </c>
    </row>
    <row r="28" spans="1:9" x14ac:dyDescent="0.25">
      <c r="A28" s="1" t="s">
        <v>44</v>
      </c>
      <c r="B28" s="2">
        <v>44757.342534722222</v>
      </c>
      <c r="C28" s="3">
        <f>B27-B28</f>
        <v>2.7314814797136933E-3</v>
      </c>
      <c r="D28" s="1" t="s">
        <v>14</v>
      </c>
      <c r="E28" s="3">
        <f t="shared" si="0"/>
        <v>2.7314814797136933E-3</v>
      </c>
      <c r="F28" s="1" t="s">
        <v>9</v>
      </c>
      <c r="G28" s="1" t="s">
        <v>15</v>
      </c>
      <c r="H28" s="1" t="s">
        <v>11</v>
      </c>
      <c r="I28" s="1" t="s">
        <v>12</v>
      </c>
    </row>
    <row r="29" spans="1:9" x14ac:dyDescent="0.25">
      <c r="A29" s="1" t="s">
        <v>45</v>
      </c>
      <c r="B29" s="2">
        <v>44757.342534722222</v>
      </c>
      <c r="C29" s="3"/>
      <c r="D29" s="1" t="s">
        <v>8</v>
      </c>
      <c r="E29" s="3" t="b">
        <f t="shared" si="0"/>
        <v>0</v>
      </c>
      <c r="F29" s="1" t="s">
        <v>19</v>
      </c>
      <c r="G29" s="1" t="s">
        <v>10</v>
      </c>
      <c r="H29" s="1" t="s">
        <v>11</v>
      </c>
      <c r="I29" s="1" t="s">
        <v>12</v>
      </c>
    </row>
    <row r="30" spans="1:9" x14ac:dyDescent="0.25">
      <c r="A30" s="1" t="s">
        <v>46</v>
      </c>
      <c r="B30" s="2">
        <v>44757.340428240743</v>
      </c>
      <c r="C30" s="3">
        <f>B29-B30</f>
        <v>2.1064814791316167E-3</v>
      </c>
      <c r="D30" s="1" t="s">
        <v>14</v>
      </c>
      <c r="E30" s="3">
        <f t="shared" si="0"/>
        <v>2.1064814791316167E-3</v>
      </c>
      <c r="F30" s="1" t="s">
        <v>9</v>
      </c>
      <c r="G30" s="1" t="s">
        <v>15</v>
      </c>
      <c r="H30" s="1" t="s">
        <v>11</v>
      </c>
      <c r="I30" s="1" t="s">
        <v>12</v>
      </c>
    </row>
    <row r="31" spans="1:9" x14ac:dyDescent="0.25">
      <c r="A31" s="1" t="s">
        <v>47</v>
      </c>
      <c r="B31" s="2">
        <v>44756.675000000003</v>
      </c>
      <c r="C31" s="3"/>
      <c r="D31" s="1" t="s">
        <v>8</v>
      </c>
      <c r="E31" s="3" t="b">
        <f t="shared" si="0"/>
        <v>0</v>
      </c>
      <c r="F31" s="1" t="s">
        <v>9</v>
      </c>
      <c r="G31" s="1" t="s">
        <v>10</v>
      </c>
      <c r="H31" s="1" t="s">
        <v>11</v>
      </c>
      <c r="I31" s="1" t="s">
        <v>12</v>
      </c>
    </row>
    <row r="32" spans="1:9" x14ac:dyDescent="0.25">
      <c r="A32" s="1" t="s">
        <v>48</v>
      </c>
      <c r="B32" s="2">
        <v>44756.672812500001</v>
      </c>
      <c r="C32" s="3">
        <f>B31-B32</f>
        <v>2.1875000020372681E-3</v>
      </c>
      <c r="D32" s="1" t="s">
        <v>14</v>
      </c>
      <c r="E32" s="3">
        <f t="shared" si="0"/>
        <v>2.1875000020372681E-3</v>
      </c>
      <c r="F32" s="1" t="s">
        <v>9</v>
      </c>
      <c r="G32" s="1" t="s">
        <v>15</v>
      </c>
      <c r="H32" s="1" t="s">
        <v>11</v>
      </c>
      <c r="I32" s="1" t="s">
        <v>12</v>
      </c>
    </row>
    <row r="33" spans="1:9" x14ac:dyDescent="0.25">
      <c r="A33" s="1" t="s">
        <v>49</v>
      </c>
      <c r="B33" s="2">
        <v>44756.672812500001</v>
      </c>
      <c r="C33" s="3"/>
      <c r="D33" s="1" t="s">
        <v>8</v>
      </c>
      <c r="E33" s="3" t="b">
        <f t="shared" si="0"/>
        <v>0</v>
      </c>
      <c r="F33" s="1" t="s">
        <v>19</v>
      </c>
      <c r="G33" s="1" t="s">
        <v>10</v>
      </c>
      <c r="H33" s="1" t="s">
        <v>11</v>
      </c>
      <c r="I33" s="1" t="s">
        <v>12</v>
      </c>
    </row>
    <row r="34" spans="1:9" x14ac:dyDescent="0.25">
      <c r="A34" s="1" t="s">
        <v>50</v>
      </c>
      <c r="B34" s="2">
        <v>44756.672638888886</v>
      </c>
      <c r="C34" s="3">
        <f>B33-B34</f>
        <v>1.7361111531499773E-4</v>
      </c>
      <c r="D34" s="1" t="s">
        <v>14</v>
      </c>
      <c r="E34" s="3">
        <f t="shared" si="0"/>
        <v>1.7361111531499773E-4</v>
      </c>
      <c r="F34" s="1" t="s">
        <v>9</v>
      </c>
      <c r="G34" s="1" t="s">
        <v>15</v>
      </c>
      <c r="H34" s="1" t="s">
        <v>11</v>
      </c>
      <c r="I34" s="1" t="s">
        <v>12</v>
      </c>
    </row>
    <row r="35" spans="1:9" x14ac:dyDescent="0.25">
      <c r="A35" s="1" t="s">
        <v>51</v>
      </c>
      <c r="B35" s="2">
        <v>44756.056956018518</v>
      </c>
      <c r="C35" s="3"/>
      <c r="D35" s="1" t="s">
        <v>8</v>
      </c>
      <c r="E35" s="3" t="b">
        <f t="shared" si="0"/>
        <v>0</v>
      </c>
      <c r="F35" s="1" t="s">
        <v>9</v>
      </c>
      <c r="G35" s="1" t="s">
        <v>10</v>
      </c>
      <c r="H35" s="1" t="s">
        <v>11</v>
      </c>
      <c r="I35" s="1" t="s">
        <v>24</v>
      </c>
    </row>
    <row r="36" spans="1:9" x14ac:dyDescent="0.25">
      <c r="A36" s="1" t="s">
        <v>52</v>
      </c>
      <c r="B36" s="2">
        <v>44756.051006944443</v>
      </c>
      <c r="C36" s="3">
        <f>B35-B36</f>
        <v>5.9490740750334226E-3</v>
      </c>
      <c r="D36" s="1" t="s">
        <v>14</v>
      </c>
      <c r="E36" s="3">
        <f t="shared" si="0"/>
        <v>5.9490740750334226E-3</v>
      </c>
      <c r="F36" s="1" t="s">
        <v>9</v>
      </c>
      <c r="G36" s="1" t="s">
        <v>15</v>
      </c>
      <c r="H36" s="1" t="s">
        <v>11</v>
      </c>
      <c r="I36" s="1" t="s">
        <v>24</v>
      </c>
    </row>
    <row r="37" spans="1:9" x14ac:dyDescent="0.25">
      <c r="A37" s="1" t="s">
        <v>53</v>
      </c>
      <c r="B37" s="2">
        <v>44755.671087962961</v>
      </c>
      <c r="C37" s="3"/>
      <c r="D37" s="1" t="s">
        <v>8</v>
      </c>
      <c r="E37" s="3" t="b">
        <f t="shared" si="0"/>
        <v>0</v>
      </c>
      <c r="F37" s="1" t="s">
        <v>9</v>
      </c>
      <c r="G37" s="1" t="s">
        <v>10</v>
      </c>
      <c r="H37" s="1" t="s">
        <v>11</v>
      </c>
      <c r="I37" s="1" t="s">
        <v>24</v>
      </c>
    </row>
    <row r="38" spans="1:9" x14ac:dyDescent="0.25">
      <c r="A38" s="1" t="s">
        <v>54</v>
      </c>
      <c r="B38" s="2">
        <v>44755.659143518518</v>
      </c>
      <c r="C38" s="3">
        <f>B37-B38</f>
        <v>1.1944444442633539E-2</v>
      </c>
      <c r="D38" s="1" t="s">
        <v>14</v>
      </c>
      <c r="E38" s="3">
        <f t="shared" si="0"/>
        <v>1.1944444442633539E-2</v>
      </c>
      <c r="F38" s="1" t="s">
        <v>9</v>
      </c>
      <c r="G38" s="1" t="s">
        <v>15</v>
      </c>
      <c r="H38" s="1" t="s">
        <v>11</v>
      </c>
      <c r="I38" s="1" t="s">
        <v>24</v>
      </c>
    </row>
    <row r="39" spans="1:9" x14ac:dyDescent="0.25">
      <c r="A39" s="1" t="s">
        <v>55</v>
      </c>
      <c r="B39" s="2">
        <v>44754.433252314811</v>
      </c>
      <c r="C39" s="3"/>
      <c r="D39" s="1" t="s">
        <v>8</v>
      </c>
      <c r="E39" s="3" t="b">
        <f t="shared" si="0"/>
        <v>0</v>
      </c>
      <c r="F39" s="1" t="s">
        <v>9</v>
      </c>
      <c r="G39" s="1" t="s">
        <v>10</v>
      </c>
      <c r="H39" s="1" t="s">
        <v>11</v>
      </c>
      <c r="I39" s="1" t="s">
        <v>12</v>
      </c>
    </row>
    <row r="40" spans="1:9" x14ac:dyDescent="0.25">
      <c r="A40" s="1" t="s">
        <v>56</v>
      </c>
      <c r="B40" s="2">
        <v>44754.418703703705</v>
      </c>
      <c r="C40" s="3">
        <f>B39-B40</f>
        <v>1.4548611106874887E-2</v>
      </c>
      <c r="D40" s="1" t="s">
        <v>14</v>
      </c>
      <c r="E40" s="3">
        <f t="shared" si="0"/>
        <v>1.4548611106874887E-2</v>
      </c>
      <c r="F40" s="1" t="s">
        <v>9</v>
      </c>
      <c r="G40" s="1" t="s">
        <v>15</v>
      </c>
      <c r="H40" s="1" t="s">
        <v>11</v>
      </c>
      <c r="I40" s="1" t="s">
        <v>12</v>
      </c>
    </row>
    <row r="41" spans="1:9" x14ac:dyDescent="0.25">
      <c r="A41" s="1" t="s">
        <v>57</v>
      </c>
      <c r="B41" s="2">
        <v>44754.418692129628</v>
      </c>
      <c r="C41" s="3"/>
      <c r="D41" s="1" t="s">
        <v>8</v>
      </c>
      <c r="E41" s="3" t="b">
        <f t="shared" si="0"/>
        <v>0</v>
      </c>
      <c r="F41" s="1" t="s">
        <v>58</v>
      </c>
      <c r="G41" s="1" t="s">
        <v>10</v>
      </c>
      <c r="H41" s="1" t="s">
        <v>11</v>
      </c>
      <c r="I41" s="1" t="s">
        <v>12</v>
      </c>
    </row>
    <row r="42" spans="1:9" x14ac:dyDescent="0.25">
      <c r="A42" s="1" t="s">
        <v>59</v>
      </c>
      <c r="B42" s="2">
        <v>44754.408252314817</v>
      </c>
      <c r="C42" s="3">
        <f>B41-B42</f>
        <v>1.0439814810524695E-2</v>
      </c>
      <c r="D42" s="1" t="s">
        <v>14</v>
      </c>
      <c r="E42" s="3">
        <f t="shared" si="0"/>
        <v>1.0439814810524695E-2</v>
      </c>
      <c r="F42" s="1" t="s">
        <v>9</v>
      </c>
      <c r="G42" s="1" t="s">
        <v>15</v>
      </c>
      <c r="H42" s="1" t="s">
        <v>11</v>
      </c>
      <c r="I42" s="1" t="s">
        <v>12</v>
      </c>
    </row>
    <row r="43" spans="1:9" x14ac:dyDescent="0.25">
      <c r="A43" s="1" t="s">
        <v>60</v>
      </c>
      <c r="B43" s="2">
        <v>44752.231122685182</v>
      </c>
      <c r="C43" s="3"/>
      <c r="D43" s="1" t="s">
        <v>8</v>
      </c>
      <c r="E43" s="3" t="b">
        <f t="shared" si="0"/>
        <v>0</v>
      </c>
      <c r="F43" s="1" t="s">
        <v>9</v>
      </c>
      <c r="G43" s="1" t="s">
        <v>10</v>
      </c>
      <c r="H43" s="1" t="s">
        <v>11</v>
      </c>
      <c r="I43" s="1" t="s">
        <v>24</v>
      </c>
    </row>
    <row r="44" spans="1:9" x14ac:dyDescent="0.25">
      <c r="A44" s="1" t="s">
        <v>61</v>
      </c>
      <c r="B44" s="2">
        <v>44752.229710648149</v>
      </c>
      <c r="C44" s="3">
        <f>B43-B44</f>
        <v>1.4120370324235409E-3</v>
      </c>
      <c r="D44" s="1" t="s">
        <v>14</v>
      </c>
      <c r="E44" s="3">
        <f t="shared" si="0"/>
        <v>1.4120370324235409E-3</v>
      </c>
      <c r="F44" s="1" t="s">
        <v>9</v>
      </c>
      <c r="G44" s="1" t="s">
        <v>15</v>
      </c>
      <c r="H44" s="1" t="s">
        <v>11</v>
      </c>
      <c r="I44" s="1" t="s">
        <v>24</v>
      </c>
    </row>
    <row r="45" spans="1:9" x14ac:dyDescent="0.25">
      <c r="A45" s="1" t="s">
        <v>62</v>
      </c>
      <c r="B45" s="2">
        <v>44750.67690972222</v>
      </c>
      <c r="C45" s="3"/>
      <c r="D45" s="1" t="s">
        <v>8</v>
      </c>
      <c r="E45" s="3" t="b">
        <f t="shared" si="0"/>
        <v>0</v>
      </c>
      <c r="F45" s="1" t="s">
        <v>9</v>
      </c>
      <c r="G45" s="1" t="s">
        <v>10</v>
      </c>
      <c r="H45" s="1" t="s">
        <v>11</v>
      </c>
      <c r="I45" s="1" t="s">
        <v>24</v>
      </c>
    </row>
    <row r="46" spans="1:9" x14ac:dyDescent="0.25">
      <c r="A46" s="1" t="s">
        <v>63</v>
      </c>
      <c r="B46" s="2">
        <v>44750.672349537039</v>
      </c>
      <c r="C46" s="3">
        <f>B45-B46</f>
        <v>4.5601851816172712E-3</v>
      </c>
      <c r="D46" s="1" t="s">
        <v>14</v>
      </c>
      <c r="E46" s="3">
        <f t="shared" si="0"/>
        <v>4.5601851816172712E-3</v>
      </c>
      <c r="F46" s="1" t="s">
        <v>9</v>
      </c>
      <c r="G46" s="1" t="s">
        <v>15</v>
      </c>
      <c r="H46" s="1" t="s">
        <v>11</v>
      </c>
      <c r="I46" s="1" t="s">
        <v>24</v>
      </c>
    </row>
    <row r="47" spans="1:9" x14ac:dyDescent="0.25">
      <c r="A47" s="1" t="s">
        <v>64</v>
      </c>
      <c r="B47" s="2">
        <v>44750.564351851855</v>
      </c>
      <c r="C47" s="3"/>
      <c r="D47" s="1" t="s">
        <v>8</v>
      </c>
      <c r="E47" s="3" t="b">
        <f t="shared" si="0"/>
        <v>0</v>
      </c>
      <c r="F47" s="1" t="s">
        <v>9</v>
      </c>
      <c r="G47" s="1" t="s">
        <v>10</v>
      </c>
      <c r="H47" s="1" t="s">
        <v>11</v>
      </c>
      <c r="I47" s="1" t="s">
        <v>24</v>
      </c>
    </row>
    <row r="48" spans="1:9" x14ac:dyDescent="0.25">
      <c r="A48" s="1" t="s">
        <v>65</v>
      </c>
      <c r="B48" s="2">
        <v>44750.557696759257</v>
      </c>
      <c r="C48" s="3">
        <f>B47-B48</f>
        <v>6.6550925985211506E-3</v>
      </c>
      <c r="D48" s="1" t="s">
        <v>14</v>
      </c>
      <c r="E48" s="3">
        <f t="shared" si="0"/>
        <v>6.6550925985211506E-3</v>
      </c>
      <c r="F48" s="1" t="s">
        <v>9</v>
      </c>
      <c r="G48" s="1" t="s">
        <v>15</v>
      </c>
      <c r="H48" s="1" t="s">
        <v>11</v>
      </c>
      <c r="I48" s="1" t="s">
        <v>24</v>
      </c>
    </row>
    <row r="49" spans="1:9" x14ac:dyDescent="0.25">
      <c r="A49" s="1" t="s">
        <v>66</v>
      </c>
      <c r="B49" s="2">
        <v>44750.557696759257</v>
      </c>
      <c r="C49" s="3"/>
      <c r="D49" s="1" t="s">
        <v>8</v>
      </c>
      <c r="E49" s="3" t="b">
        <f t="shared" si="0"/>
        <v>0</v>
      </c>
      <c r="F49" s="1" t="s">
        <v>67</v>
      </c>
      <c r="G49" s="1" t="s">
        <v>10</v>
      </c>
      <c r="H49" s="1" t="s">
        <v>11</v>
      </c>
      <c r="I49" s="1" t="s">
        <v>24</v>
      </c>
    </row>
    <row r="50" spans="1:9" x14ac:dyDescent="0.25">
      <c r="A50" s="1" t="s">
        <v>68</v>
      </c>
      <c r="B50" s="2">
        <v>44750.555324074077</v>
      </c>
      <c r="C50" s="3">
        <f>B49-B50</f>
        <v>2.372685179580003E-3</v>
      </c>
      <c r="D50" s="1" t="s">
        <v>14</v>
      </c>
      <c r="E50" s="3">
        <f t="shared" si="0"/>
        <v>2.372685179580003E-3</v>
      </c>
      <c r="F50" s="1" t="s">
        <v>9</v>
      </c>
      <c r="G50" s="1" t="s">
        <v>15</v>
      </c>
      <c r="H50" s="1" t="s">
        <v>11</v>
      </c>
      <c r="I50" s="1" t="s">
        <v>24</v>
      </c>
    </row>
    <row r="51" spans="1:9" x14ac:dyDescent="0.25">
      <c r="A51" s="1" t="s">
        <v>69</v>
      </c>
      <c r="B51" s="2">
        <v>44750.532384259262</v>
      </c>
      <c r="C51" s="3"/>
      <c r="D51" s="1" t="s">
        <v>8</v>
      </c>
      <c r="E51" s="3" t="b">
        <f t="shared" si="0"/>
        <v>0</v>
      </c>
      <c r="F51" s="1" t="s">
        <v>9</v>
      </c>
      <c r="G51" s="1" t="s">
        <v>10</v>
      </c>
      <c r="H51" s="1" t="s">
        <v>11</v>
      </c>
      <c r="I51" s="1" t="s">
        <v>24</v>
      </c>
    </row>
    <row r="52" spans="1:9" x14ac:dyDescent="0.25">
      <c r="A52" s="1" t="s">
        <v>70</v>
      </c>
      <c r="B52" s="2">
        <v>44750.531111111108</v>
      </c>
      <c r="C52" s="3">
        <f>B51-B52</f>
        <v>1.273148154723458E-3</v>
      </c>
      <c r="D52" s="1" t="s">
        <v>14</v>
      </c>
      <c r="E52" s="3">
        <f t="shared" si="0"/>
        <v>1.273148154723458E-3</v>
      </c>
      <c r="F52" s="1" t="s">
        <v>9</v>
      </c>
      <c r="G52" s="1" t="s">
        <v>15</v>
      </c>
      <c r="H52" s="1" t="s">
        <v>11</v>
      </c>
      <c r="I52" s="1" t="s">
        <v>24</v>
      </c>
    </row>
    <row r="53" spans="1:9" x14ac:dyDescent="0.25">
      <c r="A53" s="1" t="s">
        <v>71</v>
      </c>
      <c r="B53" s="2">
        <v>44750.531111111108</v>
      </c>
      <c r="C53" s="3"/>
      <c r="D53" s="1" t="s">
        <v>8</v>
      </c>
      <c r="E53" s="3" t="b">
        <f t="shared" si="0"/>
        <v>0</v>
      </c>
      <c r="F53" s="1" t="s">
        <v>72</v>
      </c>
      <c r="G53" s="1" t="s">
        <v>10</v>
      </c>
      <c r="H53" s="1" t="s">
        <v>11</v>
      </c>
      <c r="I53" s="1" t="s">
        <v>24</v>
      </c>
    </row>
    <row r="54" spans="1:9" x14ac:dyDescent="0.25">
      <c r="A54" s="1" t="s">
        <v>73</v>
      </c>
      <c r="B54" s="2">
        <v>44750.531053240738</v>
      </c>
      <c r="C54" s="3">
        <f>B53-B54</f>
        <v>5.7870369346346706E-5</v>
      </c>
      <c r="D54" s="1" t="s">
        <v>14</v>
      </c>
      <c r="E54" s="3">
        <f t="shared" si="0"/>
        <v>5.7870369346346706E-5</v>
      </c>
      <c r="F54" s="1" t="s">
        <v>9</v>
      </c>
      <c r="G54" s="1" t="s">
        <v>15</v>
      </c>
      <c r="H54" s="1" t="s">
        <v>11</v>
      </c>
      <c r="I54" s="1" t="s">
        <v>24</v>
      </c>
    </row>
    <row r="55" spans="1:9" x14ac:dyDescent="0.25">
      <c r="A55" s="1" t="s">
        <v>74</v>
      </c>
      <c r="B55" s="2">
        <v>44750.531053240738</v>
      </c>
      <c r="C55" s="3"/>
      <c r="D55" s="1" t="s">
        <v>8</v>
      </c>
      <c r="E55" s="3" t="b">
        <f t="shared" si="0"/>
        <v>0</v>
      </c>
      <c r="F55" s="1" t="s">
        <v>72</v>
      </c>
      <c r="G55" s="1" t="s">
        <v>10</v>
      </c>
      <c r="H55" s="1" t="s">
        <v>11</v>
      </c>
      <c r="I55" s="1" t="s">
        <v>24</v>
      </c>
    </row>
    <row r="56" spans="1:9" x14ac:dyDescent="0.25">
      <c r="A56" s="1" t="s">
        <v>75</v>
      </c>
      <c r="B56" s="2">
        <v>44750.530312499999</v>
      </c>
      <c r="C56" s="3">
        <f>B55-B56</f>
        <v>7.4074073927477002E-4</v>
      </c>
      <c r="D56" s="1" t="s">
        <v>14</v>
      </c>
      <c r="E56" s="3">
        <f t="shared" si="0"/>
        <v>7.4074073927477002E-4</v>
      </c>
      <c r="F56" s="1" t="s">
        <v>9</v>
      </c>
      <c r="G56" s="1" t="s">
        <v>15</v>
      </c>
      <c r="H56" s="1" t="s">
        <v>11</v>
      </c>
      <c r="I56" s="1" t="s">
        <v>24</v>
      </c>
    </row>
    <row r="57" spans="1:9" x14ac:dyDescent="0.25">
      <c r="A57" s="1" t="s">
        <v>76</v>
      </c>
      <c r="B57" s="2">
        <v>44748.518020833333</v>
      </c>
      <c r="C57" s="3"/>
      <c r="D57" s="1" t="s">
        <v>8</v>
      </c>
      <c r="E57" s="3" t="b">
        <f t="shared" si="0"/>
        <v>0</v>
      </c>
      <c r="F57" s="1" t="s">
        <v>9</v>
      </c>
      <c r="G57" s="1" t="s">
        <v>10</v>
      </c>
      <c r="H57" s="1" t="s">
        <v>11</v>
      </c>
      <c r="I57" s="1" t="s">
        <v>12</v>
      </c>
    </row>
    <row r="58" spans="1:9" x14ac:dyDescent="0.25">
      <c r="A58" s="1" t="s">
        <v>77</v>
      </c>
      <c r="B58" s="2">
        <v>44748.514849537038</v>
      </c>
      <c r="C58" s="3">
        <f>B57-B58</f>
        <v>3.1712962954770774E-3</v>
      </c>
      <c r="D58" s="1" t="s">
        <v>14</v>
      </c>
      <c r="E58" s="3">
        <f t="shared" si="0"/>
        <v>3.1712962954770774E-3</v>
      </c>
      <c r="F58" s="1" t="s">
        <v>9</v>
      </c>
      <c r="G58" s="1" t="s">
        <v>15</v>
      </c>
      <c r="H58" s="1" t="s">
        <v>11</v>
      </c>
      <c r="I58" s="1" t="s">
        <v>12</v>
      </c>
    </row>
    <row r="59" spans="1:9" x14ac:dyDescent="0.25">
      <c r="A59" s="1" t="s">
        <v>78</v>
      </c>
      <c r="B59" s="2">
        <v>44748.514849537038</v>
      </c>
      <c r="C59" s="3"/>
      <c r="D59" s="1" t="s">
        <v>8</v>
      </c>
      <c r="E59" s="3" t="b">
        <f t="shared" si="0"/>
        <v>0</v>
      </c>
      <c r="F59" s="1" t="s">
        <v>27</v>
      </c>
      <c r="G59" s="1" t="s">
        <v>10</v>
      </c>
      <c r="H59" s="1" t="s">
        <v>11</v>
      </c>
      <c r="I59" s="1" t="s">
        <v>12</v>
      </c>
    </row>
    <row r="60" spans="1:9" x14ac:dyDescent="0.25">
      <c r="A60" s="1" t="s">
        <v>79</v>
      </c>
      <c r="B60" s="2">
        <v>44748.514664351853</v>
      </c>
      <c r="C60" s="3">
        <f>B59-B60</f>
        <v>1.8518518481869251E-4</v>
      </c>
      <c r="D60" s="1" t="s">
        <v>14</v>
      </c>
      <c r="E60" s="3">
        <f t="shared" si="0"/>
        <v>1.8518518481869251E-4</v>
      </c>
      <c r="F60" s="1" t="s">
        <v>9</v>
      </c>
      <c r="G60" s="1" t="s">
        <v>15</v>
      </c>
      <c r="H60" s="1" t="s">
        <v>11</v>
      </c>
      <c r="I60" s="1" t="s">
        <v>12</v>
      </c>
    </row>
    <row r="61" spans="1:9" x14ac:dyDescent="0.25">
      <c r="A61" s="1" t="s">
        <v>80</v>
      </c>
      <c r="B61" s="2">
        <v>44748.278969907406</v>
      </c>
      <c r="C61" s="3"/>
      <c r="D61" s="1" t="s">
        <v>8</v>
      </c>
      <c r="E61" s="3" t="b">
        <f t="shared" si="0"/>
        <v>0</v>
      </c>
      <c r="F61" s="1" t="s">
        <v>9</v>
      </c>
      <c r="G61" s="1" t="s">
        <v>10</v>
      </c>
      <c r="H61" s="1" t="s">
        <v>11</v>
      </c>
      <c r="I61" s="1" t="s">
        <v>12</v>
      </c>
    </row>
    <row r="62" spans="1:9" x14ac:dyDescent="0.25">
      <c r="A62" s="1" t="s">
        <v>81</v>
      </c>
      <c r="B62" s="2">
        <v>44748.276319444441</v>
      </c>
      <c r="C62" s="3">
        <f>B61-B62</f>
        <v>2.6504629640839994E-3</v>
      </c>
      <c r="D62" s="1" t="s">
        <v>14</v>
      </c>
      <c r="E62" s="3">
        <f t="shared" si="0"/>
        <v>2.6504629640839994E-3</v>
      </c>
      <c r="F62" s="1" t="s">
        <v>9</v>
      </c>
      <c r="G62" s="1" t="s">
        <v>15</v>
      </c>
      <c r="H62" s="1" t="s">
        <v>11</v>
      </c>
      <c r="I62" s="1" t="s">
        <v>12</v>
      </c>
    </row>
    <row r="63" spans="1:9" x14ac:dyDescent="0.25">
      <c r="A63" s="1" t="s">
        <v>82</v>
      </c>
      <c r="B63" s="2">
        <v>44748.276319444441</v>
      </c>
      <c r="C63" s="3"/>
      <c r="D63" s="1" t="s">
        <v>8</v>
      </c>
      <c r="E63" s="3" t="b">
        <f t="shared" si="0"/>
        <v>0</v>
      </c>
      <c r="F63" s="1" t="s">
        <v>83</v>
      </c>
      <c r="G63" s="1" t="s">
        <v>10</v>
      </c>
      <c r="H63" s="1" t="s">
        <v>11</v>
      </c>
      <c r="I63" s="1" t="s">
        <v>12</v>
      </c>
    </row>
    <row r="64" spans="1:9" x14ac:dyDescent="0.25">
      <c r="A64" s="1" t="s">
        <v>84</v>
      </c>
      <c r="B64" s="2">
        <v>44748.276238425926</v>
      </c>
      <c r="C64" s="3">
        <f>B63-B64</f>
        <v>8.1018515629693866E-5</v>
      </c>
      <c r="D64" s="1" t="s">
        <v>14</v>
      </c>
      <c r="E64" s="3">
        <f t="shared" si="0"/>
        <v>8.1018515629693866E-5</v>
      </c>
      <c r="F64" s="1" t="s">
        <v>9</v>
      </c>
      <c r="G64" s="1" t="s">
        <v>15</v>
      </c>
      <c r="H64" s="1" t="s">
        <v>11</v>
      </c>
      <c r="I64" s="1" t="s">
        <v>12</v>
      </c>
    </row>
    <row r="65" spans="1:9" x14ac:dyDescent="0.25">
      <c r="A65" s="1" t="s">
        <v>85</v>
      </c>
      <c r="B65" s="2">
        <v>44748.276226851849</v>
      </c>
      <c r="C65" s="3"/>
      <c r="D65" s="1" t="s">
        <v>8</v>
      </c>
      <c r="E65" s="3" t="b">
        <f t="shared" si="0"/>
        <v>0</v>
      </c>
      <c r="F65" s="1" t="s">
        <v>83</v>
      </c>
      <c r="G65" s="1" t="s">
        <v>10</v>
      </c>
      <c r="H65" s="1" t="s">
        <v>11</v>
      </c>
      <c r="I65" s="1" t="s">
        <v>12</v>
      </c>
    </row>
    <row r="66" spans="1:9" x14ac:dyDescent="0.25">
      <c r="A66" s="1" t="s">
        <v>86</v>
      </c>
      <c r="B66" s="2">
        <v>44748.274085648147</v>
      </c>
      <c r="C66" s="3">
        <f>B65-B66</f>
        <v>2.1412037021946162E-3</v>
      </c>
      <c r="D66" s="1" t="s">
        <v>14</v>
      </c>
      <c r="E66" s="3">
        <f t="shared" si="0"/>
        <v>2.1412037021946162E-3</v>
      </c>
      <c r="F66" s="1" t="s">
        <v>9</v>
      </c>
      <c r="G66" s="1" t="s">
        <v>15</v>
      </c>
      <c r="H66" s="1" t="s">
        <v>11</v>
      </c>
      <c r="I66" s="1" t="s">
        <v>12</v>
      </c>
    </row>
    <row r="67" spans="1:9" x14ac:dyDescent="0.25">
      <c r="A67" s="1" t="s">
        <v>87</v>
      </c>
      <c r="B67" s="2">
        <v>44743.841458333336</v>
      </c>
      <c r="C67" s="3"/>
      <c r="D67" s="1" t="s">
        <v>8</v>
      </c>
      <c r="E67" s="3" t="b">
        <f t="shared" si="0"/>
        <v>0</v>
      </c>
      <c r="F67" s="1" t="s">
        <v>9</v>
      </c>
      <c r="G67" s="1" t="s">
        <v>10</v>
      </c>
      <c r="H67" s="1" t="s">
        <v>11</v>
      </c>
      <c r="I67" s="1" t="s">
        <v>12</v>
      </c>
    </row>
    <row r="68" spans="1:9" x14ac:dyDescent="0.25">
      <c r="A68" s="1" t="s">
        <v>88</v>
      </c>
      <c r="B68" s="2">
        <v>44743.838784722226</v>
      </c>
      <c r="C68" s="3">
        <f>B67-B68</f>
        <v>2.6736111103673466E-3</v>
      </c>
      <c r="D68" s="1" t="s">
        <v>14</v>
      </c>
      <c r="E68" s="3">
        <f t="shared" si="0"/>
        <v>2.6736111103673466E-3</v>
      </c>
      <c r="F68" s="1" t="s">
        <v>9</v>
      </c>
      <c r="G68" s="1" t="s">
        <v>15</v>
      </c>
      <c r="H68" s="1" t="s">
        <v>11</v>
      </c>
      <c r="I68" s="1" t="s">
        <v>12</v>
      </c>
    </row>
    <row r="69" spans="1:9" x14ac:dyDescent="0.25">
      <c r="A69" s="1" t="s">
        <v>89</v>
      </c>
      <c r="B69" s="2">
        <v>44743.838784722226</v>
      </c>
      <c r="C69" s="3"/>
      <c r="D69" s="1" t="s">
        <v>8</v>
      </c>
      <c r="E69" s="3" t="b">
        <f t="shared" si="0"/>
        <v>0</v>
      </c>
      <c r="F69" s="1" t="s">
        <v>27</v>
      </c>
      <c r="G69" s="1" t="s">
        <v>10</v>
      </c>
      <c r="H69" s="1" t="s">
        <v>11</v>
      </c>
      <c r="I69" s="1" t="s">
        <v>12</v>
      </c>
    </row>
    <row r="70" spans="1:9" x14ac:dyDescent="0.25">
      <c r="A70" s="1" t="s">
        <v>90</v>
      </c>
      <c r="B70" s="2">
        <v>44743.838240740741</v>
      </c>
      <c r="C70" s="3">
        <f>B69-B70</f>
        <v>5.4398148495238274E-4</v>
      </c>
      <c r="D70" s="1" t="s">
        <v>14</v>
      </c>
      <c r="E70" s="3">
        <f t="shared" si="0"/>
        <v>5.4398148495238274E-4</v>
      </c>
      <c r="F70" s="1" t="s">
        <v>9</v>
      </c>
      <c r="G70" s="1" t="s">
        <v>15</v>
      </c>
      <c r="H70" s="1" t="s">
        <v>11</v>
      </c>
      <c r="I70" s="1" t="s">
        <v>12</v>
      </c>
    </row>
    <row r="71" spans="1:9" x14ac:dyDescent="0.25">
      <c r="A71" s="1" t="s">
        <v>91</v>
      </c>
      <c r="B71" s="2">
        <v>44743.069409722222</v>
      </c>
      <c r="C71" s="3"/>
      <c r="D71" s="1" t="s">
        <v>8</v>
      </c>
      <c r="E71" s="3" t="b">
        <f t="shared" si="0"/>
        <v>0</v>
      </c>
      <c r="F71" s="1" t="s">
        <v>9</v>
      </c>
      <c r="G71" s="1" t="s">
        <v>10</v>
      </c>
      <c r="H71" s="1" t="s">
        <v>11</v>
      </c>
      <c r="I71" s="1" t="s">
        <v>12</v>
      </c>
    </row>
    <row r="72" spans="1:9" x14ac:dyDescent="0.25">
      <c r="A72" s="1" t="s">
        <v>92</v>
      </c>
      <c r="B72" s="2">
        <v>44743.068136574075</v>
      </c>
      <c r="C72" s="3">
        <f>B71-B72</f>
        <v>1.2731481474475004E-3</v>
      </c>
      <c r="D72" s="1" t="s">
        <v>14</v>
      </c>
      <c r="E72" s="3">
        <f t="shared" si="0"/>
        <v>1.2731481474475004E-3</v>
      </c>
      <c r="F72" s="1" t="s">
        <v>9</v>
      </c>
      <c r="G72" s="1" t="s">
        <v>15</v>
      </c>
      <c r="H72" s="1" t="s">
        <v>11</v>
      </c>
      <c r="I72" s="1" t="s">
        <v>12</v>
      </c>
    </row>
    <row r="73" spans="1:9" x14ac:dyDescent="0.25">
      <c r="A73" s="1" t="s">
        <v>93</v>
      </c>
      <c r="B73" s="2">
        <v>44743.068136574075</v>
      </c>
      <c r="C73" s="3"/>
      <c r="D73" s="1" t="s">
        <v>8</v>
      </c>
      <c r="E73" s="3" t="b">
        <f t="shared" si="0"/>
        <v>0</v>
      </c>
      <c r="F73" s="1" t="s">
        <v>94</v>
      </c>
      <c r="G73" s="1" t="s">
        <v>10</v>
      </c>
      <c r="H73" s="1" t="s">
        <v>11</v>
      </c>
      <c r="I73" s="1" t="s">
        <v>12</v>
      </c>
    </row>
    <row r="74" spans="1:9" x14ac:dyDescent="0.25">
      <c r="A74" s="1" t="s">
        <v>95</v>
      </c>
      <c r="B74" s="2">
        <v>44743.067835648151</v>
      </c>
      <c r="C74" s="3">
        <f>B73-B74</f>
        <v>3.0092592351138592E-4</v>
      </c>
      <c r="D74" s="1" t="s">
        <v>14</v>
      </c>
      <c r="E74" s="3">
        <f t="shared" si="0"/>
        <v>3.0092592351138592E-4</v>
      </c>
      <c r="F74" s="1" t="s">
        <v>9</v>
      </c>
      <c r="G74" s="1" t="s">
        <v>15</v>
      </c>
      <c r="H74" s="1" t="s">
        <v>11</v>
      </c>
      <c r="I74" s="1" t="s">
        <v>12</v>
      </c>
    </row>
    <row r="75" spans="1:9" x14ac:dyDescent="0.25">
      <c r="A75" s="1" t="s">
        <v>96</v>
      </c>
      <c r="B75" s="2">
        <v>44743.067824074074</v>
      </c>
      <c r="C75" s="3"/>
      <c r="D75" s="1" t="s">
        <v>8</v>
      </c>
      <c r="E75" s="3" t="b">
        <f t="shared" ref="E75:E77" si="1">IF(D75="ERR",IF(AND(D75=D76,I75=I76),"",IF(AND(D74="TE",I74=I75),B74-B75,IF(AND(D73="TE",I73=I75),B73-B75,IF(AND(D72="TE",I72=I75),B72-B75,IF(AND(D71="TE",I71=I75),B71-B75,IF(AND(D70="TE",I70=I75),B70-B75,IF(AND(D69="TE",I69=I75),B69-B75,IF(AND(D68="TE",I68=I75),B68-B75,IF(AND(D67="TE",I67=I75),B67-B75,IF(AND(D66="TE",I66=I75),B66-B75,IF(AND(D65="TE",I65=I75),B65-B75,"0"))))))))))))</f>
        <v>0</v>
      </c>
      <c r="F75" s="1" t="s">
        <v>94</v>
      </c>
      <c r="G75" s="1" t="s">
        <v>10</v>
      </c>
      <c r="H75" s="1" t="s">
        <v>11</v>
      </c>
      <c r="I75" s="1" t="s">
        <v>12</v>
      </c>
    </row>
    <row r="76" spans="1:9" x14ac:dyDescent="0.25">
      <c r="A76" s="1" t="s">
        <v>97</v>
      </c>
      <c r="B76" s="2">
        <v>44743.067743055559</v>
      </c>
      <c r="C76" s="3">
        <f>B75-B76</f>
        <v>8.1018515629693866E-5</v>
      </c>
      <c r="D76" s="1" t="s">
        <v>14</v>
      </c>
      <c r="E76" s="3">
        <f t="shared" si="1"/>
        <v>8.1018515629693866E-5</v>
      </c>
      <c r="F76" s="1" t="s">
        <v>9</v>
      </c>
      <c r="G76" s="1" t="s">
        <v>15</v>
      </c>
      <c r="H76" s="1" t="s">
        <v>11</v>
      </c>
      <c r="I76" s="1" t="s">
        <v>12</v>
      </c>
    </row>
    <row r="77" spans="1:9" x14ac:dyDescent="0.25">
      <c r="A77" s="1" t="s">
        <v>98</v>
      </c>
      <c r="B77" s="2">
        <v>44743.067743055559</v>
      </c>
      <c r="C77" s="3"/>
      <c r="D77" s="1" t="s">
        <v>8</v>
      </c>
      <c r="E77" s="3" t="b">
        <f t="shared" si="1"/>
        <v>0</v>
      </c>
      <c r="F77" s="1" t="s">
        <v>94</v>
      </c>
      <c r="G77" s="1" t="s">
        <v>10</v>
      </c>
      <c r="H77" s="1" t="s">
        <v>11</v>
      </c>
      <c r="I77" s="1" t="s">
        <v>12</v>
      </c>
    </row>
    <row r="78" spans="1:9" x14ac:dyDescent="0.25">
      <c r="A78" s="1" t="s">
        <v>99</v>
      </c>
      <c r="B78" s="2">
        <v>44743.062731481485</v>
      </c>
      <c r="C78" s="3">
        <f>B77-B78</f>
        <v>5.0115740741603076E-3</v>
      </c>
      <c r="D78" s="1" t="s">
        <v>14</v>
      </c>
      <c r="E78" s="3">
        <f>IF(D78="ERR",IF(AND(D78=D79,I78=I79),"",IF(AND(D77="TE",I77=I78),B77-B78,IF(AND(D76="TE",I76=I78),B76-B78,IF(AND(D75="TE",I75=I78),B75-B78,IF(AND(D74="TE",I74=I78),B74-B78,IF(AND(D73="TE",I73=I78),B73-B78,IF(AND(D72="TE",I72=I78),B72-B78,IF(AND(D71="TE",I71=I78),B71-B78,IF(AND(D70="TE",I70=I78),B70-B78,IF(AND(D69="TE",I69=I78),B69-B78,IF(AND(D68="TE",I68=I78),B68-B78,"0"))))))))))))</f>
        <v>5.0115740741603076E-3</v>
      </c>
      <c r="F78" s="1" t="s">
        <v>9</v>
      </c>
      <c r="G78" s="1" t="s">
        <v>15</v>
      </c>
      <c r="H78" s="1" t="s">
        <v>11</v>
      </c>
      <c r="I78" s="1" t="s">
        <v>12</v>
      </c>
    </row>
    <row r="80" spans="1:9" x14ac:dyDescent="0.25">
      <c r="B80" s="5">
        <v>1</v>
      </c>
      <c r="C80" s="6">
        <f>SUM(C2:C78)</f>
        <v>0.12802083331916947</v>
      </c>
    </row>
    <row r="81" spans="2:3" x14ac:dyDescent="0.25">
      <c r="B81" s="5">
        <v>2</v>
      </c>
      <c r="C81" s="6">
        <v>0.19844907407241408</v>
      </c>
    </row>
    <row r="82" spans="2:3" x14ac:dyDescent="0.25">
      <c r="B82" s="5">
        <v>3</v>
      </c>
      <c r="C82" s="6">
        <v>0.101180555546307</v>
      </c>
    </row>
  </sheetData>
  <autoFilter ref="A1:I78" xr:uid="{4B34B50B-E5D9-4139-848E-382A57BB48C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E364 E142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Jennifer, Vegas</dc:creator>
  <cp:lastModifiedBy>Jennifer, Vegas</cp:lastModifiedBy>
  <dcterms:created xsi:type="dcterms:W3CDTF">2022-08-10T06:19:06Z</dcterms:created>
  <dcterms:modified xsi:type="dcterms:W3CDTF">2022-08-10T06:19:18Z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fd6a3f1-13ee-4193-aae5-4c5d46d7a876_Enabled">
    <vt:lpwstr>True</vt:lpwstr>
  </property>
  <property fmtid="{D5CDD505-2E9C-101B-9397-08002B2CF9AE}" pid="3" name="MSIP_Label_6fd6a3f1-13ee-4193-aae5-4c5d46d7a876_SiteId">
    <vt:lpwstr>22d30701-ec5e-4bdc-ba4f-b9234053b0a9</vt:lpwstr>
  </property>
  <property fmtid="{D5CDD505-2E9C-101B-9397-08002B2CF9AE}" pid="4" name="MSIP_Label_6fd6a3f1-13ee-4193-aae5-4c5d46d7a876_Owner">
    <vt:lpwstr>vegas.jennifer@jdecoffee.com</vt:lpwstr>
  </property>
  <property fmtid="{D5CDD505-2E9C-101B-9397-08002B2CF9AE}" pid="5" name="MSIP_Label_6fd6a3f1-13ee-4193-aae5-4c5d46d7a876_SetDate">
    <vt:lpwstr>2022-08-10T06:19:12.6556625Z</vt:lpwstr>
  </property>
  <property fmtid="{D5CDD505-2E9C-101B-9397-08002B2CF9AE}" pid="6" name="MSIP_Label_6fd6a3f1-13ee-4193-aae5-4c5d46d7a876_Name">
    <vt:lpwstr>Confidential</vt:lpwstr>
  </property>
  <property fmtid="{D5CDD505-2E9C-101B-9397-08002B2CF9AE}" pid="7" name="MSIP_Label_6fd6a3f1-13ee-4193-aae5-4c5d46d7a876_Application">
    <vt:lpwstr>Microsoft Azure Information Protection</vt:lpwstr>
  </property>
  <property fmtid="{D5CDD505-2E9C-101B-9397-08002B2CF9AE}" pid="8" name="MSIP_Label_6fd6a3f1-13ee-4193-aae5-4c5d46d7a876_ActionId">
    <vt:lpwstr>bccd8b53-48f0-49ab-9ffb-bf345c469873</vt:lpwstr>
  </property>
  <property fmtid="{D5CDD505-2E9C-101B-9397-08002B2CF9AE}" pid="9" name="MSIP_Label_6fd6a3f1-13ee-4193-aae5-4c5d46d7a876_Extended_MSFT_Method">
    <vt:lpwstr>Automatic</vt:lpwstr>
  </property>
  <property fmtid="{D5CDD505-2E9C-101B-9397-08002B2CF9AE}" pid="10" name="Sensitivity">
    <vt:lpwstr>Confidential</vt:lpwstr>
  </property>
</Properties>
</file>