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8780" windowHeight="11895"/>
  </bookViews>
  <sheets>
    <sheet name="Mouvements" sheetId="1" r:id="rId1"/>
  </sheets>
  <definedNames>
    <definedName name="_xlnm._FilterDatabase" localSheetId="0" hidden="1">Mouvements!$A$1:$T$1</definedName>
  </definedNames>
  <calcPr calcId="145621"/>
</workbook>
</file>

<file path=xl/calcChain.xml><?xml version="1.0" encoding="utf-8"?>
<calcChain xmlns="http://schemas.openxmlformats.org/spreadsheetml/2006/main">
  <c r="T10" i="1" l="1" a="1"/>
  <c r="T10" i="1" s="1"/>
  <c r="T21" i="1" a="1"/>
  <c r="T21" i="1" s="1"/>
  <c r="T20" i="1" a="1"/>
  <c r="T20" i="1" s="1"/>
  <c r="V1" i="1"/>
  <c r="S55" i="1"/>
  <c r="T54" i="1" a="1"/>
  <c r="T54" i="1" s="1"/>
  <c r="S54" i="1"/>
  <c r="T53" i="1" a="1"/>
  <c r="T53" i="1" s="1"/>
  <c r="S53" i="1"/>
  <c r="S52" i="1"/>
  <c r="S51" i="1"/>
  <c r="S50" i="1"/>
  <c r="S49" i="1"/>
  <c r="S48" i="1"/>
  <c r="T47" i="1" a="1"/>
  <c r="T47" i="1" s="1"/>
  <c r="S47" i="1"/>
  <c r="T46" i="1" a="1"/>
  <c r="T46" i="1" s="1"/>
  <c r="S46" i="1"/>
  <c r="T45" i="1" a="1"/>
  <c r="T45" i="1" s="1"/>
  <c r="S45" i="1"/>
  <c r="T44" i="1"/>
  <c r="T44" i="1" a="1"/>
  <c r="S44" i="1"/>
  <c r="T43" i="1" a="1"/>
  <c r="T43" i="1" s="1"/>
  <c r="S43" i="1"/>
  <c r="T42" i="1" a="1"/>
  <c r="T42" i="1" s="1"/>
  <c r="S42" i="1"/>
  <c r="T41" i="1" a="1"/>
  <c r="T41" i="1" s="1"/>
  <c r="S41" i="1"/>
  <c r="T40" i="1" a="1"/>
  <c r="T40" i="1" s="1"/>
  <c r="S40" i="1"/>
  <c r="T39" i="1" a="1"/>
  <c r="T39" i="1" s="1"/>
  <c r="S39" i="1"/>
  <c r="T38" i="1" a="1"/>
  <c r="T38" i="1" s="1"/>
  <c r="S38" i="1"/>
  <c r="T37" i="1" a="1"/>
  <c r="T37" i="1" s="1"/>
  <c r="S37" i="1"/>
  <c r="T36" i="1" a="1"/>
  <c r="T36" i="1" s="1"/>
  <c r="S36" i="1"/>
  <c r="S35" i="1"/>
  <c r="T34" i="1" a="1"/>
  <c r="T34" i="1" s="1"/>
  <c r="S34" i="1"/>
  <c r="S33" i="1"/>
  <c r="T32" i="1" a="1"/>
  <c r="T32" i="1" s="1"/>
  <c r="S32" i="1"/>
  <c r="S31" i="1"/>
  <c r="T30" i="1" a="1"/>
  <c r="T30" i="1" s="1"/>
  <c r="S30" i="1"/>
  <c r="S29" i="1"/>
  <c r="T28" i="1" a="1"/>
  <c r="T28" i="1" s="1"/>
  <c r="S28" i="1"/>
  <c r="T27" i="1" a="1"/>
  <c r="T27" i="1" s="1"/>
  <c r="S27" i="1"/>
  <c r="S26" i="1"/>
  <c r="S25" i="1"/>
  <c r="S24" i="1"/>
  <c r="S23" i="1"/>
  <c r="S22" i="1"/>
  <c r="S21" i="1"/>
  <c r="S20" i="1"/>
  <c r="S19" i="1"/>
  <c r="S18" i="1"/>
  <c r="T17" i="1" a="1"/>
  <c r="T17" i="1" s="1"/>
  <c r="S17" i="1"/>
  <c r="T16" i="1"/>
  <c r="T16" i="1" a="1"/>
  <c r="S16" i="1"/>
  <c r="T15" i="1" a="1"/>
  <c r="T15" i="1" s="1"/>
  <c r="S15" i="1"/>
  <c r="S14" i="1"/>
  <c r="T13" i="1" a="1"/>
  <c r="T13" i="1" s="1"/>
  <c r="S13" i="1"/>
  <c r="T12" i="1"/>
  <c r="T12" i="1" a="1"/>
  <c r="S12" i="1"/>
  <c r="T11" i="1" a="1"/>
  <c r="T11" i="1" s="1"/>
  <c r="S11" i="1"/>
  <c r="S10" i="1"/>
  <c r="T9" i="1" a="1"/>
  <c r="T9" i="1" s="1"/>
  <c r="S9" i="1"/>
  <c r="S8" i="1"/>
  <c r="T7" i="1" a="1"/>
  <c r="T7" i="1" s="1"/>
  <c r="S7" i="1"/>
  <c r="T6" i="1" a="1"/>
  <c r="T6" i="1" s="1"/>
  <c r="S6" i="1"/>
  <c r="T5" i="1" a="1"/>
  <c r="T5" i="1" s="1"/>
  <c r="S5" i="1"/>
  <c r="T4" i="1" a="1"/>
  <c r="T4" i="1" s="1"/>
  <c r="S4" i="1"/>
  <c r="T3" i="1" a="1"/>
  <c r="T3" i="1" s="1"/>
  <c r="S3" i="1"/>
  <c r="T2" i="1" a="1"/>
  <c r="T2" i="1" s="1"/>
  <c r="S2" i="1"/>
  <c r="T52" i="1" s="1" a="1"/>
  <c r="T52" i="1" s="1"/>
  <c r="T19" i="1" l="1" a="1"/>
  <c r="T19" i="1" s="1"/>
  <c r="T23" i="1" a="1"/>
  <c r="T23" i="1" s="1"/>
  <c r="T25" i="1" a="1"/>
  <c r="T25" i="1" s="1"/>
  <c r="T29" i="1" a="1"/>
  <c r="T29" i="1" s="1"/>
  <c r="T31" i="1" a="1"/>
  <c r="T31" i="1" s="1"/>
  <c r="T33" i="1" a="1"/>
  <c r="T33" i="1" s="1"/>
  <c r="T35" i="1" a="1"/>
  <c r="T35" i="1" s="1"/>
  <c r="T49" i="1" a="1"/>
  <c r="T49" i="1" s="1"/>
  <c r="T51" i="1" a="1"/>
  <c r="T51" i="1" s="1"/>
  <c r="T55" i="1" a="1"/>
  <c r="T55" i="1" s="1"/>
  <c r="T8" i="1" a="1"/>
  <c r="T8" i="1" s="1"/>
  <c r="T14" i="1" a="1"/>
  <c r="T14" i="1" s="1"/>
  <c r="T18" i="1" a="1"/>
  <c r="T18" i="1" s="1"/>
  <c r="T22" i="1" a="1"/>
  <c r="T22" i="1" s="1"/>
  <c r="T24" i="1" a="1"/>
  <c r="T24" i="1" s="1"/>
  <c r="T26" i="1" a="1"/>
  <c r="T26" i="1" s="1"/>
  <c r="T48" i="1" a="1"/>
  <c r="T48" i="1" s="1"/>
  <c r="T50" i="1" a="1"/>
  <c r="T50" i="1" s="1"/>
</calcChain>
</file>

<file path=xl/sharedStrings.xml><?xml version="1.0" encoding="utf-8"?>
<sst xmlns="http://schemas.openxmlformats.org/spreadsheetml/2006/main" count="176" uniqueCount="23">
  <si>
    <t xml:space="preserve">Planific. </t>
  </si>
  <si>
    <t xml:space="preserve"> Part number</t>
  </si>
  <si>
    <t xml:space="preserve"> Type ordre               </t>
  </si>
  <si>
    <t xml:space="preserve"> Type transaction         </t>
  </si>
  <si>
    <t xml:space="preserve"> Dte trans.</t>
  </si>
  <si>
    <t xml:space="preserve"> Quantité       </t>
  </si>
  <si>
    <t xml:space="preserve"> Stock 
 réel     </t>
  </si>
  <si>
    <t xml:space="preserve"> Stock
 bloqué   </t>
  </si>
  <si>
    <t xml:space="preserve"> Cd sélection</t>
  </si>
  <si>
    <t xml:space="preserve"> Stock
 à jours</t>
  </si>
  <si>
    <t xml:space="preserve"> Coût 
 du stock</t>
  </si>
  <si>
    <t xml:space="preserve"> Détection
 OA/POA</t>
  </si>
  <si>
    <t>Date prochain OA</t>
  </si>
  <si>
    <t>Total</t>
  </si>
  <si>
    <t xml:space="preserve"> POA-MRP                  </t>
  </si>
  <si>
    <t xml:space="preserve"> + (réception planifiée)  </t>
  </si>
  <si>
    <t>+</t>
  </si>
  <si>
    <t xml:space="preserve"> POF-PRP                  </t>
  </si>
  <si>
    <t xml:space="preserve"> - (besoin en matières)   </t>
  </si>
  <si>
    <t>-</t>
  </si>
  <si>
    <t xml:space="preserve"> OF (ordre de fabr.)      </t>
  </si>
  <si>
    <t xml:space="preserve"> OA (ordre d'achat)       </t>
  </si>
  <si>
    <t xml:space="preserve"> POF-MRP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</si>
</sst>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#,##0.00\ &quot;€&quot;"/>
    <numFmt numFmtId="166" formatCode="0.00\ \€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indexed="8"/>
      <name val="Arial"/>
      <family val="2"/>
      <charset val="238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1" fillId="2" borderId="1" xfId="1" applyFont="1" applyFill="1" applyBorder="1" applyAlignment="1">
      <alignment horizontal="left" vertical="center" wrapText="1"/>
    </xf>
    <xf numFmtId="164" fontId="1" fillId="2" borderId="1" xfId="1" applyNumberFormat="1" applyFont="1" applyFill="1" applyBorder="1" applyAlignment="1">
      <alignment horizontal="left" vertical="center" wrapText="1"/>
    </xf>
    <xf numFmtId="0" fontId="1" fillId="2" borderId="0" xfId="1" applyNumberFormat="1" applyFont="1" applyFill="1" applyBorder="1" applyAlignment="1">
      <alignment horizontal="left" vertical="center" wrapText="1"/>
    </xf>
    <xf numFmtId="14" fontId="1" fillId="2" borderId="0" xfId="1" applyNumberFormat="1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vertical="center"/>
    </xf>
    <xf numFmtId="165" fontId="4" fillId="3" borderId="3" xfId="0" applyNumberFormat="1" applyFont="1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/>
    <xf numFmtId="0" fontId="0" fillId="0" borderId="0" xfId="0" applyNumberFormat="1"/>
    <xf numFmtId="0" fontId="5" fillId="0" borderId="0" xfId="0" applyFont="1"/>
    <xf numFmtId="166" fontId="0" fillId="0" borderId="0" xfId="0" applyNumberFormat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6" fillId="0" borderId="0" xfId="0" applyNumberFormat="1" applyFont="1"/>
    <xf numFmtId="14" fontId="6" fillId="0" borderId="0" xfId="0" applyNumberFormat="1" applyFont="1"/>
  </cellXfs>
  <cellStyles count="2">
    <cellStyle name="Normal" xfId="0" builtinId="0"/>
    <cellStyle name="Normal_Sheet1" xfId="1"/>
  </cellStyles>
  <dxfs count="1">
    <dxf>
      <font>
        <color rgb="FF9C0006"/>
      </font>
      <fill>
        <patternFill>
          <fgColor indexed="64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314325</xdr:colOff>
          <xdr:row>0</xdr:row>
          <xdr:rowOff>47625</xdr:rowOff>
        </xdr:from>
        <xdr:to>
          <xdr:col>24</xdr:col>
          <xdr:colOff>504825</xdr:colOff>
          <xdr:row>0</xdr:row>
          <xdr:rowOff>428625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11206</xdr:colOff>
      <xdr:row>26</xdr:row>
      <xdr:rowOff>67236</xdr:rowOff>
    </xdr:from>
    <xdr:to>
      <xdr:col>13</xdr:col>
      <xdr:colOff>145677</xdr:colOff>
      <xdr:row>40</xdr:row>
      <xdr:rowOff>78442</xdr:rowOff>
    </xdr:to>
    <xdr:sp macro="" textlink="">
      <xdr:nvSpPr>
        <xdr:cNvPr id="2" name="ZoneTexte 1"/>
        <xdr:cNvSpPr txBox="1"/>
      </xdr:nvSpPr>
      <xdr:spPr>
        <a:xfrm>
          <a:off x="1748118" y="5367618"/>
          <a:ext cx="5804647" cy="26782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En rouge</a:t>
          </a:r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le résultat souhaité.</a:t>
          </a:r>
        </a:p>
        <a:p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On entre les deux formules en S2 et T2 puis en glisse jusq'en bas du tableau. ( dernière ligne pleine de la colonne B par exemple)</a:t>
          </a:r>
          <a:endParaRPr lang="fr-FR">
            <a:solidFill>
              <a:srgbClr val="FF0000"/>
            </a:solidFill>
            <a:effectLst/>
          </a:endParaRPr>
        </a:p>
        <a:p>
          <a:endParaRPr lang="fr-FR" sz="1100">
            <a:solidFill>
              <a:srgbClr val="FF0000"/>
            </a:solidFill>
          </a:endParaRPr>
        </a:p>
        <a:p>
          <a:r>
            <a:rPr lang="fr-FR" sz="1100">
              <a:solidFill>
                <a:srgbClr val="FF0000"/>
              </a:solidFill>
            </a:rPr>
            <a:t>Avec le code de Raja, ça glisse mais vers le haut... étrange.</a:t>
          </a:r>
        </a:p>
        <a:p>
          <a:endParaRPr lang="fr-FR" sz="1100"/>
        </a:p>
        <a:p>
          <a:r>
            <a:rPr lang="fr-FR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Sub formules()</a:t>
          </a:r>
          <a:r>
            <a:rPr lang="fr-FR" b="0" i="1"/>
            <a:t/>
          </a:r>
          <a:br>
            <a:rPr lang="fr-FR" b="0" i="1"/>
          </a:br>
          <a:r>
            <a:rPr lang="fr-FR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Range(("S2"), "S" &amp; Range("S" &amp; Application.Rows.Count).End(xlUp).Row).FormulaR1C1 = _</a:t>
          </a:r>
          <a:r>
            <a:rPr lang="fr-FR" b="0" i="1"/>
            <a:t/>
          </a:r>
          <a:br>
            <a:rPr lang="fr-FR" b="0" i="1"/>
          </a:br>
          <a:r>
            <a:rPr lang="fr-FR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    "=OR(LEFT(TRIM(RC6),2)=""OA"",LEFT(TRIM(RC6),3)=""POA"")*1"</a:t>
          </a:r>
          <a:r>
            <a:rPr lang="fr-FR" b="0" i="1"/>
            <a:t/>
          </a:r>
          <a:br>
            <a:rPr lang="fr-FR" b="0" i="1"/>
          </a:br>
          <a:r>
            <a:rPr lang="fr-FR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Range(("T2"), "T" &amp; Range("T" &amp; Application.Rows.Count).End(xlUp).Row).FormulaR1C1 = _</a:t>
          </a:r>
          <a:r>
            <a:rPr lang="fr-FR" b="0" i="1"/>
            <a:t/>
          </a:r>
          <a:br>
            <a:rPr lang="fr-FR" b="0" i="1"/>
          </a:br>
          <a:r>
            <a:rPr lang="fr-FR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       "=IF(RC[-4]&gt;=0,"""",SMALL(IF((R2C2:R100000C2=RC2)*(R2C19:R100000C19=1)*(R2C[-12]:R100000C8&gt;=RC8),R2C[-12]:R100000C8),SUMPRODUCT((R2C2:RC2=RC2)*(R2C[-4]:RC16&lt;0))))"</a:t>
          </a:r>
          <a:r>
            <a:rPr lang="fr-FR" b="0" i="1"/>
            <a:t/>
          </a:r>
          <a:br>
            <a:rPr lang="fr-FR" b="0" i="1"/>
          </a:br>
          <a:r>
            <a:rPr lang="fr-FR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 Sub</a:t>
          </a:r>
          <a:endParaRPr lang="fr-FR" sz="1100" b="0" i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55"/>
  <sheetViews>
    <sheetView tabSelected="1" zoomScale="85" zoomScaleNormal="85" workbookViewId="0">
      <pane ySplit="1" topLeftCell="A2" activePane="bottomLeft" state="frozen"/>
      <selection pane="bottomLeft" activeCell="V32" sqref="V32"/>
    </sheetView>
  </sheetViews>
  <sheetFormatPr baseColWidth="10" defaultRowHeight="15" x14ac:dyDescent="0.25"/>
  <cols>
    <col min="1" max="1" width="7.5703125" customWidth="1"/>
    <col min="2" max="2" width="13.42578125" customWidth="1"/>
    <col min="3" max="3" width="5" customWidth="1"/>
    <col min="4" max="4" width="4" customWidth="1"/>
    <col min="5" max="5" width="3.85546875" customWidth="1"/>
    <col min="6" max="6" width="17.85546875" customWidth="1"/>
    <col min="7" max="7" width="23.42578125" customWidth="1"/>
    <col min="8" max="8" width="10.85546875" customWidth="1"/>
    <col min="9" max="9" width="9.28515625" customWidth="1"/>
    <col min="10" max="10" width="5.28515625" customWidth="1"/>
    <col min="11" max="11" width="3.85546875" customWidth="1"/>
    <col min="12" max="12" width="3.5703125" customWidth="1"/>
    <col min="13" max="13" width="3.140625" customWidth="1"/>
    <col min="14" max="14" width="3" customWidth="1"/>
    <col min="15" max="15" width="3.140625" customWidth="1"/>
    <col min="16" max="16" width="5.42578125" customWidth="1"/>
    <col min="17" max="17" width="2.140625" bestFit="1" customWidth="1"/>
    <col min="18" max="18" width="11.140625" customWidth="1"/>
    <col min="19" max="19" width="5" style="12" customWidth="1"/>
    <col min="20" max="20" width="14.42578125" style="11" bestFit="1" customWidth="1"/>
    <col min="21" max="21" width="6.140625" bestFit="1" customWidth="1"/>
    <col min="22" max="22" width="16.42578125" bestFit="1" customWidth="1"/>
  </cols>
  <sheetData>
    <row r="1" spans="1:25" s="10" customFormat="1" ht="42.75" customHeight="1" thickBot="1" x14ac:dyDescent="0.3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2" t="s">
        <v>4</v>
      </c>
      <c r="I1" s="1" t="s">
        <v>5</v>
      </c>
      <c r="J1" s="1" t="s">
        <v>6</v>
      </c>
      <c r="K1" s="1" t="s">
        <v>7</v>
      </c>
      <c r="L1" s="1"/>
      <c r="M1" s="1"/>
      <c r="N1" s="1"/>
      <c r="O1" s="1" t="s">
        <v>8</v>
      </c>
      <c r="P1" s="1" t="s">
        <v>9</v>
      </c>
      <c r="Q1" s="1"/>
      <c r="R1" s="1" t="s">
        <v>10</v>
      </c>
      <c r="S1" s="3" t="s">
        <v>11</v>
      </c>
      <c r="T1" s="4" t="s">
        <v>12</v>
      </c>
      <c r="U1" s="5" t="s">
        <v>13</v>
      </c>
      <c r="V1" s="6">
        <f>SUBTOTAL(109,$R:$R)</f>
        <v>0</v>
      </c>
      <c r="W1" s="7"/>
      <c r="X1" s="8"/>
      <c r="Y1" s="9"/>
    </row>
    <row r="2" spans="1:25" x14ac:dyDescent="0.25">
      <c r="B2" s="15">
        <v>1</v>
      </c>
      <c r="F2" t="s">
        <v>14</v>
      </c>
      <c r="G2" t="s">
        <v>15</v>
      </c>
      <c r="H2" s="11">
        <v>41205</v>
      </c>
      <c r="I2">
        <v>1</v>
      </c>
      <c r="J2">
        <v>0</v>
      </c>
      <c r="K2">
        <v>0</v>
      </c>
      <c r="O2">
        <v>9</v>
      </c>
      <c r="P2">
        <v>1</v>
      </c>
      <c r="Q2" t="s">
        <v>16</v>
      </c>
      <c r="S2" s="21">
        <f t="shared" ref="S2:S55" si="0">OR(LEFT(TRIM($F2),2)="OA",LEFT(TRIM($F2),3)="POA")*1</f>
        <v>1</v>
      </c>
      <c r="T2" s="22" t="str">
        <f t="array" ref="T2">IF(P2&gt;=0,"",SMALL(IF(($B$2:$B$61826=$B2)*($S$2:$S$61826=1)*(H$2:$H$61826&gt;=$H2),H$2:$H$61826),SUMPRODUCT(($B$2:$B2=$B2)*(P$2:$P2&lt;0))))</f>
        <v/>
      </c>
    </row>
    <row r="3" spans="1:25" x14ac:dyDescent="0.25">
      <c r="B3" s="15">
        <v>1</v>
      </c>
      <c r="F3" t="s">
        <v>17</v>
      </c>
      <c r="G3" t="s">
        <v>18</v>
      </c>
      <c r="H3" s="11">
        <v>41205</v>
      </c>
      <c r="I3">
        <v>1</v>
      </c>
      <c r="J3">
        <v>0</v>
      </c>
      <c r="K3">
        <v>0</v>
      </c>
      <c r="O3">
        <v>9</v>
      </c>
      <c r="P3">
        <v>0</v>
      </c>
      <c r="Q3" t="s">
        <v>19</v>
      </c>
      <c r="S3" s="21">
        <f t="shared" si="0"/>
        <v>0</v>
      </c>
      <c r="T3" s="22" t="str">
        <f t="array" ref="T3">IF(P3&gt;=0,"",SMALL(IF(($B$2:$B$61826=$B3)*($S$2:$S$61826=1)*(H$2:$H$61826&gt;=$H3),H$2:$H$61826),SUMPRODUCT(($B$2:$B3=$B3)*(P$2:$P3&lt;0))))</f>
        <v/>
      </c>
    </row>
    <row r="4" spans="1:25" x14ac:dyDescent="0.25">
      <c r="B4" s="15">
        <v>1</v>
      </c>
      <c r="F4" t="s">
        <v>14</v>
      </c>
      <c r="G4" t="s">
        <v>15</v>
      </c>
      <c r="H4" s="11">
        <v>41211</v>
      </c>
      <c r="I4">
        <v>1</v>
      </c>
      <c r="J4">
        <v>0</v>
      </c>
      <c r="K4">
        <v>0</v>
      </c>
      <c r="O4">
        <v>9</v>
      </c>
      <c r="P4">
        <v>1</v>
      </c>
      <c r="Q4" t="s">
        <v>16</v>
      </c>
      <c r="S4" s="21">
        <f t="shared" si="0"/>
        <v>1</v>
      </c>
      <c r="T4" s="22" t="str">
        <f t="array" ref="T4">IF(P4&gt;=0,"",SMALL(IF(($B$2:$B$61826=$B4)*($S$2:$S$61826=1)*(H$2:$H$61826&gt;=$H4),H$2:$H$61826),SUMPRODUCT(($B$2:$B4=$B4)*(P$2:$P4&lt;0))))</f>
        <v/>
      </c>
    </row>
    <row r="5" spans="1:25" x14ac:dyDescent="0.25">
      <c r="B5" s="15">
        <v>1</v>
      </c>
      <c r="F5" t="s">
        <v>17</v>
      </c>
      <c r="G5" t="s">
        <v>18</v>
      </c>
      <c r="H5" s="11">
        <v>41211</v>
      </c>
      <c r="I5">
        <v>1</v>
      </c>
      <c r="J5">
        <v>0</v>
      </c>
      <c r="K5">
        <v>0</v>
      </c>
      <c r="O5">
        <v>9</v>
      </c>
      <c r="P5">
        <v>0</v>
      </c>
      <c r="Q5" t="s">
        <v>19</v>
      </c>
      <c r="S5" s="21">
        <f t="shared" si="0"/>
        <v>0</v>
      </c>
      <c r="T5" s="22" t="str">
        <f t="array" ref="T5">IF(P5&gt;=0,"",SMALL(IF(($B$2:$B$61826=$B5)*($S$2:$S$61826=1)*(H$2:$H$61826&gt;=$H5),H$2:$H$61826),SUMPRODUCT(($B$2:$B5=$B5)*(P$2:$P5&lt;0))))</f>
        <v/>
      </c>
    </row>
    <row r="6" spans="1:25" x14ac:dyDescent="0.25">
      <c r="B6" s="15">
        <v>1</v>
      </c>
      <c r="F6" t="s">
        <v>14</v>
      </c>
      <c r="G6" t="s">
        <v>15</v>
      </c>
      <c r="H6" s="11">
        <v>41229</v>
      </c>
      <c r="I6">
        <v>1</v>
      </c>
      <c r="J6">
        <v>0</v>
      </c>
      <c r="K6">
        <v>0</v>
      </c>
      <c r="O6">
        <v>9</v>
      </c>
      <c r="P6">
        <v>1</v>
      </c>
      <c r="Q6" t="s">
        <v>16</v>
      </c>
      <c r="S6" s="21">
        <f t="shared" si="0"/>
        <v>1</v>
      </c>
      <c r="T6" s="22" t="str">
        <f t="array" ref="T6">IF(P6&gt;=0,"",SMALL(IF(($B$2:$B$61826=$B6)*($S$2:$S$61826=1)*(H$2:$H$61826&gt;=$H6),H$2:$H$61826),SUMPRODUCT(($B$2:$B6=$B6)*(P$2:$P6&lt;0))))</f>
        <v/>
      </c>
    </row>
    <row r="7" spans="1:25" x14ac:dyDescent="0.25">
      <c r="B7" s="15">
        <v>1</v>
      </c>
      <c r="F7" t="s">
        <v>17</v>
      </c>
      <c r="G7" t="s">
        <v>18</v>
      </c>
      <c r="H7" s="11">
        <v>41229</v>
      </c>
      <c r="I7">
        <v>1</v>
      </c>
      <c r="J7">
        <v>0</v>
      </c>
      <c r="K7">
        <v>0</v>
      </c>
      <c r="O7">
        <v>9</v>
      </c>
      <c r="P7">
        <v>0</v>
      </c>
      <c r="Q7" t="s">
        <v>19</v>
      </c>
      <c r="S7" s="21">
        <f t="shared" si="0"/>
        <v>0</v>
      </c>
      <c r="T7" s="22" t="str">
        <f t="array" ref="T7">IF(P7&gt;=0,"",SMALL(IF(($B$2:$B$61826=$B7)*($S$2:$S$61826=1)*(H$2:$H$61826&gt;=$H7),H$2:$H$61826),SUMPRODUCT(($B$2:$B7=$B7)*(P$2:$P7&lt;0))))</f>
        <v/>
      </c>
    </row>
    <row r="8" spans="1:25" x14ac:dyDescent="0.25">
      <c r="B8" s="15">
        <v>1</v>
      </c>
      <c r="F8" t="s">
        <v>17</v>
      </c>
      <c r="G8" t="s">
        <v>18</v>
      </c>
      <c r="H8" s="11">
        <v>41240</v>
      </c>
      <c r="I8">
        <v>1</v>
      </c>
      <c r="J8">
        <v>0</v>
      </c>
      <c r="K8">
        <v>0</v>
      </c>
      <c r="O8">
        <v>9</v>
      </c>
      <c r="P8">
        <v>-1</v>
      </c>
      <c r="Q8" t="s">
        <v>19</v>
      </c>
      <c r="S8" s="21">
        <f t="shared" si="0"/>
        <v>0</v>
      </c>
      <c r="T8" s="22">
        <f t="array" ref="T8">IF(P8&gt;=0,"",SMALL(IF(($B$2:$B$61826=$B8)*($S$2:$S$61826=1)*(H$2:$H$61826&gt;=$H8),H$2:$H$61826),SUMPRODUCT(($B$2:$B8=$B8)*(P$2:$P8&lt;0))))</f>
        <v>41240</v>
      </c>
    </row>
    <row r="9" spans="1:25" x14ac:dyDescent="0.25">
      <c r="B9" s="15">
        <v>1</v>
      </c>
      <c r="F9" t="s">
        <v>14</v>
      </c>
      <c r="G9" t="s">
        <v>15</v>
      </c>
      <c r="H9" s="11">
        <v>41240</v>
      </c>
      <c r="I9">
        <v>1</v>
      </c>
      <c r="J9">
        <v>0</v>
      </c>
      <c r="K9">
        <v>0</v>
      </c>
      <c r="O9">
        <v>9</v>
      </c>
      <c r="P9">
        <v>0</v>
      </c>
      <c r="Q9" t="s">
        <v>16</v>
      </c>
      <c r="S9" s="21">
        <f t="shared" si="0"/>
        <v>1</v>
      </c>
      <c r="T9" s="22" t="str">
        <f t="array" ref="T9">IF(P9&gt;=0,"",SMALL(IF(($B$2:$B$61826=$B9)*($S$2:$S$61826=1)*(H$2:$H$61826&gt;=$H9),H$2:$H$61826),SUMPRODUCT(($B$2:$B9=$B9)*(P$2:$P9&lt;0))))</f>
        <v/>
      </c>
    </row>
    <row r="10" spans="1:25" x14ac:dyDescent="0.25">
      <c r="B10" s="15">
        <v>1</v>
      </c>
      <c r="F10" t="s">
        <v>17</v>
      </c>
      <c r="G10" t="s">
        <v>18</v>
      </c>
      <c r="H10" s="11">
        <v>41249</v>
      </c>
      <c r="I10">
        <v>1</v>
      </c>
      <c r="J10">
        <v>0</v>
      </c>
      <c r="K10">
        <v>0</v>
      </c>
      <c r="O10">
        <v>9</v>
      </c>
      <c r="P10">
        <v>-1</v>
      </c>
      <c r="Q10" t="s">
        <v>19</v>
      </c>
      <c r="S10" s="21">
        <f t="shared" si="0"/>
        <v>0</v>
      </c>
      <c r="T10" s="22">
        <f t="array" ref="T10">IF(P10&gt;=0,"",SMALL(IF(($B$2:$B$61826=$B10)*($S$2:$S$61826=1)*(H$2:$H$61826&gt;=$H10),H$2:$H$61826),SUMPRODUCT(($B$2:$B10=$B10)*(P$2:$P10&lt;0))))</f>
        <v>41261</v>
      </c>
    </row>
    <row r="11" spans="1:25" x14ac:dyDescent="0.25">
      <c r="B11" s="15">
        <v>1</v>
      </c>
      <c r="F11" t="s">
        <v>14</v>
      </c>
      <c r="G11" t="s">
        <v>15</v>
      </c>
      <c r="H11" s="11">
        <v>41249</v>
      </c>
      <c r="I11">
        <v>1</v>
      </c>
      <c r="J11">
        <v>0</v>
      </c>
      <c r="K11">
        <v>0</v>
      </c>
      <c r="O11">
        <v>9</v>
      </c>
      <c r="P11">
        <v>0</v>
      </c>
      <c r="Q11" t="s">
        <v>16</v>
      </c>
      <c r="S11" s="21">
        <f t="shared" si="0"/>
        <v>1</v>
      </c>
      <c r="T11" s="22" t="str">
        <f t="array" ref="T11">IF(P11&gt;=0,"",SMALL(IF(($B$2:$B$61826=$B11)*($S$2:$S$61826=1)*(H$2:$H$61826&gt;=$H11),H$2:$H$61826),SUMPRODUCT(($B$2:$B11=$B11)*(P$2:$P11&lt;0))))</f>
        <v/>
      </c>
    </row>
    <row r="12" spans="1:25" x14ac:dyDescent="0.25">
      <c r="B12" s="15">
        <v>1</v>
      </c>
      <c r="F12" t="s">
        <v>14</v>
      </c>
      <c r="G12" t="s">
        <v>15</v>
      </c>
      <c r="H12" s="11">
        <v>41261</v>
      </c>
      <c r="I12">
        <v>1</v>
      </c>
      <c r="J12">
        <v>0</v>
      </c>
      <c r="K12">
        <v>0</v>
      </c>
      <c r="O12">
        <v>9</v>
      </c>
      <c r="P12">
        <v>1</v>
      </c>
      <c r="Q12" t="s">
        <v>16</v>
      </c>
      <c r="S12" s="21">
        <f t="shared" si="0"/>
        <v>1</v>
      </c>
      <c r="T12" s="22" t="str">
        <f t="array" ref="T12">IF(P12&gt;=0,"",SMALL(IF(($B$2:$B$61826=$B12)*($S$2:$S$61826=1)*(H$2:$H$61826&gt;=$H12),H$2:$H$61826),SUMPRODUCT(($B$2:$B12=$B12)*(P$2:$P12&lt;0))))</f>
        <v/>
      </c>
    </row>
    <row r="13" spans="1:25" x14ac:dyDescent="0.25">
      <c r="B13" s="15">
        <v>1</v>
      </c>
      <c r="F13" t="s">
        <v>17</v>
      </c>
      <c r="G13" t="s">
        <v>18</v>
      </c>
      <c r="H13" s="11">
        <v>41261</v>
      </c>
      <c r="I13">
        <v>1</v>
      </c>
      <c r="J13">
        <v>0</v>
      </c>
      <c r="K13">
        <v>0</v>
      </c>
      <c r="O13">
        <v>9</v>
      </c>
      <c r="P13">
        <v>0</v>
      </c>
      <c r="Q13" t="s">
        <v>19</v>
      </c>
      <c r="R13" s="13"/>
      <c r="S13" s="21">
        <f t="shared" si="0"/>
        <v>0</v>
      </c>
      <c r="T13" s="22" t="str">
        <f t="array" ref="T13">IF(P13&gt;=0,"",SMALL(IF(($B$2:$B$61826=$B13)*($S$2:$S$61826=1)*(H$2:$H$61826&gt;=$H13),H$2:$H$61826),SUMPRODUCT(($B$2:$B13=$B13)*(P$2:$P13&lt;0))))</f>
        <v/>
      </c>
    </row>
    <row r="14" spans="1:25" x14ac:dyDescent="0.25">
      <c r="B14" s="16">
        <v>2</v>
      </c>
      <c r="F14" t="s">
        <v>20</v>
      </c>
      <c r="G14" t="s">
        <v>18</v>
      </c>
      <c r="H14" s="11">
        <v>41185</v>
      </c>
      <c r="I14">
        <v>1</v>
      </c>
      <c r="J14">
        <v>0</v>
      </c>
      <c r="K14">
        <v>0</v>
      </c>
      <c r="O14">
        <v>9</v>
      </c>
      <c r="P14">
        <v>-1</v>
      </c>
      <c r="Q14" t="s">
        <v>19</v>
      </c>
      <c r="S14" s="21">
        <f t="shared" si="0"/>
        <v>0</v>
      </c>
      <c r="T14" s="22">
        <f t="array" ref="T14">IF(P14&gt;=0,"",SMALL(IF(($B$2:$B$61826=$B14)*($S$2:$S$61826=1)*(H$2:$H$61826&gt;=$H14),H$2:$H$61826),SUMPRODUCT(($B$2:$B14=$B14)*(P$2:$P14&lt;0))))</f>
        <v>41186</v>
      </c>
    </row>
    <row r="15" spans="1:25" x14ac:dyDescent="0.25">
      <c r="B15" s="16">
        <v>2</v>
      </c>
      <c r="F15" t="s">
        <v>21</v>
      </c>
      <c r="G15" t="s">
        <v>15</v>
      </c>
      <c r="H15" s="11">
        <v>41186</v>
      </c>
      <c r="I15">
        <v>1</v>
      </c>
      <c r="J15">
        <v>0</v>
      </c>
      <c r="K15">
        <v>0</v>
      </c>
      <c r="O15">
        <v>9</v>
      </c>
      <c r="P15">
        <v>0</v>
      </c>
      <c r="Q15" t="s">
        <v>16</v>
      </c>
      <c r="R15" s="13"/>
      <c r="S15" s="21">
        <f t="shared" si="0"/>
        <v>1</v>
      </c>
      <c r="T15" s="22" t="str">
        <f t="array" ref="T15">IF(P15&gt;=0,"",SMALL(IF(($B$2:$B$61826=$B15)*($S$2:$S$61826=1)*(H$2:$H$61826&gt;=$H15),H$2:$H$61826),SUMPRODUCT(($B$2:$B15=$B15)*(P$2:$P15&lt;0))))</f>
        <v/>
      </c>
    </row>
    <row r="16" spans="1:25" x14ac:dyDescent="0.25">
      <c r="B16" s="16">
        <v>2</v>
      </c>
      <c r="F16" t="s">
        <v>21</v>
      </c>
      <c r="G16" t="s">
        <v>15</v>
      </c>
      <c r="H16" s="11">
        <v>41198</v>
      </c>
      <c r="I16">
        <v>1</v>
      </c>
      <c r="J16">
        <v>1</v>
      </c>
      <c r="K16">
        <v>0</v>
      </c>
      <c r="O16">
        <v>2</v>
      </c>
      <c r="P16">
        <v>2</v>
      </c>
      <c r="Q16" t="s">
        <v>16</v>
      </c>
      <c r="R16" s="14"/>
      <c r="S16" s="21">
        <f t="shared" si="0"/>
        <v>1</v>
      </c>
      <c r="T16" s="22" t="str">
        <f t="array" ref="T16">IF(P16&gt;=0,"",SMALL(IF(($B$2:$B$61826=$B16)*($S$2:$S$61826=1)*(H$2:$H$61826&gt;=$H16),H$2:$H$61826),SUMPRODUCT(($B$2:$B16=$B16)*(P$2:$P16&lt;0))))</f>
        <v/>
      </c>
    </row>
    <row r="17" spans="2:20" x14ac:dyDescent="0.25">
      <c r="B17" s="17">
        <v>3</v>
      </c>
      <c r="F17" t="s">
        <v>20</v>
      </c>
      <c r="G17" t="s">
        <v>18</v>
      </c>
      <c r="H17" s="11">
        <v>41135</v>
      </c>
      <c r="I17">
        <v>2</v>
      </c>
      <c r="J17">
        <v>0</v>
      </c>
      <c r="K17">
        <v>0</v>
      </c>
      <c r="O17">
        <v>6</v>
      </c>
      <c r="P17">
        <v>-2</v>
      </c>
      <c r="Q17" t="s">
        <v>19</v>
      </c>
      <c r="S17" s="21">
        <f t="shared" si="0"/>
        <v>0</v>
      </c>
      <c r="T17" s="22">
        <f t="array" ref="T17">IF(P17&gt;=0,"",SMALL(IF(($B$2:$B$61826=$B17)*($S$2:$S$61826=1)*(H$2:$H$61826&gt;=$H17),H$2:$H$61826),SUMPRODUCT(($B$2:$B17=$B17)*(P$2:$P17&lt;0))))</f>
        <v>41173</v>
      </c>
    </row>
    <row r="18" spans="2:20" x14ac:dyDescent="0.25">
      <c r="B18" s="17">
        <v>3</v>
      </c>
      <c r="F18" t="s">
        <v>20</v>
      </c>
      <c r="G18" t="s">
        <v>18</v>
      </c>
      <c r="H18" s="11">
        <v>41149</v>
      </c>
      <c r="I18">
        <v>2</v>
      </c>
      <c r="J18">
        <v>0</v>
      </c>
      <c r="K18">
        <v>0</v>
      </c>
      <c r="O18">
        <v>6</v>
      </c>
      <c r="P18">
        <v>-4</v>
      </c>
      <c r="Q18" t="s">
        <v>19</v>
      </c>
      <c r="S18" s="21">
        <f t="shared" si="0"/>
        <v>0</v>
      </c>
      <c r="T18" s="22">
        <f t="array" ref="T18">IF(P18&gt;=0,"",SMALL(IF(($B$2:$B$61826=$B18)*($S$2:$S$61826=1)*(H$2:$H$61826&gt;=$H18),H$2:$H$61826),SUMPRODUCT(($B$2:$B18=$B18)*(P$2:$P18&lt;0))))</f>
        <v>41205</v>
      </c>
    </row>
    <row r="19" spans="2:20" x14ac:dyDescent="0.25">
      <c r="B19" s="17">
        <v>3</v>
      </c>
      <c r="F19" t="s">
        <v>20</v>
      </c>
      <c r="G19" t="s">
        <v>18</v>
      </c>
      <c r="H19" s="11">
        <v>41170</v>
      </c>
      <c r="I19">
        <v>2</v>
      </c>
      <c r="J19">
        <v>0</v>
      </c>
      <c r="K19">
        <v>0</v>
      </c>
      <c r="O19">
        <v>6</v>
      </c>
      <c r="P19">
        <v>-6</v>
      </c>
      <c r="Q19" t="s">
        <v>19</v>
      </c>
      <c r="S19" s="21">
        <f t="shared" si="0"/>
        <v>0</v>
      </c>
      <c r="T19" s="22">
        <f t="array" ref="T19">IF(P19&gt;=0,"",SMALL(IF(($B$2:$B$61826=$B19)*($S$2:$S$61826=1)*(H$2:$H$61826&gt;=$H19),H$2:$H$61826),SUMPRODUCT(($B$2:$B19=$B19)*(P$2:$P19&lt;0))))</f>
        <v>41240</v>
      </c>
    </row>
    <row r="20" spans="2:20" x14ac:dyDescent="0.25">
      <c r="B20" s="17">
        <v>3</v>
      </c>
      <c r="F20" t="s">
        <v>21</v>
      </c>
      <c r="G20" t="s">
        <v>15</v>
      </c>
      <c r="H20" s="11">
        <v>41173</v>
      </c>
      <c r="I20">
        <v>2</v>
      </c>
      <c r="J20">
        <v>0</v>
      </c>
      <c r="K20">
        <v>0</v>
      </c>
      <c r="O20">
        <v>6</v>
      </c>
      <c r="P20">
        <v>-4</v>
      </c>
      <c r="Q20" t="s">
        <v>16</v>
      </c>
      <c r="S20" s="21">
        <f t="shared" si="0"/>
        <v>1</v>
      </c>
      <c r="T20" s="22">
        <f t="array" ref="T20">IF(P20&gt;=0,"",SMALL(IF(($B$2:$B$61826=$B20)*($S$2:$S$61826=1)*(H$2:$H$61826&gt;=$H20),H$2:$H$61826),SUMPRODUCT(($B$2:$B20=$B20)*(P$2:$P20&lt;0))))</f>
        <v>41265</v>
      </c>
    </row>
    <row r="21" spans="2:20" x14ac:dyDescent="0.25">
      <c r="B21" s="17">
        <v>3</v>
      </c>
      <c r="F21" t="s">
        <v>21</v>
      </c>
      <c r="G21" t="s">
        <v>15</v>
      </c>
      <c r="H21" s="11">
        <v>41205</v>
      </c>
      <c r="I21">
        <v>2</v>
      </c>
      <c r="J21">
        <v>0</v>
      </c>
      <c r="K21">
        <v>0</v>
      </c>
      <c r="O21">
        <v>6</v>
      </c>
      <c r="P21">
        <v>-2</v>
      </c>
      <c r="Q21" t="s">
        <v>16</v>
      </c>
      <c r="S21" s="21">
        <f t="shared" si="0"/>
        <v>1</v>
      </c>
      <c r="T21" s="22" t="e">
        <f t="array" ref="T21">IF(P21&gt;=0,"",SMALL(IF(($B$2:$B$61826=$B21)*($S$2:$S$61826=1)*(H$2:$H$61826&gt;=$H21),H$2:$H$61826),SUMPRODUCT(($B$2:$B21=$B21)*(P$2:$P21&lt;0))))</f>
        <v>#NUM!</v>
      </c>
    </row>
    <row r="22" spans="2:20" x14ac:dyDescent="0.25">
      <c r="B22" s="17">
        <v>3</v>
      </c>
      <c r="F22" t="s">
        <v>22</v>
      </c>
      <c r="G22" t="s">
        <v>18</v>
      </c>
      <c r="H22" s="11">
        <v>41213</v>
      </c>
      <c r="I22">
        <v>4</v>
      </c>
      <c r="J22">
        <v>0</v>
      </c>
      <c r="K22">
        <v>0</v>
      </c>
      <c r="O22">
        <v>6</v>
      </c>
      <c r="P22">
        <v>-6</v>
      </c>
      <c r="Q22" t="s">
        <v>19</v>
      </c>
      <c r="S22" s="21">
        <f t="shared" si="0"/>
        <v>0</v>
      </c>
      <c r="T22" s="22" t="e">
        <f t="array" ref="T22">IF(P22&gt;=0,"",SMALL(IF(($B$2:$B$61826=$B22)*($S$2:$S$61826=1)*(H$2:$H$61826&gt;=$H22),H$2:$H$61826),SUMPRODUCT(($B$2:$B22=$B22)*(P$2:$P22&lt;0))))</f>
        <v>#NUM!</v>
      </c>
    </row>
    <row r="23" spans="2:20" x14ac:dyDescent="0.25">
      <c r="B23" s="17">
        <v>3</v>
      </c>
      <c r="F23" t="s">
        <v>21</v>
      </c>
      <c r="G23" t="s">
        <v>15</v>
      </c>
      <c r="H23" s="11">
        <v>41240</v>
      </c>
      <c r="I23">
        <v>2</v>
      </c>
      <c r="J23">
        <v>0</v>
      </c>
      <c r="K23">
        <v>0</v>
      </c>
      <c r="O23">
        <v>6</v>
      </c>
      <c r="P23">
        <v>-4</v>
      </c>
      <c r="Q23" t="s">
        <v>16</v>
      </c>
      <c r="S23" s="21">
        <f t="shared" si="0"/>
        <v>1</v>
      </c>
      <c r="T23" s="22" t="e">
        <f t="array" ref="T23">IF(P23&gt;=0,"",SMALL(IF(($B$2:$B$61826=$B23)*($S$2:$S$61826=1)*(H$2:$H$61826&gt;=$H23),H$2:$H$61826),SUMPRODUCT(($B$2:$B23=$B23)*(P$2:$P23&lt;0))))</f>
        <v>#NUM!</v>
      </c>
    </row>
    <row r="24" spans="2:20" x14ac:dyDescent="0.25">
      <c r="B24" s="17">
        <v>3</v>
      </c>
      <c r="F24" t="s">
        <v>22</v>
      </c>
      <c r="G24" t="s">
        <v>18</v>
      </c>
      <c r="H24" s="11">
        <v>41247</v>
      </c>
      <c r="I24">
        <v>4</v>
      </c>
      <c r="J24">
        <v>0</v>
      </c>
      <c r="K24">
        <v>0</v>
      </c>
      <c r="O24">
        <v>6</v>
      </c>
      <c r="P24">
        <v>-8</v>
      </c>
      <c r="Q24" t="s">
        <v>19</v>
      </c>
      <c r="S24" s="21">
        <f t="shared" si="0"/>
        <v>0</v>
      </c>
      <c r="T24" s="22" t="e">
        <f t="array" ref="T24">IF(P24&gt;=0,"",SMALL(IF(($B$2:$B$61826=$B24)*($S$2:$S$61826=1)*(H$2:$H$61826&gt;=$H24),H$2:$H$61826),SUMPRODUCT(($B$2:$B24=$B24)*(P$2:$P24&lt;0))))</f>
        <v>#NUM!</v>
      </c>
    </row>
    <row r="25" spans="2:20" x14ac:dyDescent="0.25">
      <c r="B25" s="17">
        <v>3</v>
      </c>
      <c r="F25" t="s">
        <v>21</v>
      </c>
      <c r="G25" t="s">
        <v>15</v>
      </c>
      <c r="H25" s="11">
        <v>41265</v>
      </c>
      <c r="I25">
        <v>2</v>
      </c>
      <c r="J25">
        <v>0</v>
      </c>
      <c r="K25">
        <v>0</v>
      </c>
      <c r="O25">
        <v>6</v>
      </c>
      <c r="P25">
        <v>-6</v>
      </c>
      <c r="Q25" t="s">
        <v>16</v>
      </c>
      <c r="S25" s="21">
        <f t="shared" si="0"/>
        <v>1</v>
      </c>
      <c r="T25" s="22" t="e">
        <f t="array" ref="T25">IF(P25&gt;=0,"",SMALL(IF(($B$2:$B$61826=$B25)*($S$2:$S$61826=1)*(H$2:$H$61826&gt;=$H25),H$2:$H$61826),SUMPRODUCT(($B$2:$B25=$B25)*(P$2:$P25&lt;0))))</f>
        <v>#NUM!</v>
      </c>
    </row>
    <row r="26" spans="2:20" x14ac:dyDescent="0.25">
      <c r="B26" s="17">
        <v>3</v>
      </c>
      <c r="F26" t="s">
        <v>22</v>
      </c>
      <c r="G26" t="s">
        <v>18</v>
      </c>
      <c r="H26" s="11">
        <v>41270</v>
      </c>
      <c r="I26">
        <v>2</v>
      </c>
      <c r="J26">
        <v>0</v>
      </c>
      <c r="K26">
        <v>0</v>
      </c>
      <c r="O26">
        <v>6</v>
      </c>
      <c r="P26">
        <v>-8</v>
      </c>
      <c r="Q26" t="s">
        <v>19</v>
      </c>
      <c r="R26" s="13"/>
      <c r="S26" s="21">
        <f t="shared" si="0"/>
        <v>0</v>
      </c>
      <c r="T26" s="22" t="e">
        <f t="array" ref="T26">IF(P26&gt;=0,"",SMALL(IF(($B$2:$B$61826=$B26)*($S$2:$S$61826=1)*(H$2:$H$61826&gt;=$H26),H$2:$H$61826),SUMPRODUCT(($B$2:$B26=$B26)*(P$2:$P26&lt;0))))</f>
        <v>#NUM!</v>
      </c>
    </row>
    <row r="27" spans="2:20" x14ac:dyDescent="0.25">
      <c r="B27" s="18">
        <v>4</v>
      </c>
      <c r="F27" t="s">
        <v>21</v>
      </c>
      <c r="G27" t="s">
        <v>15</v>
      </c>
      <c r="H27" s="11">
        <v>41186</v>
      </c>
      <c r="I27">
        <v>14</v>
      </c>
      <c r="J27">
        <v>0</v>
      </c>
      <c r="K27">
        <v>0</v>
      </c>
      <c r="O27">
        <v>9</v>
      </c>
      <c r="P27">
        <v>14</v>
      </c>
      <c r="Q27" t="s">
        <v>16</v>
      </c>
      <c r="S27" s="21">
        <f t="shared" si="0"/>
        <v>1</v>
      </c>
      <c r="T27" s="22" t="str">
        <f t="array" ref="T27">IF(P27&gt;=0,"",SMALL(IF(($B$2:$B$61826=$B27)*($S$2:$S$61826=1)*(H$2:$H$61826&gt;=$H27),H$2:$H$61826),SUMPRODUCT(($B$2:$B27=$B27)*(P$2:$P27&lt;0))))</f>
        <v/>
      </c>
    </row>
    <row r="28" spans="2:20" x14ac:dyDescent="0.25">
      <c r="B28" s="18">
        <v>4</v>
      </c>
      <c r="F28" t="s">
        <v>17</v>
      </c>
      <c r="G28" t="s">
        <v>18</v>
      </c>
      <c r="H28" s="11">
        <v>41207</v>
      </c>
      <c r="I28">
        <v>14</v>
      </c>
      <c r="J28">
        <v>0</v>
      </c>
      <c r="K28">
        <v>0</v>
      </c>
      <c r="O28">
        <v>9</v>
      </c>
      <c r="P28">
        <v>0</v>
      </c>
      <c r="Q28" t="s">
        <v>19</v>
      </c>
      <c r="S28" s="21">
        <f t="shared" si="0"/>
        <v>0</v>
      </c>
      <c r="T28" s="22" t="str">
        <f t="array" ref="T28">IF(P28&gt;=0,"",SMALL(IF(($B$2:$B$61826=$B28)*($S$2:$S$61826=1)*(H$2:$H$61826&gt;=$H28),H$2:$H$61826),SUMPRODUCT(($B$2:$B28=$B28)*(P$2:$P28&lt;0))))</f>
        <v/>
      </c>
    </row>
    <row r="29" spans="2:20" x14ac:dyDescent="0.25">
      <c r="B29" s="18">
        <v>4</v>
      </c>
      <c r="F29" t="s">
        <v>17</v>
      </c>
      <c r="G29" t="s">
        <v>18</v>
      </c>
      <c r="H29" s="11">
        <v>41229</v>
      </c>
      <c r="I29">
        <v>14</v>
      </c>
      <c r="J29">
        <v>0</v>
      </c>
      <c r="K29">
        <v>0</v>
      </c>
      <c r="O29">
        <v>9</v>
      </c>
      <c r="P29">
        <v>-14</v>
      </c>
      <c r="Q29" t="s">
        <v>19</v>
      </c>
      <c r="S29" s="21">
        <f t="shared" si="0"/>
        <v>0</v>
      </c>
      <c r="T29" s="22">
        <f t="array" ref="T29">IF(P29&gt;=0,"",SMALL(IF(($B$2:$B$61826=$B29)*($S$2:$S$61826=1)*(H$2:$H$61826&gt;=$H29),H$2:$H$61826),SUMPRODUCT(($B$2:$B29=$B29)*(P$2:$P29&lt;0))))</f>
        <v>41229</v>
      </c>
    </row>
    <row r="30" spans="2:20" x14ac:dyDescent="0.25">
      <c r="B30" s="18">
        <v>4</v>
      </c>
      <c r="F30" t="s">
        <v>14</v>
      </c>
      <c r="G30" t="s">
        <v>15</v>
      </c>
      <c r="H30" s="11">
        <v>41229</v>
      </c>
      <c r="I30">
        <v>14</v>
      </c>
      <c r="J30">
        <v>0</v>
      </c>
      <c r="K30">
        <v>0</v>
      </c>
      <c r="O30">
        <v>9</v>
      </c>
      <c r="P30">
        <v>0</v>
      </c>
      <c r="Q30" t="s">
        <v>16</v>
      </c>
      <c r="S30" s="21">
        <f t="shared" si="0"/>
        <v>1</v>
      </c>
      <c r="T30" s="22" t="str">
        <f t="array" ref="T30">IF(P30&gt;=0,"",SMALL(IF(($B$2:$B$61826=$B30)*($S$2:$S$61826=1)*(H$2:$H$61826&gt;=$H30),H$2:$H$61826),SUMPRODUCT(($B$2:$B30=$B30)*(P$2:$P30&lt;0))))</f>
        <v/>
      </c>
    </row>
    <row r="31" spans="2:20" x14ac:dyDescent="0.25">
      <c r="B31" s="18">
        <v>4</v>
      </c>
      <c r="F31" t="s">
        <v>17</v>
      </c>
      <c r="G31" t="s">
        <v>18</v>
      </c>
      <c r="H31" s="11">
        <v>41235</v>
      </c>
      <c r="I31">
        <v>14</v>
      </c>
      <c r="J31">
        <v>0</v>
      </c>
      <c r="K31">
        <v>0</v>
      </c>
      <c r="O31">
        <v>9</v>
      </c>
      <c r="P31">
        <v>-14</v>
      </c>
      <c r="Q31" t="s">
        <v>19</v>
      </c>
      <c r="S31" s="21">
        <f t="shared" si="0"/>
        <v>0</v>
      </c>
      <c r="T31" s="22">
        <f t="array" ref="T31">IF(P31&gt;=0,"",SMALL(IF(($B$2:$B$61826=$B31)*($S$2:$S$61826=1)*(H$2:$H$61826&gt;=$H31),H$2:$H$61826),SUMPRODUCT(($B$2:$B31=$B31)*(P$2:$P31&lt;0))))</f>
        <v>41250</v>
      </c>
    </row>
    <row r="32" spans="2:20" x14ac:dyDescent="0.25">
      <c r="B32" s="18">
        <v>4</v>
      </c>
      <c r="F32" t="s">
        <v>14</v>
      </c>
      <c r="G32" t="s">
        <v>15</v>
      </c>
      <c r="H32" s="11">
        <v>41235</v>
      </c>
      <c r="I32">
        <v>14</v>
      </c>
      <c r="J32">
        <v>0</v>
      </c>
      <c r="K32">
        <v>0</v>
      </c>
      <c r="O32">
        <v>9</v>
      </c>
      <c r="P32">
        <v>0</v>
      </c>
      <c r="Q32" t="s">
        <v>16</v>
      </c>
      <c r="S32" s="21">
        <f t="shared" si="0"/>
        <v>1</v>
      </c>
      <c r="T32" s="22" t="str">
        <f t="array" ref="T32">IF(P32&gt;=0,"",SMALL(IF(($B$2:$B$61826=$B32)*($S$2:$S$61826=1)*(H$2:$H$61826&gt;=$H32),H$2:$H$61826),SUMPRODUCT(($B$2:$B32=$B32)*(P$2:$P32&lt;0))))</f>
        <v/>
      </c>
    </row>
    <row r="33" spans="2:20" x14ac:dyDescent="0.25">
      <c r="B33" s="18">
        <v>4</v>
      </c>
      <c r="F33" t="s">
        <v>17</v>
      </c>
      <c r="G33" t="s">
        <v>18</v>
      </c>
      <c r="H33" s="11">
        <v>41250</v>
      </c>
      <c r="I33">
        <v>14</v>
      </c>
      <c r="J33">
        <v>0</v>
      </c>
      <c r="K33">
        <v>0</v>
      </c>
      <c r="O33">
        <v>9</v>
      </c>
      <c r="P33">
        <v>-14</v>
      </c>
      <c r="Q33" t="s">
        <v>19</v>
      </c>
      <c r="S33" s="21">
        <f t="shared" si="0"/>
        <v>0</v>
      </c>
      <c r="T33" s="22" t="e">
        <f t="array" ref="T33">IF(P33&gt;=0,"",SMALL(IF(($B$2:$B$61826=$B33)*($S$2:$S$61826=1)*(H$2:$H$61826&gt;=$H33),H$2:$H$61826),SUMPRODUCT(($B$2:$B33=$B33)*(P$2:$P33&lt;0))))</f>
        <v>#NUM!</v>
      </c>
    </row>
    <row r="34" spans="2:20" x14ac:dyDescent="0.25">
      <c r="B34" s="18">
        <v>4</v>
      </c>
      <c r="F34" t="s">
        <v>14</v>
      </c>
      <c r="G34" t="s">
        <v>15</v>
      </c>
      <c r="H34" s="11">
        <v>41250</v>
      </c>
      <c r="I34">
        <v>14</v>
      </c>
      <c r="J34">
        <v>0</v>
      </c>
      <c r="K34">
        <v>0</v>
      </c>
      <c r="O34">
        <v>9</v>
      </c>
      <c r="P34">
        <v>0</v>
      </c>
      <c r="Q34" t="s">
        <v>16</v>
      </c>
      <c r="R34" s="13"/>
      <c r="S34" s="21">
        <f t="shared" si="0"/>
        <v>1</v>
      </c>
      <c r="T34" s="22" t="str">
        <f t="array" ref="T34">IF(P34&gt;=0,"",SMALL(IF(($B$2:$B$61826=$B34)*($S$2:$S$61826=1)*(H$2:$H$61826&gt;=$H34),H$2:$H$61826),SUMPRODUCT(($B$2:$B34=$B34)*(P$2:$P34&lt;0))))</f>
        <v/>
      </c>
    </row>
    <row r="35" spans="2:20" x14ac:dyDescent="0.25">
      <c r="B35" s="18">
        <v>4</v>
      </c>
      <c r="F35" t="s">
        <v>17</v>
      </c>
      <c r="G35" t="s">
        <v>18</v>
      </c>
      <c r="H35" s="11">
        <v>41270</v>
      </c>
      <c r="I35">
        <v>14</v>
      </c>
      <c r="J35">
        <v>0</v>
      </c>
      <c r="K35">
        <v>0</v>
      </c>
      <c r="O35">
        <v>9</v>
      </c>
      <c r="P35">
        <v>-14</v>
      </c>
      <c r="Q35" t="s">
        <v>19</v>
      </c>
      <c r="S35" s="21">
        <f t="shared" si="0"/>
        <v>0</v>
      </c>
      <c r="T35" s="22" t="e">
        <f t="array" ref="T35">IF(P35&gt;=0,"",SMALL(IF(($B$2:$B$61826=$B35)*($S$2:$S$61826=1)*(H$2:$H$61826&gt;=$H35),H$2:$H$61826),SUMPRODUCT(($B$2:$B35=$B35)*(P$2:$P35&lt;0))))</f>
        <v>#NUM!</v>
      </c>
    </row>
    <row r="36" spans="2:20" x14ac:dyDescent="0.25">
      <c r="B36" s="18">
        <v>4</v>
      </c>
      <c r="F36" t="s">
        <v>14</v>
      </c>
      <c r="G36" t="s">
        <v>15</v>
      </c>
      <c r="H36" s="11">
        <v>41270</v>
      </c>
      <c r="I36">
        <v>14</v>
      </c>
      <c r="J36">
        <v>0</v>
      </c>
      <c r="K36">
        <v>0</v>
      </c>
      <c r="O36">
        <v>9</v>
      </c>
      <c r="P36">
        <v>0</v>
      </c>
      <c r="Q36" t="s">
        <v>16</v>
      </c>
      <c r="R36" s="13"/>
      <c r="S36" s="21">
        <f t="shared" si="0"/>
        <v>1</v>
      </c>
      <c r="T36" s="22" t="str">
        <f t="array" ref="T36">IF(P36&gt;=0,"",SMALL(IF(($B$2:$B$61826=$B36)*($S$2:$S$61826=1)*(H$2:$H$61826&gt;=$H36),H$2:$H$61826),SUMPRODUCT(($B$2:$B36=$B36)*(P$2:$P36&lt;0))))</f>
        <v/>
      </c>
    </row>
    <row r="37" spans="2:20" x14ac:dyDescent="0.25">
      <c r="B37" s="19">
        <v>5</v>
      </c>
      <c r="F37" t="s">
        <v>20</v>
      </c>
      <c r="G37" t="s">
        <v>15</v>
      </c>
      <c r="H37" s="11">
        <v>41191</v>
      </c>
      <c r="I37">
        <v>1</v>
      </c>
      <c r="J37">
        <v>1</v>
      </c>
      <c r="K37">
        <v>0</v>
      </c>
      <c r="O37">
        <v>6</v>
      </c>
      <c r="P37">
        <v>2</v>
      </c>
      <c r="Q37" t="s">
        <v>16</v>
      </c>
      <c r="S37" s="21">
        <f t="shared" si="0"/>
        <v>0</v>
      </c>
      <c r="T37" s="22" t="str">
        <f t="array" ref="T37">IF(P37&gt;=0,"",SMALL(IF(($B$2:$B$61826=$B37)*($S$2:$S$61826=1)*(H$2:$H$61826&gt;=$H37),H$2:$H$61826),SUMPRODUCT(($B$2:$B37=$B37)*(P$2:$P37&lt;0))))</f>
        <v/>
      </c>
    </row>
    <row r="38" spans="2:20" x14ac:dyDescent="0.25">
      <c r="B38" s="19">
        <v>5</v>
      </c>
      <c r="F38" t="s">
        <v>20</v>
      </c>
      <c r="G38" t="s">
        <v>15</v>
      </c>
      <c r="H38" s="11">
        <v>41198</v>
      </c>
      <c r="I38">
        <v>1</v>
      </c>
      <c r="J38">
        <v>1</v>
      </c>
      <c r="K38">
        <v>0</v>
      </c>
      <c r="O38">
        <v>6</v>
      </c>
      <c r="P38">
        <v>3</v>
      </c>
      <c r="Q38" t="s">
        <v>16</v>
      </c>
      <c r="S38" s="21">
        <f t="shared" si="0"/>
        <v>0</v>
      </c>
      <c r="T38" s="22" t="str">
        <f t="array" ref="T38">IF(P38&gt;=0,"",SMALL(IF(($B$2:$B$61826=$B38)*($S$2:$S$61826=1)*(H$2:$H$61826&gt;=$H38),H$2:$H$61826),SUMPRODUCT(($B$2:$B38=$B38)*(P$2:$P38&lt;0))))</f>
        <v/>
      </c>
    </row>
    <row r="39" spans="2:20" x14ac:dyDescent="0.25">
      <c r="B39" s="19">
        <v>5</v>
      </c>
      <c r="F39" t="s">
        <v>20</v>
      </c>
      <c r="G39" t="s">
        <v>15</v>
      </c>
      <c r="H39" s="11">
        <v>41198</v>
      </c>
      <c r="I39">
        <v>1</v>
      </c>
      <c r="J39">
        <v>1</v>
      </c>
      <c r="K39">
        <v>0</v>
      </c>
      <c r="O39">
        <v>6</v>
      </c>
      <c r="P39">
        <v>4</v>
      </c>
      <c r="Q39" t="s">
        <v>16</v>
      </c>
      <c r="S39" s="21">
        <f t="shared" si="0"/>
        <v>0</v>
      </c>
      <c r="T39" s="22" t="str">
        <f t="array" ref="T39">IF(P39&gt;=0,"",SMALL(IF(($B$2:$B$61826=$B39)*($S$2:$S$61826=1)*(H$2:$H$61826&gt;=$H39),H$2:$H$61826),SUMPRODUCT(($B$2:$B39=$B39)*(P$2:$P39&lt;0))))</f>
        <v/>
      </c>
    </row>
    <row r="40" spans="2:20" x14ac:dyDescent="0.25">
      <c r="B40" s="19">
        <v>5</v>
      </c>
      <c r="F40" t="s">
        <v>17</v>
      </c>
      <c r="G40" t="s">
        <v>18</v>
      </c>
      <c r="H40" s="11">
        <v>41206</v>
      </c>
      <c r="I40">
        <v>1</v>
      </c>
      <c r="J40">
        <v>1</v>
      </c>
      <c r="K40">
        <v>0</v>
      </c>
      <c r="O40">
        <v>6</v>
      </c>
      <c r="P40">
        <v>3</v>
      </c>
      <c r="Q40" t="s">
        <v>19</v>
      </c>
      <c r="S40" s="21">
        <f t="shared" si="0"/>
        <v>0</v>
      </c>
      <c r="T40" s="22" t="str">
        <f t="array" ref="T40">IF(P40&gt;=0,"",SMALL(IF(($B$2:$B$61826=$B40)*($S$2:$S$61826=1)*(H$2:$H$61826&gt;=$H40),H$2:$H$61826),SUMPRODUCT(($B$2:$B40=$B40)*(P$2:$P40&lt;0))))</f>
        <v/>
      </c>
    </row>
    <row r="41" spans="2:20" x14ac:dyDescent="0.25">
      <c r="B41" s="19">
        <v>5</v>
      </c>
      <c r="F41" t="s">
        <v>20</v>
      </c>
      <c r="G41" t="s">
        <v>15</v>
      </c>
      <c r="H41" s="11">
        <v>41228</v>
      </c>
      <c r="I41">
        <v>1</v>
      </c>
      <c r="J41">
        <v>1</v>
      </c>
      <c r="K41">
        <v>0</v>
      </c>
      <c r="O41">
        <v>6</v>
      </c>
      <c r="P41">
        <v>4</v>
      </c>
      <c r="Q41" t="s">
        <v>16</v>
      </c>
      <c r="S41" s="21">
        <f t="shared" si="0"/>
        <v>0</v>
      </c>
      <c r="T41" s="22" t="str">
        <f t="array" ref="T41">IF(P41&gt;=0,"",SMALL(IF(($B$2:$B$61826=$B41)*($S$2:$S$61826=1)*(H$2:$H$61826&gt;=$H41),H$2:$H$61826),SUMPRODUCT(($B$2:$B41=$B41)*(P$2:$P41&lt;0))))</f>
        <v/>
      </c>
    </row>
    <row r="42" spans="2:20" x14ac:dyDescent="0.25">
      <c r="B42" s="19">
        <v>5</v>
      </c>
      <c r="F42" t="s">
        <v>20</v>
      </c>
      <c r="G42" t="s">
        <v>18</v>
      </c>
      <c r="H42" s="11">
        <v>41232</v>
      </c>
      <c r="I42">
        <v>1</v>
      </c>
      <c r="J42">
        <v>1</v>
      </c>
      <c r="K42">
        <v>0</v>
      </c>
      <c r="O42">
        <v>6</v>
      </c>
      <c r="P42">
        <v>3</v>
      </c>
      <c r="Q42" t="s">
        <v>19</v>
      </c>
      <c r="S42" s="21">
        <f t="shared" si="0"/>
        <v>0</v>
      </c>
      <c r="T42" s="22" t="str">
        <f t="array" ref="T42">IF(P42&gt;=0,"",SMALL(IF(($B$2:$B$61826=$B42)*($S$2:$S$61826=1)*(H$2:$H$61826&gt;=$H42),H$2:$H$61826),SUMPRODUCT(($B$2:$B42=$B42)*(P$2:$P42&lt;0))))</f>
        <v/>
      </c>
    </row>
    <row r="43" spans="2:20" x14ac:dyDescent="0.25">
      <c r="B43" s="19">
        <v>5</v>
      </c>
      <c r="F43" t="s">
        <v>20</v>
      </c>
      <c r="G43" t="s">
        <v>15</v>
      </c>
      <c r="H43" s="11">
        <v>41235</v>
      </c>
      <c r="I43">
        <v>1</v>
      </c>
      <c r="J43">
        <v>1</v>
      </c>
      <c r="K43">
        <v>0</v>
      </c>
      <c r="O43">
        <v>6</v>
      </c>
      <c r="P43">
        <v>4</v>
      </c>
      <c r="Q43" t="s">
        <v>16</v>
      </c>
      <c r="S43" s="21">
        <f t="shared" si="0"/>
        <v>0</v>
      </c>
      <c r="T43" s="22" t="str">
        <f t="array" ref="T43">IF(P43&gt;=0,"",SMALL(IF(($B$2:$B$61826=$B43)*($S$2:$S$61826=1)*(H$2:$H$61826&gt;=$H43),H$2:$H$61826),SUMPRODUCT(($B$2:$B43=$B43)*(P$2:$P43&lt;0))))</f>
        <v/>
      </c>
    </row>
    <row r="44" spans="2:20" x14ac:dyDescent="0.25">
      <c r="B44" s="19">
        <v>5</v>
      </c>
      <c r="F44" t="s">
        <v>17</v>
      </c>
      <c r="G44" t="s">
        <v>18</v>
      </c>
      <c r="H44" s="11">
        <v>41250</v>
      </c>
      <c r="I44">
        <v>1</v>
      </c>
      <c r="J44">
        <v>1</v>
      </c>
      <c r="K44">
        <v>0</v>
      </c>
      <c r="O44">
        <v>6</v>
      </c>
      <c r="P44">
        <v>3</v>
      </c>
      <c r="Q44" t="s">
        <v>19</v>
      </c>
      <c r="S44" s="21">
        <f t="shared" si="0"/>
        <v>0</v>
      </c>
      <c r="T44" s="22" t="str">
        <f t="array" ref="T44">IF(P44&gt;=0,"",SMALL(IF(($B$2:$B$61826=$B44)*($S$2:$S$61826=1)*(H$2:$H$61826&gt;=$H44),H$2:$H$61826),SUMPRODUCT(($B$2:$B44=$B44)*(P$2:$P44&lt;0))))</f>
        <v/>
      </c>
    </row>
    <row r="45" spans="2:20" x14ac:dyDescent="0.25">
      <c r="B45" s="19">
        <v>5</v>
      </c>
      <c r="F45" t="s">
        <v>20</v>
      </c>
      <c r="G45" t="s">
        <v>15</v>
      </c>
      <c r="H45" s="11">
        <v>41256</v>
      </c>
      <c r="I45">
        <v>1</v>
      </c>
      <c r="J45">
        <v>1</v>
      </c>
      <c r="K45">
        <v>0</v>
      </c>
      <c r="O45">
        <v>6</v>
      </c>
      <c r="P45">
        <v>4</v>
      </c>
      <c r="Q45" t="s">
        <v>16</v>
      </c>
      <c r="S45" s="21">
        <f t="shared" si="0"/>
        <v>0</v>
      </c>
      <c r="T45" s="22" t="str">
        <f t="array" ref="T45">IF(P45&gt;=0,"",SMALL(IF(($B$2:$B$61826=$B45)*($S$2:$S$61826=1)*(H$2:$H$61826&gt;=$H45),H$2:$H$61826),SUMPRODUCT(($B$2:$B45=$B45)*(P$2:$P45&lt;0))))</f>
        <v/>
      </c>
    </row>
    <row r="46" spans="2:20" x14ac:dyDescent="0.25">
      <c r="B46" s="19">
        <v>5</v>
      </c>
      <c r="F46" t="s">
        <v>20</v>
      </c>
      <c r="G46" t="s">
        <v>15</v>
      </c>
      <c r="H46" s="11">
        <v>41260</v>
      </c>
      <c r="I46">
        <v>1</v>
      </c>
      <c r="J46">
        <v>1</v>
      </c>
      <c r="K46">
        <v>0</v>
      </c>
      <c r="O46">
        <v>6</v>
      </c>
      <c r="P46">
        <v>5</v>
      </c>
      <c r="Q46" t="s">
        <v>16</v>
      </c>
      <c r="S46" s="21">
        <f t="shared" si="0"/>
        <v>0</v>
      </c>
      <c r="T46" s="22" t="str">
        <f t="array" ref="T46">IF(P46&gt;=0,"",SMALL(IF(($B$2:$B$61826=$B46)*($S$2:$S$61826=1)*(H$2:$H$61826&gt;=$H46),H$2:$H$61826),SUMPRODUCT(($B$2:$B46=$B46)*(P$2:$P46&lt;0))))</f>
        <v/>
      </c>
    </row>
    <row r="47" spans="2:20" x14ac:dyDescent="0.25">
      <c r="B47" s="19">
        <v>5</v>
      </c>
      <c r="F47" t="s">
        <v>20</v>
      </c>
      <c r="G47" t="s">
        <v>15</v>
      </c>
      <c r="H47" s="11">
        <v>41260</v>
      </c>
      <c r="I47">
        <v>1</v>
      </c>
      <c r="J47">
        <v>1</v>
      </c>
      <c r="K47">
        <v>0</v>
      </c>
      <c r="O47">
        <v>6</v>
      </c>
      <c r="P47">
        <v>6</v>
      </c>
      <c r="Q47" t="s">
        <v>16</v>
      </c>
      <c r="R47" s="14"/>
      <c r="S47" s="21">
        <f t="shared" si="0"/>
        <v>0</v>
      </c>
      <c r="T47" s="22" t="str">
        <f t="array" ref="T47">IF(P47&gt;=0,"",SMALL(IF(($B$2:$B$61826=$B47)*($S$2:$S$61826=1)*(H$2:$H$61826&gt;=$H47),H$2:$H$61826),SUMPRODUCT(($B$2:$B47=$B47)*(P$2:$P47&lt;0))))</f>
        <v/>
      </c>
    </row>
    <row r="48" spans="2:20" x14ac:dyDescent="0.25">
      <c r="B48" s="20">
        <v>6</v>
      </c>
      <c r="F48" t="s">
        <v>20</v>
      </c>
      <c r="G48" t="s">
        <v>18</v>
      </c>
      <c r="H48" s="11">
        <v>41080</v>
      </c>
      <c r="I48">
        <v>1</v>
      </c>
      <c r="J48">
        <v>0</v>
      </c>
      <c r="K48">
        <v>0</v>
      </c>
      <c r="O48">
        <v>2</v>
      </c>
      <c r="P48">
        <v>-1</v>
      </c>
      <c r="Q48" t="s">
        <v>19</v>
      </c>
      <c r="S48" s="21">
        <f t="shared" si="0"/>
        <v>0</v>
      </c>
      <c r="T48" s="22">
        <f t="array" ref="T48">IF(P48&gt;=0,"",SMALL(IF(($B$2:$B$61826=$B48)*($S$2:$S$61826=1)*(H$2:$H$61826&gt;=$H48),H$2:$H$61826),SUMPRODUCT(($B$2:$B48=$B48)*(P$2:$P48&lt;0))))</f>
        <v>41191</v>
      </c>
    </row>
    <row r="49" spans="2:20" x14ac:dyDescent="0.25">
      <c r="B49" s="20">
        <v>6</v>
      </c>
      <c r="F49" t="s">
        <v>20</v>
      </c>
      <c r="G49" t="s">
        <v>18</v>
      </c>
      <c r="H49" s="11">
        <v>41134</v>
      </c>
      <c r="I49">
        <v>1</v>
      </c>
      <c r="J49">
        <v>0</v>
      </c>
      <c r="K49">
        <v>0</v>
      </c>
      <c r="O49">
        <v>2</v>
      </c>
      <c r="P49">
        <v>-2</v>
      </c>
      <c r="Q49" t="s">
        <v>19</v>
      </c>
      <c r="S49" s="21">
        <f t="shared" si="0"/>
        <v>0</v>
      </c>
      <c r="T49" s="22">
        <f t="array" ref="T49">IF(P49&gt;=0,"",SMALL(IF(($B$2:$B$61826=$B49)*($S$2:$S$61826=1)*(H$2:$H$61826&gt;=$H49),H$2:$H$61826),SUMPRODUCT(($B$2:$B49=$B49)*(P$2:$P49&lt;0))))</f>
        <v>41198</v>
      </c>
    </row>
    <row r="50" spans="2:20" x14ac:dyDescent="0.25">
      <c r="B50" s="20">
        <v>6</v>
      </c>
      <c r="F50" t="s">
        <v>20</v>
      </c>
      <c r="G50" t="s">
        <v>18</v>
      </c>
      <c r="H50" s="11">
        <v>41145</v>
      </c>
      <c r="I50">
        <v>1</v>
      </c>
      <c r="J50">
        <v>0</v>
      </c>
      <c r="K50">
        <v>0</v>
      </c>
      <c r="O50">
        <v>2</v>
      </c>
      <c r="P50">
        <v>-3</v>
      </c>
      <c r="Q50" t="s">
        <v>19</v>
      </c>
      <c r="S50" s="21">
        <f t="shared" si="0"/>
        <v>0</v>
      </c>
      <c r="T50" s="22">
        <f t="array" ref="T50">IF(P50&gt;=0,"",SMALL(IF(($B$2:$B$61826=$B50)*($S$2:$S$61826=1)*(H$2:$H$61826&gt;=$H50),H$2:$H$61826),SUMPRODUCT(($B$2:$B50=$B50)*(P$2:$P50&lt;0))))</f>
        <v>41212</v>
      </c>
    </row>
    <row r="51" spans="2:20" x14ac:dyDescent="0.25">
      <c r="B51" s="20">
        <v>6</v>
      </c>
      <c r="F51" t="s">
        <v>21</v>
      </c>
      <c r="G51" t="s">
        <v>15</v>
      </c>
      <c r="H51" s="11">
        <v>41191</v>
      </c>
      <c r="I51">
        <v>1</v>
      </c>
      <c r="J51">
        <v>0</v>
      </c>
      <c r="K51">
        <v>0</v>
      </c>
      <c r="O51">
        <v>2</v>
      </c>
      <c r="P51">
        <v>-2</v>
      </c>
      <c r="Q51" t="s">
        <v>16</v>
      </c>
      <c r="S51" s="21">
        <f t="shared" si="0"/>
        <v>1</v>
      </c>
      <c r="T51" s="22">
        <f t="array" ref="T51">IF(P51&gt;=0,"",SMALL(IF(($B$2:$B$61826=$B51)*($S$2:$S$61826=1)*(H$2:$H$61826&gt;=$H51),H$2:$H$61826),SUMPRODUCT(($B$2:$B51=$B51)*(P$2:$P51&lt;0))))</f>
        <v>41212</v>
      </c>
    </row>
    <row r="52" spans="2:20" x14ac:dyDescent="0.25">
      <c r="B52" s="20">
        <v>6</v>
      </c>
      <c r="F52" t="s">
        <v>21</v>
      </c>
      <c r="G52" t="s">
        <v>15</v>
      </c>
      <c r="H52" s="11">
        <v>41198</v>
      </c>
      <c r="I52">
        <v>1</v>
      </c>
      <c r="J52">
        <v>0</v>
      </c>
      <c r="K52">
        <v>0</v>
      </c>
      <c r="O52">
        <v>2</v>
      </c>
      <c r="P52">
        <v>-1</v>
      </c>
      <c r="Q52" t="s">
        <v>16</v>
      </c>
      <c r="S52" s="21">
        <f t="shared" si="0"/>
        <v>1</v>
      </c>
      <c r="T52" s="22" t="e">
        <f t="array" ref="T52">IF(P52&gt;=0,"",SMALL(IF(($B$2:$B$61826=$B52)*($S$2:$S$61826=1)*(H$2:$H$61826&gt;=$H52),H$2:$H$61826),SUMPRODUCT(($B$2:$B52=$B52)*(P$2:$P52&lt;0))))</f>
        <v>#NUM!</v>
      </c>
    </row>
    <row r="53" spans="2:20" x14ac:dyDescent="0.25">
      <c r="B53" s="20">
        <v>6</v>
      </c>
      <c r="F53" t="s">
        <v>21</v>
      </c>
      <c r="G53" t="s">
        <v>15</v>
      </c>
      <c r="H53" s="11">
        <v>41212</v>
      </c>
      <c r="I53">
        <v>1</v>
      </c>
      <c r="J53">
        <v>0</v>
      </c>
      <c r="K53">
        <v>0</v>
      </c>
      <c r="O53">
        <v>2</v>
      </c>
      <c r="P53">
        <v>0</v>
      </c>
      <c r="Q53" t="s">
        <v>16</v>
      </c>
      <c r="S53" s="21">
        <f t="shared" si="0"/>
        <v>1</v>
      </c>
      <c r="T53" s="22" t="str">
        <f t="array" ref="T53">IF(P53&gt;=0,"",SMALL(IF(($B$2:$B$61826=$B53)*($S$2:$S$61826=1)*(H$2:$H$61826&gt;=$H53),H$2:$H$61826),SUMPRODUCT(($B$2:$B53=$B53)*(P$2:$P53&lt;0))))</f>
        <v/>
      </c>
    </row>
    <row r="54" spans="2:20" x14ac:dyDescent="0.25">
      <c r="B54" s="20">
        <v>6</v>
      </c>
      <c r="F54" t="s">
        <v>21</v>
      </c>
      <c r="G54" t="s">
        <v>15</v>
      </c>
      <c r="H54" s="11">
        <v>41212</v>
      </c>
      <c r="I54">
        <v>1</v>
      </c>
      <c r="J54">
        <v>0</v>
      </c>
      <c r="K54">
        <v>0</v>
      </c>
      <c r="O54">
        <v>2</v>
      </c>
      <c r="P54">
        <v>1</v>
      </c>
      <c r="Q54" t="s">
        <v>16</v>
      </c>
      <c r="S54" s="21">
        <f t="shared" si="0"/>
        <v>1</v>
      </c>
      <c r="T54" s="22" t="str">
        <f t="array" ref="T54">IF(P54&gt;=0,"",SMALL(IF(($B$2:$B$61826=$B54)*($S$2:$S$61826=1)*(H$2:$H$61826&gt;=$H54),H$2:$H$61826),SUMPRODUCT(($B$2:$B54=$B54)*(P$2:$P54&lt;0))))</f>
        <v/>
      </c>
    </row>
    <row r="55" spans="2:20" x14ac:dyDescent="0.25">
      <c r="B55" s="20">
        <v>6</v>
      </c>
      <c r="F55" t="s">
        <v>20</v>
      </c>
      <c r="G55" t="s">
        <v>18</v>
      </c>
      <c r="H55" s="11">
        <v>41253</v>
      </c>
      <c r="I55">
        <v>2</v>
      </c>
      <c r="J55">
        <v>0</v>
      </c>
      <c r="K55">
        <v>0</v>
      </c>
      <c r="O55">
        <v>2</v>
      </c>
      <c r="P55">
        <v>-1</v>
      </c>
      <c r="Q55" t="s">
        <v>19</v>
      </c>
      <c r="R55" s="13"/>
      <c r="S55" s="21">
        <f t="shared" si="0"/>
        <v>0</v>
      </c>
      <c r="T55" s="22" t="e">
        <f t="array" ref="T55">IF(P55&gt;=0,"",SMALL(IF(($B$2:$B$61826=$B55)*($S$2:$S$61826=1)*(H$2:$H$61826&gt;=$H55),H$2:$H$61826),SUMPRODUCT(($B$2:$B55=$B55)*(P$2:$P55&lt;0))))</f>
        <v>#NUM!</v>
      </c>
    </row>
  </sheetData>
  <autoFilter ref="A1:T1"/>
  <conditionalFormatting sqref="P1:P1048576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22</xdr:col>
                <xdr:colOff>314325</xdr:colOff>
                <xdr:row>0</xdr:row>
                <xdr:rowOff>47625</xdr:rowOff>
              </from>
              <to>
                <xdr:col>24</xdr:col>
                <xdr:colOff>504825</xdr:colOff>
                <xdr:row>0</xdr:row>
                <xdr:rowOff>428625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Mouvements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Clavequin; Geoffrey</dc:creator>
  <cp:lastModifiedBy>Clavequin; Geoffrey</cp:lastModifiedBy>
  <dcterms:created xsi:type="dcterms:W3CDTF">2012-10-25T05:30:40Z</dcterms:created>
  <dcterms:modified xsi:type="dcterms:W3CDTF">2012-10-25T06:19:41Z</dcterms:modified>
</cp:coreProperties>
</file>