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M:\DAF\Pierrette\"/>
    </mc:Choice>
  </mc:AlternateContent>
  <xr:revisionPtr revIDLastSave="0" documentId="13_ncr:1_{37DF4E34-089F-44D5-931E-D8ADD16F5BF7}" xr6:coauthVersionLast="47" xr6:coauthVersionMax="47" xr10:uidLastSave="{00000000-0000-0000-0000-000000000000}"/>
  <bookViews>
    <workbookView xWindow="-120" yWindow="-120" windowWidth="29040" windowHeight="15840" xr2:uid="{2C576AA1-E293-4A30-9F78-DD747A38898F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9" i="3" l="1"/>
  <c r="B11" i="3" s="1"/>
  <c r="B6" i="3"/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6" i="1"/>
  <c r="I6" i="1" s="1"/>
  <c r="B6" i="1"/>
  <c r="A6" i="1" s="1"/>
  <c r="J6" i="1" s="1"/>
  <c r="B7" i="1" l="1"/>
  <c r="B8" i="1" l="1"/>
  <c r="A8" i="1" s="1"/>
  <c r="A7" i="1"/>
  <c r="I7" i="1" l="1"/>
  <c r="I8" i="1" s="1"/>
  <c r="J8" i="1"/>
  <c r="B9" i="1"/>
  <c r="A9" i="1" s="1"/>
  <c r="J9" i="1" s="1"/>
  <c r="I9" i="1" l="1"/>
  <c r="J7" i="1"/>
  <c r="B10" i="1"/>
  <c r="A10" i="1" s="1"/>
  <c r="J10" i="1" s="1"/>
  <c r="B11" i="1"/>
  <c r="I10" i="1" l="1"/>
  <c r="B12" i="1"/>
  <c r="A11" i="1"/>
  <c r="I11" i="1" l="1"/>
  <c r="J11" i="1" s="1"/>
  <c r="B13" i="1"/>
  <c r="A12" i="1"/>
  <c r="J12" i="1" s="1"/>
  <c r="I12" i="1" l="1"/>
  <c r="B14" i="1"/>
  <c r="A13" i="1"/>
  <c r="J13" i="1" l="1"/>
  <c r="I13" i="1"/>
  <c r="B15" i="1"/>
  <c r="A14" i="1"/>
  <c r="I14" i="1" l="1"/>
  <c r="J14" i="1" s="1"/>
  <c r="B16" i="1"/>
  <c r="A15" i="1"/>
  <c r="J15" i="1" s="1"/>
  <c r="I15" i="1" l="1"/>
  <c r="B17" i="1"/>
  <c r="A16" i="1"/>
  <c r="J16" i="1" s="1"/>
  <c r="I16" i="1" l="1"/>
  <c r="B18" i="1"/>
  <c r="A17" i="1"/>
  <c r="J17" i="1" s="1"/>
  <c r="I17" i="1" l="1"/>
  <c r="B19" i="1"/>
  <c r="A18" i="1"/>
  <c r="I18" i="1" l="1"/>
  <c r="J18" i="1" s="1"/>
  <c r="B20" i="1"/>
  <c r="A19" i="1"/>
  <c r="J19" i="1" l="1"/>
  <c r="I19" i="1"/>
  <c r="B21" i="1"/>
  <c r="A20" i="1"/>
  <c r="J20" i="1" l="1"/>
  <c r="I20" i="1"/>
  <c r="B22" i="1"/>
  <c r="A21" i="1"/>
  <c r="I21" i="1" l="1"/>
  <c r="J21" i="1" s="1"/>
  <c r="B23" i="1"/>
  <c r="A22" i="1"/>
  <c r="J22" i="1" s="1"/>
  <c r="I22" i="1" l="1"/>
  <c r="B24" i="1"/>
  <c r="A23" i="1"/>
  <c r="J23" i="1" s="1"/>
  <c r="I23" i="1" l="1"/>
  <c r="B25" i="1"/>
  <c r="A24" i="1"/>
  <c r="J24" i="1" s="1"/>
  <c r="I24" i="1" l="1"/>
  <c r="B26" i="1"/>
  <c r="A25" i="1"/>
  <c r="I25" i="1" l="1"/>
  <c r="J25" i="1" s="1"/>
  <c r="B27" i="1"/>
  <c r="A26" i="1"/>
  <c r="J26" i="1" l="1"/>
  <c r="I26" i="1"/>
  <c r="B28" i="1"/>
  <c r="A27" i="1"/>
  <c r="J27" i="1" s="1"/>
  <c r="I27" i="1" l="1"/>
  <c r="B29" i="1"/>
  <c r="A28" i="1"/>
  <c r="I28" i="1" l="1"/>
  <c r="J28" i="1" s="1"/>
  <c r="B30" i="1"/>
  <c r="A29" i="1"/>
  <c r="J29" i="1" s="1"/>
  <c r="I29" i="1" l="1"/>
  <c r="B31" i="1"/>
  <c r="A30" i="1"/>
  <c r="J30" i="1" s="1"/>
  <c r="I30" i="1" l="1"/>
  <c r="B32" i="1"/>
  <c r="A31" i="1"/>
  <c r="J31" i="1" s="1"/>
  <c r="I31" i="1" l="1"/>
  <c r="B33" i="1"/>
  <c r="A32" i="1"/>
  <c r="I32" i="1" l="1"/>
  <c r="J32" i="1" s="1"/>
  <c r="B34" i="1"/>
  <c r="A33" i="1"/>
  <c r="J33" i="1" l="1"/>
  <c r="I33" i="1"/>
  <c r="B35" i="1"/>
  <c r="A34" i="1"/>
  <c r="J34" i="1" l="1"/>
  <c r="I34" i="1"/>
  <c r="A35" i="1"/>
  <c r="B36" i="1"/>
  <c r="A36" i="1" s="1"/>
  <c r="I35" i="1" l="1"/>
  <c r="I36" i="1" s="1"/>
  <c r="J36" i="1" s="1"/>
  <c r="J35" i="1" l="1"/>
  <c r="G39" i="1" s="1"/>
</calcChain>
</file>

<file path=xl/sharedStrings.xml><?xml version="1.0" encoding="utf-8"?>
<sst xmlns="http://schemas.openxmlformats.org/spreadsheetml/2006/main" count="141" uniqueCount="137">
  <si>
    <t>FICHE DE POINTAGE</t>
  </si>
  <si>
    <t>NOM PRENOM:</t>
  </si>
  <si>
    <t>JOUR</t>
  </si>
  <si>
    <t>MOIS</t>
  </si>
  <si>
    <t>ANNEE</t>
  </si>
  <si>
    <t>Heures sup</t>
  </si>
  <si>
    <t>Heures sup prises</t>
  </si>
  <si>
    <t>Reste à prendre</t>
  </si>
  <si>
    <t>HELP PLEASE!!!!</t>
  </si>
  <si>
    <t>MATRICULE</t>
  </si>
  <si>
    <t>NOM PRENOM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</si>
  <si>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</si>
  <si>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</si>
  <si>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</si>
  <si>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</si>
  <si>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</si>
  <si>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</si>
  <si>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</si>
  <si>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</si>
  <si>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</si>
  <si>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</si>
  <si>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</si>
  <si>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</si>
  <si>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</si>
  <si>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</si>
  <si>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</si>
  <si>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</si>
  <si>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</si>
  <si>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</si>
  <si>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</si>
  <si>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</si>
  <si>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</si>
  <si>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</si>
  <si>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</si>
  <si>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</si>
  <si>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</si>
  <si>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</si>
  <si>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</si>
  <si>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</si>
  <si>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</si>
  <si>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</si>
  <si>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</si>
  <si>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</si>
  <si>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</si>
  <si>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</si>
  <si>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</si>
  <si>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</si>
  <si>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</si>
  <si>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</si>
  <si>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</si>
  <si>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</si>
  <si>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</si>
  <si>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</si>
  <si>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</si>
  <si>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</si>
  <si>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</si>
  <si>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</si>
  <si>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</si>
  <si>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</si>
  <si>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</si>
  <si>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</si>
  <si>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</si>
  <si>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</si>
  <si>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</si>
  <si>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</si>
  <si>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</si>
  <si>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</si>
  <si>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</si>
  <si>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</si>
  <si>
    <t>Salarié 39</t>
  </si>
  <si>
    <t>Salarié 40</t>
  </si>
  <si>
    <t>Salarié 41</t>
  </si>
  <si>
    <t>Salarié 42</t>
  </si>
  <si>
    <t>Salarié 43</t>
  </si>
  <si>
    <t>Salarié 44</t>
  </si>
  <si>
    <t>Salarié 45</t>
  </si>
  <si>
    <t>Salarié 46</t>
  </si>
  <si>
    <t>Salarié 47</t>
  </si>
  <si>
    <t>Salarié 48</t>
  </si>
  <si>
    <t>Salarié 49</t>
  </si>
  <si>
    <t>Salarié 50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</si>
  <si>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</si>
  <si>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</si>
  <si>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</si>
  <si>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</si>
  <si>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</si>
  <si>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</si>
  <si>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</si>
  <si>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</si>
  <si>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</si>
  <si>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</si>
  <si>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</si>
  <si>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</si>
  <si>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</si>
  <si>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</si>
  <si>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</si>
  <si>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</si>
  <si>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</si>
  <si>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</si>
  <si>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</si>
  <si>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</si>
  <si>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</si>
  <si>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</si>
  <si>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</si>
  <si>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</si>
  <si>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</si>
  <si>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</si>
  <si>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</si>
  <si>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</si>
  <si>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</si>
  <si>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</si>
  <si>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Horaire de travail</t>
  </si>
  <si>
    <t>Matin</t>
  </si>
  <si>
    <t>Après-midi</t>
  </si>
  <si>
    <t>Fin</t>
  </si>
  <si>
    <t>Début</t>
  </si>
  <si>
    <t xml:space="preserve">Lundi - vendredi </t>
  </si>
  <si>
    <t>Demande de congés payés</t>
  </si>
  <si>
    <t>Nom et prénom</t>
  </si>
  <si>
    <t>Mois</t>
  </si>
  <si>
    <t>Date du jour</t>
  </si>
  <si>
    <t>Date souhaité</t>
  </si>
  <si>
    <t xml:space="preserve">DU:                                       AU: </t>
  </si>
  <si>
    <t xml:space="preserve">Nombre de jour/heure souhaité </t>
  </si>
  <si>
    <t>5 jours</t>
  </si>
  <si>
    <t>Nombre d'heures suplémentaire acquis</t>
  </si>
  <si>
    <t>Nombre d'heures souhaité</t>
  </si>
  <si>
    <t>Reste à ce jour</t>
  </si>
  <si>
    <t>Décision de la direction</t>
  </si>
  <si>
    <t>Jour à modifier</t>
  </si>
  <si>
    <t xml:space="preserve">Signature du salarié </t>
  </si>
  <si>
    <t>Signature de la direction</t>
  </si>
  <si>
    <t>Lu et approuve la demande, XR</t>
  </si>
  <si>
    <t>Plus d'informations</t>
  </si>
  <si>
    <t>Formule pour affiher le salarié quand je rentre le matricule</t>
  </si>
  <si>
    <t>HEURES TOTALS PAR MOIS</t>
  </si>
  <si>
    <t>Heures travaillée+Hsup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</si>
</sst>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7030A0"/>
      <name val="Calibri"/>
      <family val="2"/>
      <scheme val="minor"/>
    </font>
    <font>
      <b/>
      <sz val="1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0" xfId="0" applyNumberFormat="1"/>
    <xf numFmtId="14" fontId="0" fillId="0" borderId="0" xfId="0" applyNumberFormat="1" applyBorder="1"/>
    <xf numFmtId="20" fontId="0" fillId="0" borderId="0" xfId="0" applyNumberFormat="1" applyBorder="1"/>
    <xf numFmtId="0" fontId="0" fillId="0" borderId="2" xfId="0" applyBorder="1"/>
    <xf numFmtId="14" fontId="0" fillId="0" borderId="3" xfId="0" applyNumberFormat="1" applyBorder="1"/>
    <xf numFmtId="20" fontId="0" fillId="0" borderId="3" xfId="0" applyNumberFormat="1" applyBorder="1"/>
    <xf numFmtId="0" fontId="0" fillId="0" borderId="5" xfId="0" applyBorder="1"/>
    <xf numFmtId="0" fontId="0" fillId="0" borderId="7" xfId="0" applyBorder="1"/>
    <xf numFmtId="14" fontId="0" fillId="0" borderId="8" xfId="0" applyNumberFormat="1" applyBorder="1"/>
    <xf numFmtId="20" fontId="0" fillId="0" borderId="8" xfId="0" applyNumberFormat="1" applyBorder="1"/>
    <xf numFmtId="20" fontId="0" fillId="3" borderId="4" xfId="0" applyNumberFormat="1" applyFill="1" applyBorder="1"/>
    <xf numFmtId="20" fontId="0" fillId="3" borderId="6" xfId="0" applyNumberFormat="1" applyFill="1" applyBorder="1"/>
    <xf numFmtId="20" fontId="0" fillId="3" borderId="9" xfId="0" applyNumberFormat="1" applyFill="1" applyBorder="1"/>
    <xf numFmtId="20" fontId="0" fillId="2" borderId="3" xfId="0" applyNumberFormat="1" applyFill="1" applyBorder="1"/>
    <xf numFmtId="20" fontId="0" fillId="2" borderId="0" xfId="0" applyNumberFormat="1" applyFill="1" applyBorder="1"/>
    <xf numFmtId="20" fontId="0" fillId="2" borderId="8" xfId="0" applyNumberFormat="1" applyFill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1" xfId="1" applyBorder="1"/>
    <xf numFmtId="0" fontId="2" fillId="4" borderId="1" xfId="0" applyFont="1" applyFill="1" applyBorder="1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0" fontId="0" fillId="0" borderId="11" xfId="0" applyBorder="1"/>
    <xf numFmtId="0" fontId="0" fillId="0" borderId="1" xfId="0" applyBorder="1" applyAlignment="1">
      <alignment horizontal="center"/>
    </xf>
    <xf numFmtId="20" fontId="0" fillId="0" borderId="1" xfId="0" applyNumberFormat="1" applyBorder="1"/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20" fontId="0" fillId="0" borderId="11" xfId="0" applyNumberFormat="1" applyBorder="1"/>
    <xf numFmtId="20" fontId="0" fillId="0" borderId="12" xfId="0" applyNumberFormat="1" applyBorder="1"/>
    <xf numFmtId="20" fontId="0" fillId="0" borderId="17" xfId="0" applyNumberFormat="1" applyBorder="1"/>
    <xf numFmtId="0" fontId="2" fillId="4" borderId="13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7" fillId="0" borderId="16" xfId="0" applyFont="1" applyBorder="1" applyAlignment="1">
      <alignment horizontal="center" vertical="center"/>
    </xf>
    <xf numFmtId="0" fontId="7" fillId="0" borderId="10" xfId="0" applyFont="1" applyBorder="1" applyAlignment="1">
      <alignment horizontal="left" vertical="center"/>
    </xf>
    <xf numFmtId="0" fontId="8" fillId="4" borderId="16" xfId="0" applyFont="1" applyFill="1" applyBorder="1" applyAlignment="1">
      <alignment horizontal="center" vertical="center"/>
    </xf>
    <xf numFmtId="17" fontId="7" fillId="0" borderId="16" xfId="0" applyNumberFormat="1" applyFont="1" applyBorder="1" applyAlignment="1">
      <alignment horizontal="center" vertical="center"/>
    </xf>
    <xf numFmtId="14" fontId="7" fillId="4" borderId="16" xfId="0" applyNumberFormat="1" applyFont="1" applyFill="1" applyBorder="1" applyAlignment="1">
      <alignment horizontal="center" vertical="center"/>
    </xf>
    <xf numFmtId="0" fontId="7" fillId="0" borderId="16" xfId="0" applyFont="1" applyBorder="1" applyAlignment="1">
      <alignment horizontal="left" vertical="top"/>
    </xf>
    <xf numFmtId="0" fontId="7" fillId="0" borderId="10" xfId="0" applyFont="1" applyBorder="1" applyAlignment="1">
      <alignment horizontal="left" vertical="center" wrapText="1"/>
    </xf>
    <xf numFmtId="2" fontId="7" fillId="0" borderId="16" xfId="0" applyNumberFormat="1" applyFont="1" applyBorder="1" applyAlignment="1">
      <alignment horizontal="center" vertical="center"/>
    </xf>
    <xf numFmtId="0" fontId="7" fillId="0" borderId="10" xfId="0" applyFont="1" applyBorder="1" applyAlignment="1">
      <alignment horizontal="left" wrapText="1"/>
    </xf>
    <xf numFmtId="2" fontId="9" fillId="4" borderId="16" xfId="0" applyNumberFormat="1" applyFont="1" applyFill="1" applyBorder="1" applyAlignment="1">
      <alignment horizontal="center" vertical="center"/>
    </xf>
    <xf numFmtId="2" fontId="10" fillId="4" borderId="16" xfId="0" applyNumberFormat="1" applyFont="1" applyFill="1" applyBorder="1" applyAlignment="1">
      <alignment horizontal="center" vertical="center"/>
    </xf>
    <xf numFmtId="0" fontId="8" fillId="0" borderId="10" xfId="0" applyFont="1" applyBorder="1" applyAlignment="1">
      <alignment horizontal="left" vertical="center" wrapText="1"/>
    </xf>
    <xf numFmtId="0" fontId="11" fillId="0" borderId="16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"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4B4B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4B4B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4B4B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361950</xdr:colOff>
      <xdr:row>4</xdr:row>
      <xdr:rowOff>9523</xdr:rowOff>
    </xdr:from>
    <xdr:to>
      <xdr:col>24</xdr:col>
      <xdr:colOff>152400</xdr:colOff>
      <xdr:row>32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04897B5-CCEB-2F9C-850F-F545F7EFD497}"/>
            </a:ext>
          </a:extLst>
        </xdr:cNvPr>
        <xdr:cNvSpPr txBox="1"/>
      </xdr:nvSpPr>
      <xdr:spPr>
        <a:xfrm>
          <a:off x="11287125" y="1638298"/>
          <a:ext cx="7410450" cy="53625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FF0000"/>
              </a:solidFill>
            </a:rPr>
            <a:t>Voilà les formules automatiques que</a:t>
          </a:r>
          <a:r>
            <a:rPr lang="fr-FR" sz="1400" b="1" baseline="0">
              <a:solidFill>
                <a:srgbClr val="FF0000"/>
              </a:solidFill>
            </a:rPr>
            <a:t> je souhaiterais avoir:</a:t>
          </a:r>
        </a:p>
        <a:p>
          <a:endParaRPr lang="fr-FR" sz="1400" b="1" baseline="0"/>
        </a:p>
        <a:p>
          <a:endParaRPr lang="fr-FR" sz="1400" b="1"/>
        </a:p>
        <a:p>
          <a:r>
            <a:rPr lang="fr-FR" sz="1400" b="1"/>
            <a:t>- Entrer</a:t>
          </a:r>
          <a:r>
            <a:rPr lang="fr-FR" sz="1400" b="1" baseline="0"/>
            <a:t> le code d'immatirculation (feuille 2) et afficher le nom correspondant au salarié à la place Nom et prénom</a:t>
          </a:r>
        </a:p>
        <a:p>
          <a:endParaRPr lang="fr-FR" sz="1400" b="1" baseline="0"/>
        </a:p>
        <a:p>
          <a:r>
            <a:rPr lang="fr-FR" sz="1400" b="1" baseline="0"/>
            <a:t>- Quand je change de nom de salarié que ce ne soit pas les horaires du salariés précedent qui reste affiché</a:t>
          </a:r>
        </a:p>
        <a:p>
          <a:r>
            <a:rPr lang="fr-FR" sz="1400" b="1" baseline="0"/>
            <a:t>Ainsi je pourrais voir affiché les différentes horaires selon les salariés, mois et par année (en changeant simplement de date et de nom de salarié les horaires doivent s'adapter)</a:t>
          </a:r>
        </a:p>
        <a:p>
          <a:r>
            <a:rPr lang="fr-FR" sz="1400" b="1" baseline="0"/>
            <a:t>- si je change de mois avec le même salarié que ce soit les horaires du mois en question qui s'affiche et pas ceux du mois précédent </a:t>
          </a:r>
        </a:p>
        <a:p>
          <a:endParaRPr lang="fr-FR" sz="1400" b="1"/>
        </a:p>
        <a:p>
          <a:r>
            <a:rPr lang="fr-FR" sz="1400" b="1"/>
            <a:t>- Pour</a:t>
          </a:r>
          <a:r>
            <a:rPr lang="fr-FR" sz="1400" b="1" baseline="0"/>
            <a:t> les heures suplémentaires je souhaiterai qu'ils soient affichés  automatiquement sur une colonne suplémentaires et par salarié, pour que moi je rentre juste à cotés les heures pris et ce qui reste à prendre.</a:t>
          </a:r>
        </a:p>
        <a:p>
          <a:endParaRPr lang="fr-FR" sz="1400" b="1" baseline="0"/>
        </a:p>
        <a:p>
          <a:r>
            <a:rPr lang="fr-FR" sz="1400" b="1" baseline="0">
              <a:solidFill>
                <a:srgbClr val="FF0000"/>
              </a:solidFill>
            </a:rPr>
            <a:t>- OU EST CE QUE JE DOIS MOI MARQUER LES HEURES SUPPLEMENTAIRES A CHAQUE FOIS QUIL Y EN A ET PAR SALARIE</a:t>
          </a:r>
        </a:p>
        <a:p>
          <a:endParaRPr lang="fr-FR" sz="1400" b="1" baseline="0"/>
        </a:p>
        <a:p>
          <a:r>
            <a:rPr lang="fr-FR" sz="1400" b="1" baseline="0"/>
            <a:t>Pour finir mon entreprise ne travaille pas le week end je ne veux pas que les horaires de travaille apparaissent le week-end </a:t>
          </a:r>
          <a:endParaRPr lang="fr-FR" sz="1400" b="1"/>
        </a:p>
      </xdr:txBody>
    </xdr:sp>
    <xdr:clientData/>
  </xdr:twoCellAnchor>
  <xdr:twoCellAnchor>
    <xdr:from>
      <xdr:col>0</xdr:col>
      <xdr:colOff>142875</xdr:colOff>
      <xdr:row>10</xdr:row>
      <xdr:rowOff>28576</xdr:rowOff>
    </xdr:from>
    <xdr:to>
      <xdr:col>2</xdr:col>
      <xdr:colOff>361950</xdr:colOff>
      <xdr:row>12</xdr:row>
      <xdr:rowOff>123826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99E5132-7E59-357E-97B1-C474074FD378}"/>
            </a:ext>
          </a:extLst>
        </xdr:cNvPr>
        <xdr:cNvSpPr txBox="1"/>
      </xdr:nvSpPr>
      <xdr:spPr>
        <a:xfrm>
          <a:off x="142875" y="2466976"/>
          <a:ext cx="1743075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Formule</a:t>
          </a:r>
          <a:r>
            <a:rPr lang="fr-FR" sz="1100" baseline="0">
              <a:solidFill>
                <a:srgbClr val="FF0000"/>
              </a:solidFill>
            </a:rPr>
            <a:t> heures travaillé par salariés et par mois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0</xdr:colOff>
      <xdr:row>1</xdr:row>
      <xdr:rowOff>28575</xdr:rowOff>
    </xdr:from>
    <xdr:to>
      <xdr:col>2</xdr:col>
      <xdr:colOff>304800</xdr:colOff>
      <xdr:row>1</xdr:row>
      <xdr:rowOff>571500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ECEA261-33B0-488D-BC82-60DDD071C93D}"/>
            </a:ext>
          </a:extLst>
        </xdr:cNvPr>
        <xdr:cNvSpPr txBox="1"/>
      </xdr:nvSpPr>
      <xdr:spPr>
        <a:xfrm>
          <a:off x="0" y="219075"/>
          <a:ext cx="1828800" cy="542925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Formule automatique pour avoir le nom d'un salariés</a:t>
          </a:r>
        </a:p>
      </xdr:txBody>
    </xdr:sp>
    <xdr:clientData/>
  </xdr:twoCellAnchor>
  <xdr:twoCellAnchor>
    <xdr:from>
      <xdr:col>11</xdr:col>
      <xdr:colOff>485775</xdr:colOff>
      <xdr:row>1</xdr:row>
      <xdr:rowOff>228600</xdr:rowOff>
    </xdr:from>
    <xdr:to>
      <xdr:col>13</xdr:col>
      <xdr:colOff>657225</xdr:colOff>
      <xdr:row>2</xdr:row>
      <xdr:rowOff>123825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CBD03F32-1174-4EA9-89DE-FE824D08505A}"/>
            </a:ext>
          </a:extLst>
        </xdr:cNvPr>
        <xdr:cNvSpPr txBox="1"/>
      </xdr:nvSpPr>
      <xdr:spPr>
        <a:xfrm>
          <a:off x="7448550" y="762000"/>
          <a:ext cx="2133600" cy="609600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Formule cumul heures supplémentaires par salarié et par semaine</a:t>
          </a:r>
        </a:p>
      </xdr:txBody>
    </xdr:sp>
    <xdr:clientData/>
  </xdr:twoCellAnchor>
  <xdr:twoCellAnchor>
    <xdr:from>
      <xdr:col>13</xdr:col>
      <xdr:colOff>1038225</xdr:colOff>
      <xdr:row>1</xdr:row>
      <xdr:rowOff>476250</xdr:rowOff>
    </xdr:from>
    <xdr:to>
      <xdr:col>16</xdr:col>
      <xdr:colOff>114300</xdr:colOff>
      <xdr:row>3</xdr:row>
      <xdr:rowOff>47625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1ED15D1A-53F2-4B29-A8F8-A186A4A83875}"/>
            </a:ext>
          </a:extLst>
        </xdr:cNvPr>
        <xdr:cNvSpPr txBox="1"/>
      </xdr:nvSpPr>
      <xdr:spPr>
        <a:xfrm>
          <a:off x="9963150" y="1009650"/>
          <a:ext cx="1743075" cy="476250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Formule reste d'heures supplementaires</a:t>
          </a:r>
        </a:p>
      </xdr:txBody>
    </xdr:sp>
    <xdr:clientData/>
  </xdr:twoCellAnchor>
  <xdr:twoCellAnchor>
    <xdr:from>
      <xdr:col>1</xdr:col>
      <xdr:colOff>628650</xdr:colOff>
      <xdr:row>1</xdr:row>
      <xdr:rowOff>457200</xdr:rowOff>
    </xdr:from>
    <xdr:to>
      <xdr:col>1</xdr:col>
      <xdr:colOff>685800</xdr:colOff>
      <xdr:row>2</xdr:row>
      <xdr:rowOff>85725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262D627D-7EBA-2C79-6A26-F846B6C547EF}"/>
            </a:ext>
          </a:extLst>
        </xdr:cNvPr>
        <xdr:cNvCxnSpPr/>
      </xdr:nvCxnSpPr>
      <xdr:spPr>
        <a:xfrm flipH="1">
          <a:off x="1390650" y="647700"/>
          <a:ext cx="57150" cy="3429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476250</xdr:colOff>
      <xdr:row>2</xdr:row>
      <xdr:rowOff>28575</xdr:rowOff>
    </xdr:from>
    <xdr:to>
      <xdr:col>12</xdr:col>
      <xdr:colOff>581025</xdr:colOff>
      <xdr:row>6</xdr:row>
      <xdr:rowOff>76200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F38A665B-C120-3024-D25D-505240E125A3}"/>
            </a:ext>
          </a:extLst>
        </xdr:cNvPr>
        <xdr:cNvCxnSpPr/>
      </xdr:nvCxnSpPr>
      <xdr:spPr>
        <a:xfrm flipH="1">
          <a:off x="7439025" y="1276350"/>
          <a:ext cx="866775" cy="8191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723900</xdr:colOff>
      <xdr:row>2</xdr:row>
      <xdr:rowOff>133350</xdr:rowOff>
    </xdr:from>
    <xdr:to>
      <xdr:col>14</xdr:col>
      <xdr:colOff>400050</xdr:colOff>
      <xdr:row>6</xdr:row>
      <xdr:rowOff>85725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33C7A434-78C3-5846-9908-540D70746308}"/>
            </a:ext>
          </a:extLst>
        </xdr:cNvPr>
        <xdr:cNvCxnSpPr/>
      </xdr:nvCxnSpPr>
      <xdr:spPr>
        <a:xfrm flipH="1">
          <a:off x="9648825" y="1381125"/>
          <a:ext cx="819150" cy="7239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209550</xdr:colOff>
      <xdr:row>8</xdr:row>
      <xdr:rowOff>38100</xdr:rowOff>
    </xdr:from>
    <xdr:to>
      <xdr:col>2</xdr:col>
      <xdr:colOff>552450</xdr:colOff>
      <xdr:row>11</xdr:row>
      <xdr:rowOff>57150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C764BFA9-1410-6372-1CE1-272058F4D620}"/>
            </a:ext>
          </a:extLst>
        </xdr:cNvPr>
        <xdr:cNvCxnSpPr/>
      </xdr:nvCxnSpPr>
      <xdr:spPr>
        <a:xfrm flipV="1">
          <a:off x="1733550" y="2095500"/>
          <a:ext cx="342900" cy="5905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276225</xdr:colOff>
      <xdr:row>0</xdr:row>
      <xdr:rowOff>504824</xdr:rowOff>
    </xdr:from>
    <xdr:to>
      <xdr:col>11</xdr:col>
      <xdr:colOff>371475</xdr:colOff>
      <xdr:row>3</xdr:row>
      <xdr:rowOff>66675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61098738-6704-43CD-A5F5-1B152C1E635C}"/>
            </a:ext>
          </a:extLst>
        </xdr:cNvPr>
        <xdr:cNvSpPr txBox="1"/>
      </xdr:nvSpPr>
      <xdr:spPr>
        <a:xfrm>
          <a:off x="5715000" y="504824"/>
          <a:ext cx="2476500" cy="1000126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Ici je rentrerais les heures effectuées à la semaine + les heures suplémentaires mais il faut que cela change automatiquement pas salarié et par mois </a:t>
          </a:r>
        </a:p>
      </xdr:txBody>
    </xdr:sp>
    <xdr:clientData/>
  </xdr:twoCellAnchor>
  <xdr:twoCellAnchor>
    <xdr:from>
      <xdr:col>10</xdr:col>
      <xdr:colOff>114300</xdr:colOff>
      <xdr:row>2</xdr:row>
      <xdr:rowOff>19050</xdr:rowOff>
    </xdr:from>
    <xdr:to>
      <xdr:col>10</xdr:col>
      <xdr:colOff>485775</xdr:colOff>
      <xdr:row>6</xdr:row>
      <xdr:rowOff>95250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24AFAB7E-0F08-DB0F-867B-8FB60F1EA263}"/>
            </a:ext>
          </a:extLst>
        </xdr:cNvPr>
        <xdr:cNvCxnSpPr/>
      </xdr:nvCxnSpPr>
      <xdr:spPr>
        <a:xfrm>
          <a:off x="6315075" y="1266825"/>
          <a:ext cx="371475" cy="8477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504824</xdr:colOff>
      <xdr:row>8</xdr:row>
      <xdr:rowOff>9525</xdr:rowOff>
    </xdr:from>
    <xdr:to>
      <xdr:col>8</xdr:col>
      <xdr:colOff>19049</xdr:colOff>
      <xdr:row>9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565EE15-5EC7-CCEA-FD05-6764F37D9D8A}"/>
            </a:ext>
          </a:extLst>
        </xdr:cNvPr>
        <xdr:cNvSpPr txBox="1"/>
      </xdr:nvSpPr>
      <xdr:spPr>
        <a:xfrm>
          <a:off x="6134099" y="2305050"/>
          <a:ext cx="4086225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Quand</a:t>
          </a:r>
          <a:r>
            <a:rPr lang="fr-FR" sz="1200" b="1" baseline="0">
              <a:solidFill>
                <a:srgbClr val="FF0000"/>
              </a:solidFill>
            </a:rPr>
            <a:t> je cherche les heures supplémentaires par salarié que excel m'affiche les heures totales correspondant au salarié affiché  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2619375</xdr:colOff>
      <xdr:row>8</xdr:row>
      <xdr:rowOff>266700</xdr:rowOff>
    </xdr:from>
    <xdr:to>
      <xdr:col>2</xdr:col>
      <xdr:colOff>600075</xdr:colOff>
      <xdr:row>8</xdr:row>
      <xdr:rowOff>276225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575CEA8-08D9-8EB3-5898-5939786AB912}"/>
            </a:ext>
          </a:extLst>
        </xdr:cNvPr>
        <xdr:cNvCxnSpPr/>
      </xdr:nvCxnSpPr>
      <xdr:spPr>
        <a:xfrm flipV="1">
          <a:off x="5267325" y="2562225"/>
          <a:ext cx="962025" cy="95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2495550</xdr:colOff>
      <xdr:row>3</xdr:row>
      <xdr:rowOff>142875</xdr:rowOff>
    </xdr:from>
    <xdr:to>
      <xdr:col>3</xdr:col>
      <xdr:colOff>104775</xdr:colOff>
      <xdr:row>3</xdr:row>
      <xdr:rowOff>171450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E6B851A-F3A5-DBC4-643B-E550B2AD92E0}"/>
            </a:ext>
          </a:extLst>
        </xdr:cNvPr>
        <xdr:cNvCxnSpPr/>
      </xdr:nvCxnSpPr>
      <xdr:spPr>
        <a:xfrm>
          <a:off x="5143500" y="1047750"/>
          <a:ext cx="1352550" cy="285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GE%20ET%20RECUP%202022/Demande%20r&#233;cup%20et%20cong&#233;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ariés"/>
      <sheetName val="Demande PDF"/>
      <sheetName val="Juillet"/>
      <sheetName val="Août"/>
      <sheetName val="Septembre"/>
      <sheetName val="Octobre"/>
      <sheetName val="Novembre"/>
      <sheetName val="Decembre"/>
    </sheetNames>
    <sheetDataSet>
      <sheetData sheetId="0">
        <row r="25">
          <cell r="T25" t="str">
            <v xml:space="preserve">Mois </v>
          </cell>
          <cell r="U25" t="str">
            <v>Heures sup/mois</v>
          </cell>
        </row>
        <row r="26">
          <cell r="T26">
            <v>44743</v>
          </cell>
          <cell r="U26">
            <v>0</v>
          </cell>
        </row>
        <row r="27">
          <cell r="T27">
            <v>44774</v>
          </cell>
          <cell r="U27">
            <v>0</v>
          </cell>
        </row>
        <row r="28">
          <cell r="T28">
            <v>44805</v>
          </cell>
          <cell r="U28">
            <v>0</v>
          </cell>
        </row>
        <row r="29">
          <cell r="T29">
            <v>44835</v>
          </cell>
          <cell r="U29">
            <v>0</v>
          </cell>
        </row>
        <row r="30">
          <cell r="T30">
            <v>44866</v>
          </cell>
          <cell r="U30">
            <v>0</v>
          </cell>
        </row>
        <row r="31">
          <cell r="T31">
            <v>44896</v>
          </cell>
          <cell r="U31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3D80B2-17C2-4B85-923A-14253048A4A9}">
  <dimension ref="A1:O40"/>
  <sheetViews>
    <sheetView tabSelected="1" topLeftCell="C1" workbookViewId="0">
      <selection activeCell="T35" sqref="T35"/>
    </sheetView>
  </sheetViews>
  <sheetFormatPr baseColWidth="10" defaultRowHeight="15" outlineLevelCol="1" x14ac:dyDescent="0.25"/>
  <cols>
    <col min="5" max="5" width="1.5703125" customWidth="1"/>
    <col min="9" max="9" width="11.42578125" hidden="1" customWidth="1" outlineLevel="1"/>
    <col min="10" max="10" width="11.42578125" collapsed="1"/>
    <col min="11" max="11" width="24.28515625" customWidth="1"/>
    <col min="13" max="13" width="18" customWidth="1"/>
    <col min="14" max="14" width="17.140625" customWidth="1"/>
  </cols>
  <sheetData>
    <row r="1" spans="1:14" ht="42" customHeight="1" x14ac:dyDescent="0.25">
      <c r="A1" s="25" t="s">
        <v>8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1:14" ht="56.25" customHeight="1" x14ac:dyDescent="0.25">
      <c r="A2" s="19" t="s">
        <v>0</v>
      </c>
      <c r="B2" s="19"/>
      <c r="C2" s="19"/>
      <c r="D2" s="19"/>
      <c r="E2" s="19"/>
      <c r="F2" s="19"/>
      <c r="G2" s="19"/>
      <c r="H2" s="19"/>
    </row>
    <row r="3" spans="1:14" x14ac:dyDescent="0.25">
      <c r="A3" s="20" t="s">
        <v>1</v>
      </c>
      <c r="B3" s="20"/>
      <c r="C3" s="20"/>
      <c r="D3" s="1"/>
      <c r="E3" s="1"/>
      <c r="F3" s="2" t="s">
        <v>2</v>
      </c>
      <c r="G3" s="2" t="s">
        <v>3</v>
      </c>
      <c r="H3" s="2" t="s">
        <v>4</v>
      </c>
    </row>
    <row r="4" spans="1:14" x14ac:dyDescent="0.25">
      <c r="A4" s="20"/>
      <c r="B4" s="20"/>
      <c r="C4" s="20"/>
      <c r="D4" s="1"/>
      <c r="E4" s="1"/>
      <c r="F4" s="2">
        <v>1</v>
      </c>
      <c r="G4" s="2">
        <v>1</v>
      </c>
      <c r="H4" s="2">
        <v>2022</v>
      </c>
    </row>
    <row r="5" spans="1:14" ht="15.75" thickBot="1" x14ac:dyDescent="0.3">
      <c r="K5" s="23" t="s">
        <v>136</v>
      </c>
      <c r="L5" s="23" t="s">
        <v>5</v>
      </c>
      <c r="M5" s="23" t="s">
        <v>6</v>
      </c>
      <c r="N5" s="23" t="s">
        <v>7</v>
      </c>
    </row>
    <row r="6" spans="1:14" x14ac:dyDescent="0.25">
      <c r="A6" s="6" t="str">
        <f>TEXT(B6,"jjj")</f>
        <v>sam</v>
      </c>
      <c r="B6" s="7">
        <f>DATE(H4,G4,F4)</f>
        <v>44562</v>
      </c>
      <c r="C6" s="8">
        <v>0.375</v>
      </c>
      <c r="D6" s="8">
        <v>0.5</v>
      </c>
      <c r="E6" s="16"/>
      <c r="F6" s="8">
        <v>0.58333333333333337</v>
      </c>
      <c r="G6" s="8">
        <v>0.75</v>
      </c>
      <c r="H6" s="13">
        <f>(D6-C6)+(G6-F6)</f>
        <v>0.29166666666666663</v>
      </c>
      <c r="I6" s="3">
        <f>H6</f>
        <v>0.29166666666666663</v>
      </c>
      <c r="J6" s="3" t="str">
        <f>IF(A6="dim",I6,"")</f>
        <v/>
      </c>
      <c r="K6" s="29"/>
      <c r="L6" s="21"/>
      <c r="M6" s="21"/>
      <c r="N6" s="21"/>
    </row>
    <row r="7" spans="1:14" x14ac:dyDescent="0.25">
      <c r="A7" s="9" t="str">
        <f t="shared" ref="A7:A36" si="0">TEXT(B7,"jjj")</f>
        <v>dim</v>
      </c>
      <c r="B7" s="4">
        <f>B6+1</f>
        <v>44563</v>
      </c>
      <c r="C7" s="5">
        <v>0.375</v>
      </c>
      <c r="D7" s="5">
        <v>0.5</v>
      </c>
      <c r="E7" s="17"/>
      <c r="F7" s="5"/>
      <c r="G7" s="5"/>
      <c r="H7" s="14">
        <f t="shared" ref="H7:H36" si="1">(D7-C7)+(G7-F7)</f>
        <v>0.125</v>
      </c>
      <c r="I7" s="3">
        <f>IF(A7="lun",H7,H7+I6)</f>
        <v>0.41666666666666663</v>
      </c>
      <c r="J7" s="3">
        <f t="shared" ref="J7:J35" si="2">IF(A7="dim",I7,"")</f>
        <v>0.41666666666666663</v>
      </c>
      <c r="K7" s="29"/>
      <c r="L7" s="21"/>
      <c r="M7" s="22"/>
      <c r="N7" s="21"/>
    </row>
    <row r="8" spans="1:14" x14ac:dyDescent="0.25">
      <c r="A8" s="9" t="str">
        <f t="shared" si="0"/>
        <v>lun</v>
      </c>
      <c r="B8" s="4">
        <f t="shared" ref="B8:B35" si="3">B7+1</f>
        <v>44564</v>
      </c>
      <c r="C8" s="5"/>
      <c r="D8" s="5"/>
      <c r="E8" s="17"/>
      <c r="F8" s="5"/>
      <c r="G8" s="5"/>
      <c r="H8" s="14">
        <f t="shared" si="1"/>
        <v>0</v>
      </c>
      <c r="I8" s="3">
        <f t="shared" ref="I8:I36" si="4">IF(A8="lun",H8,H8+I7)</f>
        <v>0</v>
      </c>
      <c r="J8" s="3" t="str">
        <f t="shared" si="2"/>
        <v/>
      </c>
      <c r="K8" s="29"/>
      <c r="L8" s="21"/>
      <c r="M8" s="21"/>
      <c r="N8" s="21"/>
    </row>
    <row r="9" spans="1:14" x14ac:dyDescent="0.25">
      <c r="A9" s="9" t="str">
        <f t="shared" si="0"/>
        <v>mar</v>
      </c>
      <c r="B9" s="4">
        <f t="shared" si="3"/>
        <v>44565</v>
      </c>
      <c r="C9" s="5"/>
      <c r="D9" s="5"/>
      <c r="E9" s="17"/>
      <c r="F9" s="5"/>
      <c r="G9" s="5"/>
      <c r="H9" s="14">
        <f t="shared" si="1"/>
        <v>0</v>
      </c>
      <c r="I9" s="3">
        <f t="shared" si="4"/>
        <v>0</v>
      </c>
      <c r="J9" s="3" t="str">
        <f t="shared" si="2"/>
        <v/>
      </c>
      <c r="K9" s="29"/>
      <c r="L9" s="21"/>
      <c r="M9" s="21"/>
      <c r="N9" s="21"/>
    </row>
    <row r="10" spans="1:14" x14ac:dyDescent="0.25">
      <c r="A10" s="9" t="str">
        <f t="shared" si="0"/>
        <v>mer</v>
      </c>
      <c r="B10" s="4">
        <f t="shared" si="3"/>
        <v>44566</v>
      </c>
      <c r="C10" s="5"/>
      <c r="D10" s="5"/>
      <c r="E10" s="17"/>
      <c r="F10" s="5"/>
      <c r="G10" s="5"/>
      <c r="H10" s="14">
        <f t="shared" si="1"/>
        <v>0</v>
      </c>
      <c r="I10" s="3">
        <f t="shared" si="4"/>
        <v>0</v>
      </c>
      <c r="J10" s="3" t="str">
        <f t="shared" si="2"/>
        <v/>
      </c>
      <c r="K10" s="29"/>
      <c r="L10" s="21"/>
      <c r="M10" s="21"/>
      <c r="N10" s="21"/>
    </row>
    <row r="11" spans="1:14" x14ac:dyDescent="0.25">
      <c r="A11" s="9" t="str">
        <f t="shared" si="0"/>
        <v>jeu</v>
      </c>
      <c r="B11" s="4">
        <f t="shared" si="3"/>
        <v>44567</v>
      </c>
      <c r="C11" s="5"/>
      <c r="D11" s="5"/>
      <c r="E11" s="17"/>
      <c r="F11" s="5"/>
      <c r="G11" s="5"/>
      <c r="H11" s="14">
        <f t="shared" si="1"/>
        <v>0</v>
      </c>
      <c r="I11" s="3">
        <f t="shared" si="4"/>
        <v>0</v>
      </c>
      <c r="J11" s="3" t="str">
        <f t="shared" si="2"/>
        <v/>
      </c>
      <c r="K11" s="29"/>
      <c r="L11" s="21"/>
      <c r="M11" s="21"/>
      <c r="N11" s="21"/>
    </row>
    <row r="12" spans="1:14" x14ac:dyDescent="0.25">
      <c r="A12" s="9" t="str">
        <f t="shared" si="0"/>
        <v>ven</v>
      </c>
      <c r="B12" s="4">
        <f t="shared" si="3"/>
        <v>44568</v>
      </c>
      <c r="C12" s="5"/>
      <c r="D12" s="5"/>
      <c r="E12" s="17"/>
      <c r="F12" s="5">
        <v>0.58333333333333337</v>
      </c>
      <c r="G12" s="5">
        <v>0.75</v>
      </c>
      <c r="H12" s="14">
        <f t="shared" si="1"/>
        <v>0.16666666666666663</v>
      </c>
      <c r="I12" s="3">
        <f t="shared" si="4"/>
        <v>0.16666666666666663</v>
      </c>
      <c r="J12" s="3" t="str">
        <f t="shared" si="2"/>
        <v/>
      </c>
      <c r="K12" s="29"/>
      <c r="L12" s="21"/>
      <c r="M12" s="21"/>
      <c r="N12" s="21"/>
    </row>
    <row r="13" spans="1:14" x14ac:dyDescent="0.25">
      <c r="A13" s="9" t="str">
        <f t="shared" si="0"/>
        <v>sam</v>
      </c>
      <c r="B13" s="4">
        <f t="shared" si="3"/>
        <v>44569</v>
      </c>
      <c r="C13" s="5"/>
      <c r="D13" s="5"/>
      <c r="E13" s="17"/>
      <c r="F13" s="5">
        <v>0.625</v>
      </c>
      <c r="G13" s="5">
        <v>0.79166666666666696</v>
      </c>
      <c r="H13" s="14">
        <f t="shared" si="1"/>
        <v>0.16666666666666696</v>
      </c>
      <c r="I13" s="3">
        <f t="shared" si="4"/>
        <v>0.33333333333333359</v>
      </c>
      <c r="J13" s="3" t="str">
        <f t="shared" si="2"/>
        <v/>
      </c>
      <c r="K13" s="29"/>
      <c r="L13" s="21"/>
      <c r="M13" s="21"/>
      <c r="N13" s="21"/>
    </row>
    <row r="14" spans="1:14" x14ac:dyDescent="0.25">
      <c r="A14" s="9" t="str">
        <f t="shared" si="0"/>
        <v>dim</v>
      </c>
      <c r="B14" s="4">
        <f t="shared" si="3"/>
        <v>44570</v>
      </c>
      <c r="C14" s="5"/>
      <c r="D14" s="5"/>
      <c r="E14" s="17"/>
      <c r="F14" s="5">
        <v>0.66666666666666696</v>
      </c>
      <c r="G14" s="5">
        <v>0.83333333333333304</v>
      </c>
      <c r="H14" s="14">
        <f t="shared" si="1"/>
        <v>0.16666666666666607</v>
      </c>
      <c r="I14" s="3">
        <f t="shared" si="4"/>
        <v>0.49999999999999967</v>
      </c>
      <c r="J14" s="3">
        <f t="shared" si="2"/>
        <v>0.49999999999999967</v>
      </c>
      <c r="K14" s="29"/>
      <c r="L14" s="21"/>
      <c r="M14" s="21"/>
      <c r="N14" s="21"/>
    </row>
    <row r="15" spans="1:14" x14ac:dyDescent="0.25">
      <c r="A15" s="9" t="str">
        <f t="shared" si="0"/>
        <v>lun</v>
      </c>
      <c r="B15" s="4">
        <f t="shared" si="3"/>
        <v>44571</v>
      </c>
      <c r="C15" s="5"/>
      <c r="D15" s="5"/>
      <c r="E15" s="17"/>
      <c r="F15" s="5">
        <v>0.70833333333333304</v>
      </c>
      <c r="G15" s="5">
        <v>0.875</v>
      </c>
      <c r="H15" s="14">
        <f t="shared" si="1"/>
        <v>0.16666666666666696</v>
      </c>
      <c r="I15" s="3">
        <f t="shared" si="4"/>
        <v>0.16666666666666696</v>
      </c>
      <c r="J15" s="3" t="str">
        <f t="shared" si="2"/>
        <v/>
      </c>
      <c r="K15" s="29"/>
      <c r="L15" s="21"/>
      <c r="M15" s="21"/>
      <c r="N15" s="21"/>
    </row>
    <row r="16" spans="1:14" x14ac:dyDescent="0.25">
      <c r="A16" s="9" t="str">
        <f t="shared" si="0"/>
        <v>mar</v>
      </c>
      <c r="B16" s="4">
        <f t="shared" si="3"/>
        <v>44572</v>
      </c>
      <c r="C16" s="5"/>
      <c r="D16" s="5"/>
      <c r="E16" s="17"/>
      <c r="F16" s="5">
        <v>0.75</v>
      </c>
      <c r="G16" s="5">
        <v>0.91666666666666696</v>
      </c>
      <c r="H16" s="14">
        <f t="shared" si="1"/>
        <v>0.16666666666666696</v>
      </c>
      <c r="I16" s="3">
        <f t="shared" si="4"/>
        <v>0.33333333333333393</v>
      </c>
      <c r="J16" s="3" t="str">
        <f t="shared" si="2"/>
        <v/>
      </c>
      <c r="K16" s="29"/>
      <c r="L16" s="21"/>
      <c r="M16" s="21"/>
      <c r="N16" s="21"/>
    </row>
    <row r="17" spans="1:15" x14ac:dyDescent="0.25">
      <c r="A17" s="9" t="str">
        <f t="shared" si="0"/>
        <v>mer</v>
      </c>
      <c r="B17" s="4">
        <f t="shared" si="3"/>
        <v>44573</v>
      </c>
      <c r="C17" s="5"/>
      <c r="D17" s="5"/>
      <c r="E17" s="17"/>
      <c r="F17" s="5"/>
      <c r="G17" s="5"/>
      <c r="H17" s="14">
        <f t="shared" si="1"/>
        <v>0</v>
      </c>
      <c r="I17" s="3">
        <f t="shared" si="4"/>
        <v>0.33333333333333393</v>
      </c>
      <c r="J17" s="3" t="str">
        <f t="shared" si="2"/>
        <v/>
      </c>
      <c r="K17" s="29"/>
      <c r="L17" s="21"/>
      <c r="M17" s="21"/>
      <c r="N17" s="21"/>
    </row>
    <row r="18" spans="1:15" x14ac:dyDescent="0.25">
      <c r="A18" s="9" t="str">
        <f t="shared" si="0"/>
        <v>jeu</v>
      </c>
      <c r="B18" s="4">
        <f t="shared" si="3"/>
        <v>44574</v>
      </c>
      <c r="C18" s="5"/>
      <c r="D18" s="5"/>
      <c r="E18" s="17"/>
      <c r="F18" s="5"/>
      <c r="G18" s="5"/>
      <c r="H18" s="14">
        <f t="shared" si="1"/>
        <v>0</v>
      </c>
      <c r="I18" s="3">
        <f t="shared" si="4"/>
        <v>0.33333333333333393</v>
      </c>
      <c r="J18" s="3" t="str">
        <f t="shared" si="2"/>
        <v/>
      </c>
      <c r="K18" s="29"/>
      <c r="L18" s="21"/>
      <c r="M18" s="21"/>
      <c r="N18" s="21"/>
    </row>
    <row r="19" spans="1:15" x14ac:dyDescent="0.25">
      <c r="A19" s="9" t="str">
        <f t="shared" si="0"/>
        <v>ven</v>
      </c>
      <c r="B19" s="4">
        <f t="shared" si="3"/>
        <v>44575</v>
      </c>
      <c r="C19" s="5">
        <v>0.375</v>
      </c>
      <c r="D19" s="5">
        <v>0.5</v>
      </c>
      <c r="E19" s="17"/>
      <c r="F19" s="5"/>
      <c r="G19" s="5"/>
      <c r="H19" s="14">
        <f t="shared" si="1"/>
        <v>0.125</v>
      </c>
      <c r="I19" s="3">
        <f t="shared" si="4"/>
        <v>0.45833333333333393</v>
      </c>
      <c r="J19" s="3" t="str">
        <f t="shared" si="2"/>
        <v/>
      </c>
      <c r="K19" s="29"/>
      <c r="L19" s="21"/>
      <c r="M19" s="21"/>
      <c r="N19" s="21"/>
    </row>
    <row r="20" spans="1:15" x14ac:dyDescent="0.25">
      <c r="A20" s="9" t="str">
        <f t="shared" si="0"/>
        <v>sam</v>
      </c>
      <c r="B20" s="4">
        <f t="shared" si="3"/>
        <v>44576</v>
      </c>
      <c r="C20" s="5">
        <v>0.375</v>
      </c>
      <c r="D20" s="5">
        <v>0.5</v>
      </c>
      <c r="E20" s="17"/>
      <c r="F20" s="5"/>
      <c r="G20" s="5"/>
      <c r="H20" s="14">
        <f t="shared" si="1"/>
        <v>0.125</v>
      </c>
      <c r="I20" s="3">
        <f t="shared" si="4"/>
        <v>0.58333333333333393</v>
      </c>
      <c r="J20" s="3" t="str">
        <f t="shared" si="2"/>
        <v/>
      </c>
      <c r="K20" s="29"/>
      <c r="L20" s="21"/>
      <c r="M20" s="21"/>
      <c r="N20" s="21"/>
    </row>
    <row r="21" spans="1:15" x14ac:dyDescent="0.25">
      <c r="A21" s="9" t="str">
        <f t="shared" si="0"/>
        <v>dim</v>
      </c>
      <c r="B21" s="4">
        <f t="shared" si="3"/>
        <v>44577</v>
      </c>
      <c r="C21" s="5"/>
      <c r="D21" s="5"/>
      <c r="E21" s="17"/>
      <c r="F21" s="5"/>
      <c r="G21" s="5"/>
      <c r="H21" s="14">
        <f t="shared" si="1"/>
        <v>0</v>
      </c>
      <c r="I21" s="3">
        <f t="shared" si="4"/>
        <v>0.58333333333333393</v>
      </c>
      <c r="J21" s="3">
        <f t="shared" si="2"/>
        <v>0.58333333333333393</v>
      </c>
      <c r="K21" s="29"/>
      <c r="L21" s="21"/>
      <c r="M21" s="21"/>
      <c r="N21" s="21"/>
    </row>
    <row r="22" spans="1:15" x14ac:dyDescent="0.25">
      <c r="A22" s="9" t="str">
        <f t="shared" si="0"/>
        <v>lun</v>
      </c>
      <c r="B22" s="4">
        <f t="shared" si="3"/>
        <v>44578</v>
      </c>
      <c r="C22" s="5"/>
      <c r="D22" s="5"/>
      <c r="E22" s="17"/>
      <c r="F22" s="5"/>
      <c r="G22" s="5"/>
      <c r="H22" s="14">
        <f t="shared" si="1"/>
        <v>0</v>
      </c>
      <c r="I22" s="3">
        <f t="shared" si="4"/>
        <v>0</v>
      </c>
      <c r="J22" s="3" t="str">
        <f t="shared" si="2"/>
        <v/>
      </c>
      <c r="K22" s="29"/>
      <c r="L22" s="21"/>
      <c r="M22" s="21"/>
      <c r="N22" s="21"/>
    </row>
    <row r="23" spans="1:15" x14ac:dyDescent="0.25">
      <c r="A23" s="9" t="str">
        <f t="shared" si="0"/>
        <v>mar</v>
      </c>
      <c r="B23" s="4">
        <f t="shared" si="3"/>
        <v>44579</v>
      </c>
      <c r="C23" s="5"/>
      <c r="D23" s="5"/>
      <c r="E23" s="17"/>
      <c r="F23" s="5"/>
      <c r="G23" s="5"/>
      <c r="H23" s="14">
        <f t="shared" si="1"/>
        <v>0</v>
      </c>
      <c r="I23" s="3">
        <f t="shared" si="4"/>
        <v>0</v>
      </c>
      <c r="J23" s="3" t="str">
        <f t="shared" si="2"/>
        <v/>
      </c>
      <c r="K23" s="29"/>
      <c r="L23" s="21"/>
      <c r="M23" s="21"/>
      <c r="N23" s="21"/>
    </row>
    <row r="24" spans="1:15" x14ac:dyDescent="0.25">
      <c r="A24" s="9" t="str">
        <f t="shared" si="0"/>
        <v>mer</v>
      </c>
      <c r="B24" s="4">
        <f t="shared" si="3"/>
        <v>44580</v>
      </c>
      <c r="C24" s="5"/>
      <c r="D24" s="5"/>
      <c r="E24" s="17"/>
      <c r="F24" s="5"/>
      <c r="G24" s="5"/>
      <c r="H24" s="14">
        <f t="shared" si="1"/>
        <v>0</v>
      </c>
      <c r="I24" s="3">
        <f t="shared" si="4"/>
        <v>0</v>
      </c>
      <c r="J24" s="3" t="str">
        <f t="shared" si="2"/>
        <v/>
      </c>
      <c r="K24" s="29"/>
      <c r="L24" s="21"/>
      <c r="M24" s="21"/>
      <c r="N24" s="21"/>
    </row>
    <row r="25" spans="1:15" x14ac:dyDescent="0.25">
      <c r="A25" s="9" t="str">
        <f t="shared" si="0"/>
        <v>jeu</v>
      </c>
      <c r="B25" s="4">
        <f t="shared" si="3"/>
        <v>44581</v>
      </c>
      <c r="C25" s="5"/>
      <c r="D25" s="5"/>
      <c r="E25" s="17"/>
      <c r="F25" s="5"/>
      <c r="G25" s="5"/>
      <c r="H25" s="14">
        <f t="shared" si="1"/>
        <v>0</v>
      </c>
      <c r="I25" s="3">
        <f t="shared" si="4"/>
        <v>0</v>
      </c>
      <c r="J25" s="3" t="str">
        <f t="shared" si="2"/>
        <v/>
      </c>
      <c r="K25" s="29"/>
      <c r="L25" s="21"/>
      <c r="M25" s="21"/>
      <c r="N25" s="21"/>
      <c r="O25" s="3"/>
    </row>
    <row r="26" spans="1:15" x14ac:dyDescent="0.25">
      <c r="A26" s="9" t="str">
        <f t="shared" si="0"/>
        <v>ven</v>
      </c>
      <c r="B26" s="4">
        <f t="shared" si="3"/>
        <v>44582</v>
      </c>
      <c r="C26" s="5"/>
      <c r="D26" s="5"/>
      <c r="E26" s="17"/>
      <c r="F26" s="5">
        <v>0.25</v>
      </c>
      <c r="G26" s="5">
        <v>0.5</v>
      </c>
      <c r="H26" s="14">
        <f t="shared" si="1"/>
        <v>0.25</v>
      </c>
      <c r="I26" s="3">
        <f t="shared" si="4"/>
        <v>0.25</v>
      </c>
      <c r="J26" s="3" t="str">
        <f t="shared" si="2"/>
        <v/>
      </c>
      <c r="K26" s="29"/>
      <c r="L26" s="21"/>
      <c r="M26" s="21"/>
      <c r="N26" s="21"/>
    </row>
    <row r="27" spans="1:15" x14ac:dyDescent="0.25">
      <c r="A27" s="9" t="str">
        <f t="shared" si="0"/>
        <v>sam</v>
      </c>
      <c r="B27" s="4">
        <f t="shared" si="3"/>
        <v>44583</v>
      </c>
      <c r="C27" s="5"/>
      <c r="D27" s="5"/>
      <c r="E27" s="17"/>
      <c r="F27" s="5">
        <v>0.375</v>
      </c>
      <c r="G27" s="5">
        <v>0.5</v>
      </c>
      <c r="H27" s="14">
        <f t="shared" si="1"/>
        <v>0.125</v>
      </c>
      <c r="I27" s="3">
        <f t="shared" si="4"/>
        <v>0.375</v>
      </c>
      <c r="J27" s="3" t="str">
        <f t="shared" si="2"/>
        <v/>
      </c>
      <c r="K27" s="29"/>
      <c r="L27" s="21"/>
      <c r="M27" s="21"/>
      <c r="N27" s="21"/>
    </row>
    <row r="28" spans="1:15" x14ac:dyDescent="0.25">
      <c r="A28" s="9" t="str">
        <f t="shared" si="0"/>
        <v>dim</v>
      </c>
      <c r="B28" s="4">
        <f t="shared" si="3"/>
        <v>44584</v>
      </c>
      <c r="C28" s="5"/>
      <c r="D28" s="5"/>
      <c r="E28" s="17"/>
      <c r="F28" s="5"/>
      <c r="G28" s="5"/>
      <c r="H28" s="14">
        <f t="shared" si="1"/>
        <v>0</v>
      </c>
      <c r="I28" s="3">
        <f t="shared" si="4"/>
        <v>0.375</v>
      </c>
      <c r="J28" s="3">
        <f t="shared" si="2"/>
        <v>0.375</v>
      </c>
      <c r="K28" s="29"/>
      <c r="L28" s="21"/>
      <c r="M28" s="21"/>
      <c r="N28" s="21"/>
    </row>
    <row r="29" spans="1:15" x14ac:dyDescent="0.25">
      <c r="A29" s="9" t="str">
        <f t="shared" si="0"/>
        <v>lun</v>
      </c>
      <c r="B29" s="4">
        <f t="shared" si="3"/>
        <v>44585</v>
      </c>
      <c r="C29" s="5"/>
      <c r="D29" s="5"/>
      <c r="E29" s="17"/>
      <c r="F29" s="5"/>
      <c r="G29" s="5"/>
      <c r="H29" s="14">
        <f t="shared" si="1"/>
        <v>0</v>
      </c>
      <c r="I29" s="3">
        <f t="shared" si="4"/>
        <v>0</v>
      </c>
      <c r="J29" s="3" t="str">
        <f t="shared" si="2"/>
        <v/>
      </c>
      <c r="K29" s="29"/>
      <c r="L29" s="21"/>
      <c r="M29" s="21"/>
      <c r="N29" s="21"/>
    </row>
    <row r="30" spans="1:15" x14ac:dyDescent="0.25">
      <c r="A30" s="9" t="str">
        <f t="shared" si="0"/>
        <v>mar</v>
      </c>
      <c r="B30" s="4">
        <f t="shared" si="3"/>
        <v>44586</v>
      </c>
      <c r="C30" s="5"/>
      <c r="D30" s="5"/>
      <c r="E30" s="17"/>
      <c r="F30" s="5"/>
      <c r="G30" s="5"/>
      <c r="H30" s="14">
        <f t="shared" si="1"/>
        <v>0</v>
      </c>
      <c r="I30" s="3">
        <f t="shared" si="4"/>
        <v>0</v>
      </c>
      <c r="J30" s="3" t="str">
        <f t="shared" si="2"/>
        <v/>
      </c>
      <c r="K30" s="29"/>
      <c r="L30" s="21"/>
      <c r="M30" s="21"/>
      <c r="N30" s="21"/>
    </row>
    <row r="31" spans="1:15" x14ac:dyDescent="0.25">
      <c r="A31" s="9" t="str">
        <f t="shared" si="0"/>
        <v>mer</v>
      </c>
      <c r="B31" s="4">
        <f t="shared" si="3"/>
        <v>44587</v>
      </c>
      <c r="C31" s="5"/>
      <c r="D31" s="5"/>
      <c r="E31" s="17"/>
      <c r="F31" s="5"/>
      <c r="G31" s="5"/>
      <c r="H31" s="14">
        <f t="shared" si="1"/>
        <v>0</v>
      </c>
      <c r="I31" s="3">
        <f t="shared" si="4"/>
        <v>0</v>
      </c>
      <c r="J31" s="3" t="str">
        <f t="shared" si="2"/>
        <v/>
      </c>
      <c r="K31" s="29"/>
      <c r="L31" s="21"/>
      <c r="M31" s="21"/>
      <c r="N31" s="21"/>
    </row>
    <row r="32" spans="1:15" x14ac:dyDescent="0.25">
      <c r="A32" s="9" t="str">
        <f t="shared" si="0"/>
        <v>jeu</v>
      </c>
      <c r="B32" s="4">
        <f t="shared" si="3"/>
        <v>44588</v>
      </c>
      <c r="C32" s="5"/>
      <c r="D32" s="5"/>
      <c r="E32" s="17"/>
      <c r="F32" s="5"/>
      <c r="G32" s="5"/>
      <c r="H32" s="14">
        <f t="shared" si="1"/>
        <v>0</v>
      </c>
      <c r="I32" s="3">
        <f t="shared" si="4"/>
        <v>0</v>
      </c>
      <c r="J32" s="3" t="str">
        <f t="shared" si="2"/>
        <v/>
      </c>
      <c r="K32" s="29"/>
      <c r="L32" s="21"/>
      <c r="M32" s="21"/>
      <c r="N32" s="21"/>
    </row>
    <row r="33" spans="1:14" x14ac:dyDescent="0.25">
      <c r="A33" s="9" t="str">
        <f t="shared" si="0"/>
        <v>ven</v>
      </c>
      <c r="B33" s="4">
        <f>B32+1</f>
        <v>44589</v>
      </c>
      <c r="C33" s="5">
        <v>0.375</v>
      </c>
      <c r="D33" s="5">
        <v>0.5</v>
      </c>
      <c r="E33" s="17"/>
      <c r="F33" s="5"/>
      <c r="G33" s="5"/>
      <c r="H33" s="14">
        <f t="shared" si="1"/>
        <v>0.125</v>
      </c>
      <c r="I33" s="3">
        <f t="shared" si="4"/>
        <v>0.125</v>
      </c>
      <c r="J33" s="3" t="str">
        <f t="shared" si="2"/>
        <v/>
      </c>
      <c r="K33" s="29"/>
      <c r="L33" s="21"/>
      <c r="M33" s="21"/>
      <c r="N33" s="21"/>
    </row>
    <row r="34" spans="1:14" x14ac:dyDescent="0.25">
      <c r="A34" s="9" t="str">
        <f t="shared" si="0"/>
        <v>sam</v>
      </c>
      <c r="B34" s="4">
        <f t="shared" si="3"/>
        <v>44590</v>
      </c>
      <c r="C34" s="5">
        <v>0.375</v>
      </c>
      <c r="D34" s="5">
        <v>0.5</v>
      </c>
      <c r="E34" s="17"/>
      <c r="F34" s="5"/>
      <c r="G34" s="5"/>
      <c r="H34" s="14">
        <f t="shared" si="1"/>
        <v>0.125</v>
      </c>
      <c r="I34" s="3">
        <f t="shared" si="4"/>
        <v>0.25</v>
      </c>
      <c r="J34" s="3" t="str">
        <f t="shared" si="2"/>
        <v/>
      </c>
      <c r="K34" s="29"/>
      <c r="L34" s="21"/>
      <c r="M34" s="21"/>
      <c r="N34" s="21"/>
    </row>
    <row r="35" spans="1:14" x14ac:dyDescent="0.25">
      <c r="A35" s="9" t="str">
        <f t="shared" si="0"/>
        <v>dim</v>
      </c>
      <c r="B35" s="4">
        <f t="shared" si="3"/>
        <v>44591</v>
      </c>
      <c r="C35" s="5"/>
      <c r="D35" s="5"/>
      <c r="E35" s="17"/>
      <c r="F35" s="5"/>
      <c r="G35" s="5"/>
      <c r="H35" s="14">
        <f t="shared" si="1"/>
        <v>0</v>
      </c>
      <c r="I35" s="3">
        <f t="shared" si="4"/>
        <v>0.25</v>
      </c>
      <c r="J35" s="3">
        <f t="shared" si="2"/>
        <v>0.25</v>
      </c>
      <c r="K35" s="29"/>
      <c r="L35" s="21"/>
      <c r="M35" s="21"/>
      <c r="N35" s="21"/>
    </row>
    <row r="36" spans="1:14" ht="15.75" thickBot="1" x14ac:dyDescent="0.3">
      <c r="A36" s="10" t="str">
        <f t="shared" si="0"/>
        <v>lun</v>
      </c>
      <c r="B36" s="11">
        <f>B35+1</f>
        <v>44592</v>
      </c>
      <c r="C36" s="12"/>
      <c r="D36" s="12"/>
      <c r="E36" s="18"/>
      <c r="F36" s="12"/>
      <c r="G36" s="12"/>
      <c r="H36" s="15">
        <f t="shared" si="1"/>
        <v>0</v>
      </c>
      <c r="I36" s="3">
        <f t="shared" si="4"/>
        <v>0</v>
      </c>
      <c r="J36" s="3">
        <f>I36</f>
        <v>0</v>
      </c>
      <c r="K36" s="29"/>
      <c r="L36" s="21"/>
      <c r="M36" s="21"/>
      <c r="N36" s="21"/>
    </row>
    <row r="37" spans="1:14" x14ac:dyDescent="0.25">
      <c r="C37" s="3"/>
      <c r="D37" s="3"/>
      <c r="E37" s="3"/>
      <c r="F37" s="3"/>
      <c r="G37" s="3"/>
      <c r="H37" s="3"/>
      <c r="I37" s="3"/>
      <c r="J37" s="3"/>
      <c r="K37" s="3"/>
    </row>
    <row r="38" spans="1:14" x14ac:dyDescent="0.25">
      <c r="C38" s="3"/>
      <c r="D38" s="3"/>
      <c r="E38" s="3"/>
      <c r="F38" s="3"/>
      <c r="G38" s="3"/>
      <c r="H38" s="3"/>
      <c r="I38" s="3"/>
      <c r="J38" s="3"/>
      <c r="K38" s="3"/>
    </row>
    <row r="39" spans="1:14" x14ac:dyDescent="0.25">
      <c r="C39" s="3" t="s">
        <v>135</v>
      </c>
      <c r="D39" s="3"/>
      <c r="E39" s="3"/>
      <c r="F39" s="3"/>
      <c r="G39" s="26">
        <f>SUM(J6:J36)</f>
        <v>2.125</v>
      </c>
      <c r="H39" s="26"/>
      <c r="I39" s="26"/>
      <c r="J39" s="26"/>
      <c r="K39" s="65"/>
    </row>
    <row r="40" spans="1:14" x14ac:dyDescent="0.25">
      <c r="C40" s="3"/>
      <c r="D40" s="3"/>
      <c r="E40" s="3"/>
      <c r="F40" s="3"/>
      <c r="G40" s="26"/>
      <c r="H40" s="26"/>
      <c r="I40" s="26"/>
      <c r="J40" s="26"/>
      <c r="K40" s="65"/>
    </row>
  </sheetData>
  <mergeCells count="4">
    <mergeCell ref="A2:H2"/>
    <mergeCell ref="A3:C4"/>
    <mergeCell ref="G39:J40"/>
    <mergeCell ref="A1:L1"/>
  </mergeCells>
  <conditionalFormatting sqref="A6:H6">
    <cfRule type="expression" dxfId="19" priority="9">
      <formula>($A6="dim")</formula>
    </cfRule>
    <cfRule type="expression" dxfId="18" priority="12">
      <formula>($A6="sam")</formula>
    </cfRule>
  </conditionalFormatting>
  <conditionalFormatting sqref="F4">
    <cfRule type="expression" dxfId="17" priority="11">
      <formula>($A6="dim")</formula>
    </cfRule>
  </conditionalFormatting>
  <conditionalFormatting sqref="A7:H18 A21:H25 A19:B20 E19:H20 C20:D20 A28:H32 A26:E27 H26:H27 F27:G27 A35:H36 A33:B34 E33:H34 C34:D34">
    <cfRule type="expression" dxfId="16" priority="7">
      <formula>($A7="dim")</formula>
    </cfRule>
    <cfRule type="expression" dxfId="15" priority="8">
      <formula>($A7="sam")</formula>
    </cfRule>
  </conditionalFormatting>
  <conditionalFormatting sqref="C19:D19">
    <cfRule type="expression" dxfId="14" priority="5">
      <formula>($A19="dim")</formula>
    </cfRule>
    <cfRule type="expression" dxfId="13" priority="6">
      <formula>($A19="sam")</formula>
    </cfRule>
  </conditionalFormatting>
  <conditionalFormatting sqref="F26:G26">
    <cfRule type="expression" dxfId="12" priority="3">
      <formula>($A26="dim")</formula>
    </cfRule>
    <cfRule type="expression" dxfId="11" priority="4">
      <formula>($A26="sam")</formula>
    </cfRule>
  </conditionalFormatting>
  <conditionalFormatting sqref="C33:D33">
    <cfRule type="expression" dxfId="10" priority="1">
      <formula>($A33="dim")</formula>
    </cfRule>
    <cfRule type="expression" dxfId="9" priority="2">
      <formula>($A33="sam")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746EF-BC31-4014-BF30-EC89834B82C8}">
  <dimension ref="A1:G51"/>
  <sheetViews>
    <sheetView workbookViewId="0">
      <selection activeCell="J18" sqref="J18"/>
    </sheetView>
  </sheetViews>
  <sheetFormatPr baseColWidth="10" defaultRowHeight="15" x14ac:dyDescent="0.25"/>
  <cols>
    <col min="2" max="2" width="19.7109375" customWidth="1"/>
    <col min="4" max="4" width="11.42578125" customWidth="1"/>
  </cols>
  <sheetData>
    <row r="1" spans="1:7" ht="15.75" thickBot="1" x14ac:dyDescent="0.3">
      <c r="A1" s="21" t="s">
        <v>9</v>
      </c>
      <c r="B1" s="21" t="s">
        <v>10</v>
      </c>
    </row>
    <row r="2" spans="1:7" x14ac:dyDescent="0.25">
      <c r="A2" s="21" t="s">
        <v>11</v>
      </c>
      <c r="B2" s="21" t="s">
        <v>31</v>
      </c>
      <c r="D2" s="35" t="s">
        <v>111</v>
      </c>
      <c r="E2" s="36"/>
      <c r="F2" s="36"/>
      <c r="G2" s="37"/>
    </row>
    <row r="3" spans="1:7" x14ac:dyDescent="0.25">
      <c r="A3" s="21" t="s">
        <v>12</v>
      </c>
      <c r="B3" s="21" t="s">
        <v>32</v>
      </c>
      <c r="D3" s="38" t="s">
        <v>116</v>
      </c>
      <c r="E3" s="39"/>
      <c r="F3" s="39"/>
      <c r="G3" s="40"/>
    </row>
    <row r="4" spans="1:7" x14ac:dyDescent="0.25">
      <c r="A4" s="21" t="s">
        <v>13</v>
      </c>
      <c r="B4" s="21" t="s">
        <v>33</v>
      </c>
      <c r="D4" s="41" t="s">
        <v>112</v>
      </c>
      <c r="E4" s="42"/>
      <c r="F4" s="43" t="s">
        <v>113</v>
      </c>
      <c r="G4" s="44"/>
    </row>
    <row r="5" spans="1:7" x14ac:dyDescent="0.25">
      <c r="A5" s="21" t="s">
        <v>14</v>
      </c>
      <c r="B5" s="21" t="s">
        <v>34</v>
      </c>
      <c r="D5" s="30" t="s">
        <v>115</v>
      </c>
      <c r="E5" s="28" t="s">
        <v>114</v>
      </c>
      <c r="F5" s="28" t="s">
        <v>115</v>
      </c>
      <c r="G5" s="31" t="s">
        <v>114</v>
      </c>
    </row>
    <row r="6" spans="1:7" ht="15.75" thickBot="1" x14ac:dyDescent="0.3">
      <c r="A6" s="21" t="s">
        <v>15</v>
      </c>
      <c r="B6" s="21" t="s">
        <v>35</v>
      </c>
      <c r="D6" s="32">
        <v>0.375</v>
      </c>
      <c r="E6" s="33">
        <v>0.5</v>
      </c>
      <c r="F6" s="33">
        <v>0.58333333333333337</v>
      </c>
      <c r="G6" s="34">
        <v>0.75</v>
      </c>
    </row>
    <row r="7" spans="1:7" x14ac:dyDescent="0.25">
      <c r="A7" s="21" t="s">
        <v>16</v>
      </c>
      <c r="B7" s="21" t="s">
        <v>36</v>
      </c>
    </row>
    <row r="8" spans="1:7" x14ac:dyDescent="0.25">
      <c r="A8" s="21" t="s">
        <v>17</v>
      </c>
      <c r="B8" s="21" t="s">
        <v>37</v>
      </c>
    </row>
    <row r="9" spans="1:7" x14ac:dyDescent="0.25">
      <c r="A9" s="21" t="s">
        <v>18</v>
      </c>
      <c r="B9" s="21" t="s">
        <v>38</v>
      </c>
    </row>
    <row r="10" spans="1:7" x14ac:dyDescent="0.25">
      <c r="A10" s="21" t="s">
        <v>19</v>
      </c>
      <c r="B10" s="21" t="s">
        <v>39</v>
      </c>
    </row>
    <row r="11" spans="1:7" x14ac:dyDescent="0.25">
      <c r="A11" s="21" t="s">
        <v>20</v>
      </c>
      <c r="B11" s="21" t="s">
        <v>40</v>
      </c>
    </row>
    <row r="12" spans="1:7" x14ac:dyDescent="0.25">
      <c r="A12" s="21" t="s">
        <v>21</v>
      </c>
      <c r="B12" s="21" t="s">
        <v>41</v>
      </c>
    </row>
    <row r="13" spans="1:7" x14ac:dyDescent="0.25">
      <c r="A13" s="21" t="s">
        <v>22</v>
      </c>
      <c r="B13" s="21" t="s">
        <v>42</v>
      </c>
    </row>
    <row r="14" spans="1:7" x14ac:dyDescent="0.25">
      <c r="A14" s="21" t="s">
        <v>23</v>
      </c>
      <c r="B14" s="21" t="s">
        <v>43</v>
      </c>
    </row>
    <row r="15" spans="1:7" x14ac:dyDescent="0.25">
      <c r="A15" s="21" t="s">
        <v>24</v>
      </c>
      <c r="B15" s="21" t="s">
        <v>44</v>
      </c>
    </row>
    <row r="16" spans="1:7" x14ac:dyDescent="0.25">
      <c r="A16" s="21" t="s">
        <v>25</v>
      </c>
      <c r="B16" s="21" t="s">
        <v>45</v>
      </c>
    </row>
    <row r="17" spans="1:2" x14ac:dyDescent="0.25">
      <c r="A17" s="21" t="s">
        <v>26</v>
      </c>
      <c r="B17" s="21" t="s">
        <v>46</v>
      </c>
    </row>
    <row r="18" spans="1:2" x14ac:dyDescent="0.25">
      <c r="A18" s="21" t="s">
        <v>27</v>
      </c>
      <c r="B18" s="21" t="s">
        <v>47</v>
      </c>
    </row>
    <row r="19" spans="1:2" x14ac:dyDescent="0.25">
      <c r="A19" s="21" t="s">
        <v>28</v>
      </c>
      <c r="B19" s="21" t="s">
        <v>48</v>
      </c>
    </row>
    <row r="20" spans="1:2" x14ac:dyDescent="0.25">
      <c r="A20" s="21" t="s">
        <v>29</v>
      </c>
      <c r="B20" s="21" t="s">
        <v>49</v>
      </c>
    </row>
    <row r="21" spans="1:2" x14ac:dyDescent="0.25">
      <c r="A21" s="21" t="s">
        <v>30</v>
      </c>
      <c r="B21" s="21" t="s">
        <v>50</v>
      </c>
    </row>
    <row r="22" spans="1:2" x14ac:dyDescent="0.25">
      <c r="A22" s="21" t="s">
        <v>81</v>
      </c>
      <c r="B22" s="21" t="s">
        <v>51</v>
      </c>
    </row>
    <row r="23" spans="1:2" x14ac:dyDescent="0.25">
      <c r="A23" s="21" t="s">
        <v>82</v>
      </c>
      <c r="B23" s="21" t="s">
        <v>52</v>
      </c>
    </row>
    <row r="24" spans="1:2" x14ac:dyDescent="0.25">
      <c r="A24" s="21" t="s">
        <v>83</v>
      </c>
      <c r="B24" s="21" t="s">
        <v>53</v>
      </c>
    </row>
    <row r="25" spans="1:2" x14ac:dyDescent="0.25">
      <c r="A25" s="21" t="s">
        <v>84</v>
      </c>
      <c r="B25" s="21" t="s">
        <v>54</v>
      </c>
    </row>
    <row r="26" spans="1:2" x14ac:dyDescent="0.25">
      <c r="A26" s="21" t="s">
        <v>85</v>
      </c>
      <c r="B26" s="21" t="s">
        <v>55</v>
      </c>
    </row>
    <row r="27" spans="1:2" x14ac:dyDescent="0.25">
      <c r="A27" s="21" t="s">
        <v>86</v>
      </c>
      <c r="B27" s="21" t="s">
        <v>56</v>
      </c>
    </row>
    <row r="28" spans="1:2" x14ac:dyDescent="0.25">
      <c r="A28" s="21" t="s">
        <v>87</v>
      </c>
      <c r="B28" s="21" t="s">
        <v>57</v>
      </c>
    </row>
    <row r="29" spans="1:2" x14ac:dyDescent="0.25">
      <c r="A29" s="21" t="s">
        <v>88</v>
      </c>
      <c r="B29" s="21" t="s">
        <v>58</v>
      </c>
    </row>
    <row r="30" spans="1:2" x14ac:dyDescent="0.25">
      <c r="A30" s="21" t="s">
        <v>89</v>
      </c>
      <c r="B30" s="21" t="s">
        <v>59</v>
      </c>
    </row>
    <row r="31" spans="1:2" x14ac:dyDescent="0.25">
      <c r="A31" s="21" t="s">
        <v>90</v>
      </c>
      <c r="B31" s="21" t="s">
        <v>60</v>
      </c>
    </row>
    <row r="32" spans="1:2" x14ac:dyDescent="0.25">
      <c r="A32" s="21" t="s">
        <v>91</v>
      </c>
      <c r="B32" s="21" t="s">
        <v>61</v>
      </c>
    </row>
    <row r="33" spans="1:2" x14ac:dyDescent="0.25">
      <c r="A33" s="21" t="s">
        <v>92</v>
      </c>
      <c r="B33" s="21" t="s">
        <v>62</v>
      </c>
    </row>
    <row r="34" spans="1:2" x14ac:dyDescent="0.25">
      <c r="A34" s="21" t="s">
        <v>93</v>
      </c>
      <c r="B34" s="21" t="s">
        <v>63</v>
      </c>
    </row>
    <row r="35" spans="1:2" x14ac:dyDescent="0.25">
      <c r="A35" s="21" t="s">
        <v>94</v>
      </c>
      <c r="B35" s="21" t="s">
        <v>64</v>
      </c>
    </row>
    <row r="36" spans="1:2" x14ac:dyDescent="0.25">
      <c r="A36" s="21" t="s">
        <v>95</v>
      </c>
      <c r="B36" s="21" t="s">
        <v>65</v>
      </c>
    </row>
    <row r="37" spans="1:2" x14ac:dyDescent="0.25">
      <c r="A37" s="21" t="s">
        <v>96</v>
      </c>
      <c r="B37" s="21" t="s">
        <v>66</v>
      </c>
    </row>
    <row r="38" spans="1:2" x14ac:dyDescent="0.25">
      <c r="A38" s="21" t="s">
        <v>97</v>
      </c>
      <c r="B38" s="21" t="s">
        <v>67</v>
      </c>
    </row>
    <row r="39" spans="1:2" x14ac:dyDescent="0.25">
      <c r="A39" s="21" t="s">
        <v>98</v>
      </c>
      <c r="B39" s="21" t="s">
        <v>68</v>
      </c>
    </row>
    <row r="40" spans="1:2" x14ac:dyDescent="0.25">
      <c r="A40" s="21" t="s">
        <v>99</v>
      </c>
      <c r="B40" s="21" t="s">
        <v>69</v>
      </c>
    </row>
    <row r="41" spans="1:2" x14ac:dyDescent="0.25">
      <c r="A41" s="21" t="s">
        <v>100</v>
      </c>
      <c r="B41" s="21" t="s">
        <v>70</v>
      </c>
    </row>
    <row r="42" spans="1:2" x14ac:dyDescent="0.25">
      <c r="A42" s="21" t="s">
        <v>101</v>
      </c>
      <c r="B42" s="21" t="s">
        <v>71</v>
      </c>
    </row>
    <row r="43" spans="1:2" x14ac:dyDescent="0.25">
      <c r="A43" s="21" t="s">
        <v>102</v>
      </c>
      <c r="B43" s="21" t="s">
        <v>72</v>
      </c>
    </row>
    <row r="44" spans="1:2" x14ac:dyDescent="0.25">
      <c r="A44" s="21" t="s">
        <v>103</v>
      </c>
      <c r="B44" s="21" t="s">
        <v>73</v>
      </c>
    </row>
    <row r="45" spans="1:2" x14ac:dyDescent="0.25">
      <c r="A45" s="21" t="s">
        <v>104</v>
      </c>
      <c r="B45" s="21" t="s">
        <v>74</v>
      </c>
    </row>
    <row r="46" spans="1:2" x14ac:dyDescent="0.25">
      <c r="A46" s="21" t="s">
        <v>105</v>
      </c>
      <c r="B46" s="21" t="s">
        <v>75</v>
      </c>
    </row>
    <row r="47" spans="1:2" x14ac:dyDescent="0.25">
      <c r="A47" s="21" t="s">
        <v>106</v>
      </c>
      <c r="B47" s="21" t="s">
        <v>76</v>
      </c>
    </row>
    <row r="48" spans="1:2" x14ac:dyDescent="0.25">
      <c r="A48" s="21" t="s">
        <v>107</v>
      </c>
      <c r="B48" s="21" t="s">
        <v>77</v>
      </c>
    </row>
    <row r="49" spans="1:2" x14ac:dyDescent="0.25">
      <c r="A49" s="21" t="s">
        <v>108</v>
      </c>
      <c r="B49" s="21" t="s">
        <v>78</v>
      </c>
    </row>
    <row r="50" spans="1:2" x14ac:dyDescent="0.25">
      <c r="A50" s="21" t="s">
        <v>109</v>
      </c>
      <c r="B50" s="21" t="s">
        <v>79</v>
      </c>
    </row>
    <row r="51" spans="1:2" x14ac:dyDescent="0.25">
      <c r="A51" s="21" t="s">
        <v>110</v>
      </c>
      <c r="B51" s="21" t="s">
        <v>80</v>
      </c>
    </row>
  </sheetData>
  <mergeCells count="4">
    <mergeCell ref="D4:E4"/>
    <mergeCell ref="F4:G4"/>
    <mergeCell ref="D2:G2"/>
    <mergeCell ref="D3:G3"/>
  </mergeCells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B50896-0558-47B1-A8B3-3E7BE08EDAED}">
  <dimension ref="A1:H14"/>
  <sheetViews>
    <sheetView workbookViewId="0">
      <selection activeCell="G14" sqref="G14"/>
    </sheetView>
  </sheetViews>
  <sheetFormatPr baseColWidth="10" defaultRowHeight="15" x14ac:dyDescent="0.25"/>
  <cols>
    <col min="1" max="1" width="39.7109375" customWidth="1"/>
    <col min="2" max="2" width="44.7109375" customWidth="1"/>
  </cols>
  <sheetData>
    <row r="1" spans="1:8" ht="26.25" x14ac:dyDescent="0.25">
      <c r="A1" s="45" t="s">
        <v>117</v>
      </c>
      <c r="B1" s="46"/>
    </row>
    <row r="2" spans="1:8" ht="26.25" x14ac:dyDescent="0.25">
      <c r="A2" s="47" t="s">
        <v>133</v>
      </c>
      <c r="B2" s="48"/>
    </row>
    <row r="3" spans="1:8" ht="18.75" x14ac:dyDescent="0.25">
      <c r="A3" s="49" t="s">
        <v>9</v>
      </c>
      <c r="B3" s="50" t="s">
        <v>11</v>
      </c>
    </row>
    <row r="4" spans="1:8" ht="18.75" x14ac:dyDescent="0.25">
      <c r="A4" s="51" t="s">
        <v>118</v>
      </c>
      <c r="B4" s="52"/>
      <c r="D4" s="24" t="s">
        <v>134</v>
      </c>
      <c r="E4" s="24"/>
      <c r="F4" s="24"/>
      <c r="G4" s="24"/>
      <c r="H4" s="24"/>
    </row>
    <row r="5" spans="1:8" ht="18.75" x14ac:dyDescent="0.25">
      <c r="A5" s="51" t="s">
        <v>119</v>
      </c>
      <c r="B5" s="53">
        <v>44743</v>
      </c>
    </row>
    <row r="6" spans="1:8" ht="18.75" x14ac:dyDescent="0.25">
      <c r="A6" s="51" t="s">
        <v>120</v>
      </c>
      <c r="B6" s="54">
        <f ca="1">TODAY()</f>
        <v>44778</v>
      </c>
    </row>
    <row r="7" spans="1:8" ht="18.75" x14ac:dyDescent="0.25">
      <c r="A7" s="51" t="s">
        <v>121</v>
      </c>
      <c r="B7" s="55" t="s">
        <v>122</v>
      </c>
    </row>
    <row r="8" spans="1:8" ht="34.5" customHeight="1" x14ac:dyDescent="0.25">
      <c r="A8" s="56" t="s">
        <v>123</v>
      </c>
      <c r="B8" s="57" t="s">
        <v>124</v>
      </c>
    </row>
    <row r="9" spans="1:8" ht="45" customHeight="1" x14ac:dyDescent="0.3">
      <c r="A9" s="58" t="s">
        <v>125</v>
      </c>
      <c r="B9" s="59">
        <f>VLOOKUP(B5,[1]Salariés!T25:U31,2)</f>
        <v>0</v>
      </c>
    </row>
    <row r="10" spans="1:8" ht="56.25" x14ac:dyDescent="0.25">
      <c r="A10" s="56" t="s">
        <v>126</v>
      </c>
      <c r="B10" s="57">
        <v>0</v>
      </c>
    </row>
    <row r="11" spans="1:8" ht="18.75" x14ac:dyDescent="0.25">
      <c r="A11" s="51" t="s">
        <v>127</v>
      </c>
      <c r="B11" s="60">
        <f>B9-B10</f>
        <v>0</v>
      </c>
    </row>
    <row r="12" spans="1:8" ht="33" customHeight="1" x14ac:dyDescent="0.25">
      <c r="A12" s="61" t="s">
        <v>128</v>
      </c>
      <c r="B12" s="62" t="s">
        <v>129</v>
      </c>
    </row>
    <row r="13" spans="1:8" ht="27.75" customHeight="1" x14ac:dyDescent="0.25">
      <c r="A13" s="63" t="s">
        <v>130</v>
      </c>
      <c r="B13" s="50" t="s">
        <v>131</v>
      </c>
    </row>
    <row r="14" spans="1:8" ht="69" customHeight="1" thickBot="1" x14ac:dyDescent="0.3">
      <c r="A14" s="27"/>
      <c r="B14" s="64" t="s">
        <v>132</v>
      </c>
    </row>
  </sheetData>
  <mergeCells count="3">
    <mergeCell ref="A1:B1"/>
    <mergeCell ref="A2:B2"/>
    <mergeCell ref="D4:H4"/>
  </mergeCells>
  <conditionalFormatting sqref="B12">
    <cfRule type="cellIs" dxfId="2" priority="1" operator="equal">
      <formula>"jour à modifier"</formula>
    </cfRule>
    <cfRule type="cellIs" dxfId="1" priority="2" operator="equal">
      <formula>"Refusé"</formula>
    </cfRule>
    <cfRule type="cellIs" dxfId="0" priority="3" operator="equal">
      <formula>"Accordé"</formula>
    </cfRule>
  </conditionalFormatting>
  <dataValidations count="3">
    <dataValidation type="list" allowBlank="1" showInputMessage="1" showErrorMessage="1" sqref="B14" xr:uid="{C0D0E592-D7D1-45FB-9148-070D0C676338}">
      <mc:AlternateContent xmlns:x12ac="http://schemas.microsoft.com/office/spreadsheetml/2011/1/ac" xmlns:mc="http://schemas.openxmlformats.org/markup-compatibility/2006">
        <mc:Choice Requires="x12ac">
          <x12ac:list>"Lu et approuve la demande, XR","Lu et refuse la demande, XR","En attente, XR"</x12ac:list>
        </mc:Choice>
        <mc:Fallback>
          <formula1>"Lu et approuve la demande, XR,Lu et refuse la demande, XR,En attente, XR"</formula1>
        </mc:Fallback>
      </mc:AlternateContent>
    </dataValidation>
    <dataValidation type="list" allowBlank="1" showInputMessage="1" showErrorMessage="1" sqref="A1" xr:uid="{87533E35-7DA8-4488-94F4-03B2396CA0A6}">
      <formula1>"Demande de congés payés, Demande de congés sans solde,Demande récupération d'heures, Demande formation sur solde d'heures"</formula1>
    </dataValidation>
    <dataValidation type="list" allowBlank="1" showInputMessage="1" showErrorMessage="1" sqref="B12" xr:uid="{74460D25-5E87-45F4-B102-2FEB5188D316}">
      <formula1>"Accordé,Refusé,Jour à modifier"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Pierrette Galidie</dc:creator>
  <cp:lastModifiedBy>Pierrette Galidie</cp:lastModifiedBy>
  <dcterms:created xsi:type="dcterms:W3CDTF">2022-08-02T14:49:27Z</dcterms:created>
  <dcterms:modified xsi:type="dcterms:W3CDTF">2022-08-05T09:55:31Z</dcterms:modified>
</cp:coreProperties>
</file>