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4735" windowHeight="12210" activeTab="5"/>
  </bookViews>
  <sheets>
    <sheet name="données_fact" sheetId="1" r:id="rId1"/>
    <sheet name="Recette salades_sandwich" sheetId="5" r:id="rId2"/>
    <sheet name="CUMP" sheetId="2" r:id="rId3"/>
    <sheet name="Prix vente" sheetId="3" r:id="rId4"/>
    <sheet name="feuille calcul" sheetId="6" r:id="rId5"/>
    <sheet name="récapitulatif prix" sheetId="7" r:id="rId6"/>
    <sheet name="Feuil1" sheetId="8" r:id="rId7"/>
  </sheets>
  <definedNames>
    <definedName name="_xlnm._FilterDatabase" localSheetId="0" hidden="1">données_fact!$A$4:$H$961</definedName>
    <definedName name="composants">données_fact!$D:$D</definedName>
    <definedName name="salade">'Recette salades_sandwich'!$A$5:$A$14</definedName>
    <definedName name="sandwich">'Recette salades_sandwich'!$A$19:$A$28</definedName>
    <definedName name="sandwichs">'Recette salades_sandwich'!$A$19:$A$33</definedName>
  </definedNames>
  <calcPr calcId="124519"/>
  <pivotCaches>
    <pivotCache cacheId="115" r:id="rId8"/>
  </pivotCaches>
</workbook>
</file>

<file path=xl/calcChain.xml><?xml version="1.0" encoding="utf-8"?>
<calcChain xmlns="http://schemas.openxmlformats.org/spreadsheetml/2006/main">
  <c r="I30" i="7"/>
  <c r="J30"/>
  <c r="K30"/>
  <c r="I29"/>
  <c r="J29"/>
  <c r="K29"/>
  <c r="L29"/>
  <c r="I19"/>
  <c r="J19"/>
  <c r="K19"/>
  <c r="L19"/>
  <c r="C18"/>
  <c r="E18" s="1"/>
  <c r="K38"/>
  <c r="L38"/>
  <c r="K39"/>
  <c r="L39"/>
  <c r="K40"/>
  <c r="L40"/>
  <c r="B18"/>
  <c r="D18" s="1"/>
  <c r="J37"/>
  <c r="L37" s="1"/>
  <c r="I18"/>
  <c r="K18" s="1"/>
  <c r="J36"/>
  <c r="L36" s="1"/>
  <c r="J35"/>
  <c r="L35" s="1"/>
  <c r="J34"/>
  <c r="L34" s="1"/>
  <c r="J33"/>
  <c r="L33" s="1"/>
  <c r="J32"/>
  <c r="L32" s="1"/>
  <c r="J31"/>
  <c r="L31" s="1"/>
  <c r="J28"/>
  <c r="L28" s="1"/>
  <c r="J27"/>
  <c r="J26"/>
  <c r="L26" s="1"/>
  <c r="J25"/>
  <c r="J24"/>
  <c r="L24" s="1"/>
  <c r="J23"/>
  <c r="L23" s="1"/>
  <c r="J22"/>
  <c r="J21"/>
  <c r="J20"/>
  <c r="L20" s="1"/>
  <c r="J18"/>
  <c r="L18" s="1"/>
  <c r="J17"/>
  <c r="L17" s="1"/>
  <c r="J16"/>
  <c r="J15"/>
  <c r="L15" s="1"/>
  <c r="J14"/>
  <c r="L14" s="1"/>
  <c r="J13"/>
  <c r="L13" s="1"/>
  <c r="J12"/>
  <c r="L12" s="1"/>
  <c r="J11"/>
  <c r="J10"/>
  <c r="L10" s="1"/>
  <c r="J9"/>
  <c r="J8"/>
  <c r="L8" s="1"/>
  <c r="J7"/>
  <c r="C7"/>
  <c r="I37"/>
  <c r="K37" s="1"/>
  <c r="I36"/>
  <c r="K36" s="1"/>
  <c r="I35"/>
  <c r="I34"/>
  <c r="I33"/>
  <c r="K33" s="1"/>
  <c r="I32"/>
  <c r="K32" s="1"/>
  <c r="I31"/>
  <c r="K31" s="1"/>
  <c r="I28"/>
  <c r="K28" s="1"/>
  <c r="I27"/>
  <c r="K27" s="1"/>
  <c r="I26"/>
  <c r="K26" s="1"/>
  <c r="I25"/>
  <c r="K25" s="1"/>
  <c r="I24"/>
  <c r="K24" s="1"/>
  <c r="I23"/>
  <c r="K23" s="1"/>
  <c r="I22"/>
  <c r="K22" s="1"/>
  <c r="I21"/>
  <c r="K21" s="1"/>
  <c r="I20"/>
  <c r="K20" s="1"/>
  <c r="I17"/>
  <c r="K17" s="1"/>
  <c r="I16"/>
  <c r="K16" s="1"/>
  <c r="I15"/>
  <c r="K15" s="1"/>
  <c r="I14"/>
  <c r="K14" s="1"/>
  <c r="I13"/>
  <c r="K13" s="1"/>
  <c r="I12"/>
  <c r="I11"/>
  <c r="K11" s="1"/>
  <c r="I10"/>
  <c r="I9"/>
  <c r="K9" s="1"/>
  <c r="I8"/>
  <c r="K8" s="1"/>
  <c r="I7"/>
  <c r="C37"/>
  <c r="C36"/>
  <c r="C35"/>
  <c r="C34"/>
  <c r="C33"/>
  <c r="C32"/>
  <c r="E32" s="1"/>
  <c r="C31"/>
  <c r="C28"/>
  <c r="C27"/>
  <c r="E27" s="1"/>
  <c r="C26"/>
  <c r="C25"/>
  <c r="C24"/>
  <c r="C23"/>
  <c r="C22"/>
  <c r="C21"/>
  <c r="C20"/>
  <c r="C17"/>
  <c r="C16"/>
  <c r="C15"/>
  <c r="C14"/>
  <c r="C13"/>
  <c r="C12"/>
  <c r="C10"/>
  <c r="C9"/>
  <c r="C8"/>
  <c r="C11"/>
  <c r="B37"/>
  <c r="B36"/>
  <c r="B35"/>
  <c r="B34"/>
  <c r="B33"/>
  <c r="D33" s="1"/>
  <c r="E33" s="1"/>
  <c r="B32"/>
  <c r="D32" s="1"/>
  <c r="B31"/>
  <c r="D31" s="1"/>
  <c r="B28"/>
  <c r="B27"/>
  <c r="D27" s="1"/>
  <c r="B26"/>
  <c r="B25"/>
  <c r="D25" s="1"/>
  <c r="B24"/>
  <c r="B23"/>
  <c r="D23" s="1"/>
  <c r="D24"/>
  <c r="E24" s="1"/>
  <c r="D26"/>
  <c r="D28"/>
  <c r="E28" s="1"/>
  <c r="D34"/>
  <c r="D35"/>
  <c r="E35" s="1"/>
  <c r="D36"/>
  <c r="E36" s="1"/>
  <c r="D37"/>
  <c r="E37" s="1"/>
  <c r="G22" i="6"/>
  <c r="H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G161"/>
  <c r="H161"/>
  <c r="I161"/>
  <c r="G162"/>
  <c r="H162"/>
  <c r="I162"/>
  <c r="G163"/>
  <c r="H163"/>
  <c r="I163"/>
  <c r="G164"/>
  <c r="H164"/>
  <c r="I164"/>
  <c r="G165"/>
  <c r="H165"/>
  <c r="I165"/>
  <c r="G166"/>
  <c r="H166"/>
  <c r="I166"/>
  <c r="G167"/>
  <c r="H167"/>
  <c r="I167"/>
  <c r="G168"/>
  <c r="H168"/>
  <c r="I168"/>
  <c r="G169"/>
  <c r="H169"/>
  <c r="I169"/>
  <c r="G170"/>
  <c r="H170"/>
  <c r="I170"/>
  <c r="G171"/>
  <c r="H171"/>
  <c r="I171"/>
  <c r="G172"/>
  <c r="H172"/>
  <c r="I172"/>
  <c r="G173"/>
  <c r="H173"/>
  <c r="I173"/>
  <c r="G174"/>
  <c r="H174"/>
  <c r="I174"/>
  <c r="G175"/>
  <c r="H175"/>
  <c r="I175"/>
  <c r="G176"/>
  <c r="H176"/>
  <c r="I176"/>
  <c r="G177"/>
  <c r="H177"/>
  <c r="I177"/>
  <c r="G178"/>
  <c r="H178"/>
  <c r="I178"/>
  <c r="G179"/>
  <c r="H179"/>
  <c r="I179"/>
  <c r="G180"/>
  <c r="H180"/>
  <c r="I180"/>
  <c r="G181"/>
  <c r="H181"/>
  <c r="I181"/>
  <c r="G182"/>
  <c r="H182"/>
  <c r="I182"/>
  <c r="G183"/>
  <c r="H183"/>
  <c r="I183"/>
  <c r="G184"/>
  <c r="H184"/>
  <c r="I184"/>
  <c r="G185"/>
  <c r="H185"/>
  <c r="I185"/>
  <c r="G186"/>
  <c r="H186"/>
  <c r="I186"/>
  <c r="G187"/>
  <c r="H187"/>
  <c r="I187"/>
  <c r="G188"/>
  <c r="H188"/>
  <c r="I188"/>
  <c r="G189"/>
  <c r="H189"/>
  <c r="I189"/>
  <c r="G190"/>
  <c r="H190"/>
  <c r="I190"/>
  <c r="G191"/>
  <c r="H191"/>
  <c r="I191"/>
  <c r="G192"/>
  <c r="H192"/>
  <c r="I192"/>
  <c r="G193"/>
  <c r="H193"/>
  <c r="I193"/>
  <c r="G194"/>
  <c r="H194"/>
  <c r="I194"/>
  <c r="G195"/>
  <c r="H195"/>
  <c r="I195"/>
  <c r="G196"/>
  <c r="H196"/>
  <c r="I196"/>
  <c r="G197"/>
  <c r="H197"/>
  <c r="I197"/>
  <c r="G198"/>
  <c r="H198"/>
  <c r="I198"/>
  <c r="G199"/>
  <c r="H199"/>
  <c r="I199"/>
  <c r="G200"/>
  <c r="H200"/>
  <c r="I200"/>
  <c r="G201"/>
  <c r="H201"/>
  <c r="I201"/>
  <c r="G202"/>
  <c r="H202"/>
  <c r="I202"/>
  <c r="G203"/>
  <c r="H203"/>
  <c r="I203"/>
  <c r="G204"/>
  <c r="H204"/>
  <c r="I204"/>
  <c r="G205"/>
  <c r="H205"/>
  <c r="I205"/>
  <c r="G206"/>
  <c r="H206"/>
  <c r="I206"/>
  <c r="G207"/>
  <c r="H207"/>
  <c r="I207"/>
  <c r="G208"/>
  <c r="H208"/>
  <c r="I208"/>
  <c r="G209"/>
  <c r="H209"/>
  <c r="I209"/>
  <c r="G210"/>
  <c r="H210"/>
  <c r="I210"/>
  <c r="G211"/>
  <c r="H211"/>
  <c r="I211"/>
  <c r="G212"/>
  <c r="H212"/>
  <c r="I212"/>
  <c r="G213"/>
  <c r="H213"/>
  <c r="I213"/>
  <c r="G214"/>
  <c r="H214"/>
  <c r="I214"/>
  <c r="G215"/>
  <c r="H215"/>
  <c r="I215"/>
  <c r="G216"/>
  <c r="H216"/>
  <c r="I216"/>
  <c r="G217"/>
  <c r="H217"/>
  <c r="I217"/>
  <c r="G218"/>
  <c r="H218"/>
  <c r="I218"/>
  <c r="G219"/>
  <c r="H219"/>
  <c r="I219"/>
  <c r="G220"/>
  <c r="H220"/>
  <c r="I220"/>
  <c r="G221"/>
  <c r="H221"/>
  <c r="I221"/>
  <c r="G222"/>
  <c r="H222"/>
  <c r="I222"/>
  <c r="G223"/>
  <c r="H223"/>
  <c r="I223"/>
  <c r="G224"/>
  <c r="H224"/>
  <c r="I224"/>
  <c r="G225"/>
  <c r="H225"/>
  <c r="I225"/>
  <c r="G226"/>
  <c r="H226"/>
  <c r="I226"/>
  <c r="G227"/>
  <c r="H227"/>
  <c r="I227"/>
  <c r="G228"/>
  <c r="H228"/>
  <c r="I228"/>
  <c r="G229"/>
  <c r="H229"/>
  <c r="I229"/>
  <c r="G230"/>
  <c r="H230"/>
  <c r="I230"/>
  <c r="G231"/>
  <c r="H231"/>
  <c r="I231"/>
  <c r="G232"/>
  <c r="H232"/>
  <c r="I232"/>
  <c r="G233"/>
  <c r="H233"/>
  <c r="I233"/>
  <c r="G234"/>
  <c r="H234"/>
  <c r="I234"/>
  <c r="G235"/>
  <c r="H235"/>
  <c r="I235"/>
  <c r="G236"/>
  <c r="H236"/>
  <c r="I236"/>
  <c r="G237"/>
  <c r="H237"/>
  <c r="I237"/>
  <c r="G238"/>
  <c r="H238"/>
  <c r="I238"/>
  <c r="G239"/>
  <c r="H239"/>
  <c r="I239"/>
  <c r="G240"/>
  <c r="H240"/>
  <c r="I240"/>
  <c r="G241"/>
  <c r="H241"/>
  <c r="I241"/>
  <c r="G242"/>
  <c r="H242"/>
  <c r="I242"/>
  <c r="G243"/>
  <c r="H243"/>
  <c r="I243"/>
  <c r="G244"/>
  <c r="H244"/>
  <c r="I244"/>
  <c r="G245"/>
  <c r="H245"/>
  <c r="I245"/>
  <c r="G246"/>
  <c r="H246"/>
  <c r="I246"/>
  <c r="G247"/>
  <c r="H247"/>
  <c r="I247"/>
  <c r="G248"/>
  <c r="H248"/>
  <c r="I248"/>
  <c r="G249"/>
  <c r="H249"/>
  <c r="I249"/>
  <c r="G250"/>
  <c r="H250"/>
  <c r="I250"/>
  <c r="G251"/>
  <c r="H251"/>
  <c r="I251"/>
  <c r="G252"/>
  <c r="H252"/>
  <c r="I252"/>
  <c r="G253"/>
  <c r="H253"/>
  <c r="I253"/>
  <c r="G254"/>
  <c r="H254"/>
  <c r="I254"/>
  <c r="G255"/>
  <c r="H255"/>
  <c r="I255"/>
  <c r="G256"/>
  <c r="H256"/>
  <c r="I256"/>
  <c r="G257"/>
  <c r="H257"/>
  <c r="I257"/>
  <c r="G258"/>
  <c r="H258"/>
  <c r="I258"/>
  <c r="G259"/>
  <c r="H259"/>
  <c r="I259"/>
  <c r="G260"/>
  <c r="H260"/>
  <c r="I260"/>
  <c r="G261"/>
  <c r="H261"/>
  <c r="I261"/>
  <c r="G262"/>
  <c r="H262"/>
  <c r="I262"/>
  <c r="G263"/>
  <c r="H263"/>
  <c r="I263"/>
  <c r="G264"/>
  <c r="H264"/>
  <c r="I264"/>
  <c r="G265"/>
  <c r="H265"/>
  <c r="I265"/>
  <c r="G266"/>
  <c r="H266"/>
  <c r="I266"/>
  <c r="G267"/>
  <c r="H267"/>
  <c r="I267"/>
  <c r="G268"/>
  <c r="H268"/>
  <c r="I268"/>
  <c r="G269"/>
  <c r="H269"/>
  <c r="I269"/>
  <c r="G270"/>
  <c r="H270"/>
  <c r="I270"/>
  <c r="G271"/>
  <c r="H271"/>
  <c r="I271"/>
  <c r="G272"/>
  <c r="H272"/>
  <c r="I272"/>
  <c r="G273"/>
  <c r="H273"/>
  <c r="I273"/>
  <c r="G274"/>
  <c r="H274"/>
  <c r="I274"/>
  <c r="G275"/>
  <c r="H275"/>
  <c r="I275"/>
  <c r="G276"/>
  <c r="H276"/>
  <c r="I276"/>
  <c r="G277"/>
  <c r="H277"/>
  <c r="I277"/>
  <c r="G278"/>
  <c r="H278"/>
  <c r="I278"/>
  <c r="G279"/>
  <c r="H279"/>
  <c r="I279"/>
  <c r="G280"/>
  <c r="H280"/>
  <c r="I280"/>
  <c r="G281"/>
  <c r="H281"/>
  <c r="I281"/>
  <c r="G282"/>
  <c r="H282"/>
  <c r="I282"/>
  <c r="G283"/>
  <c r="H283"/>
  <c r="I283"/>
  <c r="G284"/>
  <c r="H284"/>
  <c r="I284"/>
  <c r="G285"/>
  <c r="H285"/>
  <c r="I285"/>
  <c r="G286"/>
  <c r="H286"/>
  <c r="I286"/>
  <c r="G287"/>
  <c r="H287"/>
  <c r="I287"/>
  <c r="G288"/>
  <c r="H288"/>
  <c r="I288"/>
  <c r="G289"/>
  <c r="H289"/>
  <c r="I289"/>
  <c r="G290"/>
  <c r="H290"/>
  <c r="I290"/>
  <c r="G291"/>
  <c r="H291"/>
  <c r="I291"/>
  <c r="G292"/>
  <c r="H292"/>
  <c r="I292"/>
  <c r="G293"/>
  <c r="H293"/>
  <c r="I293"/>
  <c r="G294"/>
  <c r="H294"/>
  <c r="I294"/>
  <c r="G295"/>
  <c r="H295"/>
  <c r="I295"/>
  <c r="G296"/>
  <c r="H296"/>
  <c r="I296"/>
  <c r="G297"/>
  <c r="H297"/>
  <c r="I297"/>
  <c r="G298"/>
  <c r="H298"/>
  <c r="I298"/>
  <c r="G299"/>
  <c r="H299"/>
  <c r="I299"/>
  <c r="G300"/>
  <c r="H300"/>
  <c r="I300"/>
  <c r="G301"/>
  <c r="H301"/>
  <c r="I301"/>
  <c r="G302"/>
  <c r="H302"/>
  <c r="I302"/>
  <c r="G303"/>
  <c r="H303"/>
  <c r="I303"/>
  <c r="G304"/>
  <c r="H304"/>
  <c r="I304"/>
  <c r="G305"/>
  <c r="H305"/>
  <c r="I305"/>
  <c r="G306"/>
  <c r="H306"/>
  <c r="I306"/>
  <c r="G307"/>
  <c r="H307"/>
  <c r="I307"/>
  <c r="G308"/>
  <c r="H308"/>
  <c r="I308"/>
  <c r="G309"/>
  <c r="H309"/>
  <c r="I309"/>
  <c r="G310"/>
  <c r="H310"/>
  <c r="I310"/>
  <c r="G311"/>
  <c r="H311"/>
  <c r="I311"/>
  <c r="G312"/>
  <c r="H312"/>
  <c r="I312"/>
  <c r="G313"/>
  <c r="H313"/>
  <c r="I313"/>
  <c r="G314"/>
  <c r="H314"/>
  <c r="I314"/>
  <c r="G315"/>
  <c r="H315"/>
  <c r="I315"/>
  <c r="G316"/>
  <c r="H316"/>
  <c r="I316"/>
  <c r="G317"/>
  <c r="H317"/>
  <c r="I317"/>
  <c r="G318"/>
  <c r="H318"/>
  <c r="I318"/>
  <c r="G319"/>
  <c r="H319"/>
  <c r="I319"/>
  <c r="G320"/>
  <c r="H320"/>
  <c r="I320"/>
  <c r="G321"/>
  <c r="H321"/>
  <c r="I321"/>
  <c r="G322"/>
  <c r="H322"/>
  <c r="I322"/>
  <c r="G323"/>
  <c r="H323"/>
  <c r="I323"/>
  <c r="G324"/>
  <c r="H324"/>
  <c r="I324"/>
  <c r="G325"/>
  <c r="H325"/>
  <c r="I325"/>
  <c r="G326"/>
  <c r="H326"/>
  <c r="I326"/>
  <c r="G327"/>
  <c r="H327"/>
  <c r="I327"/>
  <c r="G328"/>
  <c r="H328"/>
  <c r="I328"/>
  <c r="G329"/>
  <c r="H329"/>
  <c r="I329"/>
  <c r="G330"/>
  <c r="H330"/>
  <c r="I330"/>
  <c r="G331"/>
  <c r="H331"/>
  <c r="I331"/>
  <c r="G332"/>
  <c r="H332"/>
  <c r="I332"/>
  <c r="G333"/>
  <c r="H333"/>
  <c r="I333"/>
  <c r="G334"/>
  <c r="H334"/>
  <c r="I334"/>
  <c r="G335"/>
  <c r="H335"/>
  <c r="I335"/>
  <c r="G336"/>
  <c r="H336"/>
  <c r="I336"/>
  <c r="G337"/>
  <c r="H337"/>
  <c r="I337"/>
  <c r="G338"/>
  <c r="H338"/>
  <c r="I338"/>
  <c r="G339"/>
  <c r="H339"/>
  <c r="I339"/>
  <c r="G340"/>
  <c r="H340"/>
  <c r="I340"/>
  <c r="G341"/>
  <c r="H341"/>
  <c r="I341"/>
  <c r="G342"/>
  <c r="H342"/>
  <c r="I342"/>
  <c r="G343"/>
  <c r="H343"/>
  <c r="I343"/>
  <c r="G344"/>
  <c r="H344"/>
  <c r="I344"/>
  <c r="G345"/>
  <c r="H345"/>
  <c r="I345"/>
  <c r="G346"/>
  <c r="H346"/>
  <c r="I346"/>
  <c r="G347"/>
  <c r="H347"/>
  <c r="I347"/>
  <c r="G348"/>
  <c r="H348"/>
  <c r="I348"/>
  <c r="G349"/>
  <c r="H349"/>
  <c r="I349"/>
  <c r="G350"/>
  <c r="H350"/>
  <c r="I350"/>
  <c r="G351"/>
  <c r="H351"/>
  <c r="I351"/>
  <c r="G352"/>
  <c r="H352"/>
  <c r="I352"/>
  <c r="G353"/>
  <c r="H353"/>
  <c r="I353"/>
  <c r="G354"/>
  <c r="H354"/>
  <c r="I354"/>
  <c r="G355"/>
  <c r="H355"/>
  <c r="I355"/>
  <c r="G356"/>
  <c r="H356"/>
  <c r="I356"/>
  <c r="G357"/>
  <c r="H357"/>
  <c r="I357"/>
  <c r="G358"/>
  <c r="H358"/>
  <c r="I358"/>
  <c r="G359"/>
  <c r="H359"/>
  <c r="I359"/>
  <c r="G360"/>
  <c r="H360"/>
  <c r="I360"/>
  <c r="G361"/>
  <c r="H361"/>
  <c r="I361"/>
  <c r="G362"/>
  <c r="H362"/>
  <c r="I362"/>
  <c r="G363"/>
  <c r="H363"/>
  <c r="I363"/>
  <c r="G364"/>
  <c r="H364"/>
  <c r="I364"/>
  <c r="G365"/>
  <c r="H365"/>
  <c r="I365"/>
  <c r="G366"/>
  <c r="H366"/>
  <c r="I366"/>
  <c r="G367"/>
  <c r="H367"/>
  <c r="I367"/>
  <c r="G368"/>
  <c r="H368"/>
  <c r="I368"/>
  <c r="G369"/>
  <c r="H369"/>
  <c r="I369"/>
  <c r="G370"/>
  <c r="H370"/>
  <c r="I370"/>
  <c r="G371"/>
  <c r="H371"/>
  <c r="I371"/>
  <c r="G372"/>
  <c r="H372"/>
  <c r="I372"/>
  <c r="G373"/>
  <c r="H373"/>
  <c r="I373"/>
  <c r="G374"/>
  <c r="H374"/>
  <c r="I374"/>
  <c r="G375"/>
  <c r="H375"/>
  <c r="I375"/>
  <c r="G376"/>
  <c r="H376"/>
  <c r="I376"/>
  <c r="G377"/>
  <c r="H377"/>
  <c r="I377"/>
  <c r="G378"/>
  <c r="H378"/>
  <c r="I378"/>
  <c r="G379"/>
  <c r="H379"/>
  <c r="I379"/>
  <c r="G380"/>
  <c r="H380"/>
  <c r="I380"/>
  <c r="G381"/>
  <c r="H381"/>
  <c r="I381"/>
  <c r="G382"/>
  <c r="H382"/>
  <c r="I382"/>
  <c r="G383"/>
  <c r="H383"/>
  <c r="I383"/>
  <c r="G384"/>
  <c r="H384"/>
  <c r="I384"/>
  <c r="G385"/>
  <c r="H385"/>
  <c r="I385"/>
  <c r="G386"/>
  <c r="H386"/>
  <c r="I386"/>
  <c r="G387"/>
  <c r="H387"/>
  <c r="I387"/>
  <c r="G388"/>
  <c r="H388"/>
  <c r="I388"/>
  <c r="G389"/>
  <c r="H389"/>
  <c r="I389"/>
  <c r="G390"/>
  <c r="H390"/>
  <c r="I390"/>
  <c r="G391"/>
  <c r="H391"/>
  <c r="I391"/>
  <c r="G392"/>
  <c r="H392"/>
  <c r="I392"/>
  <c r="G393"/>
  <c r="H393"/>
  <c r="I393"/>
  <c r="G394"/>
  <c r="H394"/>
  <c r="I394"/>
  <c r="G395"/>
  <c r="H395"/>
  <c r="I395"/>
  <c r="G396"/>
  <c r="H396"/>
  <c r="I396"/>
  <c r="G397"/>
  <c r="H397"/>
  <c r="I397"/>
  <c r="G398"/>
  <c r="H398"/>
  <c r="I398"/>
  <c r="G399"/>
  <c r="H399"/>
  <c r="I399"/>
  <c r="G400"/>
  <c r="H400"/>
  <c r="I400"/>
  <c r="G401"/>
  <c r="H401"/>
  <c r="I401"/>
  <c r="G402"/>
  <c r="H402"/>
  <c r="I402"/>
  <c r="G403"/>
  <c r="H403"/>
  <c r="I403"/>
  <c r="G404"/>
  <c r="H404"/>
  <c r="I404"/>
  <c r="G405"/>
  <c r="H405"/>
  <c r="I405"/>
  <c r="G406"/>
  <c r="H406"/>
  <c r="I406"/>
  <c r="G407"/>
  <c r="H407"/>
  <c r="I407"/>
  <c r="G408"/>
  <c r="H408"/>
  <c r="I408"/>
  <c r="G409"/>
  <c r="H409"/>
  <c r="I409"/>
  <c r="G410"/>
  <c r="H410"/>
  <c r="I410"/>
  <c r="G411"/>
  <c r="H411"/>
  <c r="I411"/>
  <c r="G412"/>
  <c r="H412"/>
  <c r="I412"/>
  <c r="G413"/>
  <c r="H413"/>
  <c r="I413"/>
  <c r="G414"/>
  <c r="H414"/>
  <c r="I414"/>
  <c r="G415"/>
  <c r="H415"/>
  <c r="I415"/>
  <c r="G416"/>
  <c r="H416"/>
  <c r="I416"/>
  <c r="G417"/>
  <c r="H417"/>
  <c r="I417"/>
  <c r="G418"/>
  <c r="H418"/>
  <c r="I418"/>
  <c r="G419"/>
  <c r="H419"/>
  <c r="I419"/>
  <c r="G420"/>
  <c r="H420"/>
  <c r="I420"/>
  <c r="G421"/>
  <c r="H421"/>
  <c r="I421"/>
  <c r="G422"/>
  <c r="H422"/>
  <c r="I422"/>
  <c r="G423"/>
  <c r="H423"/>
  <c r="I423"/>
  <c r="G424"/>
  <c r="H424"/>
  <c r="I424"/>
  <c r="G425"/>
  <c r="H425"/>
  <c r="I425"/>
  <c r="G426"/>
  <c r="H426"/>
  <c r="I426"/>
  <c r="G427"/>
  <c r="H427"/>
  <c r="I427"/>
  <c r="G428"/>
  <c r="H428"/>
  <c r="I428"/>
  <c r="G429"/>
  <c r="H429"/>
  <c r="I429"/>
  <c r="G430"/>
  <c r="H430"/>
  <c r="I430"/>
  <c r="G431"/>
  <c r="H431"/>
  <c r="I431"/>
  <c r="G432"/>
  <c r="H432"/>
  <c r="I432"/>
  <c r="G433"/>
  <c r="H433"/>
  <c r="I433"/>
  <c r="G434"/>
  <c r="H434"/>
  <c r="I434"/>
  <c r="G435"/>
  <c r="H435"/>
  <c r="I435"/>
  <c r="G436"/>
  <c r="H436"/>
  <c r="I436"/>
  <c r="G437"/>
  <c r="H437"/>
  <c r="I437"/>
  <c r="G438"/>
  <c r="H438"/>
  <c r="I438"/>
  <c r="G439"/>
  <c r="H439"/>
  <c r="I439"/>
  <c r="G440"/>
  <c r="H440"/>
  <c r="I440"/>
  <c r="G441"/>
  <c r="H441"/>
  <c r="I441"/>
  <c r="G442"/>
  <c r="H442"/>
  <c r="I442"/>
  <c r="G443"/>
  <c r="H443"/>
  <c r="I443"/>
  <c r="G444"/>
  <c r="H444"/>
  <c r="I444"/>
  <c r="G445"/>
  <c r="H445"/>
  <c r="I445"/>
  <c r="G446"/>
  <c r="H446"/>
  <c r="I446"/>
  <c r="G447"/>
  <c r="H447"/>
  <c r="I447"/>
  <c r="G448"/>
  <c r="H448"/>
  <c r="I448"/>
  <c r="G449"/>
  <c r="H449"/>
  <c r="I449"/>
  <c r="G450"/>
  <c r="H450"/>
  <c r="I450"/>
  <c r="G451"/>
  <c r="H451"/>
  <c r="I451"/>
  <c r="G452"/>
  <c r="H452"/>
  <c r="I452"/>
  <c r="G453"/>
  <c r="H453"/>
  <c r="I453"/>
  <c r="G454"/>
  <c r="H454"/>
  <c r="I454"/>
  <c r="G455"/>
  <c r="H455"/>
  <c r="I455"/>
  <c r="G456"/>
  <c r="H456"/>
  <c r="I456"/>
  <c r="G457"/>
  <c r="H457"/>
  <c r="I457"/>
  <c r="G458"/>
  <c r="H458"/>
  <c r="I458"/>
  <c r="G459"/>
  <c r="H459"/>
  <c r="I459"/>
  <c r="G460"/>
  <c r="H460"/>
  <c r="I460"/>
  <c r="G461"/>
  <c r="H461"/>
  <c r="I461"/>
  <c r="G462"/>
  <c r="H462"/>
  <c r="I462"/>
  <c r="G463"/>
  <c r="H463"/>
  <c r="I463"/>
  <c r="G464"/>
  <c r="H464"/>
  <c r="I464"/>
  <c r="G465"/>
  <c r="H465"/>
  <c r="I465"/>
  <c r="G466"/>
  <c r="H466"/>
  <c r="I466"/>
  <c r="G467"/>
  <c r="H467"/>
  <c r="I467"/>
  <c r="G468"/>
  <c r="H468"/>
  <c r="I468"/>
  <c r="G469"/>
  <c r="H469"/>
  <c r="I469"/>
  <c r="G470"/>
  <c r="H470"/>
  <c r="I470"/>
  <c r="G471"/>
  <c r="H471"/>
  <c r="I471"/>
  <c r="G472"/>
  <c r="H472"/>
  <c r="I472"/>
  <c r="G473"/>
  <c r="H473"/>
  <c r="I473"/>
  <c r="G474"/>
  <c r="H474"/>
  <c r="I474"/>
  <c r="G475"/>
  <c r="H475"/>
  <c r="I475"/>
  <c r="G476"/>
  <c r="H476"/>
  <c r="I476"/>
  <c r="G477"/>
  <c r="H477"/>
  <c r="I477"/>
  <c r="G478"/>
  <c r="H478"/>
  <c r="I478"/>
  <c r="G479"/>
  <c r="H479"/>
  <c r="I479"/>
  <c r="G480"/>
  <c r="H480"/>
  <c r="I480"/>
  <c r="G481"/>
  <c r="H481"/>
  <c r="I481"/>
  <c r="G482"/>
  <c r="H482"/>
  <c r="I482"/>
  <c r="G483"/>
  <c r="H483"/>
  <c r="I483"/>
  <c r="G484"/>
  <c r="H484"/>
  <c r="I484"/>
  <c r="G485"/>
  <c r="H485"/>
  <c r="I485"/>
  <c r="G486"/>
  <c r="H486"/>
  <c r="I486"/>
  <c r="G487"/>
  <c r="H487"/>
  <c r="I487"/>
  <c r="G488"/>
  <c r="H488"/>
  <c r="I488"/>
  <c r="G489"/>
  <c r="H489"/>
  <c r="I489"/>
  <c r="G490"/>
  <c r="H490"/>
  <c r="I490"/>
  <c r="G491"/>
  <c r="H491"/>
  <c r="I491"/>
  <c r="G492"/>
  <c r="H492"/>
  <c r="I492"/>
  <c r="G493"/>
  <c r="H493"/>
  <c r="I493"/>
  <c r="G494"/>
  <c r="H494"/>
  <c r="I494"/>
  <c r="G495"/>
  <c r="H495"/>
  <c r="I495"/>
  <c r="G496"/>
  <c r="H496"/>
  <c r="I496"/>
  <c r="G497"/>
  <c r="H497"/>
  <c r="I497"/>
  <c r="G498"/>
  <c r="H498"/>
  <c r="I498"/>
  <c r="G499"/>
  <c r="H499"/>
  <c r="I499"/>
  <c r="G500"/>
  <c r="H500"/>
  <c r="I500"/>
  <c r="G501"/>
  <c r="H501"/>
  <c r="I501"/>
  <c r="G502"/>
  <c r="H502"/>
  <c r="I502"/>
  <c r="G503"/>
  <c r="H503"/>
  <c r="I503"/>
  <c r="G504"/>
  <c r="H504"/>
  <c r="I504"/>
  <c r="G505"/>
  <c r="H505"/>
  <c r="I505"/>
  <c r="G506"/>
  <c r="H506"/>
  <c r="I506"/>
  <c r="G507"/>
  <c r="H507"/>
  <c r="I507"/>
  <c r="G508"/>
  <c r="H508"/>
  <c r="I508"/>
  <c r="G509"/>
  <c r="H509"/>
  <c r="I509"/>
  <c r="G510"/>
  <c r="H510"/>
  <c r="I510"/>
  <c r="G511"/>
  <c r="H511"/>
  <c r="I511"/>
  <c r="G512"/>
  <c r="H512"/>
  <c r="I512"/>
  <c r="G513"/>
  <c r="H513"/>
  <c r="I513"/>
  <c r="G514"/>
  <c r="H514"/>
  <c r="I514"/>
  <c r="G515"/>
  <c r="H515"/>
  <c r="I515"/>
  <c r="G516"/>
  <c r="H516"/>
  <c r="I516"/>
  <c r="G517"/>
  <c r="H517"/>
  <c r="I517"/>
  <c r="G518"/>
  <c r="H518"/>
  <c r="I518"/>
  <c r="G519"/>
  <c r="H519"/>
  <c r="I519"/>
  <c r="G520"/>
  <c r="H520"/>
  <c r="I520"/>
  <c r="G521"/>
  <c r="H521"/>
  <c r="I521"/>
  <c r="G522"/>
  <c r="H522"/>
  <c r="I522"/>
  <c r="G523"/>
  <c r="H523"/>
  <c r="I523"/>
  <c r="G524"/>
  <c r="H524"/>
  <c r="I524"/>
  <c r="G525"/>
  <c r="H525"/>
  <c r="I525"/>
  <c r="G526"/>
  <c r="H526"/>
  <c r="I526"/>
  <c r="G527"/>
  <c r="H527"/>
  <c r="I527"/>
  <c r="G528"/>
  <c r="H528"/>
  <c r="I528"/>
  <c r="G529"/>
  <c r="H529"/>
  <c r="I529"/>
  <c r="G530"/>
  <c r="H530"/>
  <c r="I530"/>
  <c r="G531"/>
  <c r="H531"/>
  <c r="I531"/>
  <c r="G532"/>
  <c r="H532"/>
  <c r="I532"/>
  <c r="G533"/>
  <c r="H533"/>
  <c r="I533"/>
  <c r="G534"/>
  <c r="H534"/>
  <c r="I534"/>
  <c r="G535"/>
  <c r="H535"/>
  <c r="I535"/>
  <c r="G536"/>
  <c r="H536"/>
  <c r="I536"/>
  <c r="G537"/>
  <c r="H537"/>
  <c r="I537"/>
  <c r="G538"/>
  <c r="H538"/>
  <c r="I538"/>
  <c r="G539"/>
  <c r="H539"/>
  <c r="I539"/>
  <c r="G540"/>
  <c r="H540"/>
  <c r="I540"/>
  <c r="G541"/>
  <c r="H541"/>
  <c r="I541"/>
  <c r="G542"/>
  <c r="H542"/>
  <c r="I542"/>
  <c r="G543"/>
  <c r="H543"/>
  <c r="I543"/>
  <c r="G544"/>
  <c r="H544"/>
  <c r="I544"/>
  <c r="G545"/>
  <c r="H545"/>
  <c r="I545"/>
  <c r="G546"/>
  <c r="H546"/>
  <c r="I546"/>
  <c r="G547"/>
  <c r="H547"/>
  <c r="I547"/>
  <c r="G548"/>
  <c r="H548"/>
  <c r="I548"/>
  <c r="G549"/>
  <c r="H549"/>
  <c r="I549"/>
  <c r="G550"/>
  <c r="H550"/>
  <c r="I550"/>
  <c r="G551"/>
  <c r="H551"/>
  <c r="I551"/>
  <c r="G552"/>
  <c r="H552"/>
  <c r="I552"/>
  <c r="G553"/>
  <c r="H553"/>
  <c r="I553"/>
  <c r="G554"/>
  <c r="H554"/>
  <c r="I554"/>
  <c r="G555"/>
  <c r="H555"/>
  <c r="I555"/>
  <c r="G556"/>
  <c r="H556"/>
  <c r="I556"/>
  <c r="G557"/>
  <c r="H557"/>
  <c r="I557"/>
  <c r="G558"/>
  <c r="H558"/>
  <c r="I558"/>
  <c r="G559"/>
  <c r="H559"/>
  <c r="I559"/>
  <c r="G560"/>
  <c r="H560"/>
  <c r="I560"/>
  <c r="G561"/>
  <c r="H561"/>
  <c r="I561"/>
  <c r="G562"/>
  <c r="H562"/>
  <c r="I562"/>
  <c r="G563"/>
  <c r="H563"/>
  <c r="I563"/>
  <c r="G564"/>
  <c r="H564"/>
  <c r="I564"/>
  <c r="G565"/>
  <c r="H565"/>
  <c r="I565"/>
  <c r="G566"/>
  <c r="H566"/>
  <c r="I566"/>
  <c r="G567"/>
  <c r="H567"/>
  <c r="I567"/>
  <c r="G568"/>
  <c r="H568"/>
  <c r="I568"/>
  <c r="G569"/>
  <c r="H569"/>
  <c r="I569"/>
  <c r="G570"/>
  <c r="H570"/>
  <c r="I570"/>
  <c r="G571"/>
  <c r="H571"/>
  <c r="I571"/>
  <c r="G572"/>
  <c r="H572"/>
  <c r="I572"/>
  <c r="G573"/>
  <c r="H573"/>
  <c r="I573"/>
  <c r="G574"/>
  <c r="H574"/>
  <c r="I574"/>
  <c r="G575"/>
  <c r="H575"/>
  <c r="I575"/>
  <c r="G576"/>
  <c r="H576"/>
  <c r="I576"/>
  <c r="G577"/>
  <c r="H577"/>
  <c r="I577"/>
  <c r="G578"/>
  <c r="H578"/>
  <c r="I578"/>
  <c r="G579"/>
  <c r="H579"/>
  <c r="I579"/>
  <c r="G580"/>
  <c r="H580"/>
  <c r="I580"/>
  <c r="G581"/>
  <c r="H581"/>
  <c r="I581"/>
  <c r="G582"/>
  <c r="H582"/>
  <c r="I582"/>
  <c r="G583"/>
  <c r="H583"/>
  <c r="I583"/>
  <c r="G584"/>
  <c r="H584"/>
  <c r="I584"/>
  <c r="G585"/>
  <c r="H585"/>
  <c r="I585"/>
  <c r="G586"/>
  <c r="H586"/>
  <c r="I586"/>
  <c r="G587"/>
  <c r="H587"/>
  <c r="I587"/>
  <c r="G588"/>
  <c r="H588"/>
  <c r="I588"/>
  <c r="G589"/>
  <c r="H589"/>
  <c r="I589"/>
  <c r="G590"/>
  <c r="H590"/>
  <c r="I590"/>
  <c r="G591"/>
  <c r="H591"/>
  <c r="I591"/>
  <c r="G592"/>
  <c r="H592"/>
  <c r="I592"/>
  <c r="G593"/>
  <c r="H593"/>
  <c r="I593"/>
  <c r="G594"/>
  <c r="H594"/>
  <c r="I594"/>
  <c r="G595"/>
  <c r="H595"/>
  <c r="I595"/>
  <c r="G596"/>
  <c r="H596"/>
  <c r="I596"/>
  <c r="G597"/>
  <c r="H597"/>
  <c r="I597"/>
  <c r="G598"/>
  <c r="H598"/>
  <c r="I598"/>
  <c r="G599"/>
  <c r="H599"/>
  <c r="I599"/>
  <c r="G600"/>
  <c r="H600"/>
  <c r="I600"/>
  <c r="G601"/>
  <c r="H601"/>
  <c r="I601"/>
  <c r="G602"/>
  <c r="H602"/>
  <c r="I602"/>
  <c r="G603"/>
  <c r="H603"/>
  <c r="I603"/>
  <c r="G604"/>
  <c r="H604"/>
  <c r="I604"/>
  <c r="G605"/>
  <c r="H605"/>
  <c r="I605"/>
  <c r="G606"/>
  <c r="H606"/>
  <c r="I606"/>
  <c r="G607"/>
  <c r="H607"/>
  <c r="I607"/>
  <c r="G608"/>
  <c r="H608"/>
  <c r="I608"/>
  <c r="G609"/>
  <c r="H609"/>
  <c r="I609"/>
  <c r="G610"/>
  <c r="H610"/>
  <c r="I610"/>
  <c r="G611"/>
  <c r="H611"/>
  <c r="I611"/>
  <c r="G612"/>
  <c r="H612"/>
  <c r="I612"/>
  <c r="G613"/>
  <c r="H613"/>
  <c r="I613"/>
  <c r="G614"/>
  <c r="H614"/>
  <c r="I614"/>
  <c r="G615"/>
  <c r="H615"/>
  <c r="I615"/>
  <c r="G616"/>
  <c r="H616"/>
  <c r="I616"/>
  <c r="G617"/>
  <c r="H617"/>
  <c r="I617"/>
  <c r="G618"/>
  <c r="H618"/>
  <c r="I618"/>
  <c r="G619"/>
  <c r="H619"/>
  <c r="I619"/>
  <c r="G620"/>
  <c r="H620"/>
  <c r="I620"/>
  <c r="G621"/>
  <c r="H621"/>
  <c r="I621"/>
  <c r="G622"/>
  <c r="H622"/>
  <c r="I622"/>
  <c r="G623"/>
  <c r="H623"/>
  <c r="I623"/>
  <c r="K7" i="7"/>
  <c r="L7" s="1"/>
  <c r="G18" i="2"/>
  <c r="H18"/>
  <c r="G19"/>
  <c r="H19"/>
  <c r="G20"/>
  <c r="H20"/>
  <c r="G21"/>
  <c r="H21"/>
  <c r="I21"/>
  <c r="G22"/>
  <c r="H22"/>
  <c r="I22" s="1"/>
  <c r="G23"/>
  <c r="H23"/>
  <c r="I23" s="1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G161"/>
  <c r="H161"/>
  <c r="I161"/>
  <c r="G162"/>
  <c r="H162"/>
  <c r="I162"/>
  <c r="G163"/>
  <c r="H163"/>
  <c r="I163"/>
  <c r="G164"/>
  <c r="H164"/>
  <c r="I164"/>
  <c r="G165"/>
  <c r="H165"/>
  <c r="I165"/>
  <c r="G166"/>
  <c r="H166"/>
  <c r="I166"/>
  <c r="G167"/>
  <c r="H167"/>
  <c r="I167"/>
  <c r="G168"/>
  <c r="H168"/>
  <c r="I168"/>
  <c r="G169"/>
  <c r="H169"/>
  <c r="I169"/>
  <c r="G170"/>
  <c r="H170"/>
  <c r="I170"/>
  <c r="G171"/>
  <c r="H171"/>
  <c r="I171"/>
  <c r="G172"/>
  <c r="H172"/>
  <c r="I172"/>
  <c r="G173"/>
  <c r="H173"/>
  <c r="I173"/>
  <c r="G174"/>
  <c r="H174"/>
  <c r="I174"/>
  <c r="G175"/>
  <c r="H175"/>
  <c r="I175"/>
  <c r="G176"/>
  <c r="H176"/>
  <c r="I176"/>
  <c r="G177"/>
  <c r="H177"/>
  <c r="I177"/>
  <c r="G178"/>
  <c r="H178"/>
  <c r="I178"/>
  <c r="G179"/>
  <c r="H179"/>
  <c r="I179"/>
  <c r="G180"/>
  <c r="H180"/>
  <c r="I180"/>
  <c r="G181"/>
  <c r="H181"/>
  <c r="I181"/>
  <c r="G182"/>
  <c r="H182"/>
  <c r="I182"/>
  <c r="G183"/>
  <c r="H183"/>
  <c r="I183"/>
  <c r="G184"/>
  <c r="H184"/>
  <c r="I184"/>
  <c r="G185"/>
  <c r="H185"/>
  <c r="I185"/>
  <c r="G186"/>
  <c r="H186"/>
  <c r="I186"/>
  <c r="G187"/>
  <c r="H187"/>
  <c r="I187"/>
  <c r="G188"/>
  <c r="H188"/>
  <c r="I188"/>
  <c r="G189"/>
  <c r="H189"/>
  <c r="I189"/>
  <c r="G190"/>
  <c r="H190"/>
  <c r="I190"/>
  <c r="G191"/>
  <c r="H191"/>
  <c r="I191"/>
  <c r="G192"/>
  <c r="H192"/>
  <c r="I192"/>
  <c r="G193"/>
  <c r="H193"/>
  <c r="I193"/>
  <c r="G194"/>
  <c r="H194"/>
  <c r="I194"/>
  <c r="G195"/>
  <c r="H195"/>
  <c r="I195"/>
  <c r="G196"/>
  <c r="H196"/>
  <c r="I196"/>
  <c r="G197"/>
  <c r="H197"/>
  <c r="I197"/>
  <c r="G198"/>
  <c r="H198"/>
  <c r="I198"/>
  <c r="G199"/>
  <c r="H199"/>
  <c r="I199"/>
  <c r="G200"/>
  <c r="H200"/>
  <c r="I200"/>
  <c r="G201"/>
  <c r="H201"/>
  <c r="I201"/>
  <c r="G202"/>
  <c r="H202"/>
  <c r="I202"/>
  <c r="G203"/>
  <c r="H203"/>
  <c r="I203"/>
  <c r="G204"/>
  <c r="H204"/>
  <c r="I204"/>
  <c r="G205"/>
  <c r="H205"/>
  <c r="I205"/>
  <c r="G206"/>
  <c r="H206"/>
  <c r="I206"/>
  <c r="G207"/>
  <c r="H207"/>
  <c r="I207"/>
  <c r="G208"/>
  <c r="H208"/>
  <c r="I208"/>
  <c r="G209"/>
  <c r="H209"/>
  <c r="I209"/>
  <c r="G210"/>
  <c r="H210"/>
  <c r="I210"/>
  <c r="G211"/>
  <c r="H211"/>
  <c r="I211"/>
  <c r="G212"/>
  <c r="H212"/>
  <c r="I212"/>
  <c r="G213"/>
  <c r="H213"/>
  <c r="I213"/>
  <c r="G214"/>
  <c r="H214"/>
  <c r="I214"/>
  <c r="G215"/>
  <c r="H215"/>
  <c r="I215"/>
  <c r="G216"/>
  <c r="H216"/>
  <c r="I216"/>
  <c r="G217"/>
  <c r="H217"/>
  <c r="I217"/>
  <c r="G218"/>
  <c r="H218"/>
  <c r="I218"/>
  <c r="G219"/>
  <c r="H219"/>
  <c r="I219"/>
  <c r="G220"/>
  <c r="H220"/>
  <c r="I220"/>
  <c r="G221"/>
  <c r="H221"/>
  <c r="I221"/>
  <c r="G222"/>
  <c r="H222"/>
  <c r="I222"/>
  <c r="G223"/>
  <c r="H223"/>
  <c r="I223"/>
  <c r="G224"/>
  <c r="H224"/>
  <c r="I224"/>
  <c r="G225"/>
  <c r="H225"/>
  <c r="I225"/>
  <c r="G226"/>
  <c r="H226"/>
  <c r="I226"/>
  <c r="G227"/>
  <c r="H227"/>
  <c r="I227"/>
  <c r="G228"/>
  <c r="H228"/>
  <c r="I228"/>
  <c r="G229"/>
  <c r="H229"/>
  <c r="I229"/>
  <c r="G230"/>
  <c r="H230"/>
  <c r="I230"/>
  <c r="G231"/>
  <c r="H231"/>
  <c r="I231"/>
  <c r="B22" i="7"/>
  <c r="D22" s="1"/>
  <c r="B21"/>
  <c r="D21" s="1"/>
  <c r="B20"/>
  <c r="D20" s="1"/>
  <c r="B17"/>
  <c r="D17" s="1"/>
  <c r="B16"/>
  <c r="D16" s="1"/>
  <c r="B15"/>
  <c r="D15" s="1"/>
  <c r="B14"/>
  <c r="D14" s="1"/>
  <c r="B13"/>
  <c r="D13" s="1"/>
  <c r="B12"/>
  <c r="D12" s="1"/>
  <c r="B11"/>
  <c r="D11" s="1"/>
  <c r="B10"/>
  <c r="B9"/>
  <c r="B8"/>
  <c r="B7"/>
  <c r="E22"/>
  <c r="E21"/>
  <c r="E20"/>
  <c r="E16"/>
  <c r="E15"/>
  <c r="E13"/>
  <c r="E10"/>
  <c r="G18" i="6"/>
  <c r="H18"/>
  <c r="G19"/>
  <c r="H19"/>
  <c r="I19" s="1"/>
  <c r="G20"/>
  <c r="H20"/>
  <c r="G21"/>
  <c r="H21"/>
  <c r="H17"/>
  <c r="G17"/>
  <c r="H16"/>
  <c r="G16"/>
  <c r="H15"/>
  <c r="G15"/>
  <c r="H14"/>
  <c r="G14"/>
  <c r="H13"/>
  <c r="G13"/>
  <c r="H12"/>
  <c r="G12"/>
  <c r="H11"/>
  <c r="G11"/>
  <c r="H10"/>
  <c r="G10"/>
  <c r="I10" s="1"/>
  <c r="G13" i="2"/>
  <c r="H13"/>
  <c r="G14"/>
  <c r="H14"/>
  <c r="G15"/>
  <c r="H15"/>
  <c r="G16"/>
  <c r="H16"/>
  <c r="G17"/>
  <c r="H17"/>
  <c r="H12"/>
  <c r="H11"/>
  <c r="H10"/>
  <c r="G11"/>
  <c r="I11" s="1"/>
  <c r="G12"/>
  <c r="I12" s="1"/>
  <c r="G10"/>
  <c r="I10" s="1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5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5"/>
  <c r="I18" i="6" l="1"/>
  <c r="D10" i="7"/>
  <c r="K12"/>
  <c r="D8"/>
  <c r="K10"/>
  <c r="K34"/>
  <c r="I21" i="6"/>
  <c r="I20"/>
  <c r="D7" i="7"/>
  <c r="D9"/>
  <c r="I20" i="2"/>
  <c r="I19"/>
  <c r="I18"/>
  <c r="I22" i="6"/>
  <c r="K35" i="7"/>
  <c r="L9"/>
  <c r="L22"/>
  <c r="L16"/>
  <c r="L27"/>
  <c r="L11"/>
  <c r="L25"/>
  <c r="L21"/>
  <c r="E23"/>
  <c r="E25"/>
  <c r="E31"/>
  <c r="E26"/>
  <c r="E34"/>
  <c r="E8"/>
  <c r="E12"/>
  <c r="E14"/>
  <c r="E7"/>
  <c r="E11"/>
  <c r="E17"/>
  <c r="E9"/>
  <c r="I17" i="2"/>
  <c r="I16"/>
  <c r="I14"/>
  <c r="I13"/>
  <c r="I11" i="6"/>
  <c r="I12"/>
  <c r="I13"/>
  <c r="I14"/>
  <c r="I15"/>
  <c r="I16"/>
  <c r="I17"/>
  <c r="I15" i="2"/>
  <c r="E43" i="7" l="1"/>
  <c r="L43"/>
</calcChain>
</file>

<file path=xl/sharedStrings.xml><?xml version="1.0" encoding="utf-8"?>
<sst xmlns="http://schemas.openxmlformats.org/spreadsheetml/2006/main" count="1092" uniqueCount="123">
  <si>
    <t>Date</t>
  </si>
  <si>
    <t>mois/année</t>
  </si>
  <si>
    <t>Fournisseur</t>
  </si>
  <si>
    <t>Désignation</t>
  </si>
  <si>
    <t>Quantité</t>
  </si>
  <si>
    <t>Total</t>
  </si>
  <si>
    <t>P.U</t>
  </si>
  <si>
    <t>Ensemble des Matières premières et articles de conditionnement achetés</t>
  </si>
  <si>
    <t>dupond</t>
  </si>
  <si>
    <t>durand</t>
  </si>
  <si>
    <t>richard</t>
  </si>
  <si>
    <t>Valeurs</t>
  </si>
  <si>
    <t>Extraction par produit des informations clés</t>
  </si>
  <si>
    <t>Quantité Totale achetée</t>
  </si>
  <si>
    <t>Prix maximum achété</t>
  </si>
  <si>
    <t>Prix minimum achété</t>
  </si>
  <si>
    <t>Coca</t>
  </si>
  <si>
    <t>Fanta</t>
  </si>
  <si>
    <t>(Tous)</t>
  </si>
  <si>
    <t>Prix moyen acheté</t>
  </si>
  <si>
    <t>C.A total H.T des achats</t>
  </si>
  <si>
    <t xml:space="preserve">Sélectionner le(s) fournisseur(s) voir tous </t>
  </si>
  <si>
    <t xml:space="preserve">Sélectionner le(s) produit(s) voir tous </t>
  </si>
  <si>
    <t>Total général</t>
  </si>
  <si>
    <t>Désignation produit (selectionner le produit désiré)</t>
  </si>
  <si>
    <t>(vide)</t>
  </si>
  <si>
    <t>****</t>
  </si>
  <si>
    <t>C.U.M.P sur la pécriode choisie</t>
  </si>
  <si>
    <t>Sprite</t>
  </si>
  <si>
    <t>unité</t>
  </si>
  <si>
    <t>U</t>
  </si>
  <si>
    <t>Prix de vente</t>
  </si>
  <si>
    <t>Prix de vente produit fini</t>
  </si>
  <si>
    <t>Orangina</t>
  </si>
  <si>
    <t>Coca light</t>
  </si>
  <si>
    <t>Jus orange</t>
  </si>
  <si>
    <t>Jus pomme</t>
  </si>
  <si>
    <t>Prix vente</t>
  </si>
  <si>
    <t>Marge brute totale</t>
  </si>
  <si>
    <t>Blanc Poulet</t>
  </si>
  <si>
    <t>kg</t>
  </si>
  <si>
    <t>Salade</t>
  </si>
  <si>
    <t>tomate</t>
  </si>
  <si>
    <t>Maïs</t>
  </si>
  <si>
    <t>Composition des salades</t>
  </si>
  <si>
    <t>Salade n°1</t>
  </si>
  <si>
    <t>Salade n°2</t>
  </si>
  <si>
    <t>Salade n°3</t>
  </si>
  <si>
    <t>Salade n°4</t>
  </si>
  <si>
    <t>Salade n°5</t>
  </si>
  <si>
    <t>Salade n°6</t>
  </si>
  <si>
    <t>Salade n°7</t>
  </si>
  <si>
    <t>Salade n°8</t>
  </si>
  <si>
    <t>Salade n°9</t>
  </si>
  <si>
    <t>Salade n°10</t>
  </si>
  <si>
    <t>jambon</t>
  </si>
  <si>
    <t>u</t>
  </si>
  <si>
    <t>Composant n°6</t>
  </si>
  <si>
    <t>Composant n°7</t>
  </si>
  <si>
    <t>Composant n°8</t>
  </si>
  <si>
    <t>Composant n°9</t>
  </si>
  <si>
    <t>Composant n°10</t>
  </si>
  <si>
    <t>Composant n°11</t>
  </si>
  <si>
    <t>Composant n°12</t>
  </si>
  <si>
    <t>Composant n°13</t>
  </si>
  <si>
    <t>Composant n°14</t>
  </si>
  <si>
    <t>Composant n°15</t>
  </si>
  <si>
    <t>Composant n°16</t>
  </si>
  <si>
    <t>Composition des sandwichs</t>
  </si>
  <si>
    <t>Quantité par sandwich</t>
  </si>
  <si>
    <t>Quantité par salade</t>
  </si>
  <si>
    <t>Pain 1</t>
  </si>
  <si>
    <t>Pain 2</t>
  </si>
  <si>
    <t>blanc poulet</t>
  </si>
  <si>
    <t>Calcul prix salade</t>
  </si>
  <si>
    <t>P.U.H.T</t>
  </si>
  <si>
    <t>Prix total H.T</t>
  </si>
  <si>
    <t>maïs</t>
  </si>
  <si>
    <t>Prix total composants :</t>
  </si>
  <si>
    <t>Calcul prix sandwich</t>
  </si>
  <si>
    <t>jambon blanc</t>
  </si>
  <si>
    <t>Emmental</t>
  </si>
  <si>
    <t>beurre</t>
  </si>
  <si>
    <t>Rillette</t>
  </si>
  <si>
    <t>Cornichon</t>
  </si>
  <si>
    <t>Rosette</t>
  </si>
  <si>
    <t>Tomate</t>
  </si>
  <si>
    <t>Ricotta</t>
  </si>
  <si>
    <t>Cantal</t>
  </si>
  <si>
    <t>huile olive</t>
  </si>
  <si>
    <t>Tomate confites</t>
  </si>
  <si>
    <t>Sauce andalouse</t>
  </si>
  <si>
    <t>Sandwich n°14</t>
  </si>
  <si>
    <t>Sandwich n°15</t>
  </si>
  <si>
    <t>Jambon cru</t>
  </si>
  <si>
    <t>Parmesan</t>
  </si>
  <si>
    <t>Œuf</t>
  </si>
  <si>
    <t>Moyonnaise</t>
  </si>
  <si>
    <t>Sauce Curry</t>
  </si>
  <si>
    <t>Carpaccio de bœuf</t>
  </si>
  <si>
    <t>Brie</t>
  </si>
  <si>
    <t>Condiment 5</t>
  </si>
  <si>
    <t>Verdure 4</t>
  </si>
  <si>
    <t>Sandwich n°1 Parisien</t>
  </si>
  <si>
    <t>Sandwich n°2 Sarthois</t>
  </si>
  <si>
    <t>Sandwich n°3 Lyonnais</t>
  </si>
  <si>
    <t>Sandwich n°4 Fromager</t>
  </si>
  <si>
    <t>Sandwich n°5 Méditéraneen</t>
  </si>
  <si>
    <t>Sandwich n°6 Sicilien</t>
  </si>
  <si>
    <t>Sandwich n°7 Montmartre</t>
  </si>
  <si>
    <t>Sandwich n°8 Bombay</t>
  </si>
  <si>
    <t>Sandwich n°9 Milano</t>
  </si>
  <si>
    <t>Sandwich n°10 Limousin</t>
  </si>
  <si>
    <t>Sandwich n°11 Périgourdin</t>
  </si>
  <si>
    <t>Sandwich n°12 Landais</t>
  </si>
  <si>
    <t>Sandwich n°13 Nordik</t>
  </si>
  <si>
    <t>Roti de Bœuf</t>
  </si>
  <si>
    <t>filet Canard</t>
  </si>
  <si>
    <t>Sauce poivre</t>
  </si>
  <si>
    <t>Pomme</t>
  </si>
  <si>
    <t>Saumon fumé</t>
  </si>
  <si>
    <t>Creme fraiche ciboulette</t>
  </si>
  <si>
    <t>jambon cru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</si>
</sst>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i/>
      <u/>
      <sz val="14"/>
      <color theme="1"/>
      <name val="Comic Sans MS"/>
      <family val="4"/>
    </font>
    <font>
      <b/>
      <sz val="11"/>
      <color theme="1"/>
      <name val="Comic Sans MS"/>
      <family val="4"/>
    </font>
    <font>
      <b/>
      <i/>
      <sz val="8"/>
      <color theme="1"/>
      <name val="Comic Sans MS"/>
      <family val="4"/>
    </font>
    <font>
      <b/>
      <i/>
      <sz val="16"/>
      <color theme="1"/>
      <name val="Comic Sans MS"/>
      <family val="4"/>
    </font>
    <font>
      <sz val="20"/>
      <color theme="1"/>
      <name val="Comic Sans MS"/>
      <family val="4"/>
    </font>
    <font>
      <b/>
      <i/>
      <sz val="11"/>
      <color theme="1"/>
      <name val="Comic Sans MS"/>
      <family val="4"/>
    </font>
    <font>
      <sz val="18"/>
      <color theme="1"/>
      <name val="Comic Sans MS"/>
      <family val="4"/>
    </font>
    <font>
      <sz val="14"/>
      <color theme="1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/>
    <xf numFmtId="2" fontId="1" fillId="2" borderId="2" xfId="0" applyNumberFormat="1" applyFont="1" applyFill="1" applyBorder="1"/>
    <xf numFmtId="0" fontId="1" fillId="2" borderId="2" xfId="0" applyFont="1" applyFill="1" applyBorder="1"/>
    <xf numFmtId="0" fontId="1" fillId="0" borderId="0" xfId="0" applyFont="1" applyBorder="1"/>
    <xf numFmtId="0" fontId="1" fillId="0" borderId="0" xfId="0" applyFont="1" applyFill="1" applyBorder="1"/>
    <xf numFmtId="2" fontId="1" fillId="0" borderId="0" xfId="0" applyNumberFormat="1" applyFont="1" applyBorder="1"/>
    <xf numFmtId="14" fontId="1" fillId="0" borderId="3" xfId="0" applyNumberFormat="1" applyFont="1" applyBorder="1"/>
    <xf numFmtId="0" fontId="1" fillId="2" borderId="3" xfId="0" applyFont="1" applyFill="1" applyBorder="1" applyAlignment="1">
      <alignment horizontal="right"/>
    </xf>
    <xf numFmtId="0" fontId="1" fillId="0" borderId="3" xfId="0" applyFont="1" applyBorder="1"/>
    <xf numFmtId="2" fontId="1" fillId="2" borderId="3" xfId="0" applyNumberFormat="1" applyFont="1" applyFill="1" applyBorder="1"/>
    <xf numFmtId="0" fontId="2" fillId="0" borderId="0" xfId="0" applyFont="1" applyBorder="1"/>
    <xf numFmtId="14" fontId="1" fillId="0" borderId="2" xfId="0" applyNumberFormat="1" applyFont="1" applyBorder="1"/>
    <xf numFmtId="2" fontId="1" fillId="0" borderId="0" xfId="0" applyNumberFormat="1" applyFont="1"/>
    <xf numFmtId="16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5" fillId="0" borderId="0" xfId="0" applyFont="1"/>
    <xf numFmtId="0" fontId="1" fillId="0" borderId="0" xfId="0" applyFont="1" applyAlignment="1">
      <alignment horizontal="center" textRotation="45"/>
    </xf>
    <xf numFmtId="0" fontId="1" fillId="0" borderId="0" xfId="0" applyFont="1" applyAlignment="1">
      <alignment textRotation="75"/>
    </xf>
    <xf numFmtId="0" fontId="1" fillId="0" borderId="0" xfId="0" applyFont="1" applyAlignment="1">
      <alignment horizontal="center"/>
    </xf>
    <xf numFmtId="0" fontId="6" fillId="0" borderId="0" xfId="0" applyFont="1"/>
    <xf numFmtId="0" fontId="1" fillId="3" borderId="1" xfId="0" applyFont="1" applyFill="1" applyBorder="1"/>
    <xf numFmtId="0" fontId="7" fillId="0" borderId="0" xfId="0" applyFont="1" applyAlignment="1">
      <alignment horizontal="center" vertical="center"/>
    </xf>
    <xf numFmtId="0" fontId="1" fillId="4" borderId="0" xfId="0" applyFont="1" applyFill="1"/>
    <xf numFmtId="0" fontId="8" fillId="0" borderId="0" xfId="0" applyFont="1"/>
    <xf numFmtId="0" fontId="9" fillId="0" borderId="8" xfId="0" applyFont="1" applyBorder="1"/>
    <xf numFmtId="0" fontId="9" fillId="0" borderId="9" xfId="0" applyFont="1" applyBorder="1"/>
    <xf numFmtId="164" fontId="9" fillId="0" borderId="10" xfId="0" applyNumberFormat="1" applyFont="1" applyBorder="1"/>
    <xf numFmtId="0" fontId="2" fillId="2" borderId="0" xfId="0" applyFont="1" applyFill="1"/>
    <xf numFmtId="0" fontId="1" fillId="2" borderId="0" xfId="0" applyFont="1" applyFill="1"/>
    <xf numFmtId="0" fontId="0" fillId="2" borderId="0" xfId="0" applyFill="1"/>
    <xf numFmtId="0" fontId="4" fillId="2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6" borderId="1" xfId="0" applyFont="1" applyFill="1" applyBorder="1"/>
    <xf numFmtId="164" fontId="1" fillId="6" borderId="1" xfId="0" applyNumberFormat="1" applyFont="1" applyFill="1" applyBorder="1"/>
    <xf numFmtId="164" fontId="1" fillId="6" borderId="6" xfId="0" applyNumberFormat="1" applyFont="1" applyFill="1" applyBorder="1"/>
    <xf numFmtId="0" fontId="1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4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1" xfId="0" applyNumberFormat="1" applyFont="1" applyFill="1" applyBorder="1"/>
    <xf numFmtId="164" fontId="1" fillId="0" borderId="1" xfId="0" applyNumberFormat="1" applyFont="1" applyFill="1" applyBorder="1"/>
    <xf numFmtId="0" fontId="1" fillId="6" borderId="0" xfId="0" applyFont="1" applyFill="1" applyBorder="1"/>
    <xf numFmtId="164" fontId="1" fillId="6" borderId="0" xfId="0" applyNumberFormat="1" applyFont="1" applyFill="1" applyBorder="1"/>
    <xf numFmtId="0" fontId="1" fillId="0" borderId="0" xfId="0" applyFont="1" applyAlignment="1">
      <alignment textRotation="75" wrapText="1"/>
    </xf>
    <xf numFmtId="0" fontId="1" fillId="6" borderId="5" xfId="0" applyFont="1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</cellXfs>
  <cellStyles count="1">
    <cellStyle name="Normal" xfId="0" builtinId="0"/>
  </cellStyles>
  <dxfs count="167">
    <dxf>
      <font>
        <name val="Comic Sans MS"/>
        <scheme val="none"/>
      </font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</dxf>
    <dxf>
      <numFmt numFmtId="164" formatCode="#,##0.00\ &quot;€&quot;"/>
    </dxf>
    <dxf>
      <alignment wrapText="1" readingOrder="0"/>
    </dxf>
    <dxf>
      <alignment horizont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vertical="center" readingOrder="0"/>
    </dxf>
    <dxf>
      <alignment vertical="center" readingOrder="0"/>
    </dxf>
    <dxf>
      <fill>
        <patternFill patternType="solid">
          <bgColor rgb="FFFF0000"/>
        </patternFill>
      </fill>
    </dxf>
    <dxf>
      <font>
        <name val="Comic Sans MS"/>
        <scheme val="none"/>
      </font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</dxf>
    <dxf>
      <numFmt numFmtId="164" formatCode="#,##0.00\ &quot;€&quot;"/>
    </dxf>
    <dxf>
      <alignment wrapText="1" readingOrder="0"/>
    </dxf>
    <dxf>
      <alignment horizont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vertical="center" readingOrder="0"/>
    </dxf>
    <dxf>
      <alignment vertical="center" readingOrder="0"/>
    </dxf>
    <dxf>
      <fill>
        <patternFill patternType="none">
          <bgColor auto="1"/>
        </patternFill>
      </fill>
    </dxf>
    <dxf>
      <font>
        <name val="Comic Sans MS"/>
        <scheme val="none"/>
      </font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</dxf>
    <dxf>
      <numFmt numFmtId="164" formatCode="#,##0.00\ &quot;€&quot;"/>
    </dxf>
    <dxf>
      <alignment wrapText="1" readingOrder="0"/>
    </dxf>
    <dxf>
      <alignment horizont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vertical="center" readingOrder="0"/>
    </dxf>
    <dxf>
      <alignment vertical="center" readingOrder="0"/>
    </dxf>
    <dxf>
      <fill>
        <patternFill patternType="solid">
          <bgColor rgb="FFFF0000"/>
        </patternFill>
      </fill>
    </dxf>
    <dxf>
      <font>
        <name val="Comic Sans MS"/>
        <scheme val="none"/>
      </font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</dxf>
    <dxf>
      <numFmt numFmtId="164" formatCode="#,##0.00\ &quot;€&quot;"/>
    </dxf>
    <dxf>
      <alignment wrapText="1" readingOrder="0"/>
    </dxf>
    <dxf>
      <alignment horizont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vertical="center" readingOrder="0"/>
    </dxf>
    <dxf>
      <alignment vertical="center" readingOrder="0"/>
    </dxf>
    <dxf>
      <fill>
        <patternFill patternType="none">
          <bgColor auto="1"/>
        </patternFill>
      </fill>
    </dxf>
    <dxf>
      <font>
        <name val="Comic Sans MS"/>
        <scheme val="none"/>
      </font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</dxf>
    <dxf>
      <numFmt numFmtId="164" formatCode="#,##0.00\ &quot;€&quot;"/>
    </dxf>
    <dxf>
      <alignment wrapText="1" readingOrder="0"/>
    </dxf>
    <dxf>
      <alignment horizont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vertical="center" readingOrder="0"/>
    </dxf>
    <dxf>
      <alignment vertical="center" readingOrder="0"/>
    </dxf>
    <dxf>
      <fill>
        <patternFill patternType="solid">
          <bgColor rgb="FFFF0000"/>
        </patternFill>
      </fill>
    </dxf>
    <dxf>
      <font>
        <name val="Comic Sans MS"/>
        <scheme val="none"/>
      </font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</dxf>
    <dxf>
      <numFmt numFmtId="164" formatCode="#,##0.00\ &quot;€&quot;"/>
    </dxf>
    <dxf>
      <alignment wrapText="1" readingOrder="0"/>
    </dxf>
    <dxf>
      <alignment horizont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vertical="center" readingOrder="0"/>
    </dxf>
    <dxf>
      <alignment vertical="center" readingOrder="0"/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alignment vertical="center" readingOrder="0"/>
    </dxf>
    <dxf>
      <alignment vertic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readingOrder="0"/>
    </dxf>
    <dxf>
      <alignment wrapText="1" readingOrder="0"/>
    </dxf>
    <dxf>
      <numFmt numFmtId="164" formatCode="#,##0.00\ &quot;€&quot;"/>
    </dxf>
    <dxf>
      <numFmt numFmtId="164" formatCode="#,##0.00\ &quot;€&quot;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font>
        <name val="Comic Sans MS"/>
        <scheme val="none"/>
      </font>
    </dxf>
    <dxf>
      <fill>
        <patternFill patternType="none">
          <bgColor auto="1"/>
        </patternFill>
      </fill>
    </dxf>
    <dxf>
      <alignment vertical="center" readingOrder="0"/>
    </dxf>
    <dxf>
      <alignment vertical="center" readingOrder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readingOrder="0"/>
    </dxf>
    <dxf>
      <alignment wrapText="1" readingOrder="0"/>
    </dxf>
    <dxf>
      <numFmt numFmtId="164" formatCode="#,##0.00\ &quot;€&quot;"/>
    </dxf>
    <dxf>
      <numFmt numFmtId="164" formatCode="#,##0.00\ &quot;€&quot;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wrapText="1" readingOrder="0"/>
    </dxf>
    <dxf>
      <font>
        <name val="Comic Sans MS"/>
        <scheme val="none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9FDD1"/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 " refreshedDate="40820.624540393517" createdVersion="3" refreshedVersion="3" minRefreshableVersion="3" recordCount="1592">
  <cacheSource type="worksheet">
    <worksheetSource ref="A4:H10000" sheet="données_fact"/>
  </cacheSource>
  <cacheFields count="8">
    <cacheField name="Date" numFmtId="0">
      <sharedItems containsNonDate="0" containsDate="1" containsString="0" containsBlank="1" minDate="2011-10-01T00:00:00" maxDate="2011-12-02T00:00:00"/>
    </cacheField>
    <cacheField name="mois/année" numFmtId="0">
      <sharedItems containsBlank="1" count="6">
        <s v="10/2011"/>
        <s v="11/2011"/>
        <s v="12/2011"/>
        <s v=""/>
        <s v="1/1900"/>
        <m/>
      </sharedItems>
    </cacheField>
    <cacheField name="Fournisseur" numFmtId="0">
      <sharedItems containsBlank="1" count="4">
        <s v="dupond"/>
        <s v="durand"/>
        <s v="richard"/>
        <m/>
      </sharedItems>
    </cacheField>
    <cacheField name="Désignation" numFmtId="0">
      <sharedItems containsBlank="1" count="15">
        <s v="Coca"/>
        <s v="Fanta"/>
        <s v="Sprite"/>
        <s v="Orangina"/>
        <s v="Coca light"/>
        <s v="Jus orange"/>
        <s v="Jus pomme"/>
        <s v="Blanc Poulet"/>
        <s v="Salade"/>
        <s v="tomate"/>
        <s v="Maïs"/>
        <s v="jambon cru"/>
        <m/>
        <s v="Produit 2" u="1"/>
        <s v="Produit 1" u="1"/>
      </sharedItems>
    </cacheField>
    <cacheField name="unité" numFmtId="0">
      <sharedItems containsBlank="1"/>
    </cacheField>
    <cacheField name="Quantité" numFmtId="0">
      <sharedItems containsString="0" containsBlank="1" containsNumber="1" containsInteger="1" minValue="1" maxValue="600"/>
    </cacheField>
    <cacheField name="Total" numFmtId="0">
      <sharedItems containsString="0" containsBlank="1" containsNumber="1" containsInteger="1" minValue="12" maxValue="500"/>
    </cacheField>
    <cacheField name="P.U" numFmtId="2">
      <sharedItems containsBlank="1" containsMixedTypes="1" containsNumber="1" minValue="0.23333333333333334" maxValue="1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92">
  <r>
    <d v="2011-10-01T00:00:00"/>
    <x v="0"/>
    <x v="0"/>
    <x v="0"/>
    <s v="U"/>
    <n v="100"/>
    <n v="33"/>
    <n v="0.33"/>
  </r>
  <r>
    <d v="2011-10-02T00:00:00"/>
    <x v="0"/>
    <x v="0"/>
    <x v="1"/>
    <s v="U"/>
    <n v="100"/>
    <n v="30"/>
    <n v="0.3"/>
  </r>
  <r>
    <d v="2011-10-03T00:00:00"/>
    <x v="0"/>
    <x v="1"/>
    <x v="0"/>
    <s v="U"/>
    <n v="100"/>
    <n v="28"/>
    <n v="0.28000000000000003"/>
  </r>
  <r>
    <d v="2011-10-04T00:00:00"/>
    <x v="0"/>
    <x v="2"/>
    <x v="1"/>
    <s v="U"/>
    <n v="200"/>
    <n v="78"/>
    <n v="0.39"/>
  </r>
  <r>
    <d v="2011-11-01T00:00:00"/>
    <x v="1"/>
    <x v="0"/>
    <x v="0"/>
    <s v="U"/>
    <n v="300"/>
    <n v="90"/>
    <n v="0.3"/>
  </r>
  <r>
    <d v="2011-12-01T00:00:00"/>
    <x v="2"/>
    <x v="0"/>
    <x v="0"/>
    <s v="U"/>
    <n v="350"/>
    <n v="95"/>
    <n v="0.27142857142857141"/>
  </r>
  <r>
    <d v="2011-10-03T00:00:00"/>
    <x v="0"/>
    <x v="0"/>
    <x v="1"/>
    <s v="U"/>
    <n v="400"/>
    <n v="98"/>
    <n v="0.245"/>
  </r>
  <r>
    <d v="2011-11-10T00:00:00"/>
    <x v="1"/>
    <x v="1"/>
    <x v="2"/>
    <s v="U"/>
    <n v="500"/>
    <n v="130"/>
    <n v="0.26"/>
  </r>
  <r>
    <d v="2011-10-20T00:00:00"/>
    <x v="0"/>
    <x v="0"/>
    <x v="0"/>
    <s v="U"/>
    <n v="600"/>
    <n v="140"/>
    <n v="0.23333333333333334"/>
  </r>
  <r>
    <d v="2011-11-28T00:00:00"/>
    <x v="1"/>
    <x v="0"/>
    <x v="2"/>
    <s v="U"/>
    <n v="100"/>
    <n v="30"/>
    <n v="0.3"/>
  </r>
  <r>
    <d v="2011-11-29T00:00:00"/>
    <x v="1"/>
    <x v="0"/>
    <x v="1"/>
    <s v="U"/>
    <n v="100"/>
    <n v="30"/>
    <n v="0.3"/>
  </r>
  <r>
    <d v="2011-10-25T00:00:00"/>
    <x v="0"/>
    <x v="2"/>
    <x v="0"/>
    <s v="U"/>
    <n v="100"/>
    <n v="33"/>
    <n v="0.33"/>
  </r>
  <r>
    <d v="2011-12-01T00:00:00"/>
    <x v="2"/>
    <x v="2"/>
    <x v="3"/>
    <s v="U"/>
    <n v="100"/>
    <n v="30"/>
    <n v="0.3"/>
  </r>
  <r>
    <d v="2011-11-04T00:00:00"/>
    <x v="1"/>
    <x v="0"/>
    <x v="2"/>
    <s v="U"/>
    <n v="100"/>
    <n v="28"/>
    <n v="0.28000000000000003"/>
  </r>
  <r>
    <d v="2011-10-20T00:00:00"/>
    <x v="0"/>
    <x v="0"/>
    <x v="4"/>
    <s v="U"/>
    <n v="200"/>
    <n v="78"/>
    <n v="0.39"/>
  </r>
  <r>
    <d v="2011-10-30T00:00:00"/>
    <x v="0"/>
    <x v="1"/>
    <x v="5"/>
    <s v="U"/>
    <n v="300"/>
    <n v="90"/>
    <n v="0.3"/>
  </r>
  <r>
    <d v="2011-11-25T00:00:00"/>
    <x v="1"/>
    <x v="0"/>
    <x v="6"/>
    <s v="U"/>
    <n v="350"/>
    <n v="95"/>
    <n v="0.27142857142857141"/>
  </r>
  <r>
    <d v="2011-10-30T00:00:00"/>
    <x v="0"/>
    <x v="2"/>
    <x v="1"/>
    <s v="U"/>
    <n v="400"/>
    <n v="98"/>
    <n v="0.245"/>
  </r>
  <r>
    <d v="2011-10-01T00:00:00"/>
    <x v="0"/>
    <x v="0"/>
    <x v="7"/>
    <s v="kg"/>
    <n v="100"/>
    <n v="500"/>
    <n v="5"/>
  </r>
  <r>
    <d v="2011-10-01T00:00:00"/>
    <x v="0"/>
    <x v="1"/>
    <x v="8"/>
    <s v="U"/>
    <n v="50"/>
    <n v="40"/>
    <n v="0.8"/>
  </r>
  <r>
    <d v="2011-10-01T00:00:00"/>
    <x v="0"/>
    <x v="0"/>
    <x v="9"/>
    <s v="kg"/>
    <n v="100"/>
    <n v="120"/>
    <n v="1.2"/>
  </r>
  <r>
    <d v="2011-10-01T00:00:00"/>
    <x v="0"/>
    <x v="1"/>
    <x v="10"/>
    <s v="kg"/>
    <n v="10"/>
    <n v="35"/>
    <n v="3.5"/>
  </r>
  <r>
    <d v="2011-10-01T00:00:00"/>
    <x v="0"/>
    <x v="0"/>
    <x v="11"/>
    <s v="kg"/>
    <n v="1"/>
    <n v="12"/>
    <n v="12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3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4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s v=""/>
  </r>
  <r>
    <m/>
    <x v="5"/>
    <x v="3"/>
    <x v="1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5" applyNumberFormats="0" applyBorderFormats="0" applyFontFormats="0" applyPatternFormats="0" applyAlignmentFormats="0" applyWidthHeightFormats="1" dataCaption="Valeurs" errorCaption="****" showError="1" updatedVersion="3" minRefreshableVersion="3" showCalcMbrs="0" showDrill="0" useAutoFormatting="1" itemPrintTitles="1" createdVersion="3" indent="0" outline="1" outlineData="1" multipleFieldFilters="0" chartFormat="1" rowHeaderCaption="Désignation produit (selectionner le produit désiré)">
  <location ref="A8:F23" firstHeaderRow="1" firstDataRow="2" firstDataCol="1" rowPageCount="2" colPageCount="1"/>
  <pivotFields count="8">
    <pivotField showAll="0"/>
    <pivotField axis="axisPage" multipleItemSelectionAllowed="1" showAll="0">
      <items count="7">
        <item x="3"/>
        <item x="4"/>
        <item x="0"/>
        <item x="5"/>
        <item x="1"/>
        <item x="2"/>
        <item t="default"/>
      </items>
    </pivotField>
    <pivotField axis="axisPage" multipleItemSelectionAllowed="1" showAll="0">
      <items count="5">
        <item x="0"/>
        <item x="1"/>
        <item x="2"/>
        <item x="3"/>
        <item t="default"/>
      </items>
    </pivotField>
    <pivotField axis="axisRow" multipleItemSelectionAllowed="1" showAll="0">
      <items count="16">
        <item m="1" x="14"/>
        <item m="1" x="13"/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dataField="1" showAll="0"/>
    <pivotField dataField="1" showAll="0"/>
    <pivotField dataField="1" showAll="0"/>
  </pivotFields>
  <rowFields count="1">
    <field x="3"/>
  </rowFields>
  <rowItems count="14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1" hier="-1"/>
    <pageField fld="2" hier="-1"/>
  </pageFields>
  <dataFields count="5">
    <dataField name="Quantité Totale achetée" fld="5" baseField="0" baseItem="0"/>
    <dataField name="C.A total H.T des achats" fld="6" baseField="0" baseItem="0" numFmtId="164"/>
    <dataField name="Prix moyen acheté" fld="7" subtotal="average" baseField="0" baseItem="0" numFmtId="164"/>
    <dataField name="Prix maximum achété" fld="7" subtotal="max" baseField="0" baseItem="0" numFmtId="164"/>
    <dataField name="Prix minimum achété" fld="7" subtotal="min" baseField="0" baseItem="0" numFmtId="164"/>
  </dataFields>
  <formats count="20">
    <format dxfId="159">
      <pivotArea type="all" dataOnly="0" outline="0" fieldPosition="0"/>
    </format>
    <format dxfId="15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5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5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5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5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4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48">
      <pivotArea dataOnly="0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7">
      <pivotArea outline="0" collapsedLevelsAreSubtotals="1" fieldPosition="0">
        <references count="1">
          <reference field="4294967294" count="3" selected="0">
            <x v="2"/>
            <x v="3"/>
            <x v="4"/>
          </reference>
        </references>
      </pivotArea>
    </format>
    <format dxfId="14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45">
      <pivotArea field="3" type="button" dataOnly="0" labelOnly="1" outline="0" axis="axisRow" fieldPosition="0"/>
    </format>
    <format dxfId="144">
      <pivotArea field="3" type="button" dataOnly="0" labelOnly="1" outline="0" axis="axisRow" fieldPosition="0"/>
    </format>
    <format dxfId="143">
      <pivotArea field="3" type="button" dataOnly="0" labelOnly="1" outline="0" axis="axisRow" fieldPosition="0"/>
    </format>
    <format dxfId="142">
      <pivotArea field="3" type="button" dataOnly="0" labelOnly="1" outline="0" axis="axisRow" fieldPosition="0"/>
    </format>
    <format dxfId="14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40">
      <pivotArea type="all" dataOnly="0" outline="0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115" applyNumberFormats="0" applyBorderFormats="0" applyFontFormats="0" applyPatternFormats="0" applyAlignmentFormats="0" applyWidthHeightFormats="1" dataCaption="Valeurs" errorCaption="****" showError="1" updatedVersion="3" minRefreshableVersion="3" showCalcMbrs="0" showDrill="0" useAutoFormatting="1" itemPrintTitles="1" createdVersion="3" indent="0" outline="1" outlineData="1" multipleFieldFilters="0" chartFormat="1" rowHeaderCaption="Désignation produit (selectionner le produit désiré)">
  <location ref="A8:F23" firstHeaderRow="1" firstDataRow="2" firstDataCol="1" rowPageCount="2" colPageCount="1"/>
  <pivotFields count="8">
    <pivotField showAll="0"/>
    <pivotField axis="axisPage" multipleItemSelectionAllowed="1" showAll="0">
      <items count="7">
        <item x="3"/>
        <item x="4"/>
        <item x="0"/>
        <item x="5"/>
        <item x="1"/>
        <item x="2"/>
        <item t="default"/>
      </items>
    </pivotField>
    <pivotField axis="axisPage" multipleItemSelectionAllowed="1" showAll="0">
      <items count="5">
        <item x="0"/>
        <item x="1"/>
        <item x="2"/>
        <item x="3"/>
        <item t="default"/>
      </items>
    </pivotField>
    <pivotField axis="axisRow" multipleItemSelectionAllowed="1" showAll="0">
      <items count="16">
        <item m="1" x="14"/>
        <item m="1" x="13"/>
        <item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dataField="1" showAll="0"/>
    <pivotField dataField="1" showAll="0"/>
    <pivotField dataField="1" showAll="0"/>
  </pivotFields>
  <rowFields count="1">
    <field x="3"/>
  </rowFields>
  <rowItems count="14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2">
    <pageField fld="1" hier="-1"/>
    <pageField fld="2" hier="-1"/>
  </pageFields>
  <dataFields count="5">
    <dataField name="Quantité Totale achetée" fld="5" baseField="0" baseItem="0"/>
    <dataField name="C.A total H.T des achats" fld="6" baseField="0" baseItem="0" numFmtId="164"/>
    <dataField name="Prix moyen acheté" fld="7" subtotal="average" baseField="0" baseItem="0" numFmtId="164"/>
    <dataField name="Prix maximum achété" fld="7" subtotal="max" baseField="0" baseItem="0" numFmtId="164"/>
    <dataField name="Prix minimum achété" fld="7" subtotal="min" baseField="0" baseItem="0" numFmtId="164"/>
  </dataFields>
  <formats count="20">
    <format dxfId="139">
      <pivotArea type="all" dataOnly="0" outline="0" fieldPosition="0"/>
    </format>
    <format dxfId="13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3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32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8">
      <pivotArea dataOnly="0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7">
      <pivotArea outline="0" collapsedLevelsAreSubtotals="1" fieldPosition="0">
        <references count="1">
          <reference field="4294967294" count="3" selected="0">
            <x v="2"/>
            <x v="3"/>
            <x v="4"/>
          </reference>
        </references>
      </pivotArea>
    </format>
    <format dxfId="126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25">
      <pivotArea field="3" type="button" dataOnly="0" labelOnly="1" outline="0" axis="axisRow" fieldPosition="0"/>
    </format>
    <format dxfId="124">
      <pivotArea field="3" type="button" dataOnly="0" labelOnly="1" outline="0" axis="axisRow" fieldPosition="0"/>
    </format>
    <format dxfId="123">
      <pivotArea field="3" type="button" dataOnly="0" labelOnly="1" outline="0" axis="axisRow" fieldPosition="0"/>
    </format>
    <format dxfId="122">
      <pivotArea field="3" type="button" dataOnly="0" labelOnly="1" outline="0" axis="axisRow" fieldPosition="0"/>
    </format>
    <format dxfId="12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0">
      <pivotArea type="all" dataOnly="0" outline="0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95"/>
  <sheetViews>
    <sheetView workbookViewId="0">
      <selection activeCell="G28" sqref="G28"/>
    </sheetView>
  </sheetViews>
  <sheetFormatPr baseColWidth="10" defaultColWidth="13" defaultRowHeight="16.5"/>
  <cols>
    <col min="1" max="1" width="13" style="5"/>
    <col min="2" max="2" width="13" style="7"/>
    <col min="3" max="3" width="22.85546875" style="5" customWidth="1"/>
    <col min="4" max="4" width="31" style="5" customWidth="1"/>
    <col min="5" max="5" width="8.28515625" style="5" customWidth="1"/>
    <col min="6" max="6" width="12.42578125" style="5" customWidth="1"/>
    <col min="7" max="7" width="10.7109375" style="5" customWidth="1"/>
    <col min="8" max="8" width="8.140625" style="6" customWidth="1"/>
    <col min="9" max="16384" width="13" style="1"/>
  </cols>
  <sheetData>
    <row r="1" spans="1:9">
      <c r="A1" s="8"/>
      <c r="B1" s="9"/>
      <c r="C1" s="8"/>
      <c r="D1" s="8"/>
      <c r="E1" s="8"/>
      <c r="F1" s="8"/>
      <c r="G1" s="8"/>
      <c r="H1" s="10"/>
    </row>
    <row r="2" spans="1:9" ht="22.5">
      <c r="A2" s="15" t="s">
        <v>7</v>
      </c>
      <c r="B2" s="9"/>
      <c r="C2" s="8"/>
      <c r="D2" s="8"/>
      <c r="E2" s="8"/>
      <c r="F2" s="8"/>
      <c r="G2" s="8"/>
      <c r="H2" s="10"/>
    </row>
    <row r="3" spans="1:9">
      <c r="A3" s="8"/>
      <c r="B3" s="9"/>
      <c r="C3" s="8"/>
      <c r="D3" s="8"/>
      <c r="E3" s="8"/>
      <c r="F3" s="8"/>
      <c r="G3" s="8"/>
      <c r="H3" s="10"/>
    </row>
    <row r="4" spans="1:9">
      <c r="A4" s="2" t="s">
        <v>0</v>
      </c>
      <c r="B4" s="3" t="s">
        <v>1</v>
      </c>
      <c r="C4" s="2" t="s">
        <v>2</v>
      </c>
      <c r="D4" s="2" t="s">
        <v>3</v>
      </c>
      <c r="E4" s="2" t="s">
        <v>29</v>
      </c>
      <c r="F4" s="2" t="s">
        <v>4</v>
      </c>
      <c r="G4" s="2" t="s">
        <v>5</v>
      </c>
      <c r="H4" s="4" t="s">
        <v>6</v>
      </c>
    </row>
    <row r="5" spans="1:9">
      <c r="A5" s="11">
        <v>40817</v>
      </c>
      <c r="B5" s="12" t="str">
        <f>IF(A5&lt;&gt;"",CONCATENATE(MONTH(A5),"/",YEAR(A5)),"")</f>
        <v>10/2011</v>
      </c>
      <c r="C5" s="13" t="s">
        <v>8</v>
      </c>
      <c r="D5" s="13" t="s">
        <v>16</v>
      </c>
      <c r="E5" s="13" t="s">
        <v>30</v>
      </c>
      <c r="F5" s="13">
        <v>100</v>
      </c>
      <c r="G5" s="13">
        <v>33</v>
      </c>
      <c r="H5" s="14">
        <f>IF(AND(G5&lt;&gt;0,F5&lt;&gt;""),G5/F5,"")</f>
        <v>0.33</v>
      </c>
    </row>
    <row r="6" spans="1:9">
      <c r="A6" s="11">
        <v>40818</v>
      </c>
      <c r="B6" s="12" t="str">
        <f t="shared" ref="B6:B69" si="0">IF(A6&lt;&gt;"",CONCATENATE(MONTH(A6),"/",YEAR(A6)),"")</f>
        <v>10/2011</v>
      </c>
      <c r="C6" s="5" t="s">
        <v>8</v>
      </c>
      <c r="D6" s="5" t="s">
        <v>17</v>
      </c>
      <c r="E6" s="5" t="s">
        <v>30</v>
      </c>
      <c r="F6" s="5">
        <v>100</v>
      </c>
      <c r="G6" s="5">
        <v>30</v>
      </c>
      <c r="H6" s="6">
        <f t="shared" ref="H6:H69" si="1">IF(AND(G6&lt;&gt;0,F6&lt;&gt;""),G6/F6,"")</f>
        <v>0.3</v>
      </c>
    </row>
    <row r="7" spans="1:9">
      <c r="A7" s="16">
        <v>40819</v>
      </c>
      <c r="B7" s="12" t="str">
        <f t="shared" si="0"/>
        <v>10/2011</v>
      </c>
      <c r="C7" s="5" t="s">
        <v>9</v>
      </c>
      <c r="D7" s="5" t="s">
        <v>16</v>
      </c>
      <c r="E7" s="5" t="s">
        <v>30</v>
      </c>
      <c r="F7" s="5">
        <v>100</v>
      </c>
      <c r="G7" s="5">
        <v>28</v>
      </c>
      <c r="H7" s="6">
        <f t="shared" si="1"/>
        <v>0.28000000000000003</v>
      </c>
    </row>
    <row r="8" spans="1:9">
      <c r="A8" s="16">
        <v>40820</v>
      </c>
      <c r="B8" s="12" t="str">
        <f t="shared" si="0"/>
        <v>10/2011</v>
      </c>
      <c r="C8" s="5" t="s">
        <v>10</v>
      </c>
      <c r="D8" s="5" t="s">
        <v>17</v>
      </c>
      <c r="E8" s="5" t="s">
        <v>30</v>
      </c>
      <c r="F8" s="5">
        <v>200</v>
      </c>
      <c r="G8" s="5">
        <v>78</v>
      </c>
      <c r="H8" s="6">
        <f t="shared" si="1"/>
        <v>0.39</v>
      </c>
    </row>
    <row r="9" spans="1:9">
      <c r="A9" s="16">
        <v>40848</v>
      </c>
      <c r="B9" s="12" t="str">
        <f t="shared" si="0"/>
        <v>11/2011</v>
      </c>
      <c r="C9" s="5" t="s">
        <v>8</v>
      </c>
      <c r="D9" s="5" t="s">
        <v>16</v>
      </c>
      <c r="E9" s="5" t="s">
        <v>30</v>
      </c>
      <c r="F9" s="5">
        <v>300</v>
      </c>
      <c r="G9" s="5">
        <v>90</v>
      </c>
      <c r="H9" s="6">
        <f t="shared" si="1"/>
        <v>0.3</v>
      </c>
    </row>
    <row r="10" spans="1:9">
      <c r="A10" s="16">
        <v>40878</v>
      </c>
      <c r="B10" s="12" t="str">
        <f t="shared" si="0"/>
        <v>12/2011</v>
      </c>
      <c r="C10" s="13" t="s">
        <v>8</v>
      </c>
      <c r="D10" s="13" t="s">
        <v>16</v>
      </c>
      <c r="E10" s="13" t="s">
        <v>30</v>
      </c>
      <c r="F10" s="5">
        <v>350</v>
      </c>
      <c r="G10" s="5">
        <v>95</v>
      </c>
      <c r="H10" s="6">
        <f t="shared" si="1"/>
        <v>0.27142857142857141</v>
      </c>
    </row>
    <row r="11" spans="1:9">
      <c r="A11" s="16">
        <v>40819</v>
      </c>
      <c r="B11" s="12" t="str">
        <f t="shared" si="0"/>
        <v>10/2011</v>
      </c>
      <c r="C11" s="5" t="s">
        <v>8</v>
      </c>
      <c r="D11" s="5" t="s">
        <v>17</v>
      </c>
      <c r="E11" s="5" t="s">
        <v>30</v>
      </c>
      <c r="F11" s="5">
        <v>400</v>
      </c>
      <c r="G11" s="5">
        <v>98</v>
      </c>
      <c r="H11" s="6">
        <f t="shared" si="1"/>
        <v>0.245</v>
      </c>
      <c r="I11" s="17"/>
    </row>
    <row r="12" spans="1:9">
      <c r="A12" s="16">
        <v>40857</v>
      </c>
      <c r="B12" s="12" t="str">
        <f t="shared" si="0"/>
        <v>11/2011</v>
      </c>
      <c r="C12" s="5" t="s">
        <v>9</v>
      </c>
      <c r="D12" s="5" t="s">
        <v>28</v>
      </c>
      <c r="E12" s="5" t="s">
        <v>30</v>
      </c>
      <c r="F12" s="5">
        <v>500</v>
      </c>
      <c r="G12" s="5">
        <v>130</v>
      </c>
      <c r="H12" s="6">
        <f t="shared" si="1"/>
        <v>0.26</v>
      </c>
    </row>
    <row r="13" spans="1:9">
      <c r="A13" s="16">
        <v>40836</v>
      </c>
      <c r="B13" s="12" t="str">
        <f t="shared" si="0"/>
        <v>10/2011</v>
      </c>
      <c r="C13" s="5" t="s">
        <v>8</v>
      </c>
      <c r="D13" s="5" t="s">
        <v>16</v>
      </c>
      <c r="E13" s="5" t="s">
        <v>30</v>
      </c>
      <c r="F13" s="5">
        <v>600</v>
      </c>
      <c r="G13" s="5">
        <v>140</v>
      </c>
      <c r="H13" s="6">
        <f t="shared" si="1"/>
        <v>0.23333333333333334</v>
      </c>
    </row>
    <row r="14" spans="1:9">
      <c r="A14" s="16">
        <v>40875</v>
      </c>
      <c r="B14" s="12" t="str">
        <f t="shared" si="0"/>
        <v>11/2011</v>
      </c>
      <c r="C14" s="5" t="s">
        <v>8</v>
      </c>
      <c r="D14" s="5" t="s">
        <v>28</v>
      </c>
      <c r="E14" s="5" t="s">
        <v>30</v>
      </c>
      <c r="F14" s="5">
        <v>100</v>
      </c>
      <c r="G14" s="5">
        <v>30</v>
      </c>
      <c r="H14" s="6">
        <f t="shared" si="1"/>
        <v>0.3</v>
      </c>
    </row>
    <row r="15" spans="1:9">
      <c r="A15" s="16">
        <v>40876</v>
      </c>
      <c r="B15" s="12" t="str">
        <f t="shared" si="0"/>
        <v>11/2011</v>
      </c>
      <c r="C15" s="5" t="s">
        <v>8</v>
      </c>
      <c r="D15" s="5" t="s">
        <v>17</v>
      </c>
      <c r="E15" s="5" t="s">
        <v>30</v>
      </c>
      <c r="F15" s="5">
        <v>100</v>
      </c>
      <c r="G15" s="5">
        <v>30</v>
      </c>
      <c r="H15" s="6">
        <f t="shared" si="1"/>
        <v>0.3</v>
      </c>
    </row>
    <row r="16" spans="1:9">
      <c r="A16" s="16">
        <v>40841</v>
      </c>
      <c r="B16" s="12" t="str">
        <f t="shared" si="0"/>
        <v>10/2011</v>
      </c>
      <c r="C16" s="5" t="s">
        <v>10</v>
      </c>
      <c r="D16" s="20" t="s">
        <v>16</v>
      </c>
      <c r="E16" s="5" t="s">
        <v>30</v>
      </c>
      <c r="F16" s="13">
        <v>100</v>
      </c>
      <c r="G16" s="13">
        <v>33</v>
      </c>
      <c r="H16" s="6">
        <f t="shared" si="1"/>
        <v>0.33</v>
      </c>
    </row>
    <row r="17" spans="1:8">
      <c r="A17" s="16">
        <v>40878</v>
      </c>
      <c r="B17" s="12" t="str">
        <f t="shared" si="0"/>
        <v>12/2011</v>
      </c>
      <c r="C17" s="5" t="s">
        <v>10</v>
      </c>
      <c r="D17" s="20" t="s">
        <v>33</v>
      </c>
      <c r="E17" s="5" t="s">
        <v>30</v>
      </c>
      <c r="F17" s="5">
        <v>100</v>
      </c>
      <c r="G17" s="5">
        <v>30</v>
      </c>
      <c r="H17" s="6">
        <f t="shared" si="1"/>
        <v>0.3</v>
      </c>
    </row>
    <row r="18" spans="1:8">
      <c r="A18" s="16">
        <v>40851</v>
      </c>
      <c r="B18" s="12" t="str">
        <f t="shared" si="0"/>
        <v>11/2011</v>
      </c>
      <c r="C18" s="13" t="s">
        <v>8</v>
      </c>
      <c r="D18" s="20" t="s">
        <v>28</v>
      </c>
      <c r="E18" s="5" t="s">
        <v>30</v>
      </c>
      <c r="F18" s="5">
        <v>100</v>
      </c>
      <c r="G18" s="5">
        <v>28</v>
      </c>
      <c r="H18" s="6">
        <f t="shared" si="1"/>
        <v>0.28000000000000003</v>
      </c>
    </row>
    <row r="19" spans="1:8">
      <c r="A19" s="16">
        <v>40836</v>
      </c>
      <c r="B19" s="12" t="str">
        <f t="shared" si="0"/>
        <v>10/2011</v>
      </c>
      <c r="C19" s="5" t="s">
        <v>8</v>
      </c>
      <c r="D19" s="20" t="s">
        <v>34</v>
      </c>
      <c r="E19" s="5" t="s">
        <v>30</v>
      </c>
      <c r="F19" s="5">
        <v>200</v>
      </c>
      <c r="G19" s="5">
        <v>78</v>
      </c>
      <c r="H19" s="6">
        <f t="shared" si="1"/>
        <v>0.39</v>
      </c>
    </row>
    <row r="20" spans="1:8">
      <c r="A20" s="16">
        <v>40846</v>
      </c>
      <c r="B20" s="12" t="str">
        <f t="shared" si="0"/>
        <v>10/2011</v>
      </c>
      <c r="C20" s="5" t="s">
        <v>9</v>
      </c>
      <c r="D20" s="20" t="s">
        <v>35</v>
      </c>
      <c r="E20" s="5" t="s">
        <v>30</v>
      </c>
      <c r="F20" s="5">
        <v>300</v>
      </c>
      <c r="G20" s="5">
        <v>90</v>
      </c>
      <c r="H20" s="6">
        <f t="shared" si="1"/>
        <v>0.3</v>
      </c>
    </row>
    <row r="21" spans="1:8">
      <c r="A21" s="16">
        <v>40872</v>
      </c>
      <c r="B21" s="12" t="str">
        <f t="shared" si="0"/>
        <v>11/2011</v>
      </c>
      <c r="C21" s="5" t="s">
        <v>8</v>
      </c>
      <c r="D21" s="20" t="s">
        <v>36</v>
      </c>
      <c r="E21" s="5" t="s">
        <v>30</v>
      </c>
      <c r="F21" s="5">
        <v>350</v>
      </c>
      <c r="G21" s="5">
        <v>95</v>
      </c>
      <c r="H21" s="6">
        <f t="shared" si="1"/>
        <v>0.27142857142857141</v>
      </c>
    </row>
    <row r="22" spans="1:8">
      <c r="A22" s="16">
        <v>40846</v>
      </c>
      <c r="B22" s="12" t="str">
        <f t="shared" si="0"/>
        <v>10/2011</v>
      </c>
      <c r="C22" s="5" t="s">
        <v>10</v>
      </c>
      <c r="D22" s="20" t="s">
        <v>17</v>
      </c>
      <c r="E22" s="5" t="s">
        <v>30</v>
      </c>
      <c r="F22" s="5">
        <v>400</v>
      </c>
      <c r="G22" s="5">
        <v>98</v>
      </c>
      <c r="H22" s="6">
        <f t="shared" si="1"/>
        <v>0.245</v>
      </c>
    </row>
    <row r="23" spans="1:8">
      <c r="A23" s="16">
        <v>40817</v>
      </c>
      <c r="B23" s="12" t="str">
        <f t="shared" si="0"/>
        <v>10/2011</v>
      </c>
      <c r="C23" s="5" t="s">
        <v>8</v>
      </c>
      <c r="D23" s="5" t="s">
        <v>39</v>
      </c>
      <c r="E23" s="5" t="s">
        <v>40</v>
      </c>
      <c r="F23" s="5">
        <v>100</v>
      </c>
      <c r="G23" s="5">
        <v>500</v>
      </c>
      <c r="H23" s="6">
        <f t="shared" si="1"/>
        <v>5</v>
      </c>
    </row>
    <row r="24" spans="1:8">
      <c r="A24" s="16">
        <v>40817</v>
      </c>
      <c r="B24" s="12" t="str">
        <f t="shared" si="0"/>
        <v>10/2011</v>
      </c>
      <c r="C24" s="5" t="s">
        <v>9</v>
      </c>
      <c r="D24" s="5" t="s">
        <v>41</v>
      </c>
      <c r="E24" s="5" t="s">
        <v>30</v>
      </c>
      <c r="F24" s="5">
        <v>50</v>
      </c>
      <c r="G24" s="5">
        <v>40</v>
      </c>
      <c r="H24" s="6">
        <f t="shared" si="1"/>
        <v>0.8</v>
      </c>
    </row>
    <row r="25" spans="1:8">
      <c r="A25" s="16">
        <v>40817</v>
      </c>
      <c r="B25" s="12" t="str">
        <f t="shared" si="0"/>
        <v>10/2011</v>
      </c>
      <c r="C25" s="5" t="s">
        <v>8</v>
      </c>
      <c r="D25" s="5" t="s">
        <v>42</v>
      </c>
      <c r="E25" s="5" t="s">
        <v>40</v>
      </c>
      <c r="F25" s="5">
        <v>100</v>
      </c>
      <c r="G25" s="5">
        <v>120</v>
      </c>
      <c r="H25" s="6">
        <f t="shared" si="1"/>
        <v>1.2</v>
      </c>
    </row>
    <row r="26" spans="1:8">
      <c r="A26" s="16">
        <v>40817</v>
      </c>
      <c r="B26" s="12" t="str">
        <f t="shared" si="0"/>
        <v>10/2011</v>
      </c>
      <c r="C26" s="5" t="s">
        <v>9</v>
      </c>
      <c r="D26" s="5" t="s">
        <v>43</v>
      </c>
      <c r="E26" s="5" t="s">
        <v>40</v>
      </c>
      <c r="F26" s="5">
        <v>10</v>
      </c>
      <c r="G26" s="5">
        <v>35</v>
      </c>
      <c r="H26" s="6">
        <f t="shared" si="1"/>
        <v>3.5</v>
      </c>
    </row>
    <row r="27" spans="1:8">
      <c r="A27" s="16">
        <v>40817</v>
      </c>
      <c r="B27" s="12" t="str">
        <f t="shared" si="0"/>
        <v>10/2011</v>
      </c>
      <c r="C27" s="5" t="s">
        <v>8</v>
      </c>
      <c r="D27" s="5" t="s">
        <v>122</v>
      </c>
      <c r="E27" s="5" t="s">
        <v>40</v>
      </c>
      <c r="F27" s="5">
        <v>1</v>
      </c>
      <c r="G27" s="5">
        <v>12</v>
      </c>
      <c r="H27" s="6">
        <f t="shared" si="1"/>
        <v>12</v>
      </c>
    </row>
    <row r="28" spans="1:8">
      <c r="B28" s="12" t="str">
        <f t="shared" si="0"/>
        <v/>
      </c>
      <c r="H28" s="6" t="str">
        <f t="shared" si="1"/>
        <v/>
      </c>
    </row>
    <row r="29" spans="1:8">
      <c r="B29" s="12" t="str">
        <f t="shared" si="0"/>
        <v/>
      </c>
      <c r="H29" s="6" t="str">
        <f t="shared" si="1"/>
        <v/>
      </c>
    </row>
    <row r="30" spans="1:8">
      <c r="B30" s="12" t="str">
        <f t="shared" si="0"/>
        <v/>
      </c>
      <c r="H30" s="6" t="str">
        <f t="shared" si="1"/>
        <v/>
      </c>
    </row>
    <row r="31" spans="1:8">
      <c r="B31" s="12" t="str">
        <f t="shared" si="0"/>
        <v/>
      </c>
      <c r="H31" s="6" t="str">
        <f t="shared" si="1"/>
        <v/>
      </c>
    </row>
    <row r="32" spans="1:8">
      <c r="B32" s="12" t="str">
        <f t="shared" si="0"/>
        <v/>
      </c>
      <c r="H32" s="6" t="str">
        <f t="shared" si="1"/>
        <v/>
      </c>
    </row>
    <row r="33" spans="2:8">
      <c r="B33" s="12" t="str">
        <f t="shared" si="0"/>
        <v/>
      </c>
      <c r="H33" s="6" t="str">
        <f t="shared" si="1"/>
        <v/>
      </c>
    </row>
    <row r="34" spans="2:8">
      <c r="B34" s="12" t="str">
        <f t="shared" si="0"/>
        <v/>
      </c>
      <c r="H34" s="6" t="str">
        <f t="shared" si="1"/>
        <v/>
      </c>
    </row>
    <row r="35" spans="2:8">
      <c r="B35" s="12" t="str">
        <f t="shared" si="0"/>
        <v/>
      </c>
      <c r="H35" s="6" t="str">
        <f t="shared" si="1"/>
        <v/>
      </c>
    </row>
    <row r="36" spans="2:8">
      <c r="B36" s="12" t="str">
        <f t="shared" si="0"/>
        <v/>
      </c>
      <c r="H36" s="6" t="str">
        <f t="shared" si="1"/>
        <v/>
      </c>
    </row>
    <row r="37" spans="2:8">
      <c r="B37" s="12" t="str">
        <f t="shared" si="0"/>
        <v/>
      </c>
      <c r="H37" s="6" t="str">
        <f t="shared" si="1"/>
        <v/>
      </c>
    </row>
    <row r="38" spans="2:8">
      <c r="B38" s="12" t="str">
        <f t="shared" si="0"/>
        <v/>
      </c>
      <c r="H38" s="6" t="str">
        <f t="shared" si="1"/>
        <v/>
      </c>
    </row>
    <row r="39" spans="2:8">
      <c r="B39" s="12" t="str">
        <f t="shared" si="0"/>
        <v/>
      </c>
      <c r="H39" s="6" t="str">
        <f t="shared" si="1"/>
        <v/>
      </c>
    </row>
    <row r="40" spans="2:8">
      <c r="B40" s="12" t="str">
        <f t="shared" si="0"/>
        <v/>
      </c>
      <c r="H40" s="6" t="str">
        <f t="shared" si="1"/>
        <v/>
      </c>
    </row>
    <row r="41" spans="2:8">
      <c r="B41" s="12" t="str">
        <f t="shared" si="0"/>
        <v/>
      </c>
      <c r="H41" s="6" t="str">
        <f t="shared" si="1"/>
        <v/>
      </c>
    </row>
    <row r="42" spans="2:8">
      <c r="B42" s="12" t="str">
        <f t="shared" si="0"/>
        <v/>
      </c>
      <c r="H42" s="6" t="str">
        <f t="shared" si="1"/>
        <v/>
      </c>
    </row>
    <row r="43" spans="2:8">
      <c r="B43" s="12" t="str">
        <f t="shared" si="0"/>
        <v/>
      </c>
      <c r="H43" s="6" t="str">
        <f t="shared" si="1"/>
        <v/>
      </c>
    </row>
    <row r="44" spans="2:8">
      <c r="B44" s="12" t="str">
        <f t="shared" si="0"/>
        <v/>
      </c>
      <c r="H44" s="6" t="str">
        <f t="shared" si="1"/>
        <v/>
      </c>
    </row>
    <row r="45" spans="2:8">
      <c r="B45" s="12" t="str">
        <f t="shared" si="0"/>
        <v/>
      </c>
      <c r="H45" s="6" t="str">
        <f t="shared" si="1"/>
        <v/>
      </c>
    </row>
    <row r="46" spans="2:8">
      <c r="B46" s="12" t="str">
        <f t="shared" si="0"/>
        <v/>
      </c>
      <c r="H46" s="6" t="str">
        <f t="shared" si="1"/>
        <v/>
      </c>
    </row>
    <row r="47" spans="2:8">
      <c r="B47" s="12" t="str">
        <f t="shared" si="0"/>
        <v/>
      </c>
      <c r="H47" s="6" t="str">
        <f t="shared" si="1"/>
        <v/>
      </c>
    </row>
    <row r="48" spans="2:8">
      <c r="B48" s="12" t="str">
        <f t="shared" si="0"/>
        <v/>
      </c>
      <c r="H48" s="6" t="str">
        <f t="shared" si="1"/>
        <v/>
      </c>
    </row>
    <row r="49" spans="2:8">
      <c r="B49" s="12" t="str">
        <f t="shared" si="0"/>
        <v/>
      </c>
      <c r="H49" s="6" t="str">
        <f t="shared" si="1"/>
        <v/>
      </c>
    </row>
    <row r="50" spans="2:8">
      <c r="B50" s="12" t="str">
        <f t="shared" si="0"/>
        <v/>
      </c>
      <c r="H50" s="6" t="str">
        <f t="shared" si="1"/>
        <v/>
      </c>
    </row>
    <row r="51" spans="2:8">
      <c r="B51" s="12" t="str">
        <f t="shared" si="0"/>
        <v/>
      </c>
      <c r="H51" s="6" t="str">
        <f t="shared" si="1"/>
        <v/>
      </c>
    </row>
    <row r="52" spans="2:8">
      <c r="B52" s="12" t="str">
        <f t="shared" si="0"/>
        <v/>
      </c>
      <c r="H52" s="6" t="str">
        <f t="shared" si="1"/>
        <v/>
      </c>
    </row>
    <row r="53" spans="2:8">
      <c r="B53" s="12" t="str">
        <f t="shared" si="0"/>
        <v/>
      </c>
      <c r="H53" s="6" t="str">
        <f t="shared" si="1"/>
        <v/>
      </c>
    </row>
    <row r="54" spans="2:8">
      <c r="B54" s="12" t="str">
        <f t="shared" si="0"/>
        <v/>
      </c>
      <c r="H54" s="6" t="str">
        <f t="shared" si="1"/>
        <v/>
      </c>
    </row>
    <row r="55" spans="2:8">
      <c r="B55" s="12" t="str">
        <f t="shared" si="0"/>
        <v/>
      </c>
      <c r="H55" s="6" t="str">
        <f t="shared" si="1"/>
        <v/>
      </c>
    </row>
    <row r="56" spans="2:8">
      <c r="B56" s="12" t="str">
        <f t="shared" si="0"/>
        <v/>
      </c>
      <c r="H56" s="6" t="str">
        <f t="shared" si="1"/>
        <v/>
      </c>
    </row>
    <row r="57" spans="2:8">
      <c r="B57" s="12" t="str">
        <f t="shared" si="0"/>
        <v/>
      </c>
      <c r="H57" s="6" t="str">
        <f t="shared" si="1"/>
        <v/>
      </c>
    </row>
    <row r="58" spans="2:8">
      <c r="B58" s="12" t="str">
        <f t="shared" si="0"/>
        <v/>
      </c>
      <c r="H58" s="6" t="str">
        <f t="shared" si="1"/>
        <v/>
      </c>
    </row>
    <row r="59" spans="2:8">
      <c r="B59" s="12" t="str">
        <f t="shared" si="0"/>
        <v/>
      </c>
      <c r="H59" s="6" t="str">
        <f t="shared" si="1"/>
        <v/>
      </c>
    </row>
    <row r="60" spans="2:8">
      <c r="B60" s="12" t="str">
        <f t="shared" si="0"/>
        <v/>
      </c>
      <c r="H60" s="6" t="str">
        <f t="shared" si="1"/>
        <v/>
      </c>
    </row>
    <row r="61" spans="2:8">
      <c r="B61" s="12" t="str">
        <f t="shared" si="0"/>
        <v/>
      </c>
      <c r="H61" s="6" t="str">
        <f t="shared" si="1"/>
        <v/>
      </c>
    </row>
    <row r="62" spans="2:8">
      <c r="B62" s="12" t="str">
        <f t="shared" si="0"/>
        <v/>
      </c>
      <c r="H62" s="6" t="str">
        <f t="shared" si="1"/>
        <v/>
      </c>
    </row>
    <row r="63" spans="2:8">
      <c r="B63" s="12" t="str">
        <f t="shared" si="0"/>
        <v/>
      </c>
      <c r="H63" s="6" t="str">
        <f t="shared" si="1"/>
        <v/>
      </c>
    </row>
    <row r="64" spans="2:8">
      <c r="B64" s="12" t="str">
        <f t="shared" si="0"/>
        <v/>
      </c>
      <c r="H64" s="6" t="str">
        <f t="shared" si="1"/>
        <v/>
      </c>
    </row>
    <row r="65" spans="2:8">
      <c r="B65" s="12" t="str">
        <f t="shared" si="0"/>
        <v/>
      </c>
      <c r="H65" s="6" t="str">
        <f t="shared" si="1"/>
        <v/>
      </c>
    </row>
    <row r="66" spans="2:8">
      <c r="B66" s="12" t="str">
        <f t="shared" si="0"/>
        <v/>
      </c>
      <c r="H66" s="6" t="str">
        <f t="shared" si="1"/>
        <v/>
      </c>
    </row>
    <row r="67" spans="2:8">
      <c r="B67" s="12" t="str">
        <f t="shared" si="0"/>
        <v/>
      </c>
      <c r="H67" s="6" t="str">
        <f t="shared" si="1"/>
        <v/>
      </c>
    </row>
    <row r="68" spans="2:8">
      <c r="B68" s="12" t="str">
        <f t="shared" si="0"/>
        <v/>
      </c>
      <c r="H68" s="6" t="str">
        <f t="shared" si="1"/>
        <v/>
      </c>
    </row>
    <row r="69" spans="2:8">
      <c r="B69" s="12" t="str">
        <f t="shared" si="0"/>
        <v/>
      </c>
      <c r="H69" s="6" t="str">
        <f t="shared" si="1"/>
        <v/>
      </c>
    </row>
    <row r="70" spans="2:8">
      <c r="B70" s="12" t="str">
        <f t="shared" ref="B70:B133" si="2">IF(A70&lt;&gt;"",CONCATENATE(MONTH(A70),"/",YEAR(A70)),"")</f>
        <v/>
      </c>
      <c r="H70" s="6" t="str">
        <f t="shared" ref="H70:H133" si="3">IF(AND(G70&lt;&gt;0,F70&lt;&gt;""),G70/F70,"")</f>
        <v/>
      </c>
    </row>
    <row r="71" spans="2:8">
      <c r="B71" s="12" t="str">
        <f t="shared" si="2"/>
        <v/>
      </c>
      <c r="H71" s="6" t="str">
        <f t="shared" si="3"/>
        <v/>
      </c>
    </row>
    <row r="72" spans="2:8">
      <c r="B72" s="12" t="str">
        <f t="shared" si="2"/>
        <v/>
      </c>
      <c r="H72" s="6" t="str">
        <f t="shared" si="3"/>
        <v/>
      </c>
    </row>
    <row r="73" spans="2:8">
      <c r="B73" s="12" t="str">
        <f t="shared" si="2"/>
        <v/>
      </c>
      <c r="H73" s="6" t="str">
        <f t="shared" si="3"/>
        <v/>
      </c>
    </row>
    <row r="74" spans="2:8">
      <c r="B74" s="12" t="str">
        <f t="shared" si="2"/>
        <v/>
      </c>
      <c r="H74" s="6" t="str">
        <f t="shared" si="3"/>
        <v/>
      </c>
    </row>
    <row r="75" spans="2:8">
      <c r="B75" s="12" t="str">
        <f t="shared" si="2"/>
        <v/>
      </c>
      <c r="H75" s="6" t="str">
        <f t="shared" si="3"/>
        <v/>
      </c>
    </row>
    <row r="76" spans="2:8">
      <c r="B76" s="12" t="str">
        <f t="shared" si="2"/>
        <v/>
      </c>
      <c r="H76" s="6" t="str">
        <f t="shared" si="3"/>
        <v/>
      </c>
    </row>
    <row r="77" spans="2:8">
      <c r="B77" s="12" t="str">
        <f t="shared" si="2"/>
        <v/>
      </c>
      <c r="H77" s="6" t="str">
        <f t="shared" si="3"/>
        <v/>
      </c>
    </row>
    <row r="78" spans="2:8">
      <c r="B78" s="12" t="str">
        <f t="shared" si="2"/>
        <v/>
      </c>
      <c r="H78" s="6" t="str">
        <f t="shared" si="3"/>
        <v/>
      </c>
    </row>
    <row r="79" spans="2:8">
      <c r="B79" s="12" t="str">
        <f t="shared" si="2"/>
        <v/>
      </c>
      <c r="H79" s="6" t="str">
        <f t="shared" si="3"/>
        <v/>
      </c>
    </row>
    <row r="80" spans="2:8">
      <c r="B80" s="12" t="str">
        <f t="shared" si="2"/>
        <v/>
      </c>
      <c r="H80" s="6" t="str">
        <f t="shared" si="3"/>
        <v/>
      </c>
    </row>
    <row r="81" spans="2:8">
      <c r="B81" s="12" t="str">
        <f t="shared" si="2"/>
        <v/>
      </c>
      <c r="H81" s="6" t="str">
        <f t="shared" si="3"/>
        <v/>
      </c>
    </row>
    <row r="82" spans="2:8">
      <c r="B82" s="12" t="str">
        <f t="shared" si="2"/>
        <v/>
      </c>
      <c r="H82" s="6" t="str">
        <f t="shared" si="3"/>
        <v/>
      </c>
    </row>
    <row r="83" spans="2:8">
      <c r="B83" s="12" t="str">
        <f t="shared" si="2"/>
        <v/>
      </c>
      <c r="H83" s="6" t="str">
        <f t="shared" si="3"/>
        <v/>
      </c>
    </row>
    <row r="84" spans="2:8">
      <c r="B84" s="12" t="str">
        <f t="shared" si="2"/>
        <v/>
      </c>
      <c r="H84" s="6" t="str">
        <f t="shared" si="3"/>
        <v/>
      </c>
    </row>
    <row r="85" spans="2:8">
      <c r="B85" s="12" t="str">
        <f t="shared" si="2"/>
        <v/>
      </c>
      <c r="H85" s="6" t="str">
        <f t="shared" si="3"/>
        <v/>
      </c>
    </row>
    <row r="86" spans="2:8">
      <c r="B86" s="12" t="str">
        <f t="shared" si="2"/>
        <v/>
      </c>
      <c r="H86" s="6" t="str">
        <f t="shared" si="3"/>
        <v/>
      </c>
    </row>
    <row r="87" spans="2:8">
      <c r="B87" s="12" t="str">
        <f t="shared" si="2"/>
        <v/>
      </c>
      <c r="H87" s="6" t="str">
        <f t="shared" si="3"/>
        <v/>
      </c>
    </row>
    <row r="88" spans="2:8">
      <c r="B88" s="12" t="str">
        <f t="shared" si="2"/>
        <v/>
      </c>
      <c r="H88" s="6" t="str">
        <f t="shared" si="3"/>
        <v/>
      </c>
    </row>
    <row r="89" spans="2:8">
      <c r="B89" s="12" t="str">
        <f t="shared" si="2"/>
        <v/>
      </c>
      <c r="H89" s="6" t="str">
        <f t="shared" si="3"/>
        <v/>
      </c>
    </row>
    <row r="90" spans="2:8">
      <c r="B90" s="12" t="str">
        <f t="shared" si="2"/>
        <v/>
      </c>
      <c r="H90" s="6" t="str">
        <f t="shared" si="3"/>
        <v/>
      </c>
    </row>
    <row r="91" spans="2:8">
      <c r="B91" s="12" t="str">
        <f t="shared" si="2"/>
        <v/>
      </c>
      <c r="H91" s="6" t="str">
        <f t="shared" si="3"/>
        <v/>
      </c>
    </row>
    <row r="92" spans="2:8">
      <c r="B92" s="12" t="str">
        <f t="shared" si="2"/>
        <v/>
      </c>
      <c r="H92" s="6" t="str">
        <f t="shared" si="3"/>
        <v/>
      </c>
    </row>
    <row r="93" spans="2:8">
      <c r="B93" s="12" t="str">
        <f t="shared" si="2"/>
        <v/>
      </c>
      <c r="H93" s="6" t="str">
        <f t="shared" si="3"/>
        <v/>
      </c>
    </row>
    <row r="94" spans="2:8">
      <c r="B94" s="12" t="str">
        <f t="shared" si="2"/>
        <v/>
      </c>
      <c r="H94" s="6" t="str">
        <f t="shared" si="3"/>
        <v/>
      </c>
    </row>
    <row r="95" spans="2:8">
      <c r="B95" s="12" t="str">
        <f t="shared" si="2"/>
        <v/>
      </c>
      <c r="H95" s="6" t="str">
        <f t="shared" si="3"/>
        <v/>
      </c>
    </row>
    <row r="96" spans="2:8">
      <c r="B96" s="12" t="str">
        <f t="shared" si="2"/>
        <v/>
      </c>
      <c r="H96" s="6" t="str">
        <f t="shared" si="3"/>
        <v/>
      </c>
    </row>
    <row r="97" spans="2:8">
      <c r="B97" s="12" t="str">
        <f t="shared" si="2"/>
        <v/>
      </c>
      <c r="H97" s="6" t="str">
        <f t="shared" si="3"/>
        <v/>
      </c>
    </row>
    <row r="98" spans="2:8">
      <c r="B98" s="12" t="str">
        <f t="shared" si="2"/>
        <v/>
      </c>
      <c r="H98" s="6" t="str">
        <f t="shared" si="3"/>
        <v/>
      </c>
    </row>
    <row r="99" spans="2:8">
      <c r="B99" s="12" t="str">
        <f t="shared" si="2"/>
        <v/>
      </c>
      <c r="H99" s="6" t="str">
        <f t="shared" si="3"/>
        <v/>
      </c>
    </row>
    <row r="100" spans="2:8">
      <c r="B100" s="12" t="str">
        <f t="shared" si="2"/>
        <v/>
      </c>
      <c r="H100" s="6" t="str">
        <f t="shared" si="3"/>
        <v/>
      </c>
    </row>
    <row r="101" spans="2:8">
      <c r="B101" s="12" t="str">
        <f t="shared" si="2"/>
        <v/>
      </c>
      <c r="H101" s="6" t="str">
        <f t="shared" si="3"/>
        <v/>
      </c>
    </row>
    <row r="102" spans="2:8">
      <c r="B102" s="12" t="str">
        <f t="shared" si="2"/>
        <v/>
      </c>
      <c r="H102" s="6" t="str">
        <f t="shared" si="3"/>
        <v/>
      </c>
    </row>
    <row r="103" spans="2:8">
      <c r="B103" s="12" t="str">
        <f t="shared" si="2"/>
        <v/>
      </c>
      <c r="H103" s="6" t="str">
        <f t="shared" si="3"/>
        <v/>
      </c>
    </row>
    <row r="104" spans="2:8">
      <c r="B104" s="12" t="str">
        <f t="shared" si="2"/>
        <v/>
      </c>
      <c r="H104" s="6" t="str">
        <f t="shared" si="3"/>
        <v/>
      </c>
    </row>
    <row r="105" spans="2:8">
      <c r="B105" s="12" t="str">
        <f t="shared" si="2"/>
        <v/>
      </c>
      <c r="H105" s="6" t="str">
        <f t="shared" si="3"/>
        <v/>
      </c>
    </row>
    <row r="106" spans="2:8">
      <c r="B106" s="12" t="str">
        <f t="shared" si="2"/>
        <v/>
      </c>
      <c r="H106" s="6" t="str">
        <f t="shared" si="3"/>
        <v/>
      </c>
    </row>
    <row r="107" spans="2:8">
      <c r="B107" s="12" t="str">
        <f t="shared" si="2"/>
        <v/>
      </c>
      <c r="H107" s="6" t="str">
        <f t="shared" si="3"/>
        <v/>
      </c>
    </row>
    <row r="108" spans="2:8">
      <c r="B108" s="12" t="str">
        <f t="shared" si="2"/>
        <v/>
      </c>
      <c r="H108" s="6" t="str">
        <f t="shared" si="3"/>
        <v/>
      </c>
    </row>
    <row r="109" spans="2:8">
      <c r="B109" s="12" t="str">
        <f t="shared" si="2"/>
        <v/>
      </c>
      <c r="H109" s="6" t="str">
        <f t="shared" si="3"/>
        <v/>
      </c>
    </row>
    <row r="110" spans="2:8">
      <c r="B110" s="12" t="str">
        <f t="shared" si="2"/>
        <v/>
      </c>
      <c r="H110" s="6" t="str">
        <f t="shared" si="3"/>
        <v/>
      </c>
    </row>
    <row r="111" spans="2:8">
      <c r="B111" s="12" t="str">
        <f t="shared" si="2"/>
        <v/>
      </c>
      <c r="H111" s="6" t="str">
        <f t="shared" si="3"/>
        <v/>
      </c>
    </row>
    <row r="112" spans="2:8">
      <c r="B112" s="12" t="str">
        <f t="shared" si="2"/>
        <v/>
      </c>
      <c r="H112" s="6" t="str">
        <f t="shared" si="3"/>
        <v/>
      </c>
    </row>
    <row r="113" spans="2:8">
      <c r="B113" s="12" t="str">
        <f t="shared" si="2"/>
        <v/>
      </c>
      <c r="H113" s="6" t="str">
        <f t="shared" si="3"/>
        <v/>
      </c>
    </row>
    <row r="114" spans="2:8">
      <c r="B114" s="12" t="str">
        <f t="shared" si="2"/>
        <v/>
      </c>
      <c r="H114" s="6" t="str">
        <f t="shared" si="3"/>
        <v/>
      </c>
    </row>
    <row r="115" spans="2:8">
      <c r="B115" s="12" t="str">
        <f t="shared" si="2"/>
        <v/>
      </c>
      <c r="H115" s="6" t="str">
        <f t="shared" si="3"/>
        <v/>
      </c>
    </row>
    <row r="116" spans="2:8">
      <c r="B116" s="12" t="str">
        <f t="shared" si="2"/>
        <v/>
      </c>
      <c r="H116" s="6" t="str">
        <f t="shared" si="3"/>
        <v/>
      </c>
    </row>
    <row r="117" spans="2:8">
      <c r="B117" s="12" t="str">
        <f t="shared" si="2"/>
        <v/>
      </c>
      <c r="H117" s="6" t="str">
        <f t="shared" si="3"/>
        <v/>
      </c>
    </row>
    <row r="118" spans="2:8">
      <c r="B118" s="12" t="str">
        <f t="shared" si="2"/>
        <v/>
      </c>
      <c r="H118" s="6" t="str">
        <f t="shared" si="3"/>
        <v/>
      </c>
    </row>
    <row r="119" spans="2:8">
      <c r="B119" s="12" t="str">
        <f t="shared" si="2"/>
        <v/>
      </c>
      <c r="H119" s="6" t="str">
        <f t="shared" si="3"/>
        <v/>
      </c>
    </row>
    <row r="120" spans="2:8">
      <c r="B120" s="12" t="str">
        <f t="shared" si="2"/>
        <v/>
      </c>
      <c r="H120" s="6" t="str">
        <f t="shared" si="3"/>
        <v/>
      </c>
    </row>
    <row r="121" spans="2:8">
      <c r="B121" s="12" t="str">
        <f t="shared" si="2"/>
        <v/>
      </c>
      <c r="H121" s="6" t="str">
        <f t="shared" si="3"/>
        <v/>
      </c>
    </row>
    <row r="122" spans="2:8">
      <c r="B122" s="12" t="str">
        <f t="shared" si="2"/>
        <v/>
      </c>
      <c r="H122" s="6" t="str">
        <f t="shared" si="3"/>
        <v/>
      </c>
    </row>
    <row r="123" spans="2:8">
      <c r="B123" s="12" t="str">
        <f t="shared" si="2"/>
        <v/>
      </c>
      <c r="H123" s="6" t="str">
        <f t="shared" si="3"/>
        <v/>
      </c>
    </row>
    <row r="124" spans="2:8">
      <c r="B124" s="12" t="str">
        <f t="shared" si="2"/>
        <v/>
      </c>
      <c r="H124" s="6" t="str">
        <f t="shared" si="3"/>
        <v/>
      </c>
    </row>
    <row r="125" spans="2:8">
      <c r="B125" s="12" t="str">
        <f t="shared" si="2"/>
        <v/>
      </c>
      <c r="H125" s="6" t="str">
        <f t="shared" si="3"/>
        <v/>
      </c>
    </row>
    <row r="126" spans="2:8">
      <c r="B126" s="12" t="str">
        <f t="shared" si="2"/>
        <v/>
      </c>
      <c r="H126" s="6" t="str">
        <f t="shared" si="3"/>
        <v/>
      </c>
    </row>
    <row r="127" spans="2:8">
      <c r="B127" s="12" t="str">
        <f t="shared" si="2"/>
        <v/>
      </c>
      <c r="H127" s="6" t="str">
        <f t="shared" si="3"/>
        <v/>
      </c>
    </row>
    <row r="128" spans="2:8">
      <c r="B128" s="12" t="str">
        <f t="shared" si="2"/>
        <v/>
      </c>
      <c r="H128" s="6" t="str">
        <f t="shared" si="3"/>
        <v/>
      </c>
    </row>
    <row r="129" spans="2:8">
      <c r="B129" s="12" t="str">
        <f t="shared" si="2"/>
        <v/>
      </c>
      <c r="H129" s="6" t="str">
        <f t="shared" si="3"/>
        <v/>
      </c>
    </row>
    <row r="130" spans="2:8">
      <c r="B130" s="12" t="str">
        <f t="shared" si="2"/>
        <v/>
      </c>
      <c r="H130" s="6" t="str">
        <f t="shared" si="3"/>
        <v/>
      </c>
    </row>
    <row r="131" spans="2:8">
      <c r="B131" s="12" t="str">
        <f t="shared" si="2"/>
        <v/>
      </c>
      <c r="H131" s="6" t="str">
        <f t="shared" si="3"/>
        <v/>
      </c>
    </row>
    <row r="132" spans="2:8">
      <c r="B132" s="12" t="str">
        <f t="shared" si="2"/>
        <v/>
      </c>
      <c r="H132" s="6" t="str">
        <f t="shared" si="3"/>
        <v/>
      </c>
    </row>
    <row r="133" spans="2:8">
      <c r="B133" s="12" t="str">
        <f t="shared" si="2"/>
        <v/>
      </c>
      <c r="H133" s="6" t="str">
        <f t="shared" si="3"/>
        <v/>
      </c>
    </row>
    <row r="134" spans="2:8">
      <c r="B134" s="12" t="str">
        <f t="shared" ref="B134:B197" si="4">IF(A134&lt;&gt;"",CONCATENATE(MONTH(A134),"/",YEAR(A134)),"")</f>
        <v/>
      </c>
      <c r="H134" s="6" t="str">
        <f t="shared" ref="H134:H197" si="5">IF(AND(G134&lt;&gt;0,F134&lt;&gt;""),G134/F134,"")</f>
        <v/>
      </c>
    </row>
    <row r="135" spans="2:8">
      <c r="B135" s="12" t="str">
        <f t="shared" si="4"/>
        <v/>
      </c>
      <c r="H135" s="6" t="str">
        <f t="shared" si="5"/>
        <v/>
      </c>
    </row>
    <row r="136" spans="2:8">
      <c r="B136" s="12" t="str">
        <f t="shared" si="4"/>
        <v/>
      </c>
      <c r="H136" s="6" t="str">
        <f t="shared" si="5"/>
        <v/>
      </c>
    </row>
    <row r="137" spans="2:8">
      <c r="B137" s="12" t="str">
        <f t="shared" si="4"/>
        <v/>
      </c>
      <c r="H137" s="6" t="str">
        <f t="shared" si="5"/>
        <v/>
      </c>
    </row>
    <row r="138" spans="2:8">
      <c r="B138" s="12" t="str">
        <f t="shared" si="4"/>
        <v/>
      </c>
      <c r="H138" s="6" t="str">
        <f t="shared" si="5"/>
        <v/>
      </c>
    </row>
    <row r="139" spans="2:8">
      <c r="B139" s="12" t="str">
        <f t="shared" si="4"/>
        <v/>
      </c>
      <c r="H139" s="6" t="str">
        <f t="shared" si="5"/>
        <v/>
      </c>
    </row>
    <row r="140" spans="2:8">
      <c r="B140" s="12" t="str">
        <f t="shared" si="4"/>
        <v/>
      </c>
      <c r="H140" s="6" t="str">
        <f t="shared" si="5"/>
        <v/>
      </c>
    </row>
    <row r="141" spans="2:8">
      <c r="B141" s="12" t="str">
        <f t="shared" si="4"/>
        <v/>
      </c>
      <c r="H141" s="6" t="str">
        <f t="shared" si="5"/>
        <v/>
      </c>
    </row>
    <row r="142" spans="2:8">
      <c r="B142" s="12" t="str">
        <f t="shared" si="4"/>
        <v/>
      </c>
      <c r="H142" s="6" t="str">
        <f t="shared" si="5"/>
        <v/>
      </c>
    </row>
    <row r="143" spans="2:8">
      <c r="B143" s="12" t="str">
        <f t="shared" si="4"/>
        <v/>
      </c>
      <c r="H143" s="6" t="str">
        <f t="shared" si="5"/>
        <v/>
      </c>
    </row>
    <row r="144" spans="2:8">
      <c r="B144" s="12" t="str">
        <f t="shared" si="4"/>
        <v/>
      </c>
      <c r="H144" s="6" t="str">
        <f t="shared" si="5"/>
        <v/>
      </c>
    </row>
    <row r="145" spans="2:8">
      <c r="B145" s="12" t="str">
        <f t="shared" si="4"/>
        <v/>
      </c>
      <c r="H145" s="6" t="str">
        <f t="shared" si="5"/>
        <v/>
      </c>
    </row>
    <row r="146" spans="2:8">
      <c r="B146" s="12" t="str">
        <f t="shared" si="4"/>
        <v/>
      </c>
      <c r="H146" s="6" t="str">
        <f t="shared" si="5"/>
        <v/>
      </c>
    </row>
    <row r="147" spans="2:8">
      <c r="B147" s="12" t="str">
        <f t="shared" si="4"/>
        <v/>
      </c>
      <c r="H147" s="6" t="str">
        <f t="shared" si="5"/>
        <v/>
      </c>
    </row>
    <row r="148" spans="2:8">
      <c r="B148" s="12" t="str">
        <f t="shared" si="4"/>
        <v/>
      </c>
      <c r="H148" s="6" t="str">
        <f t="shared" si="5"/>
        <v/>
      </c>
    </row>
    <row r="149" spans="2:8">
      <c r="B149" s="12" t="str">
        <f t="shared" si="4"/>
        <v/>
      </c>
      <c r="H149" s="6" t="str">
        <f t="shared" si="5"/>
        <v/>
      </c>
    </row>
    <row r="150" spans="2:8">
      <c r="B150" s="12" t="str">
        <f t="shared" si="4"/>
        <v/>
      </c>
      <c r="H150" s="6" t="str">
        <f t="shared" si="5"/>
        <v/>
      </c>
    </row>
    <row r="151" spans="2:8">
      <c r="B151" s="12" t="str">
        <f t="shared" si="4"/>
        <v/>
      </c>
      <c r="H151" s="6" t="str">
        <f t="shared" si="5"/>
        <v/>
      </c>
    </row>
    <row r="152" spans="2:8">
      <c r="B152" s="12" t="str">
        <f t="shared" si="4"/>
        <v/>
      </c>
      <c r="H152" s="6" t="str">
        <f t="shared" si="5"/>
        <v/>
      </c>
    </row>
    <row r="153" spans="2:8">
      <c r="B153" s="12" t="str">
        <f t="shared" si="4"/>
        <v/>
      </c>
      <c r="H153" s="6" t="str">
        <f t="shared" si="5"/>
        <v/>
      </c>
    </row>
    <row r="154" spans="2:8">
      <c r="B154" s="12" t="str">
        <f t="shared" si="4"/>
        <v/>
      </c>
      <c r="H154" s="6" t="str">
        <f t="shared" si="5"/>
        <v/>
      </c>
    </row>
    <row r="155" spans="2:8">
      <c r="B155" s="12" t="str">
        <f t="shared" si="4"/>
        <v/>
      </c>
      <c r="H155" s="6" t="str">
        <f t="shared" si="5"/>
        <v/>
      </c>
    </row>
    <row r="156" spans="2:8">
      <c r="B156" s="12" t="str">
        <f t="shared" si="4"/>
        <v/>
      </c>
      <c r="H156" s="6" t="str">
        <f t="shared" si="5"/>
        <v/>
      </c>
    </row>
    <row r="157" spans="2:8">
      <c r="B157" s="12" t="str">
        <f t="shared" si="4"/>
        <v/>
      </c>
      <c r="H157" s="6" t="str">
        <f t="shared" si="5"/>
        <v/>
      </c>
    </row>
    <row r="158" spans="2:8">
      <c r="B158" s="12" t="str">
        <f t="shared" si="4"/>
        <v/>
      </c>
      <c r="H158" s="6" t="str">
        <f t="shared" si="5"/>
        <v/>
      </c>
    </row>
    <row r="159" spans="2:8">
      <c r="B159" s="12" t="str">
        <f t="shared" si="4"/>
        <v/>
      </c>
      <c r="H159" s="6" t="str">
        <f t="shared" si="5"/>
        <v/>
      </c>
    </row>
    <row r="160" spans="2:8">
      <c r="B160" s="12" t="str">
        <f t="shared" si="4"/>
        <v/>
      </c>
      <c r="H160" s="6" t="str">
        <f t="shared" si="5"/>
        <v/>
      </c>
    </row>
    <row r="161" spans="2:8">
      <c r="B161" s="12" t="str">
        <f t="shared" si="4"/>
        <v/>
      </c>
      <c r="H161" s="6" t="str">
        <f t="shared" si="5"/>
        <v/>
      </c>
    </row>
    <row r="162" spans="2:8">
      <c r="B162" s="12" t="str">
        <f t="shared" si="4"/>
        <v/>
      </c>
      <c r="H162" s="6" t="str">
        <f t="shared" si="5"/>
        <v/>
      </c>
    </row>
    <row r="163" spans="2:8">
      <c r="B163" s="12" t="str">
        <f t="shared" si="4"/>
        <v/>
      </c>
      <c r="H163" s="6" t="str">
        <f t="shared" si="5"/>
        <v/>
      </c>
    </row>
    <row r="164" spans="2:8">
      <c r="B164" s="12" t="str">
        <f t="shared" si="4"/>
        <v/>
      </c>
      <c r="H164" s="6" t="str">
        <f t="shared" si="5"/>
        <v/>
      </c>
    </row>
    <row r="165" spans="2:8">
      <c r="B165" s="12" t="str">
        <f t="shared" si="4"/>
        <v/>
      </c>
      <c r="H165" s="6" t="str">
        <f t="shared" si="5"/>
        <v/>
      </c>
    </row>
    <row r="166" spans="2:8">
      <c r="B166" s="12" t="str">
        <f t="shared" si="4"/>
        <v/>
      </c>
      <c r="H166" s="6" t="str">
        <f t="shared" si="5"/>
        <v/>
      </c>
    </row>
    <row r="167" spans="2:8">
      <c r="B167" s="12" t="str">
        <f t="shared" si="4"/>
        <v/>
      </c>
      <c r="H167" s="6" t="str">
        <f t="shared" si="5"/>
        <v/>
      </c>
    </row>
    <row r="168" spans="2:8">
      <c r="B168" s="12" t="str">
        <f t="shared" si="4"/>
        <v/>
      </c>
      <c r="H168" s="6" t="str">
        <f t="shared" si="5"/>
        <v/>
      </c>
    </row>
    <row r="169" spans="2:8">
      <c r="B169" s="12" t="str">
        <f t="shared" si="4"/>
        <v/>
      </c>
      <c r="H169" s="6" t="str">
        <f t="shared" si="5"/>
        <v/>
      </c>
    </row>
    <row r="170" spans="2:8">
      <c r="B170" s="12" t="str">
        <f t="shared" si="4"/>
        <v/>
      </c>
      <c r="H170" s="6" t="str">
        <f t="shared" si="5"/>
        <v/>
      </c>
    </row>
    <row r="171" spans="2:8">
      <c r="B171" s="12" t="str">
        <f t="shared" si="4"/>
        <v/>
      </c>
      <c r="H171" s="6" t="str">
        <f t="shared" si="5"/>
        <v/>
      </c>
    </row>
    <row r="172" spans="2:8">
      <c r="B172" s="12" t="str">
        <f t="shared" si="4"/>
        <v/>
      </c>
      <c r="H172" s="6" t="str">
        <f t="shared" si="5"/>
        <v/>
      </c>
    </row>
    <row r="173" spans="2:8">
      <c r="B173" s="12" t="str">
        <f t="shared" si="4"/>
        <v/>
      </c>
      <c r="H173" s="6" t="str">
        <f t="shared" si="5"/>
        <v/>
      </c>
    </row>
    <row r="174" spans="2:8">
      <c r="B174" s="12" t="str">
        <f t="shared" si="4"/>
        <v/>
      </c>
      <c r="H174" s="6" t="str">
        <f t="shared" si="5"/>
        <v/>
      </c>
    </row>
    <row r="175" spans="2:8">
      <c r="B175" s="12" t="str">
        <f t="shared" si="4"/>
        <v/>
      </c>
      <c r="H175" s="6" t="str">
        <f t="shared" si="5"/>
        <v/>
      </c>
    </row>
    <row r="176" spans="2:8">
      <c r="B176" s="12" t="str">
        <f t="shared" si="4"/>
        <v/>
      </c>
      <c r="H176" s="6" t="str">
        <f t="shared" si="5"/>
        <v/>
      </c>
    </row>
    <row r="177" spans="2:8">
      <c r="B177" s="12" t="str">
        <f t="shared" si="4"/>
        <v/>
      </c>
      <c r="H177" s="6" t="str">
        <f t="shared" si="5"/>
        <v/>
      </c>
    </row>
    <row r="178" spans="2:8">
      <c r="B178" s="12" t="str">
        <f t="shared" si="4"/>
        <v/>
      </c>
      <c r="H178" s="6" t="str">
        <f t="shared" si="5"/>
        <v/>
      </c>
    </row>
    <row r="179" spans="2:8">
      <c r="B179" s="12" t="str">
        <f t="shared" si="4"/>
        <v/>
      </c>
      <c r="H179" s="6" t="str">
        <f t="shared" si="5"/>
        <v/>
      </c>
    </row>
    <row r="180" spans="2:8">
      <c r="B180" s="12" t="str">
        <f t="shared" si="4"/>
        <v/>
      </c>
      <c r="H180" s="6" t="str">
        <f t="shared" si="5"/>
        <v/>
      </c>
    </row>
    <row r="181" spans="2:8">
      <c r="B181" s="12" t="str">
        <f t="shared" si="4"/>
        <v/>
      </c>
      <c r="H181" s="6" t="str">
        <f t="shared" si="5"/>
        <v/>
      </c>
    </row>
    <row r="182" spans="2:8">
      <c r="B182" s="12" t="str">
        <f t="shared" si="4"/>
        <v/>
      </c>
      <c r="H182" s="6" t="str">
        <f t="shared" si="5"/>
        <v/>
      </c>
    </row>
    <row r="183" spans="2:8">
      <c r="B183" s="12" t="str">
        <f t="shared" si="4"/>
        <v/>
      </c>
      <c r="H183" s="6" t="str">
        <f t="shared" si="5"/>
        <v/>
      </c>
    </row>
    <row r="184" spans="2:8">
      <c r="B184" s="12" t="str">
        <f t="shared" si="4"/>
        <v/>
      </c>
      <c r="H184" s="6" t="str">
        <f t="shared" si="5"/>
        <v/>
      </c>
    </row>
    <row r="185" spans="2:8">
      <c r="B185" s="12" t="str">
        <f t="shared" si="4"/>
        <v/>
      </c>
      <c r="H185" s="6" t="str">
        <f t="shared" si="5"/>
        <v/>
      </c>
    </row>
    <row r="186" spans="2:8">
      <c r="B186" s="12" t="str">
        <f t="shared" si="4"/>
        <v/>
      </c>
      <c r="H186" s="6" t="str">
        <f t="shared" si="5"/>
        <v/>
      </c>
    </row>
    <row r="187" spans="2:8">
      <c r="B187" s="12" t="str">
        <f t="shared" si="4"/>
        <v/>
      </c>
      <c r="H187" s="6" t="str">
        <f t="shared" si="5"/>
        <v/>
      </c>
    </row>
    <row r="188" spans="2:8">
      <c r="B188" s="12" t="str">
        <f t="shared" si="4"/>
        <v/>
      </c>
      <c r="H188" s="6" t="str">
        <f t="shared" si="5"/>
        <v/>
      </c>
    </row>
    <row r="189" spans="2:8">
      <c r="B189" s="12" t="str">
        <f t="shared" si="4"/>
        <v/>
      </c>
      <c r="H189" s="6" t="str">
        <f t="shared" si="5"/>
        <v/>
      </c>
    </row>
    <row r="190" spans="2:8">
      <c r="B190" s="12" t="str">
        <f t="shared" si="4"/>
        <v/>
      </c>
      <c r="H190" s="6" t="str">
        <f t="shared" si="5"/>
        <v/>
      </c>
    </row>
    <row r="191" spans="2:8">
      <c r="B191" s="12" t="str">
        <f t="shared" si="4"/>
        <v/>
      </c>
      <c r="H191" s="6" t="str">
        <f t="shared" si="5"/>
        <v/>
      </c>
    </row>
    <row r="192" spans="2:8">
      <c r="B192" s="12" t="str">
        <f t="shared" si="4"/>
        <v/>
      </c>
      <c r="H192" s="6" t="str">
        <f t="shared" si="5"/>
        <v/>
      </c>
    </row>
    <row r="193" spans="2:8">
      <c r="B193" s="12" t="str">
        <f t="shared" si="4"/>
        <v/>
      </c>
      <c r="H193" s="6" t="str">
        <f t="shared" si="5"/>
        <v/>
      </c>
    </row>
    <row r="194" spans="2:8">
      <c r="B194" s="12" t="str">
        <f t="shared" si="4"/>
        <v/>
      </c>
      <c r="H194" s="6" t="str">
        <f t="shared" si="5"/>
        <v/>
      </c>
    </row>
    <row r="195" spans="2:8">
      <c r="B195" s="12" t="str">
        <f t="shared" si="4"/>
        <v/>
      </c>
      <c r="H195" s="6" t="str">
        <f t="shared" si="5"/>
        <v/>
      </c>
    </row>
    <row r="196" spans="2:8">
      <c r="B196" s="12" t="str">
        <f t="shared" si="4"/>
        <v/>
      </c>
      <c r="H196" s="6" t="str">
        <f t="shared" si="5"/>
        <v/>
      </c>
    </row>
    <row r="197" spans="2:8">
      <c r="B197" s="12" t="str">
        <f t="shared" si="4"/>
        <v/>
      </c>
      <c r="H197" s="6" t="str">
        <f t="shared" si="5"/>
        <v/>
      </c>
    </row>
    <row r="198" spans="2:8">
      <c r="B198" s="12" t="str">
        <f t="shared" ref="B198:B261" si="6">IF(A198&lt;&gt;"",CONCATENATE(MONTH(A198),"/",YEAR(A198)),"")</f>
        <v/>
      </c>
      <c r="H198" s="6" t="str">
        <f t="shared" ref="H198:H261" si="7">IF(AND(G198&lt;&gt;0,F198&lt;&gt;""),G198/F198,"")</f>
        <v/>
      </c>
    </row>
    <row r="199" spans="2:8">
      <c r="B199" s="12" t="str">
        <f t="shared" si="6"/>
        <v/>
      </c>
      <c r="H199" s="6" t="str">
        <f t="shared" si="7"/>
        <v/>
      </c>
    </row>
    <row r="200" spans="2:8">
      <c r="B200" s="12" t="str">
        <f t="shared" si="6"/>
        <v/>
      </c>
      <c r="H200" s="6" t="str">
        <f t="shared" si="7"/>
        <v/>
      </c>
    </row>
    <row r="201" spans="2:8">
      <c r="B201" s="12" t="str">
        <f t="shared" si="6"/>
        <v/>
      </c>
      <c r="H201" s="6" t="str">
        <f t="shared" si="7"/>
        <v/>
      </c>
    </row>
    <row r="202" spans="2:8">
      <c r="B202" s="12" t="str">
        <f t="shared" si="6"/>
        <v/>
      </c>
      <c r="H202" s="6" t="str">
        <f t="shared" si="7"/>
        <v/>
      </c>
    </row>
    <row r="203" spans="2:8">
      <c r="B203" s="12" t="str">
        <f t="shared" si="6"/>
        <v/>
      </c>
      <c r="H203" s="6" t="str">
        <f t="shared" si="7"/>
        <v/>
      </c>
    </row>
    <row r="204" spans="2:8">
      <c r="B204" s="12" t="str">
        <f t="shared" si="6"/>
        <v/>
      </c>
      <c r="H204" s="6" t="str">
        <f t="shared" si="7"/>
        <v/>
      </c>
    </row>
    <row r="205" spans="2:8">
      <c r="B205" s="12" t="str">
        <f t="shared" si="6"/>
        <v/>
      </c>
      <c r="H205" s="6" t="str">
        <f t="shared" si="7"/>
        <v/>
      </c>
    </row>
    <row r="206" spans="2:8">
      <c r="B206" s="12" t="str">
        <f t="shared" si="6"/>
        <v/>
      </c>
      <c r="H206" s="6" t="str">
        <f t="shared" si="7"/>
        <v/>
      </c>
    </row>
    <row r="207" spans="2:8">
      <c r="B207" s="12" t="str">
        <f t="shared" si="6"/>
        <v/>
      </c>
      <c r="H207" s="6" t="str">
        <f t="shared" si="7"/>
        <v/>
      </c>
    </row>
    <row r="208" spans="2:8">
      <c r="B208" s="12" t="str">
        <f t="shared" si="6"/>
        <v/>
      </c>
      <c r="H208" s="6" t="str">
        <f t="shared" si="7"/>
        <v/>
      </c>
    </row>
    <row r="209" spans="2:8">
      <c r="B209" s="12" t="str">
        <f t="shared" si="6"/>
        <v/>
      </c>
      <c r="H209" s="6" t="str">
        <f t="shared" si="7"/>
        <v/>
      </c>
    </row>
    <row r="210" spans="2:8">
      <c r="B210" s="12" t="str">
        <f t="shared" si="6"/>
        <v/>
      </c>
      <c r="H210" s="6" t="str">
        <f t="shared" si="7"/>
        <v/>
      </c>
    </row>
    <row r="211" spans="2:8">
      <c r="B211" s="12" t="str">
        <f t="shared" si="6"/>
        <v/>
      </c>
      <c r="H211" s="6" t="str">
        <f t="shared" si="7"/>
        <v/>
      </c>
    </row>
    <row r="212" spans="2:8">
      <c r="B212" s="12" t="str">
        <f t="shared" si="6"/>
        <v/>
      </c>
      <c r="H212" s="6" t="str">
        <f t="shared" si="7"/>
        <v/>
      </c>
    </row>
    <row r="213" spans="2:8">
      <c r="B213" s="12" t="str">
        <f t="shared" si="6"/>
        <v/>
      </c>
      <c r="H213" s="6" t="str">
        <f t="shared" si="7"/>
        <v/>
      </c>
    </row>
    <row r="214" spans="2:8">
      <c r="B214" s="12" t="str">
        <f t="shared" si="6"/>
        <v/>
      </c>
      <c r="H214" s="6" t="str">
        <f t="shared" si="7"/>
        <v/>
      </c>
    </row>
    <row r="215" spans="2:8">
      <c r="B215" s="12" t="str">
        <f t="shared" si="6"/>
        <v/>
      </c>
      <c r="H215" s="6" t="str">
        <f t="shared" si="7"/>
        <v/>
      </c>
    </row>
    <row r="216" spans="2:8">
      <c r="B216" s="12" t="str">
        <f t="shared" si="6"/>
        <v/>
      </c>
      <c r="H216" s="6" t="str">
        <f t="shared" si="7"/>
        <v/>
      </c>
    </row>
    <row r="217" spans="2:8">
      <c r="B217" s="12" t="str">
        <f t="shared" si="6"/>
        <v/>
      </c>
      <c r="H217" s="6" t="str">
        <f t="shared" si="7"/>
        <v/>
      </c>
    </row>
    <row r="218" spans="2:8">
      <c r="B218" s="12" t="str">
        <f t="shared" si="6"/>
        <v/>
      </c>
      <c r="H218" s="6" t="str">
        <f t="shared" si="7"/>
        <v/>
      </c>
    </row>
    <row r="219" spans="2:8">
      <c r="B219" s="12" t="str">
        <f t="shared" si="6"/>
        <v/>
      </c>
      <c r="H219" s="6" t="str">
        <f t="shared" si="7"/>
        <v/>
      </c>
    </row>
    <row r="220" spans="2:8">
      <c r="B220" s="12" t="str">
        <f t="shared" si="6"/>
        <v/>
      </c>
      <c r="H220" s="6" t="str">
        <f t="shared" si="7"/>
        <v/>
      </c>
    </row>
    <row r="221" spans="2:8">
      <c r="B221" s="12" t="str">
        <f t="shared" si="6"/>
        <v/>
      </c>
      <c r="H221" s="6" t="str">
        <f t="shared" si="7"/>
        <v/>
      </c>
    </row>
    <row r="222" spans="2:8">
      <c r="B222" s="12" t="str">
        <f t="shared" si="6"/>
        <v/>
      </c>
      <c r="H222" s="6" t="str">
        <f t="shared" si="7"/>
        <v/>
      </c>
    </row>
    <row r="223" spans="2:8">
      <c r="B223" s="12" t="str">
        <f t="shared" si="6"/>
        <v/>
      </c>
      <c r="H223" s="6" t="str">
        <f t="shared" si="7"/>
        <v/>
      </c>
    </row>
    <row r="224" spans="2:8">
      <c r="B224" s="12" t="str">
        <f t="shared" si="6"/>
        <v/>
      </c>
      <c r="H224" s="6" t="str">
        <f t="shared" si="7"/>
        <v/>
      </c>
    </row>
    <row r="225" spans="2:8">
      <c r="B225" s="12" t="str">
        <f t="shared" si="6"/>
        <v/>
      </c>
      <c r="H225" s="6" t="str">
        <f t="shared" si="7"/>
        <v/>
      </c>
    </row>
    <row r="226" spans="2:8">
      <c r="B226" s="12" t="str">
        <f t="shared" si="6"/>
        <v/>
      </c>
      <c r="H226" s="6" t="str">
        <f t="shared" si="7"/>
        <v/>
      </c>
    </row>
    <row r="227" spans="2:8">
      <c r="B227" s="12" t="str">
        <f t="shared" si="6"/>
        <v/>
      </c>
      <c r="H227" s="6" t="str">
        <f t="shared" si="7"/>
        <v/>
      </c>
    </row>
    <row r="228" spans="2:8">
      <c r="B228" s="12" t="str">
        <f t="shared" si="6"/>
        <v/>
      </c>
      <c r="H228" s="6" t="str">
        <f t="shared" si="7"/>
        <v/>
      </c>
    </row>
    <row r="229" spans="2:8">
      <c r="B229" s="12" t="str">
        <f t="shared" si="6"/>
        <v/>
      </c>
      <c r="H229" s="6" t="str">
        <f t="shared" si="7"/>
        <v/>
      </c>
    </row>
    <row r="230" spans="2:8">
      <c r="B230" s="12" t="str">
        <f t="shared" si="6"/>
        <v/>
      </c>
      <c r="H230" s="6" t="str">
        <f t="shared" si="7"/>
        <v/>
      </c>
    </row>
    <row r="231" spans="2:8">
      <c r="B231" s="12" t="str">
        <f t="shared" si="6"/>
        <v/>
      </c>
      <c r="H231" s="6" t="str">
        <f t="shared" si="7"/>
        <v/>
      </c>
    </row>
    <row r="232" spans="2:8">
      <c r="B232" s="12" t="str">
        <f t="shared" si="6"/>
        <v/>
      </c>
      <c r="H232" s="6" t="str">
        <f t="shared" si="7"/>
        <v/>
      </c>
    </row>
    <row r="233" spans="2:8">
      <c r="B233" s="12" t="str">
        <f t="shared" si="6"/>
        <v/>
      </c>
      <c r="H233" s="6" t="str">
        <f t="shared" si="7"/>
        <v/>
      </c>
    </row>
    <row r="234" spans="2:8">
      <c r="B234" s="12" t="str">
        <f t="shared" si="6"/>
        <v/>
      </c>
      <c r="H234" s="6" t="str">
        <f t="shared" si="7"/>
        <v/>
      </c>
    </row>
    <row r="235" spans="2:8">
      <c r="B235" s="12" t="str">
        <f t="shared" si="6"/>
        <v/>
      </c>
      <c r="H235" s="6" t="str">
        <f t="shared" si="7"/>
        <v/>
      </c>
    </row>
    <row r="236" spans="2:8">
      <c r="B236" s="12" t="str">
        <f t="shared" si="6"/>
        <v/>
      </c>
      <c r="H236" s="6" t="str">
        <f t="shared" si="7"/>
        <v/>
      </c>
    </row>
    <row r="237" spans="2:8">
      <c r="B237" s="12" t="str">
        <f t="shared" si="6"/>
        <v/>
      </c>
      <c r="H237" s="6" t="str">
        <f t="shared" si="7"/>
        <v/>
      </c>
    </row>
    <row r="238" spans="2:8">
      <c r="B238" s="12" t="str">
        <f t="shared" si="6"/>
        <v/>
      </c>
      <c r="H238" s="6" t="str">
        <f t="shared" si="7"/>
        <v/>
      </c>
    </row>
    <row r="239" spans="2:8">
      <c r="B239" s="12" t="str">
        <f t="shared" si="6"/>
        <v/>
      </c>
      <c r="H239" s="6" t="str">
        <f t="shared" si="7"/>
        <v/>
      </c>
    </row>
    <row r="240" spans="2:8">
      <c r="B240" s="12" t="str">
        <f t="shared" si="6"/>
        <v/>
      </c>
      <c r="H240" s="6" t="str">
        <f t="shared" si="7"/>
        <v/>
      </c>
    </row>
    <row r="241" spans="2:8">
      <c r="B241" s="12" t="str">
        <f t="shared" si="6"/>
        <v/>
      </c>
      <c r="H241" s="6" t="str">
        <f t="shared" si="7"/>
        <v/>
      </c>
    </row>
    <row r="242" spans="2:8">
      <c r="B242" s="12" t="str">
        <f t="shared" si="6"/>
        <v/>
      </c>
      <c r="H242" s="6" t="str">
        <f t="shared" si="7"/>
        <v/>
      </c>
    </row>
    <row r="243" spans="2:8">
      <c r="B243" s="12" t="str">
        <f t="shared" si="6"/>
        <v/>
      </c>
      <c r="H243" s="6" t="str">
        <f t="shared" si="7"/>
        <v/>
      </c>
    </row>
    <row r="244" spans="2:8">
      <c r="B244" s="12" t="str">
        <f t="shared" si="6"/>
        <v/>
      </c>
      <c r="H244" s="6" t="str">
        <f t="shared" si="7"/>
        <v/>
      </c>
    </row>
    <row r="245" spans="2:8">
      <c r="B245" s="12" t="str">
        <f t="shared" si="6"/>
        <v/>
      </c>
      <c r="H245" s="6" t="str">
        <f t="shared" si="7"/>
        <v/>
      </c>
    </row>
    <row r="246" spans="2:8">
      <c r="B246" s="12" t="str">
        <f t="shared" si="6"/>
        <v/>
      </c>
      <c r="H246" s="6" t="str">
        <f t="shared" si="7"/>
        <v/>
      </c>
    </row>
    <row r="247" spans="2:8">
      <c r="B247" s="12" t="str">
        <f t="shared" si="6"/>
        <v/>
      </c>
      <c r="H247" s="6" t="str">
        <f t="shared" si="7"/>
        <v/>
      </c>
    </row>
    <row r="248" spans="2:8">
      <c r="B248" s="12" t="str">
        <f t="shared" si="6"/>
        <v/>
      </c>
      <c r="H248" s="6" t="str">
        <f t="shared" si="7"/>
        <v/>
      </c>
    </row>
    <row r="249" spans="2:8">
      <c r="B249" s="12" t="str">
        <f t="shared" si="6"/>
        <v/>
      </c>
      <c r="H249" s="6" t="str">
        <f t="shared" si="7"/>
        <v/>
      </c>
    </row>
    <row r="250" spans="2:8">
      <c r="B250" s="12" t="str">
        <f t="shared" si="6"/>
        <v/>
      </c>
      <c r="H250" s="6" t="str">
        <f t="shared" si="7"/>
        <v/>
      </c>
    </row>
    <row r="251" spans="2:8">
      <c r="B251" s="12" t="str">
        <f t="shared" si="6"/>
        <v/>
      </c>
      <c r="H251" s="6" t="str">
        <f t="shared" si="7"/>
        <v/>
      </c>
    </row>
    <row r="252" spans="2:8">
      <c r="B252" s="12" t="str">
        <f t="shared" si="6"/>
        <v/>
      </c>
      <c r="H252" s="6" t="str">
        <f t="shared" si="7"/>
        <v/>
      </c>
    </row>
    <row r="253" spans="2:8">
      <c r="B253" s="12" t="str">
        <f t="shared" si="6"/>
        <v/>
      </c>
      <c r="H253" s="6" t="str">
        <f t="shared" si="7"/>
        <v/>
      </c>
    </row>
    <row r="254" spans="2:8">
      <c r="B254" s="12" t="str">
        <f t="shared" si="6"/>
        <v/>
      </c>
      <c r="H254" s="6" t="str">
        <f t="shared" si="7"/>
        <v/>
      </c>
    </row>
    <row r="255" spans="2:8">
      <c r="B255" s="12" t="str">
        <f t="shared" si="6"/>
        <v/>
      </c>
      <c r="H255" s="6" t="str">
        <f t="shared" si="7"/>
        <v/>
      </c>
    </row>
    <row r="256" spans="2:8">
      <c r="B256" s="12" t="str">
        <f t="shared" si="6"/>
        <v/>
      </c>
      <c r="H256" s="6" t="str">
        <f t="shared" si="7"/>
        <v/>
      </c>
    </row>
    <row r="257" spans="2:8">
      <c r="B257" s="12" t="str">
        <f t="shared" si="6"/>
        <v/>
      </c>
      <c r="H257" s="6" t="str">
        <f t="shared" si="7"/>
        <v/>
      </c>
    </row>
    <row r="258" spans="2:8">
      <c r="B258" s="12" t="str">
        <f t="shared" si="6"/>
        <v/>
      </c>
      <c r="H258" s="6" t="str">
        <f t="shared" si="7"/>
        <v/>
      </c>
    </row>
    <row r="259" spans="2:8">
      <c r="B259" s="12" t="str">
        <f t="shared" si="6"/>
        <v/>
      </c>
      <c r="H259" s="6" t="str">
        <f t="shared" si="7"/>
        <v/>
      </c>
    </row>
    <row r="260" spans="2:8">
      <c r="B260" s="12" t="str">
        <f t="shared" si="6"/>
        <v/>
      </c>
      <c r="H260" s="6" t="str">
        <f t="shared" si="7"/>
        <v/>
      </c>
    </row>
    <row r="261" spans="2:8">
      <c r="B261" s="12" t="str">
        <f t="shared" si="6"/>
        <v/>
      </c>
      <c r="H261" s="6" t="str">
        <f t="shared" si="7"/>
        <v/>
      </c>
    </row>
    <row r="262" spans="2:8">
      <c r="B262" s="12" t="str">
        <f t="shared" ref="B262:B325" si="8">IF(A262&lt;&gt;"",CONCATENATE(MONTH(A262),"/",YEAR(A262)),"")</f>
        <v/>
      </c>
      <c r="H262" s="6" t="str">
        <f t="shared" ref="H262:H325" si="9">IF(AND(G262&lt;&gt;0,F262&lt;&gt;""),G262/F262,"")</f>
        <v/>
      </c>
    </row>
    <row r="263" spans="2:8">
      <c r="B263" s="12" t="str">
        <f t="shared" si="8"/>
        <v/>
      </c>
      <c r="H263" s="6" t="str">
        <f t="shared" si="9"/>
        <v/>
      </c>
    </row>
    <row r="264" spans="2:8">
      <c r="B264" s="12" t="str">
        <f t="shared" si="8"/>
        <v/>
      </c>
      <c r="H264" s="6" t="str">
        <f t="shared" si="9"/>
        <v/>
      </c>
    </row>
    <row r="265" spans="2:8">
      <c r="B265" s="12" t="str">
        <f t="shared" si="8"/>
        <v/>
      </c>
      <c r="H265" s="6" t="str">
        <f t="shared" si="9"/>
        <v/>
      </c>
    </row>
    <row r="266" spans="2:8">
      <c r="B266" s="12" t="str">
        <f t="shared" si="8"/>
        <v/>
      </c>
      <c r="H266" s="6" t="str">
        <f t="shared" si="9"/>
        <v/>
      </c>
    </row>
    <row r="267" spans="2:8">
      <c r="B267" s="12" t="str">
        <f t="shared" si="8"/>
        <v/>
      </c>
      <c r="H267" s="6" t="str">
        <f t="shared" si="9"/>
        <v/>
      </c>
    </row>
    <row r="268" spans="2:8">
      <c r="B268" s="12" t="str">
        <f t="shared" si="8"/>
        <v/>
      </c>
      <c r="H268" s="6" t="str">
        <f t="shared" si="9"/>
        <v/>
      </c>
    </row>
    <row r="269" spans="2:8">
      <c r="B269" s="12" t="str">
        <f t="shared" si="8"/>
        <v/>
      </c>
      <c r="H269" s="6" t="str">
        <f t="shared" si="9"/>
        <v/>
      </c>
    </row>
    <row r="270" spans="2:8">
      <c r="B270" s="12" t="str">
        <f t="shared" si="8"/>
        <v/>
      </c>
      <c r="H270" s="6" t="str">
        <f t="shared" si="9"/>
        <v/>
      </c>
    </row>
    <row r="271" spans="2:8">
      <c r="B271" s="12" t="str">
        <f t="shared" si="8"/>
        <v/>
      </c>
      <c r="H271" s="6" t="str">
        <f t="shared" si="9"/>
        <v/>
      </c>
    </row>
    <row r="272" spans="2:8">
      <c r="B272" s="12" t="str">
        <f t="shared" si="8"/>
        <v/>
      </c>
      <c r="H272" s="6" t="str">
        <f t="shared" si="9"/>
        <v/>
      </c>
    </row>
    <row r="273" spans="2:8">
      <c r="B273" s="12" t="str">
        <f t="shared" si="8"/>
        <v/>
      </c>
      <c r="H273" s="6" t="str">
        <f t="shared" si="9"/>
        <v/>
      </c>
    </row>
    <row r="274" spans="2:8">
      <c r="B274" s="12" t="str">
        <f t="shared" si="8"/>
        <v/>
      </c>
      <c r="H274" s="6" t="str">
        <f t="shared" si="9"/>
        <v/>
      </c>
    </row>
    <row r="275" spans="2:8">
      <c r="B275" s="12" t="str">
        <f t="shared" si="8"/>
        <v/>
      </c>
      <c r="H275" s="6" t="str">
        <f t="shared" si="9"/>
        <v/>
      </c>
    </row>
    <row r="276" spans="2:8">
      <c r="B276" s="12" t="str">
        <f t="shared" si="8"/>
        <v/>
      </c>
      <c r="H276" s="6" t="str">
        <f t="shared" si="9"/>
        <v/>
      </c>
    </row>
    <row r="277" spans="2:8">
      <c r="B277" s="12" t="str">
        <f t="shared" si="8"/>
        <v/>
      </c>
      <c r="H277" s="6" t="str">
        <f t="shared" si="9"/>
        <v/>
      </c>
    </row>
    <row r="278" spans="2:8">
      <c r="B278" s="12" t="str">
        <f t="shared" si="8"/>
        <v/>
      </c>
      <c r="H278" s="6" t="str">
        <f t="shared" si="9"/>
        <v/>
      </c>
    </row>
    <row r="279" spans="2:8">
      <c r="B279" s="12" t="str">
        <f t="shared" si="8"/>
        <v/>
      </c>
      <c r="H279" s="6" t="str">
        <f t="shared" si="9"/>
        <v/>
      </c>
    </row>
    <row r="280" spans="2:8">
      <c r="B280" s="12" t="str">
        <f t="shared" si="8"/>
        <v/>
      </c>
      <c r="H280" s="6" t="str">
        <f t="shared" si="9"/>
        <v/>
      </c>
    </row>
    <row r="281" spans="2:8">
      <c r="B281" s="12" t="str">
        <f t="shared" si="8"/>
        <v/>
      </c>
      <c r="H281" s="6" t="str">
        <f t="shared" si="9"/>
        <v/>
      </c>
    </row>
    <row r="282" spans="2:8">
      <c r="B282" s="12" t="str">
        <f t="shared" si="8"/>
        <v/>
      </c>
      <c r="H282" s="6" t="str">
        <f t="shared" si="9"/>
        <v/>
      </c>
    </row>
    <row r="283" spans="2:8">
      <c r="B283" s="12" t="str">
        <f t="shared" si="8"/>
        <v/>
      </c>
      <c r="H283" s="6" t="str">
        <f t="shared" si="9"/>
        <v/>
      </c>
    </row>
    <row r="284" spans="2:8">
      <c r="B284" s="12" t="str">
        <f t="shared" si="8"/>
        <v/>
      </c>
      <c r="H284" s="6" t="str">
        <f t="shared" si="9"/>
        <v/>
      </c>
    </row>
    <row r="285" spans="2:8">
      <c r="B285" s="12" t="str">
        <f t="shared" si="8"/>
        <v/>
      </c>
      <c r="H285" s="6" t="str">
        <f t="shared" si="9"/>
        <v/>
      </c>
    </row>
    <row r="286" spans="2:8">
      <c r="B286" s="12" t="str">
        <f t="shared" si="8"/>
        <v/>
      </c>
      <c r="H286" s="6" t="str">
        <f t="shared" si="9"/>
        <v/>
      </c>
    </row>
    <row r="287" spans="2:8">
      <c r="B287" s="12" t="str">
        <f t="shared" si="8"/>
        <v/>
      </c>
      <c r="H287" s="6" t="str">
        <f t="shared" si="9"/>
        <v/>
      </c>
    </row>
    <row r="288" spans="2:8">
      <c r="B288" s="12" t="str">
        <f t="shared" si="8"/>
        <v/>
      </c>
      <c r="H288" s="6" t="str">
        <f t="shared" si="9"/>
        <v/>
      </c>
    </row>
    <row r="289" spans="2:8">
      <c r="B289" s="12" t="str">
        <f t="shared" si="8"/>
        <v/>
      </c>
      <c r="H289" s="6" t="str">
        <f t="shared" si="9"/>
        <v/>
      </c>
    </row>
    <row r="290" spans="2:8">
      <c r="B290" s="12" t="str">
        <f t="shared" si="8"/>
        <v/>
      </c>
      <c r="H290" s="6" t="str">
        <f t="shared" si="9"/>
        <v/>
      </c>
    </row>
    <row r="291" spans="2:8">
      <c r="B291" s="12" t="str">
        <f t="shared" si="8"/>
        <v/>
      </c>
      <c r="H291" s="6" t="str">
        <f t="shared" si="9"/>
        <v/>
      </c>
    </row>
    <row r="292" spans="2:8">
      <c r="B292" s="12" t="str">
        <f t="shared" si="8"/>
        <v/>
      </c>
      <c r="H292" s="6" t="str">
        <f t="shared" si="9"/>
        <v/>
      </c>
    </row>
    <row r="293" spans="2:8">
      <c r="B293" s="12" t="str">
        <f t="shared" si="8"/>
        <v/>
      </c>
      <c r="H293" s="6" t="str">
        <f t="shared" si="9"/>
        <v/>
      </c>
    </row>
    <row r="294" spans="2:8">
      <c r="B294" s="12" t="str">
        <f t="shared" si="8"/>
        <v/>
      </c>
      <c r="H294" s="6" t="str">
        <f t="shared" si="9"/>
        <v/>
      </c>
    </row>
    <row r="295" spans="2:8">
      <c r="B295" s="12" t="str">
        <f t="shared" si="8"/>
        <v/>
      </c>
      <c r="H295" s="6" t="str">
        <f t="shared" si="9"/>
        <v/>
      </c>
    </row>
    <row r="296" spans="2:8">
      <c r="B296" s="12" t="str">
        <f t="shared" si="8"/>
        <v/>
      </c>
      <c r="H296" s="6" t="str">
        <f t="shared" si="9"/>
        <v/>
      </c>
    </row>
    <row r="297" spans="2:8">
      <c r="B297" s="12" t="str">
        <f t="shared" si="8"/>
        <v/>
      </c>
      <c r="H297" s="6" t="str">
        <f t="shared" si="9"/>
        <v/>
      </c>
    </row>
    <row r="298" spans="2:8">
      <c r="B298" s="12" t="str">
        <f t="shared" si="8"/>
        <v/>
      </c>
      <c r="H298" s="6" t="str">
        <f t="shared" si="9"/>
        <v/>
      </c>
    </row>
    <row r="299" spans="2:8">
      <c r="B299" s="12" t="str">
        <f t="shared" si="8"/>
        <v/>
      </c>
      <c r="H299" s="6" t="str">
        <f t="shared" si="9"/>
        <v/>
      </c>
    </row>
    <row r="300" spans="2:8">
      <c r="B300" s="12" t="str">
        <f t="shared" si="8"/>
        <v/>
      </c>
      <c r="H300" s="6" t="str">
        <f t="shared" si="9"/>
        <v/>
      </c>
    </row>
    <row r="301" spans="2:8">
      <c r="B301" s="12" t="str">
        <f t="shared" si="8"/>
        <v/>
      </c>
      <c r="H301" s="6" t="str">
        <f t="shared" si="9"/>
        <v/>
      </c>
    </row>
    <row r="302" spans="2:8">
      <c r="B302" s="12" t="str">
        <f t="shared" si="8"/>
        <v/>
      </c>
      <c r="H302" s="6" t="str">
        <f t="shared" si="9"/>
        <v/>
      </c>
    </row>
    <row r="303" spans="2:8">
      <c r="B303" s="12" t="str">
        <f t="shared" si="8"/>
        <v/>
      </c>
      <c r="H303" s="6" t="str">
        <f t="shared" si="9"/>
        <v/>
      </c>
    </row>
    <row r="304" spans="2:8">
      <c r="B304" s="12" t="str">
        <f t="shared" si="8"/>
        <v/>
      </c>
      <c r="H304" s="6" t="str">
        <f t="shared" si="9"/>
        <v/>
      </c>
    </row>
    <row r="305" spans="2:8">
      <c r="B305" s="12" t="str">
        <f t="shared" si="8"/>
        <v/>
      </c>
      <c r="H305" s="6" t="str">
        <f t="shared" si="9"/>
        <v/>
      </c>
    </row>
    <row r="306" spans="2:8">
      <c r="B306" s="12" t="str">
        <f t="shared" si="8"/>
        <v/>
      </c>
      <c r="H306" s="6" t="str">
        <f t="shared" si="9"/>
        <v/>
      </c>
    </row>
    <row r="307" spans="2:8">
      <c r="B307" s="12" t="str">
        <f t="shared" si="8"/>
        <v/>
      </c>
      <c r="H307" s="6" t="str">
        <f t="shared" si="9"/>
        <v/>
      </c>
    </row>
    <row r="308" spans="2:8">
      <c r="B308" s="12" t="str">
        <f t="shared" si="8"/>
        <v/>
      </c>
      <c r="H308" s="6" t="str">
        <f t="shared" si="9"/>
        <v/>
      </c>
    </row>
    <row r="309" spans="2:8">
      <c r="B309" s="12" t="str">
        <f t="shared" si="8"/>
        <v/>
      </c>
      <c r="H309" s="6" t="str">
        <f t="shared" si="9"/>
        <v/>
      </c>
    </row>
    <row r="310" spans="2:8">
      <c r="B310" s="12" t="str">
        <f t="shared" si="8"/>
        <v/>
      </c>
      <c r="H310" s="6" t="str">
        <f t="shared" si="9"/>
        <v/>
      </c>
    </row>
    <row r="311" spans="2:8">
      <c r="B311" s="12" t="str">
        <f t="shared" si="8"/>
        <v/>
      </c>
      <c r="H311" s="6" t="str">
        <f t="shared" si="9"/>
        <v/>
      </c>
    </row>
    <row r="312" spans="2:8">
      <c r="B312" s="12" t="str">
        <f t="shared" si="8"/>
        <v/>
      </c>
      <c r="H312" s="6" t="str">
        <f t="shared" si="9"/>
        <v/>
      </c>
    </row>
    <row r="313" spans="2:8">
      <c r="B313" s="12" t="str">
        <f t="shared" si="8"/>
        <v/>
      </c>
      <c r="H313" s="6" t="str">
        <f t="shared" si="9"/>
        <v/>
      </c>
    </row>
    <row r="314" spans="2:8">
      <c r="B314" s="12" t="str">
        <f t="shared" si="8"/>
        <v/>
      </c>
      <c r="H314" s="6" t="str">
        <f t="shared" si="9"/>
        <v/>
      </c>
    </row>
    <row r="315" spans="2:8">
      <c r="B315" s="12" t="str">
        <f t="shared" si="8"/>
        <v/>
      </c>
      <c r="H315" s="6" t="str">
        <f t="shared" si="9"/>
        <v/>
      </c>
    </row>
    <row r="316" spans="2:8">
      <c r="B316" s="12" t="str">
        <f t="shared" si="8"/>
        <v/>
      </c>
      <c r="H316" s="6" t="str">
        <f t="shared" si="9"/>
        <v/>
      </c>
    </row>
    <row r="317" spans="2:8">
      <c r="B317" s="12" t="str">
        <f t="shared" si="8"/>
        <v/>
      </c>
      <c r="H317" s="6" t="str">
        <f t="shared" si="9"/>
        <v/>
      </c>
    </row>
    <row r="318" spans="2:8">
      <c r="B318" s="12" t="str">
        <f t="shared" si="8"/>
        <v/>
      </c>
      <c r="H318" s="6" t="str">
        <f t="shared" si="9"/>
        <v/>
      </c>
    </row>
    <row r="319" spans="2:8">
      <c r="B319" s="12" t="str">
        <f t="shared" si="8"/>
        <v/>
      </c>
      <c r="H319" s="6" t="str">
        <f t="shared" si="9"/>
        <v/>
      </c>
    </row>
    <row r="320" spans="2:8">
      <c r="B320" s="12" t="str">
        <f t="shared" si="8"/>
        <v/>
      </c>
      <c r="H320" s="6" t="str">
        <f t="shared" si="9"/>
        <v/>
      </c>
    </row>
    <row r="321" spans="2:8">
      <c r="B321" s="12" t="str">
        <f t="shared" si="8"/>
        <v/>
      </c>
      <c r="H321" s="6" t="str">
        <f t="shared" si="9"/>
        <v/>
      </c>
    </row>
    <row r="322" spans="2:8">
      <c r="B322" s="12" t="str">
        <f t="shared" si="8"/>
        <v/>
      </c>
      <c r="H322" s="6" t="str">
        <f t="shared" si="9"/>
        <v/>
      </c>
    </row>
    <row r="323" spans="2:8">
      <c r="B323" s="12" t="str">
        <f t="shared" si="8"/>
        <v/>
      </c>
      <c r="H323" s="6" t="str">
        <f t="shared" si="9"/>
        <v/>
      </c>
    </row>
    <row r="324" spans="2:8">
      <c r="B324" s="12" t="str">
        <f t="shared" si="8"/>
        <v/>
      </c>
      <c r="H324" s="6" t="str">
        <f t="shared" si="9"/>
        <v/>
      </c>
    </row>
    <row r="325" spans="2:8">
      <c r="B325" s="12" t="str">
        <f t="shared" si="8"/>
        <v/>
      </c>
      <c r="H325" s="6" t="str">
        <f t="shared" si="9"/>
        <v/>
      </c>
    </row>
    <row r="326" spans="2:8">
      <c r="B326" s="12" t="str">
        <f t="shared" ref="B326:B389" si="10">IF(A326&lt;&gt;"",CONCATENATE(MONTH(A326),"/",YEAR(A326)),"")</f>
        <v/>
      </c>
      <c r="H326" s="6" t="str">
        <f t="shared" ref="H326:H389" si="11">IF(AND(G326&lt;&gt;0,F326&lt;&gt;""),G326/F326,"")</f>
        <v/>
      </c>
    </row>
    <row r="327" spans="2:8">
      <c r="B327" s="12" t="str">
        <f t="shared" si="10"/>
        <v/>
      </c>
      <c r="H327" s="6" t="str">
        <f t="shared" si="11"/>
        <v/>
      </c>
    </row>
    <row r="328" spans="2:8">
      <c r="B328" s="12" t="str">
        <f t="shared" si="10"/>
        <v/>
      </c>
      <c r="H328" s="6" t="str">
        <f t="shared" si="11"/>
        <v/>
      </c>
    </row>
    <row r="329" spans="2:8">
      <c r="B329" s="12" t="str">
        <f t="shared" si="10"/>
        <v/>
      </c>
      <c r="H329" s="6" t="str">
        <f t="shared" si="11"/>
        <v/>
      </c>
    </row>
    <row r="330" spans="2:8">
      <c r="B330" s="12" t="str">
        <f t="shared" si="10"/>
        <v/>
      </c>
      <c r="H330" s="6" t="str">
        <f t="shared" si="11"/>
        <v/>
      </c>
    </row>
    <row r="331" spans="2:8">
      <c r="B331" s="12" t="str">
        <f t="shared" si="10"/>
        <v/>
      </c>
      <c r="H331" s="6" t="str">
        <f t="shared" si="11"/>
        <v/>
      </c>
    </row>
    <row r="332" spans="2:8">
      <c r="B332" s="12" t="str">
        <f t="shared" si="10"/>
        <v/>
      </c>
      <c r="H332" s="6" t="str">
        <f t="shared" si="11"/>
        <v/>
      </c>
    </row>
    <row r="333" spans="2:8">
      <c r="B333" s="12" t="str">
        <f t="shared" si="10"/>
        <v/>
      </c>
      <c r="H333" s="6" t="str">
        <f t="shared" si="11"/>
        <v/>
      </c>
    </row>
    <row r="334" spans="2:8">
      <c r="B334" s="12" t="str">
        <f t="shared" si="10"/>
        <v/>
      </c>
      <c r="H334" s="6" t="str">
        <f t="shared" si="11"/>
        <v/>
      </c>
    </row>
    <row r="335" spans="2:8">
      <c r="B335" s="12" t="str">
        <f t="shared" si="10"/>
        <v/>
      </c>
      <c r="H335" s="6" t="str">
        <f t="shared" si="11"/>
        <v/>
      </c>
    </row>
    <row r="336" spans="2:8">
      <c r="B336" s="12" t="str">
        <f t="shared" si="10"/>
        <v/>
      </c>
      <c r="H336" s="6" t="str">
        <f t="shared" si="11"/>
        <v/>
      </c>
    </row>
    <row r="337" spans="2:8">
      <c r="B337" s="12" t="str">
        <f t="shared" si="10"/>
        <v/>
      </c>
      <c r="H337" s="6" t="str">
        <f t="shared" si="11"/>
        <v/>
      </c>
    </row>
    <row r="338" spans="2:8">
      <c r="B338" s="12" t="str">
        <f t="shared" si="10"/>
        <v/>
      </c>
      <c r="H338" s="6" t="str">
        <f t="shared" si="11"/>
        <v/>
      </c>
    </row>
    <row r="339" spans="2:8">
      <c r="B339" s="12" t="str">
        <f t="shared" si="10"/>
        <v/>
      </c>
      <c r="H339" s="6" t="str">
        <f t="shared" si="11"/>
        <v/>
      </c>
    </row>
    <row r="340" spans="2:8">
      <c r="B340" s="12" t="str">
        <f t="shared" si="10"/>
        <v/>
      </c>
      <c r="H340" s="6" t="str">
        <f t="shared" si="11"/>
        <v/>
      </c>
    </row>
    <row r="341" spans="2:8">
      <c r="B341" s="12" t="str">
        <f t="shared" si="10"/>
        <v/>
      </c>
      <c r="H341" s="6" t="str">
        <f t="shared" si="11"/>
        <v/>
      </c>
    </row>
    <row r="342" spans="2:8">
      <c r="B342" s="12" t="str">
        <f t="shared" si="10"/>
        <v/>
      </c>
      <c r="H342" s="6" t="str">
        <f t="shared" si="11"/>
        <v/>
      </c>
    </row>
    <row r="343" spans="2:8">
      <c r="B343" s="12" t="str">
        <f t="shared" si="10"/>
        <v/>
      </c>
      <c r="H343" s="6" t="str">
        <f t="shared" si="11"/>
        <v/>
      </c>
    </row>
    <row r="344" spans="2:8">
      <c r="B344" s="12" t="str">
        <f t="shared" si="10"/>
        <v/>
      </c>
      <c r="H344" s="6" t="str">
        <f t="shared" si="11"/>
        <v/>
      </c>
    </row>
    <row r="345" spans="2:8">
      <c r="B345" s="12" t="str">
        <f t="shared" si="10"/>
        <v/>
      </c>
      <c r="H345" s="6" t="str">
        <f t="shared" si="11"/>
        <v/>
      </c>
    </row>
    <row r="346" spans="2:8">
      <c r="B346" s="12" t="str">
        <f t="shared" si="10"/>
        <v/>
      </c>
      <c r="H346" s="6" t="str">
        <f t="shared" si="11"/>
        <v/>
      </c>
    </row>
    <row r="347" spans="2:8">
      <c r="B347" s="12" t="str">
        <f t="shared" si="10"/>
        <v/>
      </c>
      <c r="H347" s="6" t="str">
        <f t="shared" si="11"/>
        <v/>
      </c>
    </row>
    <row r="348" spans="2:8">
      <c r="B348" s="12" t="str">
        <f t="shared" si="10"/>
        <v/>
      </c>
      <c r="H348" s="6" t="str">
        <f t="shared" si="11"/>
        <v/>
      </c>
    </row>
    <row r="349" spans="2:8">
      <c r="B349" s="12" t="str">
        <f t="shared" si="10"/>
        <v/>
      </c>
      <c r="H349" s="6" t="str">
        <f t="shared" si="11"/>
        <v/>
      </c>
    </row>
    <row r="350" spans="2:8">
      <c r="B350" s="12" t="str">
        <f t="shared" si="10"/>
        <v/>
      </c>
      <c r="H350" s="6" t="str">
        <f t="shared" si="11"/>
        <v/>
      </c>
    </row>
    <row r="351" spans="2:8">
      <c r="B351" s="12" t="str">
        <f t="shared" si="10"/>
        <v/>
      </c>
      <c r="H351" s="6" t="str">
        <f t="shared" si="11"/>
        <v/>
      </c>
    </row>
    <row r="352" spans="2:8">
      <c r="B352" s="12" t="str">
        <f t="shared" si="10"/>
        <v/>
      </c>
      <c r="H352" s="6" t="str">
        <f t="shared" si="11"/>
        <v/>
      </c>
    </row>
    <row r="353" spans="2:8">
      <c r="B353" s="12" t="str">
        <f t="shared" si="10"/>
        <v/>
      </c>
      <c r="H353" s="6" t="str">
        <f t="shared" si="11"/>
        <v/>
      </c>
    </row>
    <row r="354" spans="2:8">
      <c r="B354" s="12" t="str">
        <f t="shared" si="10"/>
        <v/>
      </c>
      <c r="H354" s="6" t="str">
        <f t="shared" si="11"/>
        <v/>
      </c>
    </row>
    <row r="355" spans="2:8">
      <c r="B355" s="12" t="str">
        <f t="shared" si="10"/>
        <v/>
      </c>
      <c r="H355" s="6" t="str">
        <f t="shared" si="11"/>
        <v/>
      </c>
    </row>
    <row r="356" spans="2:8">
      <c r="B356" s="12" t="str">
        <f t="shared" si="10"/>
        <v/>
      </c>
      <c r="H356" s="6" t="str">
        <f t="shared" si="11"/>
        <v/>
      </c>
    </row>
    <row r="357" spans="2:8">
      <c r="B357" s="12" t="str">
        <f t="shared" si="10"/>
        <v/>
      </c>
      <c r="H357" s="6" t="str">
        <f t="shared" si="11"/>
        <v/>
      </c>
    </row>
    <row r="358" spans="2:8">
      <c r="B358" s="12" t="str">
        <f t="shared" si="10"/>
        <v/>
      </c>
      <c r="H358" s="6" t="str">
        <f t="shared" si="11"/>
        <v/>
      </c>
    </row>
    <row r="359" spans="2:8">
      <c r="B359" s="12" t="str">
        <f t="shared" si="10"/>
        <v/>
      </c>
      <c r="H359" s="6" t="str">
        <f t="shared" si="11"/>
        <v/>
      </c>
    </row>
    <row r="360" spans="2:8">
      <c r="B360" s="12" t="str">
        <f t="shared" si="10"/>
        <v/>
      </c>
      <c r="H360" s="6" t="str">
        <f t="shared" si="11"/>
        <v/>
      </c>
    </row>
    <row r="361" spans="2:8">
      <c r="B361" s="12" t="str">
        <f t="shared" si="10"/>
        <v/>
      </c>
      <c r="H361" s="6" t="str">
        <f t="shared" si="11"/>
        <v/>
      </c>
    </row>
    <row r="362" spans="2:8">
      <c r="B362" s="12" t="str">
        <f t="shared" si="10"/>
        <v/>
      </c>
      <c r="H362" s="6" t="str">
        <f t="shared" si="11"/>
        <v/>
      </c>
    </row>
    <row r="363" spans="2:8">
      <c r="B363" s="12" t="str">
        <f t="shared" si="10"/>
        <v/>
      </c>
      <c r="H363" s="6" t="str">
        <f t="shared" si="11"/>
        <v/>
      </c>
    </row>
    <row r="364" spans="2:8">
      <c r="B364" s="12" t="str">
        <f t="shared" si="10"/>
        <v/>
      </c>
      <c r="H364" s="6" t="str">
        <f t="shared" si="11"/>
        <v/>
      </c>
    </row>
    <row r="365" spans="2:8">
      <c r="B365" s="12" t="str">
        <f t="shared" si="10"/>
        <v/>
      </c>
      <c r="H365" s="6" t="str">
        <f t="shared" si="11"/>
        <v/>
      </c>
    </row>
    <row r="366" spans="2:8">
      <c r="B366" s="12" t="str">
        <f t="shared" si="10"/>
        <v/>
      </c>
      <c r="H366" s="6" t="str">
        <f t="shared" si="11"/>
        <v/>
      </c>
    </row>
    <row r="367" spans="2:8">
      <c r="B367" s="12" t="str">
        <f t="shared" si="10"/>
        <v/>
      </c>
      <c r="H367" s="6" t="str">
        <f t="shared" si="11"/>
        <v/>
      </c>
    </row>
    <row r="368" spans="2:8">
      <c r="B368" s="12" t="str">
        <f t="shared" si="10"/>
        <v/>
      </c>
      <c r="H368" s="6" t="str">
        <f t="shared" si="11"/>
        <v/>
      </c>
    </row>
    <row r="369" spans="2:8">
      <c r="B369" s="12" t="str">
        <f t="shared" si="10"/>
        <v/>
      </c>
      <c r="H369" s="6" t="str">
        <f t="shared" si="11"/>
        <v/>
      </c>
    </row>
    <row r="370" spans="2:8">
      <c r="B370" s="12" t="str">
        <f t="shared" si="10"/>
        <v/>
      </c>
      <c r="H370" s="6" t="str">
        <f t="shared" si="11"/>
        <v/>
      </c>
    </row>
    <row r="371" spans="2:8">
      <c r="B371" s="12" t="str">
        <f t="shared" si="10"/>
        <v/>
      </c>
      <c r="H371" s="6" t="str">
        <f t="shared" si="11"/>
        <v/>
      </c>
    </row>
    <row r="372" spans="2:8">
      <c r="B372" s="12" t="str">
        <f t="shared" si="10"/>
        <v/>
      </c>
      <c r="H372" s="6" t="str">
        <f t="shared" si="11"/>
        <v/>
      </c>
    </row>
    <row r="373" spans="2:8">
      <c r="B373" s="12" t="str">
        <f t="shared" si="10"/>
        <v/>
      </c>
      <c r="H373" s="6" t="str">
        <f t="shared" si="11"/>
        <v/>
      </c>
    </row>
    <row r="374" spans="2:8">
      <c r="B374" s="12" t="str">
        <f t="shared" si="10"/>
        <v/>
      </c>
      <c r="H374" s="6" t="str">
        <f t="shared" si="11"/>
        <v/>
      </c>
    </row>
    <row r="375" spans="2:8">
      <c r="B375" s="12" t="str">
        <f t="shared" si="10"/>
        <v/>
      </c>
      <c r="H375" s="6" t="str">
        <f t="shared" si="11"/>
        <v/>
      </c>
    </row>
    <row r="376" spans="2:8">
      <c r="B376" s="12" t="str">
        <f t="shared" si="10"/>
        <v/>
      </c>
      <c r="H376" s="6" t="str">
        <f t="shared" si="11"/>
        <v/>
      </c>
    </row>
    <row r="377" spans="2:8">
      <c r="B377" s="12" t="str">
        <f t="shared" si="10"/>
        <v/>
      </c>
      <c r="H377" s="6" t="str">
        <f t="shared" si="11"/>
        <v/>
      </c>
    </row>
    <row r="378" spans="2:8">
      <c r="B378" s="12" t="str">
        <f t="shared" si="10"/>
        <v/>
      </c>
      <c r="H378" s="6" t="str">
        <f t="shared" si="11"/>
        <v/>
      </c>
    </row>
    <row r="379" spans="2:8">
      <c r="B379" s="12" t="str">
        <f t="shared" si="10"/>
        <v/>
      </c>
      <c r="H379" s="6" t="str">
        <f t="shared" si="11"/>
        <v/>
      </c>
    </row>
    <row r="380" spans="2:8">
      <c r="B380" s="12" t="str">
        <f t="shared" si="10"/>
        <v/>
      </c>
      <c r="H380" s="6" t="str">
        <f t="shared" si="11"/>
        <v/>
      </c>
    </row>
    <row r="381" spans="2:8">
      <c r="B381" s="12" t="str">
        <f t="shared" si="10"/>
        <v/>
      </c>
      <c r="H381" s="6" t="str">
        <f t="shared" si="11"/>
        <v/>
      </c>
    </row>
    <row r="382" spans="2:8">
      <c r="B382" s="12" t="str">
        <f t="shared" si="10"/>
        <v/>
      </c>
      <c r="H382" s="6" t="str">
        <f t="shared" si="11"/>
        <v/>
      </c>
    </row>
    <row r="383" spans="2:8">
      <c r="B383" s="12" t="str">
        <f t="shared" si="10"/>
        <v/>
      </c>
      <c r="H383" s="6" t="str">
        <f t="shared" si="11"/>
        <v/>
      </c>
    </row>
    <row r="384" spans="2:8">
      <c r="B384" s="12" t="str">
        <f t="shared" si="10"/>
        <v/>
      </c>
      <c r="H384" s="6" t="str">
        <f t="shared" si="11"/>
        <v/>
      </c>
    </row>
    <row r="385" spans="2:8">
      <c r="B385" s="12" t="str">
        <f t="shared" si="10"/>
        <v/>
      </c>
      <c r="H385" s="6" t="str">
        <f t="shared" si="11"/>
        <v/>
      </c>
    </row>
    <row r="386" spans="2:8">
      <c r="B386" s="12" t="str">
        <f t="shared" si="10"/>
        <v/>
      </c>
      <c r="H386" s="6" t="str">
        <f t="shared" si="11"/>
        <v/>
      </c>
    </row>
    <row r="387" spans="2:8">
      <c r="B387" s="12" t="str">
        <f t="shared" si="10"/>
        <v/>
      </c>
      <c r="H387" s="6" t="str">
        <f t="shared" si="11"/>
        <v/>
      </c>
    </row>
    <row r="388" spans="2:8">
      <c r="B388" s="12" t="str">
        <f t="shared" si="10"/>
        <v/>
      </c>
      <c r="H388" s="6" t="str">
        <f t="shared" si="11"/>
        <v/>
      </c>
    </row>
    <row r="389" spans="2:8">
      <c r="B389" s="12" t="str">
        <f t="shared" si="10"/>
        <v/>
      </c>
      <c r="H389" s="6" t="str">
        <f t="shared" si="11"/>
        <v/>
      </c>
    </row>
    <row r="390" spans="2:8">
      <c r="B390" s="12" t="str">
        <f t="shared" ref="B390:B453" si="12">IF(A390&lt;&gt;"",CONCATENATE(MONTH(A390),"/",YEAR(A390)),"")</f>
        <v/>
      </c>
      <c r="H390" s="6" t="str">
        <f t="shared" ref="H390:H453" si="13">IF(AND(G390&lt;&gt;0,F390&lt;&gt;""),G390/F390,"")</f>
        <v/>
      </c>
    </row>
    <row r="391" spans="2:8">
      <c r="B391" s="12" t="str">
        <f t="shared" si="12"/>
        <v/>
      </c>
      <c r="H391" s="6" t="str">
        <f t="shared" si="13"/>
        <v/>
      </c>
    </row>
    <row r="392" spans="2:8">
      <c r="B392" s="12" t="str">
        <f t="shared" si="12"/>
        <v/>
      </c>
      <c r="H392" s="6" t="str">
        <f t="shared" si="13"/>
        <v/>
      </c>
    </row>
    <row r="393" spans="2:8">
      <c r="B393" s="12" t="str">
        <f t="shared" si="12"/>
        <v/>
      </c>
      <c r="H393" s="6" t="str">
        <f t="shared" si="13"/>
        <v/>
      </c>
    </row>
    <row r="394" spans="2:8">
      <c r="B394" s="12" t="str">
        <f t="shared" si="12"/>
        <v/>
      </c>
      <c r="H394" s="6" t="str">
        <f t="shared" si="13"/>
        <v/>
      </c>
    </row>
    <row r="395" spans="2:8">
      <c r="B395" s="12" t="str">
        <f t="shared" si="12"/>
        <v/>
      </c>
      <c r="H395" s="6" t="str">
        <f t="shared" si="13"/>
        <v/>
      </c>
    </row>
    <row r="396" spans="2:8">
      <c r="B396" s="12" t="str">
        <f t="shared" si="12"/>
        <v/>
      </c>
      <c r="H396" s="6" t="str">
        <f t="shared" si="13"/>
        <v/>
      </c>
    </row>
    <row r="397" spans="2:8">
      <c r="B397" s="12" t="str">
        <f t="shared" si="12"/>
        <v/>
      </c>
      <c r="H397" s="6" t="str">
        <f t="shared" si="13"/>
        <v/>
      </c>
    </row>
    <row r="398" spans="2:8">
      <c r="B398" s="12" t="str">
        <f t="shared" si="12"/>
        <v/>
      </c>
      <c r="H398" s="6" t="str">
        <f t="shared" si="13"/>
        <v/>
      </c>
    </row>
    <row r="399" spans="2:8">
      <c r="B399" s="12" t="str">
        <f t="shared" si="12"/>
        <v/>
      </c>
      <c r="H399" s="6" t="str">
        <f t="shared" si="13"/>
        <v/>
      </c>
    </row>
    <row r="400" spans="2:8">
      <c r="B400" s="12" t="str">
        <f t="shared" si="12"/>
        <v/>
      </c>
      <c r="H400" s="6" t="str">
        <f t="shared" si="13"/>
        <v/>
      </c>
    </row>
    <row r="401" spans="2:8">
      <c r="B401" s="12" t="str">
        <f t="shared" si="12"/>
        <v/>
      </c>
      <c r="H401" s="6" t="str">
        <f t="shared" si="13"/>
        <v/>
      </c>
    </row>
    <row r="402" spans="2:8">
      <c r="B402" s="12" t="str">
        <f t="shared" si="12"/>
        <v/>
      </c>
      <c r="H402" s="6" t="str">
        <f t="shared" si="13"/>
        <v/>
      </c>
    </row>
    <row r="403" spans="2:8">
      <c r="B403" s="12" t="str">
        <f t="shared" si="12"/>
        <v/>
      </c>
      <c r="H403" s="6" t="str">
        <f t="shared" si="13"/>
        <v/>
      </c>
    </row>
    <row r="404" spans="2:8">
      <c r="B404" s="12" t="str">
        <f t="shared" si="12"/>
        <v/>
      </c>
      <c r="H404" s="6" t="str">
        <f t="shared" si="13"/>
        <v/>
      </c>
    </row>
    <row r="405" spans="2:8">
      <c r="B405" s="12" t="str">
        <f t="shared" si="12"/>
        <v/>
      </c>
      <c r="H405" s="6" t="str">
        <f t="shared" si="13"/>
        <v/>
      </c>
    </row>
    <row r="406" spans="2:8">
      <c r="B406" s="12" t="str">
        <f t="shared" si="12"/>
        <v/>
      </c>
      <c r="H406" s="6" t="str">
        <f t="shared" si="13"/>
        <v/>
      </c>
    </row>
    <row r="407" spans="2:8">
      <c r="B407" s="12" t="str">
        <f t="shared" si="12"/>
        <v/>
      </c>
      <c r="H407" s="6" t="str">
        <f t="shared" si="13"/>
        <v/>
      </c>
    </row>
    <row r="408" spans="2:8">
      <c r="B408" s="12" t="str">
        <f t="shared" si="12"/>
        <v/>
      </c>
      <c r="H408" s="6" t="str">
        <f t="shared" si="13"/>
        <v/>
      </c>
    </row>
    <row r="409" spans="2:8">
      <c r="B409" s="12" t="str">
        <f t="shared" si="12"/>
        <v/>
      </c>
      <c r="H409" s="6" t="str">
        <f t="shared" si="13"/>
        <v/>
      </c>
    </row>
    <row r="410" spans="2:8">
      <c r="B410" s="12" t="str">
        <f t="shared" si="12"/>
        <v/>
      </c>
      <c r="H410" s="6" t="str">
        <f t="shared" si="13"/>
        <v/>
      </c>
    </row>
    <row r="411" spans="2:8">
      <c r="B411" s="12" t="str">
        <f t="shared" si="12"/>
        <v/>
      </c>
      <c r="H411" s="6" t="str">
        <f t="shared" si="13"/>
        <v/>
      </c>
    </row>
    <row r="412" spans="2:8">
      <c r="B412" s="12" t="str">
        <f t="shared" si="12"/>
        <v/>
      </c>
      <c r="H412" s="6" t="str">
        <f t="shared" si="13"/>
        <v/>
      </c>
    </row>
    <row r="413" spans="2:8">
      <c r="B413" s="12" t="str">
        <f t="shared" si="12"/>
        <v/>
      </c>
      <c r="H413" s="6" t="str">
        <f t="shared" si="13"/>
        <v/>
      </c>
    </row>
    <row r="414" spans="2:8">
      <c r="B414" s="12" t="str">
        <f t="shared" si="12"/>
        <v/>
      </c>
      <c r="H414" s="6" t="str">
        <f t="shared" si="13"/>
        <v/>
      </c>
    </row>
    <row r="415" spans="2:8">
      <c r="B415" s="12" t="str">
        <f t="shared" si="12"/>
        <v/>
      </c>
      <c r="H415" s="6" t="str">
        <f t="shared" si="13"/>
        <v/>
      </c>
    </row>
    <row r="416" spans="2:8">
      <c r="B416" s="12" t="str">
        <f t="shared" si="12"/>
        <v/>
      </c>
      <c r="H416" s="6" t="str">
        <f t="shared" si="13"/>
        <v/>
      </c>
    </row>
    <row r="417" spans="2:8">
      <c r="B417" s="12" t="str">
        <f t="shared" si="12"/>
        <v/>
      </c>
      <c r="H417" s="6" t="str">
        <f t="shared" si="13"/>
        <v/>
      </c>
    </row>
    <row r="418" spans="2:8">
      <c r="B418" s="12" t="str">
        <f t="shared" si="12"/>
        <v/>
      </c>
      <c r="H418" s="6" t="str">
        <f t="shared" si="13"/>
        <v/>
      </c>
    </row>
    <row r="419" spans="2:8">
      <c r="B419" s="12" t="str">
        <f t="shared" si="12"/>
        <v/>
      </c>
      <c r="H419" s="6" t="str">
        <f t="shared" si="13"/>
        <v/>
      </c>
    </row>
    <row r="420" spans="2:8">
      <c r="B420" s="12" t="str">
        <f t="shared" si="12"/>
        <v/>
      </c>
      <c r="H420" s="6" t="str">
        <f t="shared" si="13"/>
        <v/>
      </c>
    </row>
    <row r="421" spans="2:8">
      <c r="B421" s="12" t="str">
        <f t="shared" si="12"/>
        <v/>
      </c>
      <c r="H421" s="6" t="str">
        <f t="shared" si="13"/>
        <v/>
      </c>
    </row>
    <row r="422" spans="2:8">
      <c r="B422" s="12" t="str">
        <f t="shared" si="12"/>
        <v/>
      </c>
      <c r="H422" s="6" t="str">
        <f t="shared" si="13"/>
        <v/>
      </c>
    </row>
    <row r="423" spans="2:8">
      <c r="B423" s="12" t="str">
        <f t="shared" si="12"/>
        <v/>
      </c>
      <c r="H423" s="6" t="str">
        <f t="shared" si="13"/>
        <v/>
      </c>
    </row>
    <row r="424" spans="2:8">
      <c r="B424" s="12" t="str">
        <f t="shared" si="12"/>
        <v/>
      </c>
      <c r="H424" s="6" t="str">
        <f t="shared" si="13"/>
        <v/>
      </c>
    </row>
    <row r="425" spans="2:8">
      <c r="B425" s="12" t="str">
        <f t="shared" si="12"/>
        <v/>
      </c>
      <c r="H425" s="6" t="str">
        <f t="shared" si="13"/>
        <v/>
      </c>
    </row>
    <row r="426" spans="2:8">
      <c r="B426" s="12" t="str">
        <f t="shared" si="12"/>
        <v/>
      </c>
      <c r="H426" s="6" t="str">
        <f t="shared" si="13"/>
        <v/>
      </c>
    </row>
    <row r="427" spans="2:8">
      <c r="B427" s="12" t="str">
        <f t="shared" si="12"/>
        <v/>
      </c>
      <c r="H427" s="6" t="str">
        <f t="shared" si="13"/>
        <v/>
      </c>
    </row>
    <row r="428" spans="2:8">
      <c r="B428" s="12" t="str">
        <f t="shared" si="12"/>
        <v/>
      </c>
      <c r="H428" s="6" t="str">
        <f t="shared" si="13"/>
        <v/>
      </c>
    </row>
    <row r="429" spans="2:8">
      <c r="B429" s="12" t="str">
        <f t="shared" si="12"/>
        <v/>
      </c>
      <c r="H429" s="6" t="str">
        <f t="shared" si="13"/>
        <v/>
      </c>
    </row>
    <row r="430" spans="2:8">
      <c r="B430" s="12" t="str">
        <f t="shared" si="12"/>
        <v/>
      </c>
      <c r="H430" s="6" t="str">
        <f t="shared" si="13"/>
        <v/>
      </c>
    </row>
    <row r="431" spans="2:8">
      <c r="B431" s="12" t="str">
        <f t="shared" si="12"/>
        <v/>
      </c>
      <c r="H431" s="6" t="str">
        <f t="shared" si="13"/>
        <v/>
      </c>
    </row>
    <row r="432" spans="2:8">
      <c r="B432" s="12" t="str">
        <f t="shared" si="12"/>
        <v/>
      </c>
      <c r="H432" s="6" t="str">
        <f t="shared" si="13"/>
        <v/>
      </c>
    </row>
    <row r="433" spans="2:8">
      <c r="B433" s="12" t="str">
        <f t="shared" si="12"/>
        <v/>
      </c>
      <c r="H433" s="6" t="str">
        <f t="shared" si="13"/>
        <v/>
      </c>
    </row>
    <row r="434" spans="2:8">
      <c r="B434" s="12" t="str">
        <f t="shared" si="12"/>
        <v/>
      </c>
      <c r="H434" s="6" t="str">
        <f t="shared" si="13"/>
        <v/>
      </c>
    </row>
    <row r="435" spans="2:8">
      <c r="B435" s="12" t="str">
        <f t="shared" si="12"/>
        <v/>
      </c>
      <c r="H435" s="6" t="str">
        <f t="shared" si="13"/>
        <v/>
      </c>
    </row>
    <row r="436" spans="2:8">
      <c r="B436" s="12" t="str">
        <f t="shared" si="12"/>
        <v/>
      </c>
      <c r="H436" s="6" t="str">
        <f t="shared" si="13"/>
        <v/>
      </c>
    </row>
    <row r="437" spans="2:8">
      <c r="B437" s="12" t="str">
        <f t="shared" si="12"/>
        <v/>
      </c>
      <c r="H437" s="6" t="str">
        <f t="shared" si="13"/>
        <v/>
      </c>
    </row>
    <row r="438" spans="2:8">
      <c r="B438" s="12" t="str">
        <f t="shared" si="12"/>
        <v/>
      </c>
      <c r="H438" s="6" t="str">
        <f t="shared" si="13"/>
        <v/>
      </c>
    </row>
    <row r="439" spans="2:8">
      <c r="B439" s="12" t="str">
        <f t="shared" si="12"/>
        <v/>
      </c>
      <c r="H439" s="6" t="str">
        <f t="shared" si="13"/>
        <v/>
      </c>
    </row>
    <row r="440" spans="2:8">
      <c r="B440" s="12" t="str">
        <f t="shared" si="12"/>
        <v/>
      </c>
      <c r="H440" s="6" t="str">
        <f t="shared" si="13"/>
        <v/>
      </c>
    </row>
    <row r="441" spans="2:8">
      <c r="B441" s="12" t="str">
        <f t="shared" si="12"/>
        <v/>
      </c>
      <c r="H441" s="6" t="str">
        <f t="shared" si="13"/>
        <v/>
      </c>
    </row>
    <row r="442" spans="2:8">
      <c r="B442" s="12" t="str">
        <f t="shared" si="12"/>
        <v/>
      </c>
      <c r="H442" s="6" t="str">
        <f t="shared" si="13"/>
        <v/>
      </c>
    </row>
    <row r="443" spans="2:8">
      <c r="B443" s="12" t="str">
        <f t="shared" si="12"/>
        <v/>
      </c>
      <c r="H443" s="6" t="str">
        <f t="shared" si="13"/>
        <v/>
      </c>
    </row>
    <row r="444" spans="2:8">
      <c r="B444" s="12" t="str">
        <f t="shared" si="12"/>
        <v/>
      </c>
      <c r="H444" s="6" t="str">
        <f t="shared" si="13"/>
        <v/>
      </c>
    </row>
    <row r="445" spans="2:8">
      <c r="B445" s="12" t="str">
        <f t="shared" si="12"/>
        <v/>
      </c>
      <c r="H445" s="6" t="str">
        <f t="shared" si="13"/>
        <v/>
      </c>
    </row>
    <row r="446" spans="2:8">
      <c r="B446" s="12" t="str">
        <f t="shared" si="12"/>
        <v/>
      </c>
      <c r="H446" s="6" t="str">
        <f t="shared" si="13"/>
        <v/>
      </c>
    </row>
    <row r="447" spans="2:8">
      <c r="B447" s="12" t="str">
        <f t="shared" si="12"/>
        <v/>
      </c>
      <c r="H447" s="6" t="str">
        <f t="shared" si="13"/>
        <v/>
      </c>
    </row>
    <row r="448" spans="2:8">
      <c r="B448" s="12" t="str">
        <f t="shared" si="12"/>
        <v/>
      </c>
      <c r="H448" s="6" t="str">
        <f t="shared" si="13"/>
        <v/>
      </c>
    </row>
    <row r="449" spans="2:8">
      <c r="B449" s="12" t="str">
        <f t="shared" si="12"/>
        <v/>
      </c>
      <c r="H449" s="6" t="str">
        <f t="shared" si="13"/>
        <v/>
      </c>
    </row>
    <row r="450" spans="2:8">
      <c r="B450" s="12" t="str">
        <f t="shared" si="12"/>
        <v/>
      </c>
      <c r="H450" s="6" t="str">
        <f t="shared" si="13"/>
        <v/>
      </c>
    </row>
    <row r="451" spans="2:8">
      <c r="B451" s="12" t="str">
        <f t="shared" si="12"/>
        <v/>
      </c>
      <c r="H451" s="6" t="str">
        <f t="shared" si="13"/>
        <v/>
      </c>
    </row>
    <row r="452" spans="2:8">
      <c r="B452" s="12" t="str">
        <f t="shared" si="12"/>
        <v/>
      </c>
      <c r="H452" s="6" t="str">
        <f t="shared" si="13"/>
        <v/>
      </c>
    </row>
    <row r="453" spans="2:8">
      <c r="B453" s="12" t="str">
        <f t="shared" si="12"/>
        <v/>
      </c>
      <c r="H453" s="6" t="str">
        <f t="shared" si="13"/>
        <v/>
      </c>
    </row>
    <row r="454" spans="2:8">
      <c r="B454" s="12" t="str">
        <f t="shared" ref="B454:B517" si="14">IF(A454&lt;&gt;"",CONCATENATE(MONTH(A454),"/",YEAR(A454)),"")</f>
        <v/>
      </c>
      <c r="H454" s="6" t="str">
        <f t="shared" ref="H454:H517" si="15">IF(AND(G454&lt;&gt;0,F454&lt;&gt;""),G454/F454,"")</f>
        <v/>
      </c>
    </row>
    <row r="455" spans="2:8">
      <c r="B455" s="12" t="str">
        <f t="shared" si="14"/>
        <v/>
      </c>
      <c r="H455" s="6" t="str">
        <f t="shared" si="15"/>
        <v/>
      </c>
    </row>
    <row r="456" spans="2:8">
      <c r="B456" s="12" t="str">
        <f t="shared" si="14"/>
        <v/>
      </c>
      <c r="H456" s="6" t="str">
        <f t="shared" si="15"/>
        <v/>
      </c>
    </row>
    <row r="457" spans="2:8">
      <c r="B457" s="12" t="str">
        <f t="shared" si="14"/>
        <v/>
      </c>
      <c r="H457" s="6" t="str">
        <f t="shared" si="15"/>
        <v/>
      </c>
    </row>
    <row r="458" spans="2:8">
      <c r="B458" s="12" t="str">
        <f t="shared" si="14"/>
        <v/>
      </c>
      <c r="H458" s="6" t="str">
        <f t="shared" si="15"/>
        <v/>
      </c>
    </row>
    <row r="459" spans="2:8">
      <c r="B459" s="12" t="str">
        <f t="shared" si="14"/>
        <v/>
      </c>
      <c r="H459" s="6" t="str">
        <f t="shared" si="15"/>
        <v/>
      </c>
    </row>
    <row r="460" spans="2:8">
      <c r="B460" s="12" t="str">
        <f t="shared" si="14"/>
        <v/>
      </c>
      <c r="H460" s="6" t="str">
        <f t="shared" si="15"/>
        <v/>
      </c>
    </row>
    <row r="461" spans="2:8">
      <c r="B461" s="12" t="str">
        <f t="shared" si="14"/>
        <v/>
      </c>
      <c r="H461" s="6" t="str">
        <f t="shared" si="15"/>
        <v/>
      </c>
    </row>
    <row r="462" spans="2:8">
      <c r="B462" s="12" t="str">
        <f t="shared" si="14"/>
        <v/>
      </c>
      <c r="H462" s="6" t="str">
        <f t="shared" si="15"/>
        <v/>
      </c>
    </row>
    <row r="463" spans="2:8">
      <c r="B463" s="12" t="str">
        <f t="shared" si="14"/>
        <v/>
      </c>
      <c r="H463" s="6" t="str">
        <f t="shared" si="15"/>
        <v/>
      </c>
    </row>
    <row r="464" spans="2:8">
      <c r="B464" s="12" t="str">
        <f t="shared" si="14"/>
        <v/>
      </c>
      <c r="H464" s="6" t="str">
        <f t="shared" si="15"/>
        <v/>
      </c>
    </row>
    <row r="465" spans="2:8">
      <c r="B465" s="12" t="str">
        <f t="shared" si="14"/>
        <v/>
      </c>
      <c r="H465" s="6" t="str">
        <f t="shared" si="15"/>
        <v/>
      </c>
    </row>
    <row r="466" spans="2:8">
      <c r="B466" s="12" t="str">
        <f t="shared" si="14"/>
        <v/>
      </c>
      <c r="H466" s="6" t="str">
        <f t="shared" si="15"/>
        <v/>
      </c>
    </row>
    <row r="467" spans="2:8">
      <c r="B467" s="12" t="str">
        <f t="shared" si="14"/>
        <v/>
      </c>
      <c r="H467" s="6" t="str">
        <f t="shared" si="15"/>
        <v/>
      </c>
    </row>
    <row r="468" spans="2:8">
      <c r="B468" s="12" t="str">
        <f t="shared" si="14"/>
        <v/>
      </c>
      <c r="H468" s="6" t="str">
        <f t="shared" si="15"/>
        <v/>
      </c>
    </row>
    <row r="469" spans="2:8">
      <c r="B469" s="12" t="str">
        <f t="shared" si="14"/>
        <v/>
      </c>
      <c r="H469" s="6" t="str">
        <f t="shared" si="15"/>
        <v/>
      </c>
    </row>
    <row r="470" spans="2:8">
      <c r="B470" s="12" t="str">
        <f t="shared" si="14"/>
        <v/>
      </c>
      <c r="H470" s="6" t="str">
        <f t="shared" si="15"/>
        <v/>
      </c>
    </row>
    <row r="471" spans="2:8">
      <c r="B471" s="12" t="str">
        <f t="shared" si="14"/>
        <v/>
      </c>
      <c r="H471" s="6" t="str">
        <f t="shared" si="15"/>
        <v/>
      </c>
    </row>
    <row r="472" spans="2:8">
      <c r="B472" s="12" t="str">
        <f t="shared" si="14"/>
        <v/>
      </c>
      <c r="H472" s="6" t="str">
        <f t="shared" si="15"/>
        <v/>
      </c>
    </row>
    <row r="473" spans="2:8">
      <c r="B473" s="12" t="str">
        <f t="shared" si="14"/>
        <v/>
      </c>
      <c r="H473" s="6" t="str">
        <f t="shared" si="15"/>
        <v/>
      </c>
    </row>
    <row r="474" spans="2:8">
      <c r="B474" s="12" t="str">
        <f t="shared" si="14"/>
        <v/>
      </c>
      <c r="H474" s="6" t="str">
        <f t="shared" si="15"/>
        <v/>
      </c>
    </row>
    <row r="475" spans="2:8">
      <c r="B475" s="12" t="str">
        <f t="shared" si="14"/>
        <v/>
      </c>
      <c r="H475" s="6" t="str">
        <f t="shared" si="15"/>
        <v/>
      </c>
    </row>
    <row r="476" spans="2:8">
      <c r="B476" s="12" t="str">
        <f t="shared" si="14"/>
        <v/>
      </c>
      <c r="H476" s="6" t="str">
        <f t="shared" si="15"/>
        <v/>
      </c>
    </row>
    <row r="477" spans="2:8">
      <c r="B477" s="12" t="str">
        <f t="shared" si="14"/>
        <v/>
      </c>
      <c r="H477" s="6" t="str">
        <f t="shared" si="15"/>
        <v/>
      </c>
    </row>
    <row r="478" spans="2:8">
      <c r="B478" s="12" t="str">
        <f t="shared" si="14"/>
        <v/>
      </c>
      <c r="H478" s="6" t="str">
        <f t="shared" si="15"/>
        <v/>
      </c>
    </row>
    <row r="479" spans="2:8">
      <c r="B479" s="12" t="str">
        <f t="shared" si="14"/>
        <v/>
      </c>
      <c r="H479" s="6" t="str">
        <f t="shared" si="15"/>
        <v/>
      </c>
    </row>
    <row r="480" spans="2:8">
      <c r="B480" s="12" t="str">
        <f t="shared" si="14"/>
        <v/>
      </c>
      <c r="H480" s="6" t="str">
        <f t="shared" si="15"/>
        <v/>
      </c>
    </row>
    <row r="481" spans="2:8">
      <c r="B481" s="12" t="str">
        <f t="shared" si="14"/>
        <v/>
      </c>
      <c r="H481" s="6" t="str">
        <f t="shared" si="15"/>
        <v/>
      </c>
    </row>
    <row r="482" spans="2:8">
      <c r="B482" s="12" t="str">
        <f t="shared" si="14"/>
        <v/>
      </c>
      <c r="H482" s="6" t="str">
        <f t="shared" si="15"/>
        <v/>
      </c>
    </row>
    <row r="483" spans="2:8">
      <c r="B483" s="12" t="str">
        <f t="shared" si="14"/>
        <v/>
      </c>
      <c r="H483" s="6" t="str">
        <f t="shared" si="15"/>
        <v/>
      </c>
    </row>
    <row r="484" spans="2:8">
      <c r="B484" s="12" t="str">
        <f t="shared" si="14"/>
        <v/>
      </c>
      <c r="H484" s="6" t="str">
        <f t="shared" si="15"/>
        <v/>
      </c>
    </row>
    <row r="485" spans="2:8">
      <c r="B485" s="12" t="str">
        <f t="shared" si="14"/>
        <v/>
      </c>
      <c r="H485" s="6" t="str">
        <f t="shared" si="15"/>
        <v/>
      </c>
    </row>
    <row r="486" spans="2:8">
      <c r="B486" s="12" t="str">
        <f t="shared" si="14"/>
        <v/>
      </c>
      <c r="H486" s="6" t="str">
        <f t="shared" si="15"/>
        <v/>
      </c>
    </row>
    <row r="487" spans="2:8">
      <c r="B487" s="12" t="str">
        <f t="shared" si="14"/>
        <v/>
      </c>
      <c r="H487" s="6" t="str">
        <f t="shared" si="15"/>
        <v/>
      </c>
    </row>
    <row r="488" spans="2:8">
      <c r="B488" s="12" t="str">
        <f t="shared" si="14"/>
        <v/>
      </c>
      <c r="H488" s="6" t="str">
        <f t="shared" si="15"/>
        <v/>
      </c>
    </row>
    <row r="489" spans="2:8">
      <c r="B489" s="12" t="str">
        <f t="shared" si="14"/>
        <v/>
      </c>
      <c r="H489" s="6" t="str">
        <f t="shared" si="15"/>
        <v/>
      </c>
    </row>
    <row r="490" spans="2:8">
      <c r="B490" s="12" t="str">
        <f t="shared" si="14"/>
        <v/>
      </c>
      <c r="H490" s="6" t="str">
        <f t="shared" si="15"/>
        <v/>
      </c>
    </row>
    <row r="491" spans="2:8">
      <c r="B491" s="12" t="str">
        <f t="shared" si="14"/>
        <v/>
      </c>
      <c r="H491" s="6" t="str">
        <f t="shared" si="15"/>
        <v/>
      </c>
    </row>
    <row r="492" spans="2:8">
      <c r="B492" s="12" t="str">
        <f t="shared" si="14"/>
        <v/>
      </c>
      <c r="H492" s="6" t="str">
        <f t="shared" si="15"/>
        <v/>
      </c>
    </row>
    <row r="493" spans="2:8">
      <c r="B493" s="12" t="str">
        <f t="shared" si="14"/>
        <v/>
      </c>
      <c r="H493" s="6" t="str">
        <f t="shared" si="15"/>
        <v/>
      </c>
    </row>
    <row r="494" spans="2:8">
      <c r="B494" s="12" t="str">
        <f t="shared" si="14"/>
        <v/>
      </c>
      <c r="H494" s="6" t="str">
        <f t="shared" si="15"/>
        <v/>
      </c>
    </row>
    <row r="495" spans="2:8">
      <c r="B495" s="12" t="str">
        <f t="shared" si="14"/>
        <v/>
      </c>
      <c r="H495" s="6" t="str">
        <f t="shared" si="15"/>
        <v/>
      </c>
    </row>
    <row r="496" spans="2:8">
      <c r="B496" s="12" t="str">
        <f t="shared" si="14"/>
        <v/>
      </c>
      <c r="H496" s="6" t="str">
        <f t="shared" si="15"/>
        <v/>
      </c>
    </row>
    <row r="497" spans="2:8">
      <c r="B497" s="12" t="str">
        <f t="shared" si="14"/>
        <v/>
      </c>
      <c r="H497" s="6" t="str">
        <f t="shared" si="15"/>
        <v/>
      </c>
    </row>
    <row r="498" spans="2:8">
      <c r="B498" s="12" t="str">
        <f t="shared" si="14"/>
        <v/>
      </c>
      <c r="H498" s="6" t="str">
        <f t="shared" si="15"/>
        <v/>
      </c>
    </row>
    <row r="499" spans="2:8">
      <c r="B499" s="12" t="str">
        <f t="shared" si="14"/>
        <v/>
      </c>
      <c r="H499" s="6" t="str">
        <f t="shared" si="15"/>
        <v/>
      </c>
    </row>
    <row r="500" spans="2:8">
      <c r="B500" s="12" t="str">
        <f t="shared" si="14"/>
        <v/>
      </c>
      <c r="H500" s="6" t="str">
        <f t="shared" si="15"/>
        <v/>
      </c>
    </row>
    <row r="501" spans="2:8">
      <c r="B501" s="12" t="str">
        <f t="shared" si="14"/>
        <v/>
      </c>
      <c r="H501" s="6" t="str">
        <f t="shared" si="15"/>
        <v/>
      </c>
    </row>
    <row r="502" spans="2:8">
      <c r="B502" s="12" t="str">
        <f t="shared" si="14"/>
        <v/>
      </c>
      <c r="H502" s="6" t="str">
        <f t="shared" si="15"/>
        <v/>
      </c>
    </row>
    <row r="503" spans="2:8">
      <c r="B503" s="12" t="str">
        <f t="shared" si="14"/>
        <v/>
      </c>
      <c r="H503" s="6" t="str">
        <f t="shared" si="15"/>
        <v/>
      </c>
    </row>
    <row r="504" spans="2:8">
      <c r="B504" s="12" t="str">
        <f t="shared" si="14"/>
        <v/>
      </c>
      <c r="H504" s="6" t="str">
        <f t="shared" si="15"/>
        <v/>
      </c>
    </row>
    <row r="505" spans="2:8">
      <c r="B505" s="12" t="str">
        <f t="shared" si="14"/>
        <v/>
      </c>
      <c r="H505" s="6" t="str">
        <f t="shared" si="15"/>
        <v/>
      </c>
    </row>
    <row r="506" spans="2:8">
      <c r="B506" s="12" t="str">
        <f t="shared" si="14"/>
        <v/>
      </c>
      <c r="H506" s="6" t="str">
        <f t="shared" si="15"/>
        <v/>
      </c>
    </row>
    <row r="507" spans="2:8">
      <c r="B507" s="12" t="str">
        <f t="shared" si="14"/>
        <v/>
      </c>
      <c r="H507" s="6" t="str">
        <f t="shared" si="15"/>
        <v/>
      </c>
    </row>
    <row r="508" spans="2:8">
      <c r="B508" s="12" t="str">
        <f t="shared" si="14"/>
        <v/>
      </c>
      <c r="H508" s="6" t="str">
        <f t="shared" si="15"/>
        <v/>
      </c>
    </row>
    <row r="509" spans="2:8">
      <c r="B509" s="12" t="str">
        <f t="shared" si="14"/>
        <v/>
      </c>
      <c r="H509" s="6" t="str">
        <f t="shared" si="15"/>
        <v/>
      </c>
    </row>
    <row r="510" spans="2:8">
      <c r="B510" s="12" t="str">
        <f t="shared" si="14"/>
        <v/>
      </c>
      <c r="H510" s="6" t="str">
        <f t="shared" si="15"/>
        <v/>
      </c>
    </row>
    <row r="511" spans="2:8">
      <c r="B511" s="12" t="str">
        <f t="shared" si="14"/>
        <v/>
      </c>
      <c r="H511" s="6" t="str">
        <f t="shared" si="15"/>
        <v/>
      </c>
    </row>
    <row r="512" spans="2:8">
      <c r="B512" s="12" t="str">
        <f t="shared" si="14"/>
        <v/>
      </c>
      <c r="H512" s="6" t="str">
        <f t="shared" si="15"/>
        <v/>
      </c>
    </row>
    <row r="513" spans="2:8">
      <c r="B513" s="12" t="str">
        <f t="shared" si="14"/>
        <v/>
      </c>
      <c r="H513" s="6" t="str">
        <f t="shared" si="15"/>
        <v/>
      </c>
    </row>
    <row r="514" spans="2:8">
      <c r="B514" s="12" t="str">
        <f t="shared" si="14"/>
        <v/>
      </c>
      <c r="H514" s="6" t="str">
        <f t="shared" si="15"/>
        <v/>
      </c>
    </row>
    <row r="515" spans="2:8">
      <c r="B515" s="12" t="str">
        <f t="shared" si="14"/>
        <v/>
      </c>
      <c r="H515" s="6" t="str">
        <f t="shared" si="15"/>
        <v/>
      </c>
    </row>
    <row r="516" spans="2:8">
      <c r="B516" s="12" t="str">
        <f t="shared" si="14"/>
        <v/>
      </c>
      <c r="H516" s="6" t="str">
        <f t="shared" si="15"/>
        <v/>
      </c>
    </row>
    <row r="517" spans="2:8">
      <c r="B517" s="12" t="str">
        <f t="shared" si="14"/>
        <v/>
      </c>
      <c r="H517" s="6" t="str">
        <f t="shared" si="15"/>
        <v/>
      </c>
    </row>
    <row r="518" spans="2:8">
      <c r="B518" s="12" t="str">
        <f t="shared" ref="B518:B581" si="16">IF(A518&lt;&gt;"",CONCATENATE(MONTH(A518),"/",YEAR(A518)),"")</f>
        <v/>
      </c>
      <c r="H518" s="6" t="str">
        <f t="shared" ref="H518:H581" si="17">IF(AND(G518&lt;&gt;0,F518&lt;&gt;""),G518/F518,"")</f>
        <v/>
      </c>
    </row>
    <row r="519" spans="2:8">
      <c r="B519" s="12" t="str">
        <f t="shared" si="16"/>
        <v/>
      </c>
      <c r="H519" s="6" t="str">
        <f t="shared" si="17"/>
        <v/>
      </c>
    </row>
    <row r="520" spans="2:8">
      <c r="B520" s="12" t="str">
        <f t="shared" si="16"/>
        <v/>
      </c>
      <c r="H520" s="6" t="str">
        <f t="shared" si="17"/>
        <v/>
      </c>
    </row>
    <row r="521" spans="2:8">
      <c r="B521" s="12" t="str">
        <f t="shared" si="16"/>
        <v/>
      </c>
      <c r="H521" s="6" t="str">
        <f t="shared" si="17"/>
        <v/>
      </c>
    </row>
    <row r="522" spans="2:8">
      <c r="B522" s="12" t="str">
        <f t="shared" si="16"/>
        <v/>
      </c>
      <c r="H522" s="6" t="str">
        <f t="shared" si="17"/>
        <v/>
      </c>
    </row>
    <row r="523" spans="2:8">
      <c r="B523" s="12" t="str">
        <f t="shared" si="16"/>
        <v/>
      </c>
      <c r="H523" s="6" t="str">
        <f t="shared" si="17"/>
        <v/>
      </c>
    </row>
    <row r="524" spans="2:8">
      <c r="B524" s="12" t="str">
        <f t="shared" si="16"/>
        <v/>
      </c>
      <c r="H524" s="6" t="str">
        <f t="shared" si="17"/>
        <v/>
      </c>
    </row>
    <row r="525" spans="2:8">
      <c r="B525" s="12" t="str">
        <f t="shared" si="16"/>
        <v/>
      </c>
      <c r="H525" s="6" t="str">
        <f t="shared" si="17"/>
        <v/>
      </c>
    </row>
    <row r="526" spans="2:8">
      <c r="B526" s="12" t="str">
        <f t="shared" si="16"/>
        <v/>
      </c>
      <c r="H526" s="6" t="str">
        <f t="shared" si="17"/>
        <v/>
      </c>
    </row>
    <row r="527" spans="2:8">
      <c r="B527" s="12" t="str">
        <f t="shared" si="16"/>
        <v/>
      </c>
      <c r="H527" s="6" t="str">
        <f t="shared" si="17"/>
        <v/>
      </c>
    </row>
    <row r="528" spans="2:8">
      <c r="B528" s="12" t="str">
        <f t="shared" si="16"/>
        <v/>
      </c>
      <c r="H528" s="6" t="str">
        <f t="shared" si="17"/>
        <v/>
      </c>
    </row>
    <row r="529" spans="2:8">
      <c r="B529" s="12" t="str">
        <f t="shared" si="16"/>
        <v/>
      </c>
      <c r="H529" s="6" t="str">
        <f t="shared" si="17"/>
        <v/>
      </c>
    </row>
    <row r="530" spans="2:8">
      <c r="B530" s="12" t="str">
        <f t="shared" si="16"/>
        <v/>
      </c>
      <c r="H530" s="6" t="str">
        <f t="shared" si="17"/>
        <v/>
      </c>
    </row>
    <row r="531" spans="2:8">
      <c r="B531" s="12" t="str">
        <f t="shared" si="16"/>
        <v/>
      </c>
      <c r="H531" s="6" t="str">
        <f t="shared" si="17"/>
        <v/>
      </c>
    </row>
    <row r="532" spans="2:8">
      <c r="B532" s="12" t="str">
        <f t="shared" si="16"/>
        <v/>
      </c>
      <c r="H532" s="6" t="str">
        <f t="shared" si="17"/>
        <v/>
      </c>
    </row>
    <row r="533" spans="2:8">
      <c r="B533" s="12" t="str">
        <f t="shared" si="16"/>
        <v/>
      </c>
      <c r="H533" s="6" t="str">
        <f t="shared" si="17"/>
        <v/>
      </c>
    </row>
    <row r="534" spans="2:8">
      <c r="B534" s="12" t="str">
        <f t="shared" si="16"/>
        <v/>
      </c>
      <c r="H534" s="6" t="str">
        <f t="shared" si="17"/>
        <v/>
      </c>
    </row>
    <row r="535" spans="2:8">
      <c r="B535" s="12" t="str">
        <f t="shared" si="16"/>
        <v/>
      </c>
      <c r="H535" s="6" t="str">
        <f t="shared" si="17"/>
        <v/>
      </c>
    </row>
    <row r="536" spans="2:8">
      <c r="B536" s="12" t="str">
        <f t="shared" si="16"/>
        <v/>
      </c>
      <c r="H536" s="6" t="str">
        <f t="shared" si="17"/>
        <v/>
      </c>
    </row>
    <row r="537" spans="2:8">
      <c r="B537" s="12" t="str">
        <f t="shared" si="16"/>
        <v/>
      </c>
      <c r="H537" s="6" t="str">
        <f t="shared" si="17"/>
        <v/>
      </c>
    </row>
    <row r="538" spans="2:8">
      <c r="B538" s="12" t="str">
        <f t="shared" si="16"/>
        <v/>
      </c>
      <c r="H538" s="6" t="str">
        <f t="shared" si="17"/>
        <v/>
      </c>
    </row>
    <row r="539" spans="2:8">
      <c r="B539" s="12" t="str">
        <f t="shared" si="16"/>
        <v/>
      </c>
      <c r="H539" s="6" t="str">
        <f t="shared" si="17"/>
        <v/>
      </c>
    </row>
    <row r="540" spans="2:8">
      <c r="B540" s="12" t="str">
        <f t="shared" si="16"/>
        <v/>
      </c>
      <c r="H540" s="6" t="str">
        <f t="shared" si="17"/>
        <v/>
      </c>
    </row>
    <row r="541" spans="2:8">
      <c r="B541" s="12" t="str">
        <f t="shared" si="16"/>
        <v/>
      </c>
      <c r="H541" s="6" t="str">
        <f t="shared" si="17"/>
        <v/>
      </c>
    </row>
    <row r="542" spans="2:8">
      <c r="B542" s="12" t="str">
        <f t="shared" si="16"/>
        <v/>
      </c>
      <c r="H542" s="6" t="str">
        <f t="shared" si="17"/>
        <v/>
      </c>
    </row>
    <row r="543" spans="2:8">
      <c r="B543" s="12" t="str">
        <f t="shared" si="16"/>
        <v/>
      </c>
      <c r="H543" s="6" t="str">
        <f t="shared" si="17"/>
        <v/>
      </c>
    </row>
    <row r="544" spans="2:8">
      <c r="B544" s="12" t="str">
        <f t="shared" si="16"/>
        <v/>
      </c>
      <c r="H544" s="6" t="str">
        <f t="shared" si="17"/>
        <v/>
      </c>
    </row>
    <row r="545" spans="2:8">
      <c r="B545" s="12" t="str">
        <f t="shared" si="16"/>
        <v/>
      </c>
      <c r="H545" s="6" t="str">
        <f t="shared" si="17"/>
        <v/>
      </c>
    </row>
    <row r="546" spans="2:8">
      <c r="B546" s="12" t="str">
        <f t="shared" si="16"/>
        <v/>
      </c>
      <c r="H546" s="6" t="str">
        <f t="shared" si="17"/>
        <v/>
      </c>
    </row>
    <row r="547" spans="2:8">
      <c r="B547" s="12" t="str">
        <f t="shared" si="16"/>
        <v/>
      </c>
      <c r="H547" s="6" t="str">
        <f t="shared" si="17"/>
        <v/>
      </c>
    </row>
    <row r="548" spans="2:8">
      <c r="B548" s="12" t="str">
        <f t="shared" si="16"/>
        <v/>
      </c>
      <c r="H548" s="6" t="str">
        <f t="shared" si="17"/>
        <v/>
      </c>
    </row>
    <row r="549" spans="2:8">
      <c r="B549" s="12" t="str">
        <f t="shared" si="16"/>
        <v/>
      </c>
      <c r="H549" s="6" t="str">
        <f t="shared" si="17"/>
        <v/>
      </c>
    </row>
    <row r="550" spans="2:8">
      <c r="B550" s="12" t="str">
        <f t="shared" si="16"/>
        <v/>
      </c>
      <c r="H550" s="6" t="str">
        <f t="shared" si="17"/>
        <v/>
      </c>
    </row>
    <row r="551" spans="2:8">
      <c r="B551" s="12" t="str">
        <f t="shared" si="16"/>
        <v/>
      </c>
      <c r="H551" s="6" t="str">
        <f t="shared" si="17"/>
        <v/>
      </c>
    </row>
    <row r="552" spans="2:8">
      <c r="B552" s="12" t="str">
        <f t="shared" si="16"/>
        <v/>
      </c>
      <c r="H552" s="6" t="str">
        <f t="shared" si="17"/>
        <v/>
      </c>
    </row>
    <row r="553" spans="2:8">
      <c r="B553" s="12" t="str">
        <f t="shared" si="16"/>
        <v/>
      </c>
      <c r="H553" s="6" t="str">
        <f t="shared" si="17"/>
        <v/>
      </c>
    </row>
    <row r="554" spans="2:8">
      <c r="B554" s="12" t="str">
        <f t="shared" si="16"/>
        <v/>
      </c>
      <c r="H554" s="6" t="str">
        <f t="shared" si="17"/>
        <v/>
      </c>
    </row>
    <row r="555" spans="2:8">
      <c r="B555" s="12" t="str">
        <f t="shared" si="16"/>
        <v/>
      </c>
      <c r="H555" s="6" t="str">
        <f t="shared" si="17"/>
        <v/>
      </c>
    </row>
    <row r="556" spans="2:8">
      <c r="B556" s="12" t="str">
        <f t="shared" si="16"/>
        <v/>
      </c>
      <c r="H556" s="6" t="str">
        <f t="shared" si="17"/>
        <v/>
      </c>
    </row>
    <row r="557" spans="2:8">
      <c r="B557" s="12" t="str">
        <f t="shared" si="16"/>
        <v/>
      </c>
      <c r="H557" s="6" t="str">
        <f t="shared" si="17"/>
        <v/>
      </c>
    </row>
    <row r="558" spans="2:8">
      <c r="B558" s="12" t="str">
        <f t="shared" si="16"/>
        <v/>
      </c>
      <c r="H558" s="6" t="str">
        <f t="shared" si="17"/>
        <v/>
      </c>
    </row>
    <row r="559" spans="2:8">
      <c r="B559" s="12" t="str">
        <f t="shared" si="16"/>
        <v/>
      </c>
      <c r="H559" s="6" t="str">
        <f t="shared" si="17"/>
        <v/>
      </c>
    </row>
    <row r="560" spans="2:8">
      <c r="B560" s="12" t="str">
        <f t="shared" si="16"/>
        <v/>
      </c>
      <c r="H560" s="6" t="str">
        <f t="shared" si="17"/>
        <v/>
      </c>
    </row>
    <row r="561" spans="2:8">
      <c r="B561" s="12" t="str">
        <f t="shared" si="16"/>
        <v/>
      </c>
      <c r="H561" s="6" t="str">
        <f t="shared" si="17"/>
        <v/>
      </c>
    </row>
    <row r="562" spans="2:8">
      <c r="B562" s="12" t="str">
        <f t="shared" si="16"/>
        <v/>
      </c>
      <c r="H562" s="6" t="str">
        <f t="shared" si="17"/>
        <v/>
      </c>
    </row>
    <row r="563" spans="2:8">
      <c r="B563" s="12" t="str">
        <f t="shared" si="16"/>
        <v/>
      </c>
      <c r="H563" s="6" t="str">
        <f t="shared" si="17"/>
        <v/>
      </c>
    </row>
    <row r="564" spans="2:8">
      <c r="B564" s="12" t="str">
        <f t="shared" si="16"/>
        <v/>
      </c>
      <c r="H564" s="6" t="str">
        <f t="shared" si="17"/>
        <v/>
      </c>
    </row>
    <row r="565" spans="2:8">
      <c r="B565" s="12" t="str">
        <f t="shared" si="16"/>
        <v/>
      </c>
      <c r="H565" s="6" t="str">
        <f t="shared" si="17"/>
        <v/>
      </c>
    </row>
    <row r="566" spans="2:8">
      <c r="B566" s="12" t="str">
        <f t="shared" si="16"/>
        <v/>
      </c>
      <c r="H566" s="6" t="str">
        <f t="shared" si="17"/>
        <v/>
      </c>
    </row>
    <row r="567" spans="2:8">
      <c r="B567" s="12" t="str">
        <f t="shared" si="16"/>
        <v/>
      </c>
      <c r="H567" s="6" t="str">
        <f t="shared" si="17"/>
        <v/>
      </c>
    </row>
    <row r="568" spans="2:8">
      <c r="B568" s="12" t="str">
        <f t="shared" si="16"/>
        <v/>
      </c>
      <c r="H568" s="6" t="str">
        <f t="shared" si="17"/>
        <v/>
      </c>
    </row>
    <row r="569" spans="2:8">
      <c r="B569" s="12" t="str">
        <f t="shared" si="16"/>
        <v/>
      </c>
      <c r="H569" s="6" t="str">
        <f t="shared" si="17"/>
        <v/>
      </c>
    </row>
    <row r="570" spans="2:8">
      <c r="B570" s="12" t="str">
        <f t="shared" si="16"/>
        <v/>
      </c>
      <c r="H570" s="6" t="str">
        <f t="shared" si="17"/>
        <v/>
      </c>
    </row>
    <row r="571" spans="2:8">
      <c r="B571" s="12" t="str">
        <f t="shared" si="16"/>
        <v/>
      </c>
      <c r="H571" s="6" t="str">
        <f t="shared" si="17"/>
        <v/>
      </c>
    </row>
    <row r="572" spans="2:8">
      <c r="B572" s="12" t="str">
        <f t="shared" si="16"/>
        <v/>
      </c>
      <c r="H572" s="6" t="str">
        <f t="shared" si="17"/>
        <v/>
      </c>
    </row>
    <row r="573" spans="2:8">
      <c r="B573" s="12" t="str">
        <f t="shared" si="16"/>
        <v/>
      </c>
      <c r="H573" s="6" t="str">
        <f t="shared" si="17"/>
        <v/>
      </c>
    </row>
    <row r="574" spans="2:8">
      <c r="B574" s="12" t="str">
        <f t="shared" si="16"/>
        <v/>
      </c>
      <c r="H574" s="6" t="str">
        <f t="shared" si="17"/>
        <v/>
      </c>
    </row>
    <row r="575" spans="2:8">
      <c r="B575" s="12" t="str">
        <f t="shared" si="16"/>
        <v/>
      </c>
      <c r="H575" s="6" t="str">
        <f t="shared" si="17"/>
        <v/>
      </c>
    </row>
    <row r="576" spans="2:8">
      <c r="B576" s="12" t="str">
        <f t="shared" si="16"/>
        <v/>
      </c>
      <c r="H576" s="6" t="str">
        <f t="shared" si="17"/>
        <v/>
      </c>
    </row>
    <row r="577" spans="2:8">
      <c r="B577" s="12" t="str">
        <f t="shared" si="16"/>
        <v/>
      </c>
      <c r="H577" s="6" t="str">
        <f t="shared" si="17"/>
        <v/>
      </c>
    </row>
    <row r="578" spans="2:8">
      <c r="B578" s="12" t="str">
        <f t="shared" si="16"/>
        <v/>
      </c>
      <c r="H578" s="6" t="str">
        <f t="shared" si="17"/>
        <v/>
      </c>
    </row>
    <row r="579" spans="2:8">
      <c r="B579" s="12" t="str">
        <f t="shared" si="16"/>
        <v/>
      </c>
      <c r="H579" s="6" t="str">
        <f t="shared" si="17"/>
        <v/>
      </c>
    </row>
    <row r="580" spans="2:8">
      <c r="B580" s="12" t="str">
        <f t="shared" si="16"/>
        <v/>
      </c>
      <c r="H580" s="6" t="str">
        <f t="shared" si="17"/>
        <v/>
      </c>
    </row>
    <row r="581" spans="2:8">
      <c r="B581" s="12" t="str">
        <f t="shared" si="16"/>
        <v/>
      </c>
      <c r="H581" s="6" t="str">
        <f t="shared" si="17"/>
        <v/>
      </c>
    </row>
    <row r="582" spans="2:8">
      <c r="B582" s="12" t="str">
        <f t="shared" ref="B582:B645" si="18">IF(A582&lt;&gt;"",CONCATENATE(MONTH(A582),"/",YEAR(A582)),"")</f>
        <v/>
      </c>
      <c r="H582" s="6" t="str">
        <f t="shared" ref="H582:H645" si="19">IF(AND(G582&lt;&gt;0,F582&lt;&gt;""),G582/F582,"")</f>
        <v/>
      </c>
    </row>
    <row r="583" spans="2:8">
      <c r="B583" s="12" t="str">
        <f t="shared" si="18"/>
        <v/>
      </c>
      <c r="H583" s="6" t="str">
        <f t="shared" si="19"/>
        <v/>
      </c>
    </row>
    <row r="584" spans="2:8">
      <c r="B584" s="12" t="str">
        <f t="shared" si="18"/>
        <v/>
      </c>
      <c r="H584" s="6" t="str">
        <f t="shared" si="19"/>
        <v/>
      </c>
    </row>
    <row r="585" spans="2:8">
      <c r="B585" s="12" t="str">
        <f t="shared" si="18"/>
        <v/>
      </c>
      <c r="H585" s="6" t="str">
        <f t="shared" si="19"/>
        <v/>
      </c>
    </row>
    <row r="586" spans="2:8">
      <c r="B586" s="12" t="str">
        <f t="shared" si="18"/>
        <v/>
      </c>
      <c r="H586" s="6" t="str">
        <f t="shared" si="19"/>
        <v/>
      </c>
    </row>
    <row r="587" spans="2:8">
      <c r="B587" s="12" t="str">
        <f t="shared" si="18"/>
        <v/>
      </c>
      <c r="H587" s="6" t="str">
        <f t="shared" si="19"/>
        <v/>
      </c>
    </row>
    <row r="588" spans="2:8">
      <c r="B588" s="12" t="str">
        <f t="shared" si="18"/>
        <v/>
      </c>
      <c r="H588" s="6" t="str">
        <f t="shared" si="19"/>
        <v/>
      </c>
    </row>
    <row r="589" spans="2:8">
      <c r="B589" s="12" t="str">
        <f t="shared" si="18"/>
        <v/>
      </c>
      <c r="H589" s="6" t="str">
        <f t="shared" si="19"/>
        <v/>
      </c>
    </row>
    <row r="590" spans="2:8">
      <c r="B590" s="12" t="str">
        <f t="shared" si="18"/>
        <v/>
      </c>
      <c r="H590" s="6" t="str">
        <f t="shared" si="19"/>
        <v/>
      </c>
    </row>
    <row r="591" spans="2:8">
      <c r="B591" s="12" t="str">
        <f t="shared" si="18"/>
        <v/>
      </c>
      <c r="H591" s="6" t="str">
        <f t="shared" si="19"/>
        <v/>
      </c>
    </row>
    <row r="592" spans="2:8">
      <c r="B592" s="12" t="str">
        <f t="shared" si="18"/>
        <v/>
      </c>
      <c r="H592" s="6" t="str">
        <f t="shared" si="19"/>
        <v/>
      </c>
    </row>
    <row r="593" spans="2:8">
      <c r="B593" s="12" t="str">
        <f t="shared" si="18"/>
        <v/>
      </c>
      <c r="H593" s="6" t="str">
        <f t="shared" si="19"/>
        <v/>
      </c>
    </row>
    <row r="594" spans="2:8">
      <c r="B594" s="12" t="str">
        <f t="shared" si="18"/>
        <v/>
      </c>
      <c r="H594" s="6" t="str">
        <f t="shared" si="19"/>
        <v/>
      </c>
    </row>
    <row r="595" spans="2:8">
      <c r="B595" s="12" t="str">
        <f t="shared" si="18"/>
        <v/>
      </c>
      <c r="H595" s="6" t="str">
        <f t="shared" si="19"/>
        <v/>
      </c>
    </row>
    <row r="596" spans="2:8">
      <c r="B596" s="12" t="str">
        <f t="shared" si="18"/>
        <v/>
      </c>
      <c r="H596" s="6" t="str">
        <f t="shared" si="19"/>
        <v/>
      </c>
    </row>
    <row r="597" spans="2:8">
      <c r="B597" s="12" t="str">
        <f t="shared" si="18"/>
        <v/>
      </c>
      <c r="H597" s="6" t="str">
        <f t="shared" si="19"/>
        <v/>
      </c>
    </row>
    <row r="598" spans="2:8">
      <c r="B598" s="12" t="str">
        <f t="shared" si="18"/>
        <v/>
      </c>
      <c r="H598" s="6" t="str">
        <f t="shared" si="19"/>
        <v/>
      </c>
    </row>
    <row r="599" spans="2:8">
      <c r="B599" s="12" t="str">
        <f t="shared" si="18"/>
        <v/>
      </c>
      <c r="H599" s="6" t="str">
        <f t="shared" si="19"/>
        <v/>
      </c>
    </row>
    <row r="600" spans="2:8">
      <c r="B600" s="12" t="str">
        <f t="shared" si="18"/>
        <v/>
      </c>
      <c r="H600" s="6" t="str">
        <f t="shared" si="19"/>
        <v/>
      </c>
    </row>
    <row r="601" spans="2:8">
      <c r="B601" s="12" t="str">
        <f t="shared" si="18"/>
        <v/>
      </c>
      <c r="H601" s="6" t="str">
        <f t="shared" si="19"/>
        <v/>
      </c>
    </row>
    <row r="602" spans="2:8">
      <c r="B602" s="12" t="str">
        <f t="shared" si="18"/>
        <v/>
      </c>
      <c r="H602" s="6" t="str">
        <f t="shared" si="19"/>
        <v/>
      </c>
    </row>
    <row r="603" spans="2:8">
      <c r="B603" s="12" t="str">
        <f t="shared" si="18"/>
        <v/>
      </c>
      <c r="H603" s="6" t="str">
        <f t="shared" si="19"/>
        <v/>
      </c>
    </row>
    <row r="604" spans="2:8">
      <c r="B604" s="12" t="str">
        <f t="shared" si="18"/>
        <v/>
      </c>
      <c r="H604" s="6" t="str">
        <f t="shared" si="19"/>
        <v/>
      </c>
    </row>
    <row r="605" spans="2:8">
      <c r="B605" s="12" t="str">
        <f t="shared" si="18"/>
        <v/>
      </c>
      <c r="H605" s="6" t="str">
        <f t="shared" si="19"/>
        <v/>
      </c>
    </row>
    <row r="606" spans="2:8">
      <c r="B606" s="12" t="str">
        <f t="shared" si="18"/>
        <v/>
      </c>
      <c r="H606" s="6" t="str">
        <f t="shared" si="19"/>
        <v/>
      </c>
    </row>
    <row r="607" spans="2:8">
      <c r="B607" s="12" t="str">
        <f t="shared" si="18"/>
        <v/>
      </c>
      <c r="H607" s="6" t="str">
        <f t="shared" si="19"/>
        <v/>
      </c>
    </row>
    <row r="608" spans="2:8">
      <c r="B608" s="12" t="str">
        <f t="shared" si="18"/>
        <v/>
      </c>
      <c r="H608" s="6" t="str">
        <f t="shared" si="19"/>
        <v/>
      </c>
    </row>
    <row r="609" spans="2:8">
      <c r="B609" s="12" t="str">
        <f t="shared" si="18"/>
        <v/>
      </c>
      <c r="H609" s="6" t="str">
        <f t="shared" si="19"/>
        <v/>
      </c>
    </row>
    <row r="610" spans="2:8">
      <c r="B610" s="12" t="str">
        <f t="shared" si="18"/>
        <v/>
      </c>
      <c r="H610" s="6" t="str">
        <f t="shared" si="19"/>
        <v/>
      </c>
    </row>
    <row r="611" spans="2:8">
      <c r="B611" s="12" t="str">
        <f t="shared" si="18"/>
        <v/>
      </c>
      <c r="H611" s="6" t="str">
        <f t="shared" si="19"/>
        <v/>
      </c>
    </row>
    <row r="612" spans="2:8">
      <c r="B612" s="12" t="str">
        <f t="shared" si="18"/>
        <v/>
      </c>
      <c r="H612" s="6" t="str">
        <f t="shared" si="19"/>
        <v/>
      </c>
    </row>
    <row r="613" spans="2:8">
      <c r="B613" s="12" t="str">
        <f t="shared" si="18"/>
        <v/>
      </c>
      <c r="H613" s="6" t="str">
        <f t="shared" si="19"/>
        <v/>
      </c>
    </row>
    <row r="614" spans="2:8">
      <c r="B614" s="12" t="str">
        <f t="shared" si="18"/>
        <v/>
      </c>
      <c r="H614" s="6" t="str">
        <f t="shared" si="19"/>
        <v/>
      </c>
    </row>
    <row r="615" spans="2:8">
      <c r="B615" s="12" t="str">
        <f t="shared" si="18"/>
        <v/>
      </c>
      <c r="H615" s="6" t="str">
        <f t="shared" si="19"/>
        <v/>
      </c>
    </row>
    <row r="616" spans="2:8">
      <c r="B616" s="12" t="str">
        <f t="shared" si="18"/>
        <v/>
      </c>
      <c r="H616" s="6" t="str">
        <f t="shared" si="19"/>
        <v/>
      </c>
    </row>
    <row r="617" spans="2:8">
      <c r="B617" s="12" t="str">
        <f t="shared" si="18"/>
        <v/>
      </c>
      <c r="H617" s="6" t="str">
        <f t="shared" si="19"/>
        <v/>
      </c>
    </row>
    <row r="618" spans="2:8">
      <c r="B618" s="12" t="str">
        <f t="shared" si="18"/>
        <v/>
      </c>
      <c r="H618" s="6" t="str">
        <f t="shared" si="19"/>
        <v/>
      </c>
    </row>
    <row r="619" spans="2:8">
      <c r="B619" s="12" t="str">
        <f t="shared" si="18"/>
        <v/>
      </c>
      <c r="H619" s="6" t="str">
        <f t="shared" si="19"/>
        <v/>
      </c>
    </row>
    <row r="620" spans="2:8">
      <c r="B620" s="12" t="str">
        <f t="shared" si="18"/>
        <v/>
      </c>
      <c r="H620" s="6" t="str">
        <f t="shared" si="19"/>
        <v/>
      </c>
    </row>
    <row r="621" spans="2:8">
      <c r="B621" s="12" t="str">
        <f t="shared" si="18"/>
        <v/>
      </c>
      <c r="H621" s="6" t="str">
        <f t="shared" si="19"/>
        <v/>
      </c>
    </row>
    <row r="622" spans="2:8">
      <c r="B622" s="12" t="str">
        <f t="shared" si="18"/>
        <v/>
      </c>
      <c r="H622" s="6" t="str">
        <f t="shared" si="19"/>
        <v/>
      </c>
    </row>
    <row r="623" spans="2:8">
      <c r="B623" s="12" t="str">
        <f t="shared" si="18"/>
        <v/>
      </c>
      <c r="H623" s="6" t="str">
        <f t="shared" si="19"/>
        <v/>
      </c>
    </row>
    <row r="624" spans="2:8">
      <c r="B624" s="12" t="str">
        <f t="shared" si="18"/>
        <v/>
      </c>
      <c r="H624" s="6" t="str">
        <f t="shared" si="19"/>
        <v/>
      </c>
    </row>
    <row r="625" spans="2:8">
      <c r="B625" s="12" t="str">
        <f t="shared" si="18"/>
        <v/>
      </c>
      <c r="H625" s="6" t="str">
        <f t="shared" si="19"/>
        <v/>
      </c>
    </row>
    <row r="626" spans="2:8">
      <c r="B626" s="12" t="str">
        <f t="shared" si="18"/>
        <v/>
      </c>
      <c r="H626" s="6" t="str">
        <f t="shared" si="19"/>
        <v/>
      </c>
    </row>
    <row r="627" spans="2:8">
      <c r="B627" s="12" t="str">
        <f t="shared" si="18"/>
        <v/>
      </c>
      <c r="H627" s="6" t="str">
        <f t="shared" si="19"/>
        <v/>
      </c>
    </row>
    <row r="628" spans="2:8">
      <c r="B628" s="12" t="str">
        <f t="shared" si="18"/>
        <v/>
      </c>
      <c r="H628" s="6" t="str">
        <f t="shared" si="19"/>
        <v/>
      </c>
    </row>
    <row r="629" spans="2:8">
      <c r="B629" s="12" t="str">
        <f t="shared" si="18"/>
        <v/>
      </c>
      <c r="H629" s="6" t="str">
        <f t="shared" si="19"/>
        <v/>
      </c>
    </row>
    <row r="630" spans="2:8">
      <c r="B630" s="12" t="str">
        <f t="shared" si="18"/>
        <v/>
      </c>
      <c r="H630" s="6" t="str">
        <f t="shared" si="19"/>
        <v/>
      </c>
    </row>
    <row r="631" spans="2:8">
      <c r="B631" s="12" t="str">
        <f t="shared" si="18"/>
        <v/>
      </c>
      <c r="H631" s="6" t="str">
        <f t="shared" si="19"/>
        <v/>
      </c>
    </row>
    <row r="632" spans="2:8">
      <c r="B632" s="12" t="str">
        <f t="shared" si="18"/>
        <v/>
      </c>
      <c r="H632" s="6" t="str">
        <f t="shared" si="19"/>
        <v/>
      </c>
    </row>
    <row r="633" spans="2:8">
      <c r="B633" s="12" t="str">
        <f t="shared" si="18"/>
        <v/>
      </c>
      <c r="H633" s="6" t="str">
        <f t="shared" si="19"/>
        <v/>
      </c>
    </row>
    <row r="634" spans="2:8">
      <c r="B634" s="12" t="str">
        <f t="shared" si="18"/>
        <v/>
      </c>
      <c r="H634" s="6" t="str">
        <f t="shared" si="19"/>
        <v/>
      </c>
    </row>
    <row r="635" spans="2:8">
      <c r="B635" s="12" t="str">
        <f t="shared" si="18"/>
        <v/>
      </c>
      <c r="H635" s="6" t="str">
        <f t="shared" si="19"/>
        <v/>
      </c>
    </row>
    <row r="636" spans="2:8">
      <c r="B636" s="12" t="str">
        <f t="shared" si="18"/>
        <v/>
      </c>
      <c r="H636" s="6" t="str">
        <f t="shared" si="19"/>
        <v/>
      </c>
    </row>
    <row r="637" spans="2:8">
      <c r="B637" s="12" t="str">
        <f t="shared" si="18"/>
        <v/>
      </c>
      <c r="H637" s="6" t="str">
        <f t="shared" si="19"/>
        <v/>
      </c>
    </row>
    <row r="638" spans="2:8">
      <c r="B638" s="12" t="str">
        <f t="shared" si="18"/>
        <v/>
      </c>
      <c r="H638" s="6" t="str">
        <f t="shared" si="19"/>
        <v/>
      </c>
    </row>
    <row r="639" spans="2:8">
      <c r="B639" s="12" t="str">
        <f t="shared" si="18"/>
        <v/>
      </c>
      <c r="H639" s="6" t="str">
        <f t="shared" si="19"/>
        <v/>
      </c>
    </row>
    <row r="640" spans="2:8">
      <c r="B640" s="12" t="str">
        <f t="shared" si="18"/>
        <v/>
      </c>
      <c r="H640" s="6" t="str">
        <f t="shared" si="19"/>
        <v/>
      </c>
    </row>
    <row r="641" spans="2:8">
      <c r="B641" s="12" t="str">
        <f t="shared" si="18"/>
        <v/>
      </c>
      <c r="H641" s="6" t="str">
        <f t="shared" si="19"/>
        <v/>
      </c>
    </row>
    <row r="642" spans="2:8">
      <c r="B642" s="12" t="str">
        <f t="shared" si="18"/>
        <v/>
      </c>
      <c r="H642" s="6" t="str">
        <f t="shared" si="19"/>
        <v/>
      </c>
    </row>
    <row r="643" spans="2:8">
      <c r="B643" s="12" t="str">
        <f t="shared" si="18"/>
        <v/>
      </c>
      <c r="H643" s="6" t="str">
        <f t="shared" si="19"/>
        <v/>
      </c>
    </row>
    <row r="644" spans="2:8">
      <c r="B644" s="12" t="str">
        <f t="shared" si="18"/>
        <v/>
      </c>
      <c r="H644" s="6" t="str">
        <f t="shared" si="19"/>
        <v/>
      </c>
    </row>
    <row r="645" spans="2:8">
      <c r="B645" s="12" t="str">
        <f t="shared" si="18"/>
        <v/>
      </c>
      <c r="H645" s="6" t="str">
        <f t="shared" si="19"/>
        <v/>
      </c>
    </row>
    <row r="646" spans="2:8">
      <c r="B646" s="12" t="str">
        <f t="shared" ref="B646:B661" si="20">IF(A646&lt;&gt;"",CONCATENATE(MONTH(A646),"/",YEAR(A646)),"")</f>
        <v/>
      </c>
      <c r="H646" s="6" t="str">
        <f t="shared" ref="H646:H709" si="21">IF(AND(G646&lt;&gt;0,F646&lt;&gt;""),G646/F646,"")</f>
        <v/>
      </c>
    </row>
    <row r="647" spans="2:8">
      <c r="B647" s="12" t="str">
        <f t="shared" si="20"/>
        <v/>
      </c>
      <c r="H647" s="6" t="str">
        <f t="shared" si="21"/>
        <v/>
      </c>
    </row>
    <row r="648" spans="2:8">
      <c r="B648" s="12" t="str">
        <f t="shared" si="20"/>
        <v/>
      </c>
      <c r="H648" s="6" t="str">
        <f t="shared" si="21"/>
        <v/>
      </c>
    </row>
    <row r="649" spans="2:8">
      <c r="B649" s="12" t="str">
        <f t="shared" si="20"/>
        <v/>
      </c>
      <c r="H649" s="6" t="str">
        <f t="shared" si="21"/>
        <v/>
      </c>
    </row>
    <row r="650" spans="2:8">
      <c r="B650" s="12" t="str">
        <f t="shared" si="20"/>
        <v/>
      </c>
      <c r="H650" s="6" t="str">
        <f t="shared" si="21"/>
        <v/>
      </c>
    </row>
    <row r="651" spans="2:8">
      <c r="B651" s="12" t="str">
        <f t="shared" si="20"/>
        <v/>
      </c>
      <c r="H651" s="6" t="str">
        <f t="shared" si="21"/>
        <v/>
      </c>
    </row>
    <row r="652" spans="2:8">
      <c r="B652" s="12" t="str">
        <f t="shared" si="20"/>
        <v/>
      </c>
      <c r="H652" s="6" t="str">
        <f t="shared" si="21"/>
        <v/>
      </c>
    </row>
    <row r="653" spans="2:8">
      <c r="B653" s="12" t="str">
        <f t="shared" si="20"/>
        <v/>
      </c>
      <c r="H653" s="6" t="str">
        <f t="shared" si="21"/>
        <v/>
      </c>
    </row>
    <row r="654" spans="2:8">
      <c r="B654" s="12" t="str">
        <f t="shared" si="20"/>
        <v/>
      </c>
      <c r="H654" s="6" t="str">
        <f t="shared" si="21"/>
        <v/>
      </c>
    </row>
    <row r="655" spans="2:8">
      <c r="B655" s="12" t="str">
        <f t="shared" si="20"/>
        <v/>
      </c>
      <c r="H655" s="6" t="str">
        <f t="shared" si="21"/>
        <v/>
      </c>
    </row>
    <row r="656" spans="2:8">
      <c r="B656" s="12" t="str">
        <f t="shared" si="20"/>
        <v/>
      </c>
      <c r="H656" s="6" t="str">
        <f t="shared" si="21"/>
        <v/>
      </c>
    </row>
    <row r="657" spans="2:8">
      <c r="B657" s="12" t="str">
        <f t="shared" si="20"/>
        <v/>
      </c>
      <c r="H657" s="6" t="str">
        <f t="shared" si="21"/>
        <v/>
      </c>
    </row>
    <row r="658" spans="2:8">
      <c r="B658" s="12" t="str">
        <f t="shared" si="20"/>
        <v/>
      </c>
      <c r="H658" s="6" t="str">
        <f t="shared" si="21"/>
        <v/>
      </c>
    </row>
    <row r="659" spans="2:8">
      <c r="B659" s="12" t="str">
        <f t="shared" si="20"/>
        <v/>
      </c>
      <c r="H659" s="6" t="str">
        <f t="shared" si="21"/>
        <v/>
      </c>
    </row>
    <row r="660" spans="2:8">
      <c r="B660" s="12" t="str">
        <f t="shared" si="20"/>
        <v/>
      </c>
      <c r="H660" s="6" t="str">
        <f t="shared" si="21"/>
        <v/>
      </c>
    </row>
    <row r="661" spans="2:8">
      <c r="B661" s="12" t="str">
        <f t="shared" si="20"/>
        <v/>
      </c>
      <c r="H661" s="6" t="str">
        <f t="shared" si="21"/>
        <v/>
      </c>
    </row>
    <row r="662" spans="2:8">
      <c r="B662" s="12" t="str">
        <f t="shared" ref="B662:B709" si="22">CONCATENATE(MONTH(A662),"/",YEAR(A662))</f>
        <v>1/1900</v>
      </c>
      <c r="H662" s="6" t="str">
        <f t="shared" si="21"/>
        <v/>
      </c>
    </row>
    <row r="663" spans="2:8">
      <c r="B663" s="12" t="str">
        <f t="shared" si="22"/>
        <v>1/1900</v>
      </c>
      <c r="H663" s="6" t="str">
        <f t="shared" si="21"/>
        <v/>
      </c>
    </row>
    <row r="664" spans="2:8">
      <c r="B664" s="12" t="str">
        <f t="shared" si="22"/>
        <v>1/1900</v>
      </c>
      <c r="H664" s="6" t="str">
        <f t="shared" si="21"/>
        <v/>
      </c>
    </row>
    <row r="665" spans="2:8">
      <c r="B665" s="12" t="str">
        <f t="shared" si="22"/>
        <v>1/1900</v>
      </c>
      <c r="H665" s="6" t="str">
        <f t="shared" si="21"/>
        <v/>
      </c>
    </row>
    <row r="666" spans="2:8">
      <c r="B666" s="12" t="str">
        <f t="shared" si="22"/>
        <v>1/1900</v>
      </c>
      <c r="H666" s="6" t="str">
        <f t="shared" si="21"/>
        <v/>
      </c>
    </row>
    <row r="667" spans="2:8">
      <c r="B667" s="12" t="str">
        <f t="shared" si="22"/>
        <v>1/1900</v>
      </c>
      <c r="H667" s="6" t="str">
        <f t="shared" si="21"/>
        <v/>
      </c>
    </row>
    <row r="668" spans="2:8">
      <c r="B668" s="12" t="str">
        <f t="shared" si="22"/>
        <v>1/1900</v>
      </c>
      <c r="H668" s="6" t="str">
        <f t="shared" si="21"/>
        <v/>
      </c>
    </row>
    <row r="669" spans="2:8">
      <c r="B669" s="12" t="str">
        <f t="shared" si="22"/>
        <v>1/1900</v>
      </c>
      <c r="H669" s="6" t="str">
        <f t="shared" si="21"/>
        <v/>
      </c>
    </row>
    <row r="670" spans="2:8">
      <c r="B670" s="12" t="str">
        <f t="shared" si="22"/>
        <v>1/1900</v>
      </c>
      <c r="H670" s="6" t="str">
        <f t="shared" si="21"/>
        <v/>
      </c>
    </row>
    <row r="671" spans="2:8">
      <c r="B671" s="12" t="str">
        <f t="shared" si="22"/>
        <v>1/1900</v>
      </c>
      <c r="H671" s="6" t="str">
        <f t="shared" si="21"/>
        <v/>
      </c>
    </row>
    <row r="672" spans="2:8">
      <c r="B672" s="12" t="str">
        <f t="shared" si="22"/>
        <v>1/1900</v>
      </c>
      <c r="H672" s="6" t="str">
        <f t="shared" si="21"/>
        <v/>
      </c>
    </row>
    <row r="673" spans="2:8">
      <c r="B673" s="12" t="str">
        <f t="shared" si="22"/>
        <v>1/1900</v>
      </c>
      <c r="H673" s="6" t="str">
        <f t="shared" si="21"/>
        <v/>
      </c>
    </row>
    <row r="674" spans="2:8">
      <c r="B674" s="12" t="str">
        <f t="shared" si="22"/>
        <v>1/1900</v>
      </c>
      <c r="H674" s="6" t="str">
        <f t="shared" si="21"/>
        <v/>
      </c>
    </row>
    <row r="675" spans="2:8">
      <c r="B675" s="12" t="str">
        <f t="shared" si="22"/>
        <v>1/1900</v>
      </c>
      <c r="H675" s="6" t="str">
        <f t="shared" si="21"/>
        <v/>
      </c>
    </row>
    <row r="676" spans="2:8">
      <c r="B676" s="12" t="str">
        <f t="shared" si="22"/>
        <v>1/1900</v>
      </c>
      <c r="H676" s="6" t="str">
        <f t="shared" si="21"/>
        <v/>
      </c>
    </row>
    <row r="677" spans="2:8">
      <c r="B677" s="12" t="str">
        <f t="shared" si="22"/>
        <v>1/1900</v>
      </c>
      <c r="H677" s="6" t="str">
        <f t="shared" si="21"/>
        <v/>
      </c>
    </row>
    <row r="678" spans="2:8">
      <c r="B678" s="12" t="str">
        <f t="shared" si="22"/>
        <v>1/1900</v>
      </c>
      <c r="H678" s="6" t="str">
        <f t="shared" si="21"/>
        <v/>
      </c>
    </row>
    <row r="679" spans="2:8">
      <c r="B679" s="12" t="str">
        <f t="shared" si="22"/>
        <v>1/1900</v>
      </c>
      <c r="H679" s="6" t="str">
        <f t="shared" si="21"/>
        <v/>
      </c>
    </row>
    <row r="680" spans="2:8">
      <c r="B680" s="12" t="str">
        <f t="shared" si="22"/>
        <v>1/1900</v>
      </c>
      <c r="H680" s="6" t="str">
        <f t="shared" si="21"/>
        <v/>
      </c>
    </row>
    <row r="681" spans="2:8">
      <c r="B681" s="12" t="str">
        <f t="shared" si="22"/>
        <v>1/1900</v>
      </c>
      <c r="H681" s="6" t="str">
        <f t="shared" si="21"/>
        <v/>
      </c>
    </row>
    <row r="682" spans="2:8">
      <c r="B682" s="12" t="str">
        <f t="shared" si="22"/>
        <v>1/1900</v>
      </c>
      <c r="H682" s="6" t="str">
        <f t="shared" si="21"/>
        <v/>
      </c>
    </row>
    <row r="683" spans="2:8">
      <c r="B683" s="12" t="str">
        <f t="shared" si="22"/>
        <v>1/1900</v>
      </c>
      <c r="H683" s="6" t="str">
        <f t="shared" si="21"/>
        <v/>
      </c>
    </row>
    <row r="684" spans="2:8">
      <c r="B684" s="12" t="str">
        <f t="shared" si="22"/>
        <v>1/1900</v>
      </c>
      <c r="H684" s="6" t="str">
        <f t="shared" si="21"/>
        <v/>
      </c>
    </row>
    <row r="685" spans="2:8">
      <c r="B685" s="12" t="str">
        <f t="shared" si="22"/>
        <v>1/1900</v>
      </c>
      <c r="H685" s="6" t="str">
        <f t="shared" si="21"/>
        <v/>
      </c>
    </row>
    <row r="686" spans="2:8">
      <c r="B686" s="12" t="str">
        <f t="shared" si="22"/>
        <v>1/1900</v>
      </c>
      <c r="H686" s="6" t="str">
        <f t="shared" si="21"/>
        <v/>
      </c>
    </row>
    <row r="687" spans="2:8">
      <c r="B687" s="12" t="str">
        <f t="shared" si="22"/>
        <v>1/1900</v>
      </c>
      <c r="H687" s="6" t="str">
        <f t="shared" si="21"/>
        <v/>
      </c>
    </row>
    <row r="688" spans="2:8">
      <c r="B688" s="12" t="str">
        <f t="shared" si="22"/>
        <v>1/1900</v>
      </c>
      <c r="H688" s="6" t="str">
        <f t="shared" si="21"/>
        <v/>
      </c>
    </row>
    <row r="689" spans="2:8">
      <c r="B689" s="12" t="str">
        <f t="shared" si="22"/>
        <v>1/1900</v>
      </c>
      <c r="H689" s="6" t="str">
        <f t="shared" si="21"/>
        <v/>
      </c>
    </row>
    <row r="690" spans="2:8">
      <c r="B690" s="12" t="str">
        <f t="shared" si="22"/>
        <v>1/1900</v>
      </c>
      <c r="H690" s="6" t="str">
        <f t="shared" si="21"/>
        <v/>
      </c>
    </row>
    <row r="691" spans="2:8">
      <c r="B691" s="12" t="str">
        <f t="shared" si="22"/>
        <v>1/1900</v>
      </c>
      <c r="H691" s="6" t="str">
        <f t="shared" si="21"/>
        <v/>
      </c>
    </row>
    <row r="692" spans="2:8">
      <c r="B692" s="12" t="str">
        <f t="shared" si="22"/>
        <v>1/1900</v>
      </c>
      <c r="H692" s="6" t="str">
        <f t="shared" si="21"/>
        <v/>
      </c>
    </row>
    <row r="693" spans="2:8">
      <c r="B693" s="12" t="str">
        <f t="shared" si="22"/>
        <v>1/1900</v>
      </c>
      <c r="H693" s="6" t="str">
        <f t="shared" si="21"/>
        <v/>
      </c>
    </row>
    <row r="694" spans="2:8">
      <c r="B694" s="12" t="str">
        <f t="shared" si="22"/>
        <v>1/1900</v>
      </c>
      <c r="H694" s="6" t="str">
        <f t="shared" si="21"/>
        <v/>
      </c>
    </row>
    <row r="695" spans="2:8">
      <c r="B695" s="12" t="str">
        <f t="shared" si="22"/>
        <v>1/1900</v>
      </c>
      <c r="H695" s="6" t="str">
        <f t="shared" si="21"/>
        <v/>
      </c>
    </row>
    <row r="696" spans="2:8">
      <c r="B696" s="12" t="str">
        <f t="shared" si="22"/>
        <v>1/1900</v>
      </c>
      <c r="H696" s="6" t="str">
        <f t="shared" si="21"/>
        <v/>
      </c>
    </row>
    <row r="697" spans="2:8">
      <c r="B697" s="12" t="str">
        <f t="shared" si="22"/>
        <v>1/1900</v>
      </c>
      <c r="H697" s="6" t="str">
        <f t="shared" si="21"/>
        <v/>
      </c>
    </row>
    <row r="698" spans="2:8">
      <c r="B698" s="12" t="str">
        <f t="shared" si="22"/>
        <v>1/1900</v>
      </c>
      <c r="H698" s="6" t="str">
        <f t="shared" si="21"/>
        <v/>
      </c>
    </row>
    <row r="699" spans="2:8">
      <c r="B699" s="12" t="str">
        <f t="shared" si="22"/>
        <v>1/1900</v>
      </c>
      <c r="H699" s="6" t="str">
        <f t="shared" si="21"/>
        <v/>
      </c>
    </row>
    <row r="700" spans="2:8">
      <c r="B700" s="12" t="str">
        <f t="shared" si="22"/>
        <v>1/1900</v>
      </c>
      <c r="H700" s="6" t="str">
        <f t="shared" si="21"/>
        <v/>
      </c>
    </row>
    <row r="701" spans="2:8">
      <c r="B701" s="12" t="str">
        <f t="shared" si="22"/>
        <v>1/1900</v>
      </c>
      <c r="H701" s="6" t="str">
        <f t="shared" si="21"/>
        <v/>
      </c>
    </row>
    <row r="702" spans="2:8">
      <c r="B702" s="12" t="str">
        <f t="shared" si="22"/>
        <v>1/1900</v>
      </c>
      <c r="H702" s="6" t="str">
        <f t="shared" si="21"/>
        <v/>
      </c>
    </row>
    <row r="703" spans="2:8">
      <c r="B703" s="12" t="str">
        <f t="shared" si="22"/>
        <v>1/1900</v>
      </c>
      <c r="H703" s="6" t="str">
        <f t="shared" si="21"/>
        <v/>
      </c>
    </row>
    <row r="704" spans="2:8">
      <c r="B704" s="12" t="str">
        <f t="shared" si="22"/>
        <v>1/1900</v>
      </c>
      <c r="H704" s="6" t="str">
        <f t="shared" si="21"/>
        <v/>
      </c>
    </row>
    <row r="705" spans="2:8">
      <c r="B705" s="12" t="str">
        <f t="shared" si="22"/>
        <v>1/1900</v>
      </c>
      <c r="H705" s="6" t="str">
        <f t="shared" si="21"/>
        <v/>
      </c>
    </row>
    <row r="706" spans="2:8">
      <c r="B706" s="12" t="str">
        <f t="shared" si="22"/>
        <v>1/1900</v>
      </c>
      <c r="H706" s="6" t="str">
        <f t="shared" si="21"/>
        <v/>
      </c>
    </row>
    <row r="707" spans="2:8">
      <c r="B707" s="12" t="str">
        <f t="shared" si="22"/>
        <v>1/1900</v>
      </c>
      <c r="H707" s="6" t="str">
        <f t="shared" si="21"/>
        <v/>
      </c>
    </row>
    <row r="708" spans="2:8">
      <c r="B708" s="12" t="str">
        <f t="shared" si="22"/>
        <v>1/1900</v>
      </c>
      <c r="H708" s="6" t="str">
        <f t="shared" si="21"/>
        <v/>
      </c>
    </row>
    <row r="709" spans="2:8">
      <c r="B709" s="12" t="str">
        <f t="shared" si="22"/>
        <v>1/1900</v>
      </c>
      <c r="H709" s="6" t="str">
        <f t="shared" si="21"/>
        <v/>
      </c>
    </row>
    <row r="710" spans="2:8">
      <c r="B710" s="12" t="str">
        <f t="shared" ref="B710:B773" si="23">CONCATENATE(MONTH(A710),"/",YEAR(A710))</f>
        <v>1/1900</v>
      </c>
      <c r="H710" s="6" t="str">
        <f t="shared" ref="H710:H773" si="24">IF(AND(G710&lt;&gt;0,F710&lt;&gt;""),G710/F710,"")</f>
        <v/>
      </c>
    </row>
    <row r="711" spans="2:8">
      <c r="B711" s="12" t="str">
        <f t="shared" si="23"/>
        <v>1/1900</v>
      </c>
      <c r="H711" s="6" t="str">
        <f t="shared" si="24"/>
        <v/>
      </c>
    </row>
    <row r="712" spans="2:8">
      <c r="B712" s="12" t="str">
        <f t="shared" si="23"/>
        <v>1/1900</v>
      </c>
      <c r="H712" s="6" t="str">
        <f t="shared" si="24"/>
        <v/>
      </c>
    </row>
    <row r="713" spans="2:8">
      <c r="B713" s="12" t="str">
        <f t="shared" si="23"/>
        <v>1/1900</v>
      </c>
      <c r="H713" s="6" t="str">
        <f t="shared" si="24"/>
        <v/>
      </c>
    </row>
    <row r="714" spans="2:8">
      <c r="B714" s="12" t="str">
        <f t="shared" si="23"/>
        <v>1/1900</v>
      </c>
      <c r="H714" s="6" t="str">
        <f t="shared" si="24"/>
        <v/>
      </c>
    </row>
    <row r="715" spans="2:8">
      <c r="B715" s="12" t="str">
        <f t="shared" si="23"/>
        <v>1/1900</v>
      </c>
      <c r="H715" s="6" t="str">
        <f t="shared" si="24"/>
        <v/>
      </c>
    </row>
    <row r="716" spans="2:8">
      <c r="B716" s="12" t="str">
        <f t="shared" si="23"/>
        <v>1/1900</v>
      </c>
      <c r="H716" s="6" t="str">
        <f t="shared" si="24"/>
        <v/>
      </c>
    </row>
    <row r="717" spans="2:8">
      <c r="B717" s="12" t="str">
        <f t="shared" si="23"/>
        <v>1/1900</v>
      </c>
      <c r="H717" s="6" t="str">
        <f t="shared" si="24"/>
        <v/>
      </c>
    </row>
    <row r="718" spans="2:8">
      <c r="B718" s="12" t="str">
        <f t="shared" si="23"/>
        <v>1/1900</v>
      </c>
      <c r="H718" s="6" t="str">
        <f t="shared" si="24"/>
        <v/>
      </c>
    </row>
    <row r="719" spans="2:8">
      <c r="B719" s="12" t="str">
        <f t="shared" si="23"/>
        <v>1/1900</v>
      </c>
      <c r="H719" s="6" t="str">
        <f t="shared" si="24"/>
        <v/>
      </c>
    </row>
    <row r="720" spans="2:8">
      <c r="B720" s="12" t="str">
        <f t="shared" si="23"/>
        <v>1/1900</v>
      </c>
      <c r="H720" s="6" t="str">
        <f t="shared" si="24"/>
        <v/>
      </c>
    </row>
    <row r="721" spans="2:8">
      <c r="B721" s="12" t="str">
        <f t="shared" si="23"/>
        <v>1/1900</v>
      </c>
      <c r="H721" s="6" t="str">
        <f t="shared" si="24"/>
        <v/>
      </c>
    </row>
    <row r="722" spans="2:8">
      <c r="B722" s="12" t="str">
        <f t="shared" si="23"/>
        <v>1/1900</v>
      </c>
      <c r="H722" s="6" t="str">
        <f t="shared" si="24"/>
        <v/>
      </c>
    </row>
    <row r="723" spans="2:8">
      <c r="B723" s="12" t="str">
        <f t="shared" si="23"/>
        <v>1/1900</v>
      </c>
      <c r="H723" s="6" t="str">
        <f t="shared" si="24"/>
        <v/>
      </c>
    </row>
    <row r="724" spans="2:8">
      <c r="B724" s="12" t="str">
        <f t="shared" si="23"/>
        <v>1/1900</v>
      </c>
      <c r="H724" s="6" t="str">
        <f t="shared" si="24"/>
        <v/>
      </c>
    </row>
    <row r="725" spans="2:8">
      <c r="B725" s="12" t="str">
        <f t="shared" si="23"/>
        <v>1/1900</v>
      </c>
      <c r="H725" s="6" t="str">
        <f t="shared" si="24"/>
        <v/>
      </c>
    </row>
    <row r="726" spans="2:8">
      <c r="B726" s="12" t="str">
        <f t="shared" si="23"/>
        <v>1/1900</v>
      </c>
      <c r="H726" s="6" t="str">
        <f t="shared" si="24"/>
        <v/>
      </c>
    </row>
    <row r="727" spans="2:8">
      <c r="B727" s="12" t="str">
        <f t="shared" si="23"/>
        <v>1/1900</v>
      </c>
      <c r="H727" s="6" t="str">
        <f t="shared" si="24"/>
        <v/>
      </c>
    </row>
    <row r="728" spans="2:8">
      <c r="B728" s="12" t="str">
        <f t="shared" si="23"/>
        <v>1/1900</v>
      </c>
      <c r="H728" s="6" t="str">
        <f t="shared" si="24"/>
        <v/>
      </c>
    </row>
    <row r="729" spans="2:8">
      <c r="B729" s="12" t="str">
        <f t="shared" si="23"/>
        <v>1/1900</v>
      </c>
      <c r="H729" s="6" t="str">
        <f t="shared" si="24"/>
        <v/>
      </c>
    </row>
    <row r="730" spans="2:8">
      <c r="B730" s="12" t="str">
        <f t="shared" si="23"/>
        <v>1/1900</v>
      </c>
      <c r="H730" s="6" t="str">
        <f t="shared" si="24"/>
        <v/>
      </c>
    </row>
    <row r="731" spans="2:8">
      <c r="B731" s="12" t="str">
        <f t="shared" si="23"/>
        <v>1/1900</v>
      </c>
      <c r="H731" s="6" t="str">
        <f t="shared" si="24"/>
        <v/>
      </c>
    </row>
    <row r="732" spans="2:8">
      <c r="B732" s="12" t="str">
        <f t="shared" si="23"/>
        <v>1/1900</v>
      </c>
      <c r="H732" s="6" t="str">
        <f t="shared" si="24"/>
        <v/>
      </c>
    </row>
    <row r="733" spans="2:8">
      <c r="B733" s="12" t="str">
        <f t="shared" si="23"/>
        <v>1/1900</v>
      </c>
      <c r="H733" s="6" t="str">
        <f t="shared" si="24"/>
        <v/>
      </c>
    </row>
    <row r="734" spans="2:8">
      <c r="B734" s="12" t="str">
        <f t="shared" si="23"/>
        <v>1/1900</v>
      </c>
      <c r="H734" s="6" t="str">
        <f t="shared" si="24"/>
        <v/>
      </c>
    </row>
    <row r="735" spans="2:8">
      <c r="B735" s="12" t="str">
        <f t="shared" si="23"/>
        <v>1/1900</v>
      </c>
      <c r="H735" s="6" t="str">
        <f t="shared" si="24"/>
        <v/>
      </c>
    </row>
    <row r="736" spans="2:8">
      <c r="B736" s="12" t="str">
        <f t="shared" si="23"/>
        <v>1/1900</v>
      </c>
      <c r="H736" s="6" t="str">
        <f t="shared" si="24"/>
        <v/>
      </c>
    </row>
    <row r="737" spans="2:8">
      <c r="B737" s="12" t="str">
        <f t="shared" si="23"/>
        <v>1/1900</v>
      </c>
      <c r="H737" s="6" t="str">
        <f t="shared" si="24"/>
        <v/>
      </c>
    </row>
    <row r="738" spans="2:8">
      <c r="B738" s="12" t="str">
        <f t="shared" si="23"/>
        <v>1/1900</v>
      </c>
      <c r="H738" s="6" t="str">
        <f t="shared" si="24"/>
        <v/>
      </c>
    </row>
    <row r="739" spans="2:8">
      <c r="B739" s="12" t="str">
        <f t="shared" si="23"/>
        <v>1/1900</v>
      </c>
      <c r="H739" s="6" t="str">
        <f t="shared" si="24"/>
        <v/>
      </c>
    </row>
    <row r="740" spans="2:8">
      <c r="B740" s="12" t="str">
        <f t="shared" si="23"/>
        <v>1/1900</v>
      </c>
      <c r="H740" s="6" t="str">
        <f t="shared" si="24"/>
        <v/>
      </c>
    </row>
    <row r="741" spans="2:8">
      <c r="B741" s="12" t="str">
        <f t="shared" si="23"/>
        <v>1/1900</v>
      </c>
      <c r="H741" s="6" t="str">
        <f t="shared" si="24"/>
        <v/>
      </c>
    </row>
    <row r="742" spans="2:8">
      <c r="B742" s="12" t="str">
        <f t="shared" si="23"/>
        <v>1/1900</v>
      </c>
      <c r="H742" s="6" t="str">
        <f t="shared" si="24"/>
        <v/>
      </c>
    </row>
    <row r="743" spans="2:8">
      <c r="B743" s="12" t="str">
        <f t="shared" si="23"/>
        <v>1/1900</v>
      </c>
      <c r="H743" s="6" t="str">
        <f t="shared" si="24"/>
        <v/>
      </c>
    </row>
    <row r="744" spans="2:8">
      <c r="B744" s="12" t="str">
        <f t="shared" si="23"/>
        <v>1/1900</v>
      </c>
      <c r="H744" s="6" t="str">
        <f t="shared" si="24"/>
        <v/>
      </c>
    </row>
    <row r="745" spans="2:8">
      <c r="B745" s="12" t="str">
        <f t="shared" si="23"/>
        <v>1/1900</v>
      </c>
      <c r="H745" s="6" t="str">
        <f t="shared" si="24"/>
        <v/>
      </c>
    </row>
    <row r="746" spans="2:8">
      <c r="B746" s="12" t="str">
        <f t="shared" si="23"/>
        <v>1/1900</v>
      </c>
      <c r="H746" s="6" t="str">
        <f t="shared" si="24"/>
        <v/>
      </c>
    </row>
    <row r="747" spans="2:8">
      <c r="B747" s="12" t="str">
        <f t="shared" si="23"/>
        <v>1/1900</v>
      </c>
      <c r="H747" s="6" t="str">
        <f t="shared" si="24"/>
        <v/>
      </c>
    </row>
    <row r="748" spans="2:8">
      <c r="B748" s="12" t="str">
        <f t="shared" si="23"/>
        <v>1/1900</v>
      </c>
      <c r="H748" s="6" t="str">
        <f t="shared" si="24"/>
        <v/>
      </c>
    </row>
    <row r="749" spans="2:8">
      <c r="B749" s="12" t="str">
        <f t="shared" si="23"/>
        <v>1/1900</v>
      </c>
      <c r="H749" s="6" t="str">
        <f t="shared" si="24"/>
        <v/>
      </c>
    </row>
    <row r="750" spans="2:8">
      <c r="B750" s="12" t="str">
        <f t="shared" si="23"/>
        <v>1/1900</v>
      </c>
      <c r="H750" s="6" t="str">
        <f t="shared" si="24"/>
        <v/>
      </c>
    </row>
    <row r="751" spans="2:8">
      <c r="B751" s="12" t="str">
        <f t="shared" si="23"/>
        <v>1/1900</v>
      </c>
      <c r="H751" s="6" t="str">
        <f t="shared" si="24"/>
        <v/>
      </c>
    </row>
    <row r="752" spans="2:8">
      <c r="B752" s="12" t="str">
        <f t="shared" si="23"/>
        <v>1/1900</v>
      </c>
      <c r="H752" s="6" t="str">
        <f t="shared" si="24"/>
        <v/>
      </c>
    </row>
    <row r="753" spans="2:8">
      <c r="B753" s="12" t="str">
        <f t="shared" si="23"/>
        <v>1/1900</v>
      </c>
      <c r="H753" s="6" t="str">
        <f t="shared" si="24"/>
        <v/>
      </c>
    </row>
    <row r="754" spans="2:8">
      <c r="B754" s="12" t="str">
        <f t="shared" si="23"/>
        <v>1/1900</v>
      </c>
      <c r="H754" s="6" t="str">
        <f t="shared" si="24"/>
        <v/>
      </c>
    </row>
    <row r="755" spans="2:8">
      <c r="B755" s="12" t="str">
        <f t="shared" si="23"/>
        <v>1/1900</v>
      </c>
      <c r="H755" s="6" t="str">
        <f t="shared" si="24"/>
        <v/>
      </c>
    </row>
    <row r="756" spans="2:8">
      <c r="B756" s="12" t="str">
        <f t="shared" si="23"/>
        <v>1/1900</v>
      </c>
      <c r="H756" s="6" t="str">
        <f t="shared" si="24"/>
        <v/>
      </c>
    </row>
    <row r="757" spans="2:8">
      <c r="B757" s="12" t="str">
        <f t="shared" si="23"/>
        <v>1/1900</v>
      </c>
      <c r="H757" s="6" t="str">
        <f t="shared" si="24"/>
        <v/>
      </c>
    </row>
    <row r="758" spans="2:8">
      <c r="B758" s="12" t="str">
        <f t="shared" si="23"/>
        <v>1/1900</v>
      </c>
      <c r="H758" s="6" t="str">
        <f t="shared" si="24"/>
        <v/>
      </c>
    </row>
    <row r="759" spans="2:8">
      <c r="B759" s="12" t="str">
        <f t="shared" si="23"/>
        <v>1/1900</v>
      </c>
      <c r="H759" s="6" t="str">
        <f t="shared" si="24"/>
        <v/>
      </c>
    </row>
    <row r="760" spans="2:8">
      <c r="B760" s="12" t="str">
        <f t="shared" si="23"/>
        <v>1/1900</v>
      </c>
      <c r="H760" s="6" t="str">
        <f t="shared" si="24"/>
        <v/>
      </c>
    </row>
    <row r="761" spans="2:8">
      <c r="B761" s="12" t="str">
        <f t="shared" si="23"/>
        <v>1/1900</v>
      </c>
      <c r="H761" s="6" t="str">
        <f t="shared" si="24"/>
        <v/>
      </c>
    </row>
    <row r="762" spans="2:8">
      <c r="B762" s="12" t="str">
        <f t="shared" si="23"/>
        <v>1/1900</v>
      </c>
      <c r="H762" s="6" t="str">
        <f t="shared" si="24"/>
        <v/>
      </c>
    </row>
    <row r="763" spans="2:8">
      <c r="B763" s="12" t="str">
        <f t="shared" si="23"/>
        <v>1/1900</v>
      </c>
      <c r="H763" s="6" t="str">
        <f t="shared" si="24"/>
        <v/>
      </c>
    </row>
    <row r="764" spans="2:8">
      <c r="B764" s="12" t="str">
        <f t="shared" si="23"/>
        <v>1/1900</v>
      </c>
      <c r="H764" s="6" t="str">
        <f t="shared" si="24"/>
        <v/>
      </c>
    </row>
    <row r="765" spans="2:8">
      <c r="B765" s="12" t="str">
        <f t="shared" si="23"/>
        <v>1/1900</v>
      </c>
      <c r="H765" s="6" t="str">
        <f t="shared" si="24"/>
        <v/>
      </c>
    </row>
    <row r="766" spans="2:8">
      <c r="B766" s="12" t="str">
        <f t="shared" si="23"/>
        <v>1/1900</v>
      </c>
      <c r="H766" s="6" t="str">
        <f t="shared" si="24"/>
        <v/>
      </c>
    </row>
    <row r="767" spans="2:8">
      <c r="B767" s="12" t="str">
        <f t="shared" si="23"/>
        <v>1/1900</v>
      </c>
      <c r="H767" s="6" t="str">
        <f t="shared" si="24"/>
        <v/>
      </c>
    </row>
    <row r="768" spans="2:8">
      <c r="B768" s="12" t="str">
        <f t="shared" si="23"/>
        <v>1/1900</v>
      </c>
      <c r="H768" s="6" t="str">
        <f t="shared" si="24"/>
        <v/>
      </c>
    </row>
    <row r="769" spans="2:8">
      <c r="B769" s="12" t="str">
        <f t="shared" si="23"/>
        <v>1/1900</v>
      </c>
      <c r="H769" s="6" t="str">
        <f t="shared" si="24"/>
        <v/>
      </c>
    </row>
    <row r="770" spans="2:8">
      <c r="B770" s="12" t="str">
        <f t="shared" si="23"/>
        <v>1/1900</v>
      </c>
      <c r="H770" s="6" t="str">
        <f t="shared" si="24"/>
        <v/>
      </c>
    </row>
    <row r="771" spans="2:8">
      <c r="B771" s="12" t="str">
        <f t="shared" si="23"/>
        <v>1/1900</v>
      </c>
      <c r="H771" s="6" t="str">
        <f t="shared" si="24"/>
        <v/>
      </c>
    </row>
    <row r="772" spans="2:8">
      <c r="B772" s="12" t="str">
        <f t="shared" si="23"/>
        <v>1/1900</v>
      </c>
      <c r="H772" s="6" t="str">
        <f t="shared" si="24"/>
        <v/>
      </c>
    </row>
    <row r="773" spans="2:8">
      <c r="B773" s="12" t="str">
        <f t="shared" si="23"/>
        <v>1/1900</v>
      </c>
      <c r="H773" s="6" t="str">
        <f t="shared" si="24"/>
        <v/>
      </c>
    </row>
    <row r="774" spans="2:8">
      <c r="B774" s="12" t="str">
        <f t="shared" ref="B774:B837" si="25">CONCATENATE(MONTH(A774),"/",YEAR(A774))</f>
        <v>1/1900</v>
      </c>
      <c r="H774" s="6" t="str">
        <f t="shared" ref="H774:H837" si="26">IF(AND(G774&lt;&gt;0,F774&lt;&gt;""),G774/F774,"")</f>
        <v/>
      </c>
    </row>
    <row r="775" spans="2:8">
      <c r="B775" s="12" t="str">
        <f t="shared" si="25"/>
        <v>1/1900</v>
      </c>
      <c r="H775" s="6" t="str">
        <f t="shared" si="26"/>
        <v/>
      </c>
    </row>
    <row r="776" spans="2:8">
      <c r="B776" s="12" t="str">
        <f t="shared" si="25"/>
        <v>1/1900</v>
      </c>
      <c r="H776" s="6" t="str">
        <f t="shared" si="26"/>
        <v/>
      </c>
    </row>
    <row r="777" spans="2:8">
      <c r="B777" s="12" t="str">
        <f t="shared" si="25"/>
        <v>1/1900</v>
      </c>
      <c r="H777" s="6" t="str">
        <f t="shared" si="26"/>
        <v/>
      </c>
    </row>
    <row r="778" spans="2:8">
      <c r="B778" s="12" t="str">
        <f t="shared" si="25"/>
        <v>1/1900</v>
      </c>
      <c r="H778" s="6" t="str">
        <f t="shared" si="26"/>
        <v/>
      </c>
    </row>
    <row r="779" spans="2:8">
      <c r="B779" s="12" t="str">
        <f t="shared" si="25"/>
        <v>1/1900</v>
      </c>
      <c r="H779" s="6" t="str">
        <f t="shared" si="26"/>
        <v/>
      </c>
    </row>
    <row r="780" spans="2:8">
      <c r="B780" s="12" t="str">
        <f t="shared" si="25"/>
        <v>1/1900</v>
      </c>
      <c r="H780" s="6" t="str">
        <f t="shared" si="26"/>
        <v/>
      </c>
    </row>
    <row r="781" spans="2:8">
      <c r="B781" s="12" t="str">
        <f t="shared" si="25"/>
        <v>1/1900</v>
      </c>
      <c r="H781" s="6" t="str">
        <f t="shared" si="26"/>
        <v/>
      </c>
    </row>
    <row r="782" spans="2:8">
      <c r="B782" s="12" t="str">
        <f t="shared" si="25"/>
        <v>1/1900</v>
      </c>
      <c r="H782" s="6" t="str">
        <f t="shared" si="26"/>
        <v/>
      </c>
    </row>
    <row r="783" spans="2:8">
      <c r="B783" s="12" t="str">
        <f t="shared" si="25"/>
        <v>1/1900</v>
      </c>
      <c r="H783" s="6" t="str">
        <f t="shared" si="26"/>
        <v/>
      </c>
    </row>
    <row r="784" spans="2:8">
      <c r="B784" s="12" t="str">
        <f t="shared" si="25"/>
        <v>1/1900</v>
      </c>
      <c r="H784" s="6" t="str">
        <f t="shared" si="26"/>
        <v/>
      </c>
    </row>
    <row r="785" spans="2:8">
      <c r="B785" s="12" t="str">
        <f t="shared" si="25"/>
        <v>1/1900</v>
      </c>
      <c r="H785" s="6" t="str">
        <f t="shared" si="26"/>
        <v/>
      </c>
    </row>
    <row r="786" spans="2:8">
      <c r="B786" s="12" t="str">
        <f t="shared" si="25"/>
        <v>1/1900</v>
      </c>
      <c r="H786" s="6" t="str">
        <f t="shared" si="26"/>
        <v/>
      </c>
    </row>
    <row r="787" spans="2:8">
      <c r="B787" s="12" t="str">
        <f t="shared" si="25"/>
        <v>1/1900</v>
      </c>
      <c r="H787" s="6" t="str">
        <f t="shared" si="26"/>
        <v/>
      </c>
    </row>
    <row r="788" spans="2:8">
      <c r="B788" s="12" t="str">
        <f t="shared" si="25"/>
        <v>1/1900</v>
      </c>
      <c r="H788" s="6" t="str">
        <f t="shared" si="26"/>
        <v/>
      </c>
    </row>
    <row r="789" spans="2:8">
      <c r="B789" s="12" t="str">
        <f t="shared" si="25"/>
        <v>1/1900</v>
      </c>
      <c r="H789" s="6" t="str">
        <f t="shared" si="26"/>
        <v/>
      </c>
    </row>
    <row r="790" spans="2:8">
      <c r="B790" s="12" t="str">
        <f t="shared" si="25"/>
        <v>1/1900</v>
      </c>
      <c r="H790" s="6" t="str">
        <f t="shared" si="26"/>
        <v/>
      </c>
    </row>
    <row r="791" spans="2:8">
      <c r="B791" s="12" t="str">
        <f t="shared" si="25"/>
        <v>1/1900</v>
      </c>
      <c r="H791" s="6" t="str">
        <f t="shared" si="26"/>
        <v/>
      </c>
    </row>
    <row r="792" spans="2:8">
      <c r="B792" s="12" t="str">
        <f t="shared" si="25"/>
        <v>1/1900</v>
      </c>
      <c r="H792" s="6" t="str">
        <f t="shared" si="26"/>
        <v/>
      </c>
    </row>
    <row r="793" spans="2:8">
      <c r="B793" s="12" t="str">
        <f t="shared" si="25"/>
        <v>1/1900</v>
      </c>
      <c r="H793" s="6" t="str">
        <f t="shared" si="26"/>
        <v/>
      </c>
    </row>
    <row r="794" spans="2:8">
      <c r="B794" s="12" t="str">
        <f t="shared" si="25"/>
        <v>1/1900</v>
      </c>
      <c r="H794" s="6" t="str">
        <f t="shared" si="26"/>
        <v/>
      </c>
    </row>
    <row r="795" spans="2:8">
      <c r="B795" s="12" t="str">
        <f t="shared" si="25"/>
        <v>1/1900</v>
      </c>
      <c r="H795" s="6" t="str">
        <f t="shared" si="26"/>
        <v/>
      </c>
    </row>
    <row r="796" spans="2:8">
      <c r="B796" s="12" t="str">
        <f t="shared" si="25"/>
        <v>1/1900</v>
      </c>
      <c r="H796" s="6" t="str">
        <f t="shared" si="26"/>
        <v/>
      </c>
    </row>
    <row r="797" spans="2:8">
      <c r="B797" s="12" t="str">
        <f t="shared" si="25"/>
        <v>1/1900</v>
      </c>
      <c r="H797" s="6" t="str">
        <f t="shared" si="26"/>
        <v/>
      </c>
    </row>
    <row r="798" spans="2:8">
      <c r="B798" s="12" t="str">
        <f t="shared" si="25"/>
        <v>1/1900</v>
      </c>
      <c r="H798" s="6" t="str">
        <f t="shared" si="26"/>
        <v/>
      </c>
    </row>
    <row r="799" spans="2:8">
      <c r="B799" s="12" t="str">
        <f t="shared" si="25"/>
        <v>1/1900</v>
      </c>
      <c r="H799" s="6" t="str">
        <f t="shared" si="26"/>
        <v/>
      </c>
    </row>
    <row r="800" spans="2:8">
      <c r="B800" s="12" t="str">
        <f t="shared" si="25"/>
        <v>1/1900</v>
      </c>
      <c r="H800" s="6" t="str">
        <f t="shared" si="26"/>
        <v/>
      </c>
    </row>
    <row r="801" spans="2:8">
      <c r="B801" s="12" t="str">
        <f t="shared" si="25"/>
        <v>1/1900</v>
      </c>
      <c r="H801" s="6" t="str">
        <f t="shared" si="26"/>
        <v/>
      </c>
    </row>
    <row r="802" spans="2:8">
      <c r="B802" s="12" t="str">
        <f t="shared" si="25"/>
        <v>1/1900</v>
      </c>
      <c r="H802" s="6" t="str">
        <f t="shared" si="26"/>
        <v/>
      </c>
    </row>
    <row r="803" spans="2:8">
      <c r="B803" s="12" t="str">
        <f t="shared" si="25"/>
        <v>1/1900</v>
      </c>
      <c r="H803" s="6" t="str">
        <f t="shared" si="26"/>
        <v/>
      </c>
    </row>
    <row r="804" spans="2:8">
      <c r="B804" s="12" t="str">
        <f t="shared" si="25"/>
        <v>1/1900</v>
      </c>
      <c r="H804" s="6" t="str">
        <f t="shared" si="26"/>
        <v/>
      </c>
    </row>
    <row r="805" spans="2:8">
      <c r="B805" s="12" t="str">
        <f t="shared" si="25"/>
        <v>1/1900</v>
      </c>
      <c r="H805" s="6" t="str">
        <f t="shared" si="26"/>
        <v/>
      </c>
    </row>
    <row r="806" spans="2:8">
      <c r="B806" s="12" t="str">
        <f t="shared" si="25"/>
        <v>1/1900</v>
      </c>
      <c r="H806" s="6" t="str">
        <f t="shared" si="26"/>
        <v/>
      </c>
    </row>
    <row r="807" spans="2:8">
      <c r="B807" s="12" t="str">
        <f t="shared" si="25"/>
        <v>1/1900</v>
      </c>
      <c r="H807" s="6" t="str">
        <f t="shared" si="26"/>
        <v/>
      </c>
    </row>
    <row r="808" spans="2:8">
      <c r="B808" s="12" t="str">
        <f t="shared" si="25"/>
        <v>1/1900</v>
      </c>
      <c r="H808" s="6" t="str">
        <f t="shared" si="26"/>
        <v/>
      </c>
    </row>
    <row r="809" spans="2:8">
      <c r="B809" s="12" t="str">
        <f t="shared" si="25"/>
        <v>1/1900</v>
      </c>
      <c r="H809" s="6" t="str">
        <f t="shared" si="26"/>
        <v/>
      </c>
    </row>
    <row r="810" spans="2:8">
      <c r="B810" s="12" t="str">
        <f t="shared" si="25"/>
        <v>1/1900</v>
      </c>
      <c r="H810" s="6" t="str">
        <f t="shared" si="26"/>
        <v/>
      </c>
    </row>
    <row r="811" spans="2:8">
      <c r="B811" s="12" t="str">
        <f t="shared" si="25"/>
        <v>1/1900</v>
      </c>
      <c r="H811" s="6" t="str">
        <f t="shared" si="26"/>
        <v/>
      </c>
    </row>
    <row r="812" spans="2:8">
      <c r="B812" s="12" t="str">
        <f t="shared" si="25"/>
        <v>1/1900</v>
      </c>
      <c r="H812" s="6" t="str">
        <f t="shared" si="26"/>
        <v/>
      </c>
    </row>
    <row r="813" spans="2:8">
      <c r="B813" s="12" t="str">
        <f t="shared" si="25"/>
        <v>1/1900</v>
      </c>
      <c r="H813" s="6" t="str">
        <f t="shared" si="26"/>
        <v/>
      </c>
    </row>
    <row r="814" spans="2:8">
      <c r="B814" s="12" t="str">
        <f t="shared" si="25"/>
        <v>1/1900</v>
      </c>
      <c r="H814" s="6" t="str">
        <f t="shared" si="26"/>
        <v/>
      </c>
    </row>
    <row r="815" spans="2:8">
      <c r="B815" s="12" t="str">
        <f t="shared" si="25"/>
        <v>1/1900</v>
      </c>
      <c r="H815" s="6" t="str">
        <f t="shared" si="26"/>
        <v/>
      </c>
    </row>
    <row r="816" spans="2:8">
      <c r="B816" s="12" t="str">
        <f t="shared" si="25"/>
        <v>1/1900</v>
      </c>
      <c r="H816" s="6" t="str">
        <f t="shared" si="26"/>
        <v/>
      </c>
    </row>
    <row r="817" spans="2:8">
      <c r="B817" s="12" t="str">
        <f t="shared" si="25"/>
        <v>1/1900</v>
      </c>
      <c r="H817" s="6" t="str">
        <f t="shared" si="26"/>
        <v/>
      </c>
    </row>
    <row r="818" spans="2:8">
      <c r="B818" s="12" t="str">
        <f t="shared" si="25"/>
        <v>1/1900</v>
      </c>
      <c r="H818" s="6" t="str">
        <f t="shared" si="26"/>
        <v/>
      </c>
    </row>
    <row r="819" spans="2:8">
      <c r="B819" s="12" t="str">
        <f t="shared" si="25"/>
        <v>1/1900</v>
      </c>
      <c r="H819" s="6" t="str">
        <f t="shared" si="26"/>
        <v/>
      </c>
    </row>
    <row r="820" spans="2:8">
      <c r="B820" s="12" t="str">
        <f t="shared" si="25"/>
        <v>1/1900</v>
      </c>
      <c r="H820" s="6" t="str">
        <f t="shared" si="26"/>
        <v/>
      </c>
    </row>
    <row r="821" spans="2:8">
      <c r="B821" s="12" t="str">
        <f t="shared" si="25"/>
        <v>1/1900</v>
      </c>
      <c r="H821" s="6" t="str">
        <f t="shared" si="26"/>
        <v/>
      </c>
    </row>
    <row r="822" spans="2:8">
      <c r="B822" s="12" t="str">
        <f t="shared" si="25"/>
        <v>1/1900</v>
      </c>
      <c r="H822" s="6" t="str">
        <f t="shared" si="26"/>
        <v/>
      </c>
    </row>
    <row r="823" spans="2:8">
      <c r="B823" s="12" t="str">
        <f t="shared" si="25"/>
        <v>1/1900</v>
      </c>
      <c r="H823" s="6" t="str">
        <f t="shared" si="26"/>
        <v/>
      </c>
    </row>
    <row r="824" spans="2:8">
      <c r="B824" s="12" t="str">
        <f t="shared" si="25"/>
        <v>1/1900</v>
      </c>
      <c r="H824" s="6" t="str">
        <f t="shared" si="26"/>
        <v/>
      </c>
    </row>
    <row r="825" spans="2:8">
      <c r="B825" s="12" t="str">
        <f t="shared" si="25"/>
        <v>1/1900</v>
      </c>
      <c r="H825" s="6" t="str">
        <f t="shared" si="26"/>
        <v/>
      </c>
    </row>
    <row r="826" spans="2:8">
      <c r="B826" s="12" t="str">
        <f t="shared" si="25"/>
        <v>1/1900</v>
      </c>
      <c r="H826" s="6" t="str">
        <f t="shared" si="26"/>
        <v/>
      </c>
    </row>
    <row r="827" spans="2:8">
      <c r="B827" s="12" t="str">
        <f t="shared" si="25"/>
        <v>1/1900</v>
      </c>
      <c r="H827" s="6" t="str">
        <f t="shared" si="26"/>
        <v/>
      </c>
    </row>
    <row r="828" spans="2:8">
      <c r="B828" s="12" t="str">
        <f t="shared" si="25"/>
        <v>1/1900</v>
      </c>
      <c r="H828" s="6" t="str">
        <f t="shared" si="26"/>
        <v/>
      </c>
    </row>
    <row r="829" spans="2:8">
      <c r="B829" s="12" t="str">
        <f t="shared" si="25"/>
        <v>1/1900</v>
      </c>
      <c r="H829" s="6" t="str">
        <f t="shared" si="26"/>
        <v/>
      </c>
    </row>
    <row r="830" spans="2:8">
      <c r="B830" s="12" t="str">
        <f t="shared" si="25"/>
        <v>1/1900</v>
      </c>
      <c r="H830" s="6" t="str">
        <f t="shared" si="26"/>
        <v/>
      </c>
    </row>
    <row r="831" spans="2:8">
      <c r="B831" s="12" t="str">
        <f t="shared" si="25"/>
        <v>1/1900</v>
      </c>
      <c r="H831" s="6" t="str">
        <f t="shared" si="26"/>
        <v/>
      </c>
    </row>
    <row r="832" spans="2:8">
      <c r="B832" s="12" t="str">
        <f t="shared" si="25"/>
        <v>1/1900</v>
      </c>
      <c r="H832" s="6" t="str">
        <f t="shared" si="26"/>
        <v/>
      </c>
    </row>
    <row r="833" spans="2:8">
      <c r="B833" s="12" t="str">
        <f t="shared" si="25"/>
        <v>1/1900</v>
      </c>
      <c r="H833" s="6" t="str">
        <f t="shared" si="26"/>
        <v/>
      </c>
    </row>
    <row r="834" spans="2:8">
      <c r="B834" s="12" t="str">
        <f t="shared" si="25"/>
        <v>1/1900</v>
      </c>
      <c r="H834" s="6" t="str">
        <f t="shared" si="26"/>
        <v/>
      </c>
    </row>
    <row r="835" spans="2:8">
      <c r="B835" s="12" t="str">
        <f t="shared" si="25"/>
        <v>1/1900</v>
      </c>
      <c r="H835" s="6" t="str">
        <f t="shared" si="26"/>
        <v/>
      </c>
    </row>
    <row r="836" spans="2:8">
      <c r="B836" s="12" t="str">
        <f t="shared" si="25"/>
        <v>1/1900</v>
      </c>
      <c r="H836" s="6" t="str">
        <f t="shared" si="26"/>
        <v/>
      </c>
    </row>
    <row r="837" spans="2:8">
      <c r="B837" s="12" t="str">
        <f t="shared" si="25"/>
        <v>1/1900</v>
      </c>
      <c r="H837" s="6" t="str">
        <f t="shared" si="26"/>
        <v/>
      </c>
    </row>
    <row r="838" spans="2:8">
      <c r="B838" s="12" t="str">
        <f t="shared" ref="B838:B901" si="27">CONCATENATE(MONTH(A838),"/",YEAR(A838))</f>
        <v>1/1900</v>
      </c>
      <c r="H838" s="6" t="str">
        <f t="shared" ref="H838:H901" si="28">IF(AND(G838&lt;&gt;0,F838&lt;&gt;""),G838/F838,"")</f>
        <v/>
      </c>
    </row>
    <row r="839" spans="2:8">
      <c r="B839" s="12" t="str">
        <f t="shared" si="27"/>
        <v>1/1900</v>
      </c>
      <c r="H839" s="6" t="str">
        <f t="shared" si="28"/>
        <v/>
      </c>
    </row>
    <row r="840" spans="2:8">
      <c r="B840" s="12" t="str">
        <f t="shared" si="27"/>
        <v>1/1900</v>
      </c>
      <c r="H840" s="6" t="str">
        <f t="shared" si="28"/>
        <v/>
      </c>
    </row>
    <row r="841" spans="2:8">
      <c r="B841" s="12" t="str">
        <f t="shared" si="27"/>
        <v>1/1900</v>
      </c>
      <c r="H841" s="6" t="str">
        <f t="shared" si="28"/>
        <v/>
      </c>
    </row>
    <row r="842" spans="2:8">
      <c r="B842" s="12" t="str">
        <f t="shared" si="27"/>
        <v>1/1900</v>
      </c>
      <c r="H842" s="6" t="str">
        <f t="shared" si="28"/>
        <v/>
      </c>
    </row>
    <row r="843" spans="2:8">
      <c r="B843" s="12" t="str">
        <f t="shared" si="27"/>
        <v>1/1900</v>
      </c>
      <c r="H843" s="6" t="str">
        <f t="shared" si="28"/>
        <v/>
      </c>
    </row>
    <row r="844" spans="2:8">
      <c r="B844" s="12" t="str">
        <f t="shared" si="27"/>
        <v>1/1900</v>
      </c>
      <c r="H844" s="6" t="str">
        <f t="shared" si="28"/>
        <v/>
      </c>
    </row>
    <row r="845" spans="2:8">
      <c r="B845" s="12" t="str">
        <f t="shared" si="27"/>
        <v>1/1900</v>
      </c>
      <c r="H845" s="6" t="str">
        <f t="shared" si="28"/>
        <v/>
      </c>
    </row>
    <row r="846" spans="2:8">
      <c r="B846" s="12" t="str">
        <f t="shared" si="27"/>
        <v>1/1900</v>
      </c>
      <c r="H846" s="6" t="str">
        <f t="shared" si="28"/>
        <v/>
      </c>
    </row>
    <row r="847" spans="2:8">
      <c r="B847" s="12" t="str">
        <f t="shared" si="27"/>
        <v>1/1900</v>
      </c>
      <c r="H847" s="6" t="str">
        <f t="shared" si="28"/>
        <v/>
      </c>
    </row>
    <row r="848" spans="2:8">
      <c r="B848" s="12" t="str">
        <f t="shared" si="27"/>
        <v>1/1900</v>
      </c>
      <c r="H848" s="6" t="str">
        <f t="shared" si="28"/>
        <v/>
      </c>
    </row>
    <row r="849" spans="2:8">
      <c r="B849" s="12" t="str">
        <f t="shared" si="27"/>
        <v>1/1900</v>
      </c>
      <c r="H849" s="6" t="str">
        <f t="shared" si="28"/>
        <v/>
      </c>
    </row>
    <row r="850" spans="2:8">
      <c r="B850" s="12" t="str">
        <f t="shared" si="27"/>
        <v>1/1900</v>
      </c>
      <c r="H850" s="6" t="str">
        <f t="shared" si="28"/>
        <v/>
      </c>
    </row>
    <row r="851" spans="2:8">
      <c r="B851" s="12" t="str">
        <f t="shared" si="27"/>
        <v>1/1900</v>
      </c>
      <c r="H851" s="6" t="str">
        <f t="shared" si="28"/>
        <v/>
      </c>
    </row>
    <row r="852" spans="2:8">
      <c r="B852" s="12" t="str">
        <f t="shared" si="27"/>
        <v>1/1900</v>
      </c>
      <c r="H852" s="6" t="str">
        <f t="shared" si="28"/>
        <v/>
      </c>
    </row>
    <row r="853" spans="2:8">
      <c r="B853" s="12" t="str">
        <f t="shared" si="27"/>
        <v>1/1900</v>
      </c>
      <c r="H853" s="6" t="str">
        <f t="shared" si="28"/>
        <v/>
      </c>
    </row>
    <row r="854" spans="2:8">
      <c r="B854" s="12" t="str">
        <f t="shared" si="27"/>
        <v>1/1900</v>
      </c>
      <c r="H854" s="6" t="str">
        <f t="shared" si="28"/>
        <v/>
      </c>
    </row>
    <row r="855" spans="2:8">
      <c r="B855" s="12" t="str">
        <f t="shared" si="27"/>
        <v>1/1900</v>
      </c>
      <c r="H855" s="6" t="str">
        <f t="shared" si="28"/>
        <v/>
      </c>
    </row>
    <row r="856" spans="2:8">
      <c r="B856" s="12" t="str">
        <f t="shared" si="27"/>
        <v>1/1900</v>
      </c>
      <c r="H856" s="6" t="str">
        <f t="shared" si="28"/>
        <v/>
      </c>
    </row>
    <row r="857" spans="2:8">
      <c r="B857" s="12" t="str">
        <f t="shared" si="27"/>
        <v>1/1900</v>
      </c>
      <c r="H857" s="6" t="str">
        <f t="shared" si="28"/>
        <v/>
      </c>
    </row>
    <row r="858" spans="2:8">
      <c r="B858" s="12" t="str">
        <f t="shared" si="27"/>
        <v>1/1900</v>
      </c>
      <c r="H858" s="6" t="str">
        <f t="shared" si="28"/>
        <v/>
      </c>
    </row>
    <row r="859" spans="2:8">
      <c r="B859" s="12" t="str">
        <f t="shared" si="27"/>
        <v>1/1900</v>
      </c>
      <c r="H859" s="6" t="str">
        <f t="shared" si="28"/>
        <v/>
      </c>
    </row>
    <row r="860" spans="2:8">
      <c r="B860" s="12" t="str">
        <f t="shared" si="27"/>
        <v>1/1900</v>
      </c>
      <c r="H860" s="6" t="str">
        <f t="shared" si="28"/>
        <v/>
      </c>
    </row>
    <row r="861" spans="2:8">
      <c r="B861" s="12" t="str">
        <f t="shared" si="27"/>
        <v>1/1900</v>
      </c>
      <c r="H861" s="6" t="str">
        <f t="shared" si="28"/>
        <v/>
      </c>
    </row>
    <row r="862" spans="2:8">
      <c r="B862" s="12" t="str">
        <f t="shared" si="27"/>
        <v>1/1900</v>
      </c>
      <c r="H862" s="6" t="str">
        <f t="shared" si="28"/>
        <v/>
      </c>
    </row>
    <row r="863" spans="2:8">
      <c r="B863" s="12" t="str">
        <f t="shared" si="27"/>
        <v>1/1900</v>
      </c>
      <c r="H863" s="6" t="str">
        <f t="shared" si="28"/>
        <v/>
      </c>
    </row>
    <row r="864" spans="2:8">
      <c r="B864" s="12" t="str">
        <f t="shared" si="27"/>
        <v>1/1900</v>
      </c>
      <c r="H864" s="6" t="str">
        <f t="shared" si="28"/>
        <v/>
      </c>
    </row>
    <row r="865" spans="2:8">
      <c r="B865" s="12" t="str">
        <f t="shared" si="27"/>
        <v>1/1900</v>
      </c>
      <c r="H865" s="6" t="str">
        <f t="shared" si="28"/>
        <v/>
      </c>
    </row>
    <row r="866" spans="2:8">
      <c r="B866" s="12" t="str">
        <f t="shared" si="27"/>
        <v>1/1900</v>
      </c>
      <c r="H866" s="6" t="str">
        <f t="shared" si="28"/>
        <v/>
      </c>
    </row>
    <row r="867" spans="2:8">
      <c r="B867" s="12" t="str">
        <f t="shared" si="27"/>
        <v>1/1900</v>
      </c>
      <c r="H867" s="6" t="str">
        <f t="shared" si="28"/>
        <v/>
      </c>
    </row>
    <row r="868" spans="2:8">
      <c r="B868" s="12" t="str">
        <f t="shared" si="27"/>
        <v>1/1900</v>
      </c>
      <c r="H868" s="6" t="str">
        <f t="shared" si="28"/>
        <v/>
      </c>
    </row>
    <row r="869" spans="2:8">
      <c r="B869" s="12" t="str">
        <f t="shared" si="27"/>
        <v>1/1900</v>
      </c>
      <c r="H869" s="6" t="str">
        <f t="shared" si="28"/>
        <v/>
      </c>
    </row>
    <row r="870" spans="2:8">
      <c r="B870" s="12" t="str">
        <f t="shared" si="27"/>
        <v>1/1900</v>
      </c>
      <c r="H870" s="6" t="str">
        <f t="shared" si="28"/>
        <v/>
      </c>
    </row>
    <row r="871" spans="2:8">
      <c r="B871" s="12" t="str">
        <f t="shared" si="27"/>
        <v>1/1900</v>
      </c>
      <c r="H871" s="6" t="str">
        <f t="shared" si="28"/>
        <v/>
      </c>
    </row>
    <row r="872" spans="2:8">
      <c r="B872" s="12" t="str">
        <f t="shared" si="27"/>
        <v>1/1900</v>
      </c>
      <c r="H872" s="6" t="str">
        <f t="shared" si="28"/>
        <v/>
      </c>
    </row>
    <row r="873" spans="2:8">
      <c r="B873" s="12" t="str">
        <f t="shared" si="27"/>
        <v>1/1900</v>
      </c>
      <c r="H873" s="6" t="str">
        <f t="shared" si="28"/>
        <v/>
      </c>
    </row>
    <row r="874" spans="2:8">
      <c r="B874" s="12" t="str">
        <f t="shared" si="27"/>
        <v>1/1900</v>
      </c>
      <c r="H874" s="6" t="str">
        <f t="shared" si="28"/>
        <v/>
      </c>
    </row>
    <row r="875" spans="2:8">
      <c r="B875" s="12" t="str">
        <f t="shared" si="27"/>
        <v>1/1900</v>
      </c>
      <c r="H875" s="6" t="str">
        <f t="shared" si="28"/>
        <v/>
      </c>
    </row>
    <row r="876" spans="2:8">
      <c r="B876" s="12" t="str">
        <f t="shared" si="27"/>
        <v>1/1900</v>
      </c>
      <c r="H876" s="6" t="str">
        <f t="shared" si="28"/>
        <v/>
      </c>
    </row>
    <row r="877" spans="2:8">
      <c r="B877" s="12" t="str">
        <f t="shared" si="27"/>
        <v>1/1900</v>
      </c>
      <c r="H877" s="6" t="str">
        <f t="shared" si="28"/>
        <v/>
      </c>
    </row>
    <row r="878" spans="2:8">
      <c r="B878" s="12" t="str">
        <f t="shared" si="27"/>
        <v>1/1900</v>
      </c>
      <c r="H878" s="6" t="str">
        <f t="shared" si="28"/>
        <v/>
      </c>
    </row>
    <row r="879" spans="2:8">
      <c r="B879" s="12" t="str">
        <f t="shared" si="27"/>
        <v>1/1900</v>
      </c>
      <c r="H879" s="6" t="str">
        <f t="shared" si="28"/>
        <v/>
      </c>
    </row>
    <row r="880" spans="2:8">
      <c r="B880" s="12" t="str">
        <f t="shared" si="27"/>
        <v>1/1900</v>
      </c>
      <c r="H880" s="6" t="str">
        <f t="shared" si="28"/>
        <v/>
      </c>
    </row>
    <row r="881" spans="2:8">
      <c r="B881" s="12" t="str">
        <f t="shared" si="27"/>
        <v>1/1900</v>
      </c>
      <c r="H881" s="6" t="str">
        <f t="shared" si="28"/>
        <v/>
      </c>
    </row>
    <row r="882" spans="2:8">
      <c r="B882" s="12" t="str">
        <f t="shared" si="27"/>
        <v>1/1900</v>
      </c>
      <c r="H882" s="6" t="str">
        <f t="shared" si="28"/>
        <v/>
      </c>
    </row>
    <row r="883" spans="2:8">
      <c r="B883" s="12" t="str">
        <f t="shared" si="27"/>
        <v>1/1900</v>
      </c>
      <c r="H883" s="6" t="str">
        <f t="shared" si="28"/>
        <v/>
      </c>
    </row>
    <row r="884" spans="2:8">
      <c r="B884" s="12" t="str">
        <f t="shared" si="27"/>
        <v>1/1900</v>
      </c>
      <c r="H884" s="6" t="str">
        <f t="shared" si="28"/>
        <v/>
      </c>
    </row>
    <row r="885" spans="2:8">
      <c r="B885" s="12" t="str">
        <f t="shared" si="27"/>
        <v>1/1900</v>
      </c>
      <c r="H885" s="6" t="str">
        <f t="shared" si="28"/>
        <v/>
      </c>
    </row>
    <row r="886" spans="2:8">
      <c r="B886" s="12" t="str">
        <f t="shared" si="27"/>
        <v>1/1900</v>
      </c>
      <c r="H886" s="6" t="str">
        <f t="shared" si="28"/>
        <v/>
      </c>
    </row>
    <row r="887" spans="2:8">
      <c r="B887" s="12" t="str">
        <f t="shared" si="27"/>
        <v>1/1900</v>
      </c>
      <c r="H887" s="6" t="str">
        <f t="shared" si="28"/>
        <v/>
      </c>
    </row>
    <row r="888" spans="2:8">
      <c r="B888" s="12" t="str">
        <f t="shared" si="27"/>
        <v>1/1900</v>
      </c>
      <c r="H888" s="6" t="str">
        <f t="shared" si="28"/>
        <v/>
      </c>
    </row>
    <row r="889" spans="2:8">
      <c r="B889" s="12" t="str">
        <f t="shared" si="27"/>
        <v>1/1900</v>
      </c>
      <c r="H889" s="6" t="str">
        <f t="shared" si="28"/>
        <v/>
      </c>
    </row>
    <row r="890" spans="2:8">
      <c r="B890" s="12" t="str">
        <f t="shared" si="27"/>
        <v>1/1900</v>
      </c>
      <c r="H890" s="6" t="str">
        <f t="shared" si="28"/>
        <v/>
      </c>
    </row>
    <row r="891" spans="2:8">
      <c r="B891" s="12" t="str">
        <f t="shared" si="27"/>
        <v>1/1900</v>
      </c>
      <c r="H891" s="6" t="str">
        <f t="shared" si="28"/>
        <v/>
      </c>
    </row>
    <row r="892" spans="2:8">
      <c r="B892" s="12" t="str">
        <f t="shared" si="27"/>
        <v>1/1900</v>
      </c>
      <c r="H892" s="6" t="str">
        <f t="shared" si="28"/>
        <v/>
      </c>
    </row>
    <row r="893" spans="2:8">
      <c r="B893" s="12" t="str">
        <f t="shared" si="27"/>
        <v>1/1900</v>
      </c>
      <c r="H893" s="6" t="str">
        <f t="shared" si="28"/>
        <v/>
      </c>
    </row>
    <row r="894" spans="2:8">
      <c r="B894" s="12" t="str">
        <f t="shared" si="27"/>
        <v>1/1900</v>
      </c>
      <c r="H894" s="6" t="str">
        <f t="shared" si="28"/>
        <v/>
      </c>
    </row>
    <row r="895" spans="2:8">
      <c r="B895" s="12" t="str">
        <f t="shared" si="27"/>
        <v>1/1900</v>
      </c>
      <c r="H895" s="6" t="str">
        <f t="shared" si="28"/>
        <v/>
      </c>
    </row>
    <row r="896" spans="2:8">
      <c r="B896" s="12" t="str">
        <f t="shared" si="27"/>
        <v>1/1900</v>
      </c>
      <c r="H896" s="6" t="str">
        <f t="shared" si="28"/>
        <v/>
      </c>
    </row>
    <row r="897" spans="2:8">
      <c r="B897" s="12" t="str">
        <f t="shared" si="27"/>
        <v>1/1900</v>
      </c>
      <c r="H897" s="6" t="str">
        <f t="shared" si="28"/>
        <v/>
      </c>
    </row>
    <row r="898" spans="2:8">
      <c r="B898" s="12" t="str">
        <f t="shared" si="27"/>
        <v>1/1900</v>
      </c>
      <c r="H898" s="6" t="str">
        <f t="shared" si="28"/>
        <v/>
      </c>
    </row>
    <row r="899" spans="2:8">
      <c r="B899" s="12" t="str">
        <f t="shared" si="27"/>
        <v>1/1900</v>
      </c>
      <c r="H899" s="6" t="str">
        <f t="shared" si="28"/>
        <v/>
      </c>
    </row>
    <row r="900" spans="2:8">
      <c r="B900" s="12" t="str">
        <f t="shared" si="27"/>
        <v>1/1900</v>
      </c>
      <c r="H900" s="6" t="str">
        <f t="shared" si="28"/>
        <v/>
      </c>
    </row>
    <row r="901" spans="2:8">
      <c r="B901" s="12" t="str">
        <f t="shared" si="27"/>
        <v>1/1900</v>
      </c>
      <c r="H901" s="6" t="str">
        <f t="shared" si="28"/>
        <v/>
      </c>
    </row>
    <row r="902" spans="2:8">
      <c r="B902" s="12" t="str">
        <f t="shared" ref="B902:B965" si="29">CONCATENATE(MONTH(A902),"/",YEAR(A902))</f>
        <v>1/1900</v>
      </c>
      <c r="H902" s="6" t="str">
        <f t="shared" ref="H902:H965" si="30">IF(AND(G902&lt;&gt;0,F902&lt;&gt;""),G902/F902,"")</f>
        <v/>
      </c>
    </row>
    <row r="903" spans="2:8">
      <c r="B903" s="12" t="str">
        <f t="shared" si="29"/>
        <v>1/1900</v>
      </c>
      <c r="H903" s="6" t="str">
        <f t="shared" si="30"/>
        <v/>
      </c>
    </row>
    <row r="904" spans="2:8">
      <c r="B904" s="12" t="str">
        <f t="shared" si="29"/>
        <v>1/1900</v>
      </c>
      <c r="H904" s="6" t="str">
        <f t="shared" si="30"/>
        <v/>
      </c>
    </row>
    <row r="905" spans="2:8">
      <c r="B905" s="12" t="str">
        <f t="shared" si="29"/>
        <v>1/1900</v>
      </c>
      <c r="H905" s="6" t="str">
        <f t="shared" si="30"/>
        <v/>
      </c>
    </row>
    <row r="906" spans="2:8">
      <c r="B906" s="12" t="str">
        <f t="shared" si="29"/>
        <v>1/1900</v>
      </c>
      <c r="H906" s="6" t="str">
        <f t="shared" si="30"/>
        <v/>
      </c>
    </row>
    <row r="907" spans="2:8">
      <c r="B907" s="12" t="str">
        <f t="shared" si="29"/>
        <v>1/1900</v>
      </c>
      <c r="H907" s="6" t="str">
        <f t="shared" si="30"/>
        <v/>
      </c>
    </row>
    <row r="908" spans="2:8">
      <c r="B908" s="12" t="str">
        <f t="shared" si="29"/>
        <v>1/1900</v>
      </c>
      <c r="H908" s="6" t="str">
        <f t="shared" si="30"/>
        <v/>
      </c>
    </row>
    <row r="909" spans="2:8">
      <c r="B909" s="12" t="str">
        <f t="shared" si="29"/>
        <v>1/1900</v>
      </c>
      <c r="H909" s="6" t="str">
        <f t="shared" si="30"/>
        <v/>
      </c>
    </row>
    <row r="910" spans="2:8">
      <c r="B910" s="12" t="str">
        <f t="shared" si="29"/>
        <v>1/1900</v>
      </c>
      <c r="H910" s="6" t="str">
        <f t="shared" si="30"/>
        <v/>
      </c>
    </row>
    <row r="911" spans="2:8">
      <c r="B911" s="12" t="str">
        <f t="shared" si="29"/>
        <v>1/1900</v>
      </c>
      <c r="H911" s="6" t="str">
        <f t="shared" si="30"/>
        <v/>
      </c>
    </row>
    <row r="912" spans="2:8">
      <c r="B912" s="12" t="str">
        <f t="shared" si="29"/>
        <v>1/1900</v>
      </c>
      <c r="H912" s="6" t="str">
        <f t="shared" si="30"/>
        <v/>
      </c>
    </row>
    <row r="913" spans="2:8">
      <c r="B913" s="12" t="str">
        <f t="shared" si="29"/>
        <v>1/1900</v>
      </c>
      <c r="H913" s="6" t="str">
        <f t="shared" si="30"/>
        <v/>
      </c>
    </row>
    <row r="914" spans="2:8">
      <c r="B914" s="12" t="str">
        <f t="shared" si="29"/>
        <v>1/1900</v>
      </c>
      <c r="H914" s="6" t="str">
        <f t="shared" si="30"/>
        <v/>
      </c>
    </row>
    <row r="915" spans="2:8">
      <c r="B915" s="12" t="str">
        <f t="shared" si="29"/>
        <v>1/1900</v>
      </c>
      <c r="H915" s="6" t="str">
        <f t="shared" si="30"/>
        <v/>
      </c>
    </row>
    <row r="916" spans="2:8">
      <c r="B916" s="12" t="str">
        <f t="shared" si="29"/>
        <v>1/1900</v>
      </c>
      <c r="H916" s="6" t="str">
        <f t="shared" si="30"/>
        <v/>
      </c>
    </row>
    <row r="917" spans="2:8">
      <c r="B917" s="12" t="str">
        <f t="shared" si="29"/>
        <v>1/1900</v>
      </c>
      <c r="H917" s="6" t="str">
        <f t="shared" si="30"/>
        <v/>
      </c>
    </row>
    <row r="918" spans="2:8">
      <c r="B918" s="12" t="str">
        <f t="shared" si="29"/>
        <v>1/1900</v>
      </c>
      <c r="H918" s="6" t="str">
        <f t="shared" si="30"/>
        <v/>
      </c>
    </row>
    <row r="919" spans="2:8">
      <c r="B919" s="12" t="str">
        <f t="shared" si="29"/>
        <v>1/1900</v>
      </c>
      <c r="H919" s="6" t="str">
        <f t="shared" si="30"/>
        <v/>
      </c>
    </row>
    <row r="920" spans="2:8">
      <c r="B920" s="12" t="str">
        <f t="shared" si="29"/>
        <v>1/1900</v>
      </c>
      <c r="H920" s="6" t="str">
        <f t="shared" si="30"/>
        <v/>
      </c>
    </row>
    <row r="921" spans="2:8">
      <c r="B921" s="12" t="str">
        <f t="shared" si="29"/>
        <v>1/1900</v>
      </c>
      <c r="H921" s="6" t="str">
        <f t="shared" si="30"/>
        <v/>
      </c>
    </row>
    <row r="922" spans="2:8">
      <c r="B922" s="12" t="str">
        <f t="shared" si="29"/>
        <v>1/1900</v>
      </c>
      <c r="H922" s="6" t="str">
        <f t="shared" si="30"/>
        <v/>
      </c>
    </row>
    <row r="923" spans="2:8">
      <c r="B923" s="12" t="str">
        <f t="shared" si="29"/>
        <v>1/1900</v>
      </c>
      <c r="H923" s="6" t="str">
        <f t="shared" si="30"/>
        <v/>
      </c>
    </row>
    <row r="924" spans="2:8">
      <c r="B924" s="12" t="str">
        <f t="shared" si="29"/>
        <v>1/1900</v>
      </c>
      <c r="H924" s="6" t="str">
        <f t="shared" si="30"/>
        <v/>
      </c>
    </row>
    <row r="925" spans="2:8">
      <c r="B925" s="12" t="str">
        <f t="shared" si="29"/>
        <v>1/1900</v>
      </c>
      <c r="H925" s="6" t="str">
        <f t="shared" si="30"/>
        <v/>
      </c>
    </row>
    <row r="926" spans="2:8">
      <c r="B926" s="12" t="str">
        <f t="shared" si="29"/>
        <v>1/1900</v>
      </c>
      <c r="H926" s="6" t="str">
        <f t="shared" si="30"/>
        <v/>
      </c>
    </row>
    <row r="927" spans="2:8">
      <c r="B927" s="12" t="str">
        <f t="shared" si="29"/>
        <v>1/1900</v>
      </c>
      <c r="H927" s="6" t="str">
        <f t="shared" si="30"/>
        <v/>
      </c>
    </row>
    <row r="928" spans="2:8">
      <c r="B928" s="12" t="str">
        <f t="shared" si="29"/>
        <v>1/1900</v>
      </c>
      <c r="H928" s="6" t="str">
        <f t="shared" si="30"/>
        <v/>
      </c>
    </row>
    <row r="929" spans="2:8">
      <c r="B929" s="12" t="str">
        <f t="shared" si="29"/>
        <v>1/1900</v>
      </c>
      <c r="H929" s="6" t="str">
        <f t="shared" si="30"/>
        <v/>
      </c>
    </row>
    <row r="930" spans="2:8">
      <c r="B930" s="12" t="str">
        <f t="shared" si="29"/>
        <v>1/1900</v>
      </c>
      <c r="H930" s="6" t="str">
        <f t="shared" si="30"/>
        <v/>
      </c>
    </row>
    <row r="931" spans="2:8">
      <c r="B931" s="12" t="str">
        <f t="shared" si="29"/>
        <v>1/1900</v>
      </c>
      <c r="H931" s="6" t="str">
        <f t="shared" si="30"/>
        <v/>
      </c>
    </row>
    <row r="932" spans="2:8">
      <c r="B932" s="12" t="str">
        <f t="shared" si="29"/>
        <v>1/1900</v>
      </c>
      <c r="H932" s="6" t="str">
        <f t="shared" si="30"/>
        <v/>
      </c>
    </row>
    <row r="933" spans="2:8">
      <c r="B933" s="12" t="str">
        <f t="shared" si="29"/>
        <v>1/1900</v>
      </c>
      <c r="H933" s="6" t="str">
        <f t="shared" si="30"/>
        <v/>
      </c>
    </row>
    <row r="934" spans="2:8">
      <c r="B934" s="12" t="str">
        <f t="shared" si="29"/>
        <v>1/1900</v>
      </c>
      <c r="H934" s="6" t="str">
        <f t="shared" si="30"/>
        <v/>
      </c>
    </row>
    <row r="935" spans="2:8">
      <c r="B935" s="12" t="str">
        <f t="shared" si="29"/>
        <v>1/1900</v>
      </c>
      <c r="H935" s="6" t="str">
        <f t="shared" si="30"/>
        <v/>
      </c>
    </row>
    <row r="936" spans="2:8">
      <c r="B936" s="12" t="str">
        <f t="shared" si="29"/>
        <v>1/1900</v>
      </c>
      <c r="H936" s="6" t="str">
        <f t="shared" si="30"/>
        <v/>
      </c>
    </row>
    <row r="937" spans="2:8">
      <c r="B937" s="12" t="str">
        <f t="shared" si="29"/>
        <v>1/1900</v>
      </c>
      <c r="H937" s="6" t="str">
        <f t="shared" si="30"/>
        <v/>
      </c>
    </row>
    <row r="938" spans="2:8">
      <c r="B938" s="12" t="str">
        <f t="shared" si="29"/>
        <v>1/1900</v>
      </c>
      <c r="H938" s="6" t="str">
        <f t="shared" si="30"/>
        <v/>
      </c>
    </row>
    <row r="939" spans="2:8">
      <c r="B939" s="12" t="str">
        <f t="shared" si="29"/>
        <v>1/1900</v>
      </c>
      <c r="H939" s="6" t="str">
        <f t="shared" si="30"/>
        <v/>
      </c>
    </row>
    <row r="940" spans="2:8">
      <c r="B940" s="12" t="str">
        <f t="shared" si="29"/>
        <v>1/1900</v>
      </c>
      <c r="H940" s="6" t="str">
        <f t="shared" si="30"/>
        <v/>
      </c>
    </row>
    <row r="941" spans="2:8">
      <c r="B941" s="12" t="str">
        <f t="shared" si="29"/>
        <v>1/1900</v>
      </c>
      <c r="H941" s="6" t="str">
        <f t="shared" si="30"/>
        <v/>
      </c>
    </row>
    <row r="942" spans="2:8">
      <c r="B942" s="12" t="str">
        <f t="shared" si="29"/>
        <v>1/1900</v>
      </c>
      <c r="H942" s="6" t="str">
        <f t="shared" si="30"/>
        <v/>
      </c>
    </row>
    <row r="943" spans="2:8">
      <c r="B943" s="12" t="str">
        <f t="shared" si="29"/>
        <v>1/1900</v>
      </c>
      <c r="H943" s="6" t="str">
        <f t="shared" si="30"/>
        <v/>
      </c>
    </row>
    <row r="944" spans="2:8">
      <c r="B944" s="12" t="str">
        <f t="shared" si="29"/>
        <v>1/1900</v>
      </c>
      <c r="H944" s="6" t="str">
        <f t="shared" si="30"/>
        <v/>
      </c>
    </row>
    <row r="945" spans="2:8">
      <c r="B945" s="12" t="str">
        <f t="shared" si="29"/>
        <v>1/1900</v>
      </c>
      <c r="H945" s="6" t="str">
        <f t="shared" si="30"/>
        <v/>
      </c>
    </row>
    <row r="946" spans="2:8">
      <c r="B946" s="12" t="str">
        <f t="shared" si="29"/>
        <v>1/1900</v>
      </c>
      <c r="H946" s="6" t="str">
        <f t="shared" si="30"/>
        <v/>
      </c>
    </row>
    <row r="947" spans="2:8">
      <c r="B947" s="12" t="str">
        <f t="shared" si="29"/>
        <v>1/1900</v>
      </c>
      <c r="H947" s="6" t="str">
        <f t="shared" si="30"/>
        <v/>
      </c>
    </row>
    <row r="948" spans="2:8">
      <c r="B948" s="12" t="str">
        <f t="shared" si="29"/>
        <v>1/1900</v>
      </c>
      <c r="H948" s="6" t="str">
        <f t="shared" si="30"/>
        <v/>
      </c>
    </row>
    <row r="949" spans="2:8">
      <c r="B949" s="12" t="str">
        <f t="shared" si="29"/>
        <v>1/1900</v>
      </c>
      <c r="H949" s="6" t="str">
        <f t="shared" si="30"/>
        <v/>
      </c>
    </row>
    <row r="950" spans="2:8">
      <c r="B950" s="12" t="str">
        <f t="shared" si="29"/>
        <v>1/1900</v>
      </c>
      <c r="H950" s="6" t="str">
        <f t="shared" si="30"/>
        <v/>
      </c>
    </row>
    <row r="951" spans="2:8">
      <c r="B951" s="12" t="str">
        <f t="shared" si="29"/>
        <v>1/1900</v>
      </c>
      <c r="H951" s="6" t="str">
        <f t="shared" si="30"/>
        <v/>
      </c>
    </row>
    <row r="952" spans="2:8">
      <c r="B952" s="12" t="str">
        <f t="shared" si="29"/>
        <v>1/1900</v>
      </c>
      <c r="H952" s="6" t="str">
        <f t="shared" si="30"/>
        <v/>
      </c>
    </row>
    <row r="953" spans="2:8">
      <c r="B953" s="12" t="str">
        <f t="shared" si="29"/>
        <v>1/1900</v>
      </c>
      <c r="H953" s="6" t="str">
        <f t="shared" si="30"/>
        <v/>
      </c>
    </row>
    <row r="954" spans="2:8">
      <c r="B954" s="12" t="str">
        <f t="shared" si="29"/>
        <v>1/1900</v>
      </c>
      <c r="H954" s="6" t="str">
        <f t="shared" si="30"/>
        <v/>
      </c>
    </row>
    <row r="955" spans="2:8">
      <c r="B955" s="12" t="str">
        <f t="shared" si="29"/>
        <v>1/1900</v>
      </c>
      <c r="H955" s="6" t="str">
        <f t="shared" si="30"/>
        <v/>
      </c>
    </row>
    <row r="956" spans="2:8">
      <c r="B956" s="12" t="str">
        <f t="shared" si="29"/>
        <v>1/1900</v>
      </c>
      <c r="H956" s="6" t="str">
        <f t="shared" si="30"/>
        <v/>
      </c>
    </row>
    <row r="957" spans="2:8">
      <c r="B957" s="12" t="str">
        <f t="shared" si="29"/>
        <v>1/1900</v>
      </c>
      <c r="H957" s="6" t="str">
        <f t="shared" si="30"/>
        <v/>
      </c>
    </row>
    <row r="958" spans="2:8">
      <c r="B958" s="12" t="str">
        <f t="shared" si="29"/>
        <v>1/1900</v>
      </c>
      <c r="H958" s="6" t="str">
        <f t="shared" si="30"/>
        <v/>
      </c>
    </row>
    <row r="959" spans="2:8">
      <c r="B959" s="12" t="str">
        <f t="shared" si="29"/>
        <v>1/1900</v>
      </c>
      <c r="H959" s="6" t="str">
        <f t="shared" si="30"/>
        <v/>
      </c>
    </row>
    <row r="960" spans="2:8">
      <c r="B960" s="12" t="str">
        <f t="shared" si="29"/>
        <v>1/1900</v>
      </c>
      <c r="H960" s="6" t="str">
        <f t="shared" si="30"/>
        <v/>
      </c>
    </row>
    <row r="961" spans="2:8">
      <c r="B961" s="12" t="str">
        <f t="shared" si="29"/>
        <v>1/1900</v>
      </c>
      <c r="H961" s="6" t="str">
        <f t="shared" si="30"/>
        <v/>
      </c>
    </row>
    <row r="962" spans="2:8">
      <c r="B962" s="12" t="str">
        <f t="shared" si="29"/>
        <v>1/1900</v>
      </c>
      <c r="H962" s="6" t="str">
        <f t="shared" si="30"/>
        <v/>
      </c>
    </row>
    <row r="963" spans="2:8">
      <c r="B963" s="12" t="str">
        <f t="shared" si="29"/>
        <v>1/1900</v>
      </c>
      <c r="H963" s="6" t="str">
        <f t="shared" si="30"/>
        <v/>
      </c>
    </row>
    <row r="964" spans="2:8">
      <c r="B964" s="12" t="str">
        <f t="shared" si="29"/>
        <v>1/1900</v>
      </c>
      <c r="H964" s="6" t="str">
        <f t="shared" si="30"/>
        <v/>
      </c>
    </row>
    <row r="965" spans="2:8">
      <c r="B965" s="12" t="str">
        <f t="shared" si="29"/>
        <v>1/1900</v>
      </c>
      <c r="H965" s="6" t="str">
        <f t="shared" si="30"/>
        <v/>
      </c>
    </row>
    <row r="966" spans="2:8">
      <c r="B966" s="12" t="str">
        <f t="shared" ref="B966:B1023" si="31">CONCATENATE(MONTH(A966),"/",YEAR(A966))</f>
        <v>1/1900</v>
      </c>
      <c r="H966" s="6" t="str">
        <f t="shared" ref="H966:H1029" si="32">IF(AND(G966&lt;&gt;0,F966&lt;&gt;""),G966/F966,"")</f>
        <v/>
      </c>
    </row>
    <row r="967" spans="2:8">
      <c r="B967" s="12" t="str">
        <f t="shared" si="31"/>
        <v>1/1900</v>
      </c>
      <c r="H967" s="6" t="str">
        <f t="shared" si="32"/>
        <v/>
      </c>
    </row>
    <row r="968" spans="2:8">
      <c r="B968" s="12" t="str">
        <f t="shared" si="31"/>
        <v>1/1900</v>
      </c>
      <c r="H968" s="6" t="str">
        <f t="shared" si="32"/>
        <v/>
      </c>
    </row>
    <row r="969" spans="2:8">
      <c r="B969" s="12" t="str">
        <f t="shared" si="31"/>
        <v>1/1900</v>
      </c>
      <c r="H969" s="6" t="str">
        <f t="shared" si="32"/>
        <v/>
      </c>
    </row>
    <row r="970" spans="2:8">
      <c r="B970" s="12" t="str">
        <f t="shared" si="31"/>
        <v>1/1900</v>
      </c>
      <c r="H970" s="6" t="str">
        <f t="shared" si="32"/>
        <v/>
      </c>
    </row>
    <row r="971" spans="2:8">
      <c r="B971" s="12" t="str">
        <f t="shared" si="31"/>
        <v>1/1900</v>
      </c>
      <c r="H971" s="6" t="str">
        <f t="shared" si="32"/>
        <v/>
      </c>
    </row>
    <row r="972" spans="2:8">
      <c r="B972" s="12" t="str">
        <f t="shared" si="31"/>
        <v>1/1900</v>
      </c>
      <c r="H972" s="6" t="str">
        <f t="shared" si="32"/>
        <v/>
      </c>
    </row>
    <row r="973" spans="2:8">
      <c r="B973" s="12" t="str">
        <f t="shared" si="31"/>
        <v>1/1900</v>
      </c>
      <c r="H973" s="6" t="str">
        <f t="shared" si="32"/>
        <v/>
      </c>
    </row>
    <row r="974" spans="2:8">
      <c r="B974" s="12" t="str">
        <f t="shared" si="31"/>
        <v>1/1900</v>
      </c>
      <c r="H974" s="6" t="str">
        <f t="shared" si="32"/>
        <v/>
      </c>
    </row>
    <row r="975" spans="2:8">
      <c r="B975" s="12" t="str">
        <f t="shared" si="31"/>
        <v>1/1900</v>
      </c>
      <c r="H975" s="6" t="str">
        <f t="shared" si="32"/>
        <v/>
      </c>
    </row>
    <row r="976" spans="2:8">
      <c r="B976" s="12" t="str">
        <f t="shared" si="31"/>
        <v>1/1900</v>
      </c>
      <c r="H976" s="6" t="str">
        <f t="shared" si="32"/>
        <v/>
      </c>
    </row>
    <row r="977" spans="2:8">
      <c r="B977" s="12" t="str">
        <f t="shared" si="31"/>
        <v>1/1900</v>
      </c>
      <c r="H977" s="6" t="str">
        <f t="shared" si="32"/>
        <v/>
      </c>
    </row>
    <row r="978" spans="2:8">
      <c r="B978" s="12" t="str">
        <f t="shared" si="31"/>
        <v>1/1900</v>
      </c>
      <c r="H978" s="6" t="str">
        <f t="shared" si="32"/>
        <v/>
      </c>
    </row>
    <row r="979" spans="2:8">
      <c r="B979" s="12" t="str">
        <f t="shared" si="31"/>
        <v>1/1900</v>
      </c>
      <c r="H979" s="6" t="str">
        <f t="shared" si="32"/>
        <v/>
      </c>
    </row>
    <row r="980" spans="2:8">
      <c r="B980" s="12" t="str">
        <f t="shared" si="31"/>
        <v>1/1900</v>
      </c>
      <c r="H980" s="6" t="str">
        <f t="shared" si="32"/>
        <v/>
      </c>
    </row>
    <row r="981" spans="2:8">
      <c r="B981" s="12" t="str">
        <f t="shared" si="31"/>
        <v>1/1900</v>
      </c>
      <c r="H981" s="6" t="str">
        <f t="shared" si="32"/>
        <v/>
      </c>
    </row>
    <row r="982" spans="2:8">
      <c r="B982" s="12" t="str">
        <f t="shared" si="31"/>
        <v>1/1900</v>
      </c>
      <c r="H982" s="6" t="str">
        <f t="shared" si="32"/>
        <v/>
      </c>
    </row>
    <row r="983" spans="2:8">
      <c r="B983" s="12" t="str">
        <f t="shared" si="31"/>
        <v>1/1900</v>
      </c>
      <c r="H983" s="6" t="str">
        <f t="shared" si="32"/>
        <v/>
      </c>
    </row>
    <row r="984" spans="2:8">
      <c r="B984" s="12" t="str">
        <f t="shared" si="31"/>
        <v>1/1900</v>
      </c>
      <c r="H984" s="6" t="str">
        <f t="shared" si="32"/>
        <v/>
      </c>
    </row>
    <row r="985" spans="2:8">
      <c r="B985" s="12" t="str">
        <f t="shared" si="31"/>
        <v>1/1900</v>
      </c>
      <c r="H985" s="6" t="str">
        <f t="shared" si="32"/>
        <v/>
      </c>
    </row>
    <row r="986" spans="2:8">
      <c r="B986" s="12" t="str">
        <f t="shared" si="31"/>
        <v>1/1900</v>
      </c>
      <c r="H986" s="6" t="str">
        <f t="shared" si="32"/>
        <v/>
      </c>
    </row>
    <row r="987" spans="2:8">
      <c r="B987" s="12" t="str">
        <f t="shared" si="31"/>
        <v>1/1900</v>
      </c>
      <c r="H987" s="6" t="str">
        <f t="shared" si="32"/>
        <v/>
      </c>
    </row>
    <row r="988" spans="2:8">
      <c r="B988" s="12" t="str">
        <f t="shared" si="31"/>
        <v>1/1900</v>
      </c>
      <c r="H988" s="6" t="str">
        <f t="shared" si="32"/>
        <v/>
      </c>
    </row>
    <row r="989" spans="2:8">
      <c r="B989" s="12" t="str">
        <f t="shared" si="31"/>
        <v>1/1900</v>
      </c>
      <c r="H989" s="6" t="str">
        <f t="shared" si="32"/>
        <v/>
      </c>
    </row>
    <row r="990" spans="2:8">
      <c r="B990" s="12" t="str">
        <f t="shared" si="31"/>
        <v>1/1900</v>
      </c>
      <c r="H990" s="6" t="str">
        <f t="shared" si="32"/>
        <v/>
      </c>
    </row>
    <row r="991" spans="2:8">
      <c r="B991" s="12" t="str">
        <f t="shared" si="31"/>
        <v>1/1900</v>
      </c>
      <c r="H991" s="6" t="str">
        <f t="shared" si="32"/>
        <v/>
      </c>
    </row>
    <row r="992" spans="2:8">
      <c r="B992" s="12" t="str">
        <f t="shared" si="31"/>
        <v>1/1900</v>
      </c>
      <c r="H992" s="6" t="str">
        <f t="shared" si="32"/>
        <v/>
      </c>
    </row>
    <row r="993" spans="2:8">
      <c r="B993" s="12" t="str">
        <f t="shared" si="31"/>
        <v>1/1900</v>
      </c>
      <c r="H993" s="6" t="str">
        <f t="shared" si="32"/>
        <v/>
      </c>
    </row>
    <row r="994" spans="2:8">
      <c r="B994" s="12" t="str">
        <f t="shared" si="31"/>
        <v>1/1900</v>
      </c>
      <c r="H994" s="6" t="str">
        <f t="shared" si="32"/>
        <v/>
      </c>
    </row>
    <row r="995" spans="2:8">
      <c r="B995" s="12" t="str">
        <f t="shared" si="31"/>
        <v>1/1900</v>
      </c>
      <c r="H995" s="6" t="str">
        <f t="shared" si="32"/>
        <v/>
      </c>
    </row>
    <row r="996" spans="2:8">
      <c r="B996" s="12" t="str">
        <f t="shared" si="31"/>
        <v>1/1900</v>
      </c>
      <c r="H996" s="6" t="str">
        <f t="shared" si="32"/>
        <v/>
      </c>
    </row>
    <row r="997" spans="2:8">
      <c r="B997" s="12" t="str">
        <f t="shared" si="31"/>
        <v>1/1900</v>
      </c>
      <c r="H997" s="6" t="str">
        <f t="shared" si="32"/>
        <v/>
      </c>
    </row>
    <row r="998" spans="2:8">
      <c r="B998" s="12" t="str">
        <f t="shared" si="31"/>
        <v>1/1900</v>
      </c>
      <c r="H998" s="6" t="str">
        <f t="shared" si="32"/>
        <v/>
      </c>
    </row>
    <row r="999" spans="2:8">
      <c r="B999" s="12" t="str">
        <f t="shared" si="31"/>
        <v>1/1900</v>
      </c>
      <c r="H999" s="6" t="str">
        <f t="shared" si="32"/>
        <v/>
      </c>
    </row>
    <row r="1000" spans="2:8">
      <c r="B1000" s="12" t="str">
        <f t="shared" si="31"/>
        <v>1/1900</v>
      </c>
      <c r="H1000" s="6" t="str">
        <f t="shared" si="32"/>
        <v/>
      </c>
    </row>
    <row r="1001" spans="2:8">
      <c r="B1001" s="12" t="str">
        <f t="shared" si="31"/>
        <v>1/1900</v>
      </c>
      <c r="H1001" s="6" t="str">
        <f t="shared" si="32"/>
        <v/>
      </c>
    </row>
    <row r="1002" spans="2:8">
      <c r="B1002" s="12" t="str">
        <f t="shared" si="31"/>
        <v>1/1900</v>
      </c>
      <c r="H1002" s="6" t="str">
        <f t="shared" si="32"/>
        <v/>
      </c>
    </row>
    <row r="1003" spans="2:8">
      <c r="B1003" s="12" t="str">
        <f t="shared" si="31"/>
        <v>1/1900</v>
      </c>
      <c r="H1003" s="6" t="str">
        <f t="shared" si="32"/>
        <v/>
      </c>
    </row>
    <row r="1004" spans="2:8">
      <c r="B1004" s="12" t="str">
        <f t="shared" si="31"/>
        <v>1/1900</v>
      </c>
      <c r="H1004" s="6" t="str">
        <f t="shared" si="32"/>
        <v/>
      </c>
    </row>
    <row r="1005" spans="2:8">
      <c r="B1005" s="12" t="str">
        <f t="shared" si="31"/>
        <v>1/1900</v>
      </c>
      <c r="H1005" s="6" t="str">
        <f t="shared" si="32"/>
        <v/>
      </c>
    </row>
    <row r="1006" spans="2:8">
      <c r="B1006" s="12" t="str">
        <f t="shared" si="31"/>
        <v>1/1900</v>
      </c>
      <c r="H1006" s="6" t="str">
        <f t="shared" si="32"/>
        <v/>
      </c>
    </row>
    <row r="1007" spans="2:8">
      <c r="B1007" s="12" t="str">
        <f t="shared" si="31"/>
        <v>1/1900</v>
      </c>
      <c r="H1007" s="6" t="str">
        <f t="shared" si="32"/>
        <v/>
      </c>
    </row>
    <row r="1008" spans="2:8">
      <c r="B1008" s="12" t="str">
        <f t="shared" si="31"/>
        <v>1/1900</v>
      </c>
      <c r="H1008" s="6" t="str">
        <f t="shared" si="32"/>
        <v/>
      </c>
    </row>
    <row r="1009" spans="2:8">
      <c r="B1009" s="12" t="str">
        <f t="shared" si="31"/>
        <v>1/1900</v>
      </c>
      <c r="H1009" s="6" t="str">
        <f t="shared" si="32"/>
        <v/>
      </c>
    </row>
    <row r="1010" spans="2:8">
      <c r="B1010" s="12" t="str">
        <f t="shared" si="31"/>
        <v>1/1900</v>
      </c>
      <c r="H1010" s="6" t="str">
        <f t="shared" si="32"/>
        <v/>
      </c>
    </row>
    <row r="1011" spans="2:8">
      <c r="B1011" s="12" t="str">
        <f t="shared" si="31"/>
        <v>1/1900</v>
      </c>
      <c r="H1011" s="6" t="str">
        <f t="shared" si="32"/>
        <v/>
      </c>
    </row>
    <row r="1012" spans="2:8">
      <c r="B1012" s="12" t="str">
        <f t="shared" si="31"/>
        <v>1/1900</v>
      </c>
      <c r="H1012" s="6" t="str">
        <f t="shared" si="32"/>
        <v/>
      </c>
    </row>
    <row r="1013" spans="2:8">
      <c r="B1013" s="12" t="str">
        <f t="shared" si="31"/>
        <v>1/1900</v>
      </c>
      <c r="H1013" s="6" t="str">
        <f t="shared" si="32"/>
        <v/>
      </c>
    </row>
    <row r="1014" spans="2:8">
      <c r="B1014" s="12" t="str">
        <f t="shared" si="31"/>
        <v>1/1900</v>
      </c>
      <c r="H1014" s="6" t="str">
        <f t="shared" si="32"/>
        <v/>
      </c>
    </row>
    <row r="1015" spans="2:8">
      <c r="B1015" s="12" t="str">
        <f t="shared" si="31"/>
        <v>1/1900</v>
      </c>
      <c r="H1015" s="6" t="str">
        <f t="shared" si="32"/>
        <v/>
      </c>
    </row>
    <row r="1016" spans="2:8">
      <c r="B1016" s="12" t="str">
        <f t="shared" si="31"/>
        <v>1/1900</v>
      </c>
      <c r="H1016" s="6" t="str">
        <f t="shared" si="32"/>
        <v/>
      </c>
    </row>
    <row r="1017" spans="2:8">
      <c r="B1017" s="12" t="str">
        <f t="shared" si="31"/>
        <v>1/1900</v>
      </c>
      <c r="H1017" s="6" t="str">
        <f t="shared" si="32"/>
        <v/>
      </c>
    </row>
    <row r="1018" spans="2:8">
      <c r="B1018" s="12" t="str">
        <f t="shared" si="31"/>
        <v>1/1900</v>
      </c>
      <c r="H1018" s="6" t="str">
        <f t="shared" si="32"/>
        <v/>
      </c>
    </row>
    <row r="1019" spans="2:8">
      <c r="B1019" s="12" t="str">
        <f t="shared" si="31"/>
        <v>1/1900</v>
      </c>
      <c r="H1019" s="6" t="str">
        <f t="shared" si="32"/>
        <v/>
      </c>
    </row>
    <row r="1020" spans="2:8">
      <c r="B1020" s="12" t="str">
        <f t="shared" si="31"/>
        <v>1/1900</v>
      </c>
      <c r="H1020" s="6" t="str">
        <f t="shared" si="32"/>
        <v/>
      </c>
    </row>
    <row r="1021" spans="2:8">
      <c r="B1021" s="12" t="str">
        <f t="shared" si="31"/>
        <v>1/1900</v>
      </c>
      <c r="H1021" s="6" t="str">
        <f t="shared" si="32"/>
        <v/>
      </c>
    </row>
    <row r="1022" spans="2:8">
      <c r="B1022" s="12" t="str">
        <f t="shared" si="31"/>
        <v>1/1900</v>
      </c>
      <c r="H1022" s="6" t="str">
        <f t="shared" si="32"/>
        <v/>
      </c>
    </row>
    <row r="1023" spans="2:8">
      <c r="B1023" s="12" t="str">
        <f t="shared" si="31"/>
        <v>1/1900</v>
      </c>
      <c r="H1023" s="6" t="str">
        <f t="shared" si="32"/>
        <v/>
      </c>
    </row>
    <row r="1024" spans="2:8">
      <c r="H1024" s="6" t="str">
        <f t="shared" si="32"/>
        <v/>
      </c>
    </row>
    <row r="1025" spans="8:8">
      <c r="H1025" s="6" t="str">
        <f t="shared" si="32"/>
        <v/>
      </c>
    </row>
    <row r="1026" spans="8:8">
      <c r="H1026" s="6" t="str">
        <f t="shared" si="32"/>
        <v/>
      </c>
    </row>
    <row r="1027" spans="8:8">
      <c r="H1027" s="6" t="str">
        <f t="shared" si="32"/>
        <v/>
      </c>
    </row>
    <row r="1028" spans="8:8">
      <c r="H1028" s="6" t="str">
        <f t="shared" si="32"/>
        <v/>
      </c>
    </row>
    <row r="1029" spans="8:8">
      <c r="H1029" s="6" t="str">
        <f t="shared" si="32"/>
        <v/>
      </c>
    </row>
    <row r="1030" spans="8:8">
      <c r="H1030" s="6" t="str">
        <f t="shared" ref="H1030:H1093" si="33">IF(AND(G1030&lt;&gt;0,F1030&lt;&gt;""),G1030/F1030,"")</f>
        <v/>
      </c>
    </row>
    <row r="1031" spans="8:8">
      <c r="H1031" s="6" t="str">
        <f t="shared" si="33"/>
        <v/>
      </c>
    </row>
    <row r="1032" spans="8:8">
      <c r="H1032" s="6" t="str">
        <f t="shared" si="33"/>
        <v/>
      </c>
    </row>
    <row r="1033" spans="8:8">
      <c r="H1033" s="6" t="str">
        <f t="shared" si="33"/>
        <v/>
      </c>
    </row>
    <row r="1034" spans="8:8">
      <c r="H1034" s="6" t="str">
        <f t="shared" si="33"/>
        <v/>
      </c>
    </row>
    <row r="1035" spans="8:8">
      <c r="H1035" s="6" t="str">
        <f t="shared" si="33"/>
        <v/>
      </c>
    </row>
    <row r="1036" spans="8:8">
      <c r="H1036" s="6" t="str">
        <f t="shared" si="33"/>
        <v/>
      </c>
    </row>
    <row r="1037" spans="8:8">
      <c r="H1037" s="6" t="str">
        <f t="shared" si="33"/>
        <v/>
      </c>
    </row>
    <row r="1038" spans="8:8">
      <c r="H1038" s="6" t="str">
        <f t="shared" si="33"/>
        <v/>
      </c>
    </row>
    <row r="1039" spans="8:8">
      <c r="H1039" s="6" t="str">
        <f t="shared" si="33"/>
        <v/>
      </c>
    </row>
    <row r="1040" spans="8:8">
      <c r="H1040" s="6" t="str">
        <f t="shared" si="33"/>
        <v/>
      </c>
    </row>
    <row r="1041" spans="8:8">
      <c r="H1041" s="6" t="str">
        <f t="shared" si="33"/>
        <v/>
      </c>
    </row>
    <row r="1042" spans="8:8">
      <c r="H1042" s="6" t="str">
        <f t="shared" si="33"/>
        <v/>
      </c>
    </row>
    <row r="1043" spans="8:8">
      <c r="H1043" s="6" t="str">
        <f t="shared" si="33"/>
        <v/>
      </c>
    </row>
    <row r="1044" spans="8:8">
      <c r="H1044" s="6" t="str">
        <f t="shared" si="33"/>
        <v/>
      </c>
    </row>
    <row r="1045" spans="8:8">
      <c r="H1045" s="6" t="str">
        <f t="shared" si="33"/>
        <v/>
      </c>
    </row>
    <row r="1046" spans="8:8">
      <c r="H1046" s="6" t="str">
        <f t="shared" si="33"/>
        <v/>
      </c>
    </row>
    <row r="1047" spans="8:8">
      <c r="H1047" s="6" t="str">
        <f t="shared" si="33"/>
        <v/>
      </c>
    </row>
    <row r="1048" spans="8:8">
      <c r="H1048" s="6" t="str">
        <f t="shared" si="33"/>
        <v/>
      </c>
    </row>
    <row r="1049" spans="8:8">
      <c r="H1049" s="6" t="str">
        <f t="shared" si="33"/>
        <v/>
      </c>
    </row>
    <row r="1050" spans="8:8">
      <c r="H1050" s="6" t="str">
        <f t="shared" si="33"/>
        <v/>
      </c>
    </row>
    <row r="1051" spans="8:8">
      <c r="H1051" s="6" t="str">
        <f t="shared" si="33"/>
        <v/>
      </c>
    </row>
    <row r="1052" spans="8:8">
      <c r="H1052" s="6" t="str">
        <f t="shared" si="33"/>
        <v/>
      </c>
    </row>
    <row r="1053" spans="8:8">
      <c r="H1053" s="6" t="str">
        <f t="shared" si="33"/>
        <v/>
      </c>
    </row>
    <row r="1054" spans="8:8">
      <c r="H1054" s="6" t="str">
        <f t="shared" si="33"/>
        <v/>
      </c>
    </row>
    <row r="1055" spans="8:8">
      <c r="H1055" s="6" t="str">
        <f t="shared" si="33"/>
        <v/>
      </c>
    </row>
    <row r="1056" spans="8:8">
      <c r="H1056" s="6" t="str">
        <f t="shared" si="33"/>
        <v/>
      </c>
    </row>
    <row r="1057" spans="8:8">
      <c r="H1057" s="6" t="str">
        <f t="shared" si="33"/>
        <v/>
      </c>
    </row>
    <row r="1058" spans="8:8">
      <c r="H1058" s="6" t="str">
        <f t="shared" si="33"/>
        <v/>
      </c>
    </row>
    <row r="1059" spans="8:8">
      <c r="H1059" s="6" t="str">
        <f t="shared" si="33"/>
        <v/>
      </c>
    </row>
    <row r="1060" spans="8:8">
      <c r="H1060" s="6" t="str">
        <f t="shared" si="33"/>
        <v/>
      </c>
    </row>
    <row r="1061" spans="8:8">
      <c r="H1061" s="6" t="str">
        <f t="shared" si="33"/>
        <v/>
      </c>
    </row>
    <row r="1062" spans="8:8">
      <c r="H1062" s="6" t="str">
        <f t="shared" si="33"/>
        <v/>
      </c>
    </row>
    <row r="1063" spans="8:8">
      <c r="H1063" s="6" t="str">
        <f t="shared" si="33"/>
        <v/>
      </c>
    </row>
    <row r="1064" spans="8:8">
      <c r="H1064" s="6" t="str">
        <f t="shared" si="33"/>
        <v/>
      </c>
    </row>
    <row r="1065" spans="8:8">
      <c r="H1065" s="6" t="str">
        <f t="shared" si="33"/>
        <v/>
      </c>
    </row>
    <row r="1066" spans="8:8">
      <c r="H1066" s="6" t="str">
        <f t="shared" si="33"/>
        <v/>
      </c>
    </row>
    <row r="1067" spans="8:8">
      <c r="H1067" s="6" t="str">
        <f t="shared" si="33"/>
        <v/>
      </c>
    </row>
    <row r="1068" spans="8:8">
      <c r="H1068" s="6" t="str">
        <f t="shared" si="33"/>
        <v/>
      </c>
    </row>
    <row r="1069" spans="8:8">
      <c r="H1069" s="6" t="str">
        <f t="shared" si="33"/>
        <v/>
      </c>
    </row>
    <row r="1070" spans="8:8">
      <c r="H1070" s="6" t="str">
        <f t="shared" si="33"/>
        <v/>
      </c>
    </row>
    <row r="1071" spans="8:8">
      <c r="H1071" s="6" t="str">
        <f t="shared" si="33"/>
        <v/>
      </c>
    </row>
    <row r="1072" spans="8:8">
      <c r="H1072" s="6" t="str">
        <f t="shared" si="33"/>
        <v/>
      </c>
    </row>
    <row r="1073" spans="8:8">
      <c r="H1073" s="6" t="str">
        <f t="shared" si="33"/>
        <v/>
      </c>
    </row>
    <row r="1074" spans="8:8">
      <c r="H1074" s="6" t="str">
        <f t="shared" si="33"/>
        <v/>
      </c>
    </row>
    <row r="1075" spans="8:8">
      <c r="H1075" s="6" t="str">
        <f t="shared" si="33"/>
        <v/>
      </c>
    </row>
    <row r="1076" spans="8:8">
      <c r="H1076" s="6" t="str">
        <f t="shared" si="33"/>
        <v/>
      </c>
    </row>
    <row r="1077" spans="8:8">
      <c r="H1077" s="6" t="str">
        <f t="shared" si="33"/>
        <v/>
      </c>
    </row>
    <row r="1078" spans="8:8">
      <c r="H1078" s="6" t="str">
        <f t="shared" si="33"/>
        <v/>
      </c>
    </row>
    <row r="1079" spans="8:8">
      <c r="H1079" s="6" t="str">
        <f t="shared" si="33"/>
        <v/>
      </c>
    </row>
    <row r="1080" spans="8:8">
      <c r="H1080" s="6" t="str">
        <f t="shared" si="33"/>
        <v/>
      </c>
    </row>
    <row r="1081" spans="8:8">
      <c r="H1081" s="6" t="str">
        <f t="shared" si="33"/>
        <v/>
      </c>
    </row>
    <row r="1082" spans="8:8">
      <c r="H1082" s="6" t="str">
        <f t="shared" si="33"/>
        <v/>
      </c>
    </row>
    <row r="1083" spans="8:8">
      <c r="H1083" s="6" t="str">
        <f t="shared" si="33"/>
        <v/>
      </c>
    </row>
    <row r="1084" spans="8:8">
      <c r="H1084" s="6" t="str">
        <f t="shared" si="33"/>
        <v/>
      </c>
    </row>
    <row r="1085" spans="8:8">
      <c r="H1085" s="6" t="str">
        <f t="shared" si="33"/>
        <v/>
      </c>
    </row>
    <row r="1086" spans="8:8">
      <c r="H1086" s="6" t="str">
        <f t="shared" si="33"/>
        <v/>
      </c>
    </row>
    <row r="1087" spans="8:8">
      <c r="H1087" s="6" t="str">
        <f t="shared" si="33"/>
        <v/>
      </c>
    </row>
    <row r="1088" spans="8:8">
      <c r="H1088" s="6" t="str">
        <f t="shared" si="33"/>
        <v/>
      </c>
    </row>
    <row r="1089" spans="8:8">
      <c r="H1089" s="6" t="str">
        <f t="shared" si="33"/>
        <v/>
      </c>
    </row>
    <row r="1090" spans="8:8">
      <c r="H1090" s="6" t="str">
        <f t="shared" si="33"/>
        <v/>
      </c>
    </row>
    <row r="1091" spans="8:8">
      <c r="H1091" s="6" t="str">
        <f t="shared" si="33"/>
        <v/>
      </c>
    </row>
    <row r="1092" spans="8:8">
      <c r="H1092" s="6" t="str">
        <f t="shared" si="33"/>
        <v/>
      </c>
    </row>
    <row r="1093" spans="8:8">
      <c r="H1093" s="6" t="str">
        <f t="shared" si="33"/>
        <v/>
      </c>
    </row>
    <row r="1094" spans="8:8">
      <c r="H1094" s="6" t="str">
        <f t="shared" ref="H1094:H1157" si="34">IF(AND(G1094&lt;&gt;0,F1094&lt;&gt;""),G1094/F1094,"")</f>
        <v/>
      </c>
    </row>
    <row r="1095" spans="8:8">
      <c r="H1095" s="6" t="str">
        <f t="shared" si="34"/>
        <v/>
      </c>
    </row>
    <row r="1096" spans="8:8">
      <c r="H1096" s="6" t="str">
        <f t="shared" si="34"/>
        <v/>
      </c>
    </row>
    <row r="1097" spans="8:8">
      <c r="H1097" s="6" t="str">
        <f t="shared" si="34"/>
        <v/>
      </c>
    </row>
    <row r="1098" spans="8:8">
      <c r="H1098" s="6" t="str">
        <f t="shared" si="34"/>
        <v/>
      </c>
    </row>
    <row r="1099" spans="8:8">
      <c r="H1099" s="6" t="str">
        <f t="shared" si="34"/>
        <v/>
      </c>
    </row>
    <row r="1100" spans="8:8">
      <c r="H1100" s="6" t="str">
        <f t="shared" si="34"/>
        <v/>
      </c>
    </row>
    <row r="1101" spans="8:8">
      <c r="H1101" s="6" t="str">
        <f t="shared" si="34"/>
        <v/>
      </c>
    </row>
    <row r="1102" spans="8:8">
      <c r="H1102" s="6" t="str">
        <f t="shared" si="34"/>
        <v/>
      </c>
    </row>
    <row r="1103" spans="8:8">
      <c r="H1103" s="6" t="str">
        <f t="shared" si="34"/>
        <v/>
      </c>
    </row>
    <row r="1104" spans="8:8">
      <c r="H1104" s="6" t="str">
        <f t="shared" si="34"/>
        <v/>
      </c>
    </row>
    <row r="1105" spans="8:8">
      <c r="H1105" s="6" t="str">
        <f t="shared" si="34"/>
        <v/>
      </c>
    </row>
    <row r="1106" spans="8:8">
      <c r="H1106" s="6" t="str">
        <f t="shared" si="34"/>
        <v/>
      </c>
    </row>
    <row r="1107" spans="8:8">
      <c r="H1107" s="6" t="str">
        <f t="shared" si="34"/>
        <v/>
      </c>
    </row>
    <row r="1108" spans="8:8">
      <c r="H1108" s="6" t="str">
        <f t="shared" si="34"/>
        <v/>
      </c>
    </row>
    <row r="1109" spans="8:8">
      <c r="H1109" s="6" t="str">
        <f t="shared" si="34"/>
        <v/>
      </c>
    </row>
    <row r="1110" spans="8:8">
      <c r="H1110" s="6" t="str">
        <f t="shared" si="34"/>
        <v/>
      </c>
    </row>
    <row r="1111" spans="8:8">
      <c r="H1111" s="6" t="str">
        <f t="shared" si="34"/>
        <v/>
      </c>
    </row>
    <row r="1112" spans="8:8">
      <c r="H1112" s="6" t="str">
        <f t="shared" si="34"/>
        <v/>
      </c>
    </row>
    <row r="1113" spans="8:8">
      <c r="H1113" s="6" t="str">
        <f t="shared" si="34"/>
        <v/>
      </c>
    </row>
    <row r="1114" spans="8:8">
      <c r="H1114" s="6" t="str">
        <f t="shared" si="34"/>
        <v/>
      </c>
    </row>
    <row r="1115" spans="8:8">
      <c r="H1115" s="6" t="str">
        <f t="shared" si="34"/>
        <v/>
      </c>
    </row>
    <row r="1116" spans="8:8">
      <c r="H1116" s="6" t="str">
        <f t="shared" si="34"/>
        <v/>
      </c>
    </row>
    <row r="1117" spans="8:8">
      <c r="H1117" s="6" t="str">
        <f t="shared" si="34"/>
        <v/>
      </c>
    </row>
    <row r="1118" spans="8:8">
      <c r="H1118" s="6" t="str">
        <f t="shared" si="34"/>
        <v/>
      </c>
    </row>
    <row r="1119" spans="8:8">
      <c r="H1119" s="6" t="str">
        <f t="shared" si="34"/>
        <v/>
      </c>
    </row>
    <row r="1120" spans="8:8">
      <c r="H1120" s="6" t="str">
        <f t="shared" si="34"/>
        <v/>
      </c>
    </row>
    <row r="1121" spans="8:8">
      <c r="H1121" s="6" t="str">
        <f t="shared" si="34"/>
        <v/>
      </c>
    </row>
    <row r="1122" spans="8:8">
      <c r="H1122" s="6" t="str">
        <f t="shared" si="34"/>
        <v/>
      </c>
    </row>
    <row r="1123" spans="8:8">
      <c r="H1123" s="6" t="str">
        <f t="shared" si="34"/>
        <v/>
      </c>
    </row>
    <row r="1124" spans="8:8">
      <c r="H1124" s="6" t="str">
        <f t="shared" si="34"/>
        <v/>
      </c>
    </row>
    <row r="1125" spans="8:8">
      <c r="H1125" s="6" t="str">
        <f t="shared" si="34"/>
        <v/>
      </c>
    </row>
    <row r="1126" spans="8:8">
      <c r="H1126" s="6" t="str">
        <f t="shared" si="34"/>
        <v/>
      </c>
    </row>
    <row r="1127" spans="8:8">
      <c r="H1127" s="6" t="str">
        <f t="shared" si="34"/>
        <v/>
      </c>
    </row>
    <row r="1128" spans="8:8">
      <c r="H1128" s="6" t="str">
        <f t="shared" si="34"/>
        <v/>
      </c>
    </row>
    <row r="1129" spans="8:8">
      <c r="H1129" s="6" t="str">
        <f t="shared" si="34"/>
        <v/>
      </c>
    </row>
    <row r="1130" spans="8:8">
      <c r="H1130" s="6" t="str">
        <f t="shared" si="34"/>
        <v/>
      </c>
    </row>
    <row r="1131" spans="8:8">
      <c r="H1131" s="6" t="str">
        <f t="shared" si="34"/>
        <v/>
      </c>
    </row>
    <row r="1132" spans="8:8">
      <c r="H1132" s="6" t="str">
        <f t="shared" si="34"/>
        <v/>
      </c>
    </row>
    <row r="1133" spans="8:8">
      <c r="H1133" s="6" t="str">
        <f t="shared" si="34"/>
        <v/>
      </c>
    </row>
    <row r="1134" spans="8:8">
      <c r="H1134" s="6" t="str">
        <f t="shared" si="34"/>
        <v/>
      </c>
    </row>
    <row r="1135" spans="8:8">
      <c r="H1135" s="6" t="str">
        <f t="shared" si="34"/>
        <v/>
      </c>
    </row>
    <row r="1136" spans="8:8">
      <c r="H1136" s="6" t="str">
        <f t="shared" si="34"/>
        <v/>
      </c>
    </row>
    <row r="1137" spans="8:8">
      <c r="H1137" s="6" t="str">
        <f t="shared" si="34"/>
        <v/>
      </c>
    </row>
    <row r="1138" spans="8:8">
      <c r="H1138" s="6" t="str">
        <f t="shared" si="34"/>
        <v/>
      </c>
    </row>
    <row r="1139" spans="8:8">
      <c r="H1139" s="6" t="str">
        <f t="shared" si="34"/>
        <v/>
      </c>
    </row>
    <row r="1140" spans="8:8">
      <c r="H1140" s="6" t="str">
        <f t="shared" si="34"/>
        <v/>
      </c>
    </row>
    <row r="1141" spans="8:8">
      <c r="H1141" s="6" t="str">
        <f t="shared" si="34"/>
        <v/>
      </c>
    </row>
    <row r="1142" spans="8:8">
      <c r="H1142" s="6" t="str">
        <f t="shared" si="34"/>
        <v/>
      </c>
    </row>
    <row r="1143" spans="8:8">
      <c r="H1143" s="6" t="str">
        <f t="shared" si="34"/>
        <v/>
      </c>
    </row>
    <row r="1144" spans="8:8">
      <c r="H1144" s="6" t="str">
        <f t="shared" si="34"/>
        <v/>
      </c>
    </row>
    <row r="1145" spans="8:8">
      <c r="H1145" s="6" t="str">
        <f t="shared" si="34"/>
        <v/>
      </c>
    </row>
    <row r="1146" spans="8:8">
      <c r="H1146" s="6" t="str">
        <f t="shared" si="34"/>
        <v/>
      </c>
    </row>
    <row r="1147" spans="8:8">
      <c r="H1147" s="6" t="str">
        <f t="shared" si="34"/>
        <v/>
      </c>
    </row>
    <row r="1148" spans="8:8">
      <c r="H1148" s="6" t="str">
        <f t="shared" si="34"/>
        <v/>
      </c>
    </row>
    <row r="1149" spans="8:8">
      <c r="H1149" s="6" t="str">
        <f t="shared" si="34"/>
        <v/>
      </c>
    </row>
    <row r="1150" spans="8:8">
      <c r="H1150" s="6" t="str">
        <f t="shared" si="34"/>
        <v/>
      </c>
    </row>
    <row r="1151" spans="8:8">
      <c r="H1151" s="6" t="str">
        <f t="shared" si="34"/>
        <v/>
      </c>
    </row>
    <row r="1152" spans="8:8">
      <c r="H1152" s="6" t="str">
        <f t="shared" si="34"/>
        <v/>
      </c>
    </row>
    <row r="1153" spans="8:8">
      <c r="H1153" s="6" t="str">
        <f t="shared" si="34"/>
        <v/>
      </c>
    </row>
    <row r="1154" spans="8:8">
      <c r="H1154" s="6" t="str">
        <f t="shared" si="34"/>
        <v/>
      </c>
    </row>
    <row r="1155" spans="8:8">
      <c r="H1155" s="6" t="str">
        <f t="shared" si="34"/>
        <v/>
      </c>
    </row>
    <row r="1156" spans="8:8">
      <c r="H1156" s="6" t="str">
        <f t="shared" si="34"/>
        <v/>
      </c>
    </row>
    <row r="1157" spans="8:8">
      <c r="H1157" s="6" t="str">
        <f t="shared" si="34"/>
        <v/>
      </c>
    </row>
    <row r="1158" spans="8:8">
      <c r="H1158" s="6" t="str">
        <f t="shared" ref="H1158:H1221" si="35">IF(AND(G1158&lt;&gt;0,F1158&lt;&gt;""),G1158/F1158,"")</f>
        <v/>
      </c>
    </row>
    <row r="1159" spans="8:8">
      <c r="H1159" s="6" t="str">
        <f t="shared" si="35"/>
        <v/>
      </c>
    </row>
    <row r="1160" spans="8:8">
      <c r="H1160" s="6" t="str">
        <f t="shared" si="35"/>
        <v/>
      </c>
    </row>
    <row r="1161" spans="8:8">
      <c r="H1161" s="6" t="str">
        <f t="shared" si="35"/>
        <v/>
      </c>
    </row>
    <row r="1162" spans="8:8">
      <c r="H1162" s="6" t="str">
        <f t="shared" si="35"/>
        <v/>
      </c>
    </row>
    <row r="1163" spans="8:8">
      <c r="H1163" s="6" t="str">
        <f t="shared" si="35"/>
        <v/>
      </c>
    </row>
    <row r="1164" spans="8:8">
      <c r="H1164" s="6" t="str">
        <f t="shared" si="35"/>
        <v/>
      </c>
    </row>
    <row r="1165" spans="8:8">
      <c r="H1165" s="6" t="str">
        <f t="shared" si="35"/>
        <v/>
      </c>
    </row>
    <row r="1166" spans="8:8">
      <c r="H1166" s="6" t="str">
        <f t="shared" si="35"/>
        <v/>
      </c>
    </row>
    <row r="1167" spans="8:8">
      <c r="H1167" s="6" t="str">
        <f t="shared" si="35"/>
        <v/>
      </c>
    </row>
    <row r="1168" spans="8:8">
      <c r="H1168" s="6" t="str">
        <f t="shared" si="35"/>
        <v/>
      </c>
    </row>
    <row r="1169" spans="8:8">
      <c r="H1169" s="6" t="str">
        <f t="shared" si="35"/>
        <v/>
      </c>
    </row>
    <row r="1170" spans="8:8">
      <c r="H1170" s="6" t="str">
        <f t="shared" si="35"/>
        <v/>
      </c>
    </row>
    <row r="1171" spans="8:8">
      <c r="H1171" s="6" t="str">
        <f t="shared" si="35"/>
        <v/>
      </c>
    </row>
    <row r="1172" spans="8:8">
      <c r="H1172" s="6" t="str">
        <f t="shared" si="35"/>
        <v/>
      </c>
    </row>
    <row r="1173" spans="8:8">
      <c r="H1173" s="6" t="str">
        <f t="shared" si="35"/>
        <v/>
      </c>
    </row>
    <row r="1174" spans="8:8">
      <c r="H1174" s="6" t="str">
        <f t="shared" si="35"/>
        <v/>
      </c>
    </row>
    <row r="1175" spans="8:8">
      <c r="H1175" s="6" t="str">
        <f t="shared" si="35"/>
        <v/>
      </c>
    </row>
    <row r="1176" spans="8:8">
      <c r="H1176" s="6" t="str">
        <f t="shared" si="35"/>
        <v/>
      </c>
    </row>
    <row r="1177" spans="8:8">
      <c r="H1177" s="6" t="str">
        <f t="shared" si="35"/>
        <v/>
      </c>
    </row>
    <row r="1178" spans="8:8">
      <c r="H1178" s="6" t="str">
        <f t="shared" si="35"/>
        <v/>
      </c>
    </row>
    <row r="1179" spans="8:8">
      <c r="H1179" s="6" t="str">
        <f t="shared" si="35"/>
        <v/>
      </c>
    </row>
    <row r="1180" spans="8:8">
      <c r="H1180" s="6" t="str">
        <f t="shared" si="35"/>
        <v/>
      </c>
    </row>
    <row r="1181" spans="8:8">
      <c r="H1181" s="6" t="str">
        <f t="shared" si="35"/>
        <v/>
      </c>
    </row>
    <row r="1182" spans="8:8">
      <c r="H1182" s="6" t="str">
        <f t="shared" si="35"/>
        <v/>
      </c>
    </row>
    <row r="1183" spans="8:8">
      <c r="H1183" s="6" t="str">
        <f t="shared" si="35"/>
        <v/>
      </c>
    </row>
    <row r="1184" spans="8:8">
      <c r="H1184" s="6" t="str">
        <f t="shared" si="35"/>
        <v/>
      </c>
    </row>
    <row r="1185" spans="8:8">
      <c r="H1185" s="6" t="str">
        <f t="shared" si="35"/>
        <v/>
      </c>
    </row>
    <row r="1186" spans="8:8">
      <c r="H1186" s="6" t="str">
        <f t="shared" si="35"/>
        <v/>
      </c>
    </row>
    <row r="1187" spans="8:8">
      <c r="H1187" s="6" t="str">
        <f t="shared" si="35"/>
        <v/>
      </c>
    </row>
    <row r="1188" spans="8:8">
      <c r="H1188" s="6" t="str">
        <f t="shared" si="35"/>
        <v/>
      </c>
    </row>
    <row r="1189" spans="8:8">
      <c r="H1189" s="6" t="str">
        <f t="shared" si="35"/>
        <v/>
      </c>
    </row>
    <row r="1190" spans="8:8">
      <c r="H1190" s="6" t="str">
        <f t="shared" si="35"/>
        <v/>
      </c>
    </row>
    <row r="1191" spans="8:8">
      <c r="H1191" s="6" t="str">
        <f t="shared" si="35"/>
        <v/>
      </c>
    </row>
    <row r="1192" spans="8:8">
      <c r="H1192" s="6" t="str">
        <f t="shared" si="35"/>
        <v/>
      </c>
    </row>
    <row r="1193" spans="8:8">
      <c r="H1193" s="6" t="str">
        <f t="shared" si="35"/>
        <v/>
      </c>
    </row>
    <row r="1194" spans="8:8">
      <c r="H1194" s="6" t="str">
        <f t="shared" si="35"/>
        <v/>
      </c>
    </row>
    <row r="1195" spans="8:8">
      <c r="H1195" s="6" t="str">
        <f t="shared" si="35"/>
        <v/>
      </c>
    </row>
    <row r="1196" spans="8:8">
      <c r="H1196" s="6" t="str">
        <f t="shared" si="35"/>
        <v/>
      </c>
    </row>
    <row r="1197" spans="8:8">
      <c r="H1197" s="6" t="str">
        <f t="shared" si="35"/>
        <v/>
      </c>
    </row>
    <row r="1198" spans="8:8">
      <c r="H1198" s="6" t="str">
        <f t="shared" si="35"/>
        <v/>
      </c>
    </row>
    <row r="1199" spans="8:8">
      <c r="H1199" s="6" t="str">
        <f t="shared" si="35"/>
        <v/>
      </c>
    </row>
    <row r="1200" spans="8:8">
      <c r="H1200" s="6" t="str">
        <f t="shared" si="35"/>
        <v/>
      </c>
    </row>
    <row r="1201" spans="8:8">
      <c r="H1201" s="6" t="str">
        <f t="shared" si="35"/>
        <v/>
      </c>
    </row>
    <row r="1202" spans="8:8">
      <c r="H1202" s="6" t="str">
        <f t="shared" si="35"/>
        <v/>
      </c>
    </row>
    <row r="1203" spans="8:8">
      <c r="H1203" s="6" t="str">
        <f t="shared" si="35"/>
        <v/>
      </c>
    </row>
    <row r="1204" spans="8:8">
      <c r="H1204" s="6" t="str">
        <f t="shared" si="35"/>
        <v/>
      </c>
    </row>
    <row r="1205" spans="8:8">
      <c r="H1205" s="6" t="str">
        <f t="shared" si="35"/>
        <v/>
      </c>
    </row>
    <row r="1206" spans="8:8">
      <c r="H1206" s="6" t="str">
        <f t="shared" si="35"/>
        <v/>
      </c>
    </row>
    <row r="1207" spans="8:8">
      <c r="H1207" s="6" t="str">
        <f t="shared" si="35"/>
        <v/>
      </c>
    </row>
    <row r="1208" spans="8:8">
      <c r="H1208" s="6" t="str">
        <f t="shared" si="35"/>
        <v/>
      </c>
    </row>
    <row r="1209" spans="8:8">
      <c r="H1209" s="6" t="str">
        <f t="shared" si="35"/>
        <v/>
      </c>
    </row>
    <row r="1210" spans="8:8">
      <c r="H1210" s="6" t="str">
        <f t="shared" si="35"/>
        <v/>
      </c>
    </row>
    <row r="1211" spans="8:8">
      <c r="H1211" s="6" t="str">
        <f t="shared" si="35"/>
        <v/>
      </c>
    </row>
    <row r="1212" spans="8:8">
      <c r="H1212" s="6" t="str">
        <f t="shared" si="35"/>
        <v/>
      </c>
    </row>
    <row r="1213" spans="8:8">
      <c r="H1213" s="6" t="str">
        <f t="shared" si="35"/>
        <v/>
      </c>
    </row>
    <row r="1214" spans="8:8">
      <c r="H1214" s="6" t="str">
        <f t="shared" si="35"/>
        <v/>
      </c>
    </row>
    <row r="1215" spans="8:8">
      <c r="H1215" s="6" t="str">
        <f t="shared" si="35"/>
        <v/>
      </c>
    </row>
    <row r="1216" spans="8:8">
      <c r="H1216" s="6" t="str">
        <f t="shared" si="35"/>
        <v/>
      </c>
    </row>
    <row r="1217" spans="8:8">
      <c r="H1217" s="6" t="str">
        <f t="shared" si="35"/>
        <v/>
      </c>
    </row>
    <row r="1218" spans="8:8">
      <c r="H1218" s="6" t="str">
        <f t="shared" si="35"/>
        <v/>
      </c>
    </row>
    <row r="1219" spans="8:8">
      <c r="H1219" s="6" t="str">
        <f t="shared" si="35"/>
        <v/>
      </c>
    </row>
    <row r="1220" spans="8:8">
      <c r="H1220" s="6" t="str">
        <f t="shared" si="35"/>
        <v/>
      </c>
    </row>
    <row r="1221" spans="8:8">
      <c r="H1221" s="6" t="str">
        <f t="shared" si="35"/>
        <v/>
      </c>
    </row>
    <row r="1222" spans="8:8">
      <c r="H1222" s="6" t="str">
        <f t="shared" ref="H1222:H1285" si="36">IF(AND(G1222&lt;&gt;0,F1222&lt;&gt;""),G1222/F1222,"")</f>
        <v/>
      </c>
    </row>
    <row r="1223" spans="8:8">
      <c r="H1223" s="6" t="str">
        <f t="shared" si="36"/>
        <v/>
      </c>
    </row>
    <row r="1224" spans="8:8">
      <c r="H1224" s="6" t="str">
        <f t="shared" si="36"/>
        <v/>
      </c>
    </row>
    <row r="1225" spans="8:8">
      <c r="H1225" s="6" t="str">
        <f t="shared" si="36"/>
        <v/>
      </c>
    </row>
    <row r="1226" spans="8:8">
      <c r="H1226" s="6" t="str">
        <f t="shared" si="36"/>
        <v/>
      </c>
    </row>
    <row r="1227" spans="8:8">
      <c r="H1227" s="6" t="str">
        <f t="shared" si="36"/>
        <v/>
      </c>
    </row>
    <row r="1228" spans="8:8">
      <c r="H1228" s="6" t="str">
        <f t="shared" si="36"/>
        <v/>
      </c>
    </row>
    <row r="1229" spans="8:8">
      <c r="H1229" s="6" t="str">
        <f t="shared" si="36"/>
        <v/>
      </c>
    </row>
    <row r="1230" spans="8:8">
      <c r="H1230" s="6" t="str">
        <f t="shared" si="36"/>
        <v/>
      </c>
    </row>
    <row r="1231" spans="8:8">
      <c r="H1231" s="6" t="str">
        <f t="shared" si="36"/>
        <v/>
      </c>
    </row>
    <row r="1232" spans="8:8">
      <c r="H1232" s="6" t="str">
        <f t="shared" si="36"/>
        <v/>
      </c>
    </row>
    <row r="1233" spans="8:8">
      <c r="H1233" s="6" t="str">
        <f t="shared" si="36"/>
        <v/>
      </c>
    </row>
    <row r="1234" spans="8:8">
      <c r="H1234" s="6" t="str">
        <f t="shared" si="36"/>
        <v/>
      </c>
    </row>
    <row r="1235" spans="8:8">
      <c r="H1235" s="6" t="str">
        <f t="shared" si="36"/>
        <v/>
      </c>
    </row>
    <row r="1236" spans="8:8">
      <c r="H1236" s="6" t="str">
        <f t="shared" si="36"/>
        <v/>
      </c>
    </row>
    <row r="1237" spans="8:8">
      <c r="H1237" s="6" t="str">
        <f t="shared" si="36"/>
        <v/>
      </c>
    </row>
    <row r="1238" spans="8:8">
      <c r="H1238" s="6" t="str">
        <f t="shared" si="36"/>
        <v/>
      </c>
    </row>
    <row r="1239" spans="8:8">
      <c r="H1239" s="6" t="str">
        <f t="shared" si="36"/>
        <v/>
      </c>
    </row>
    <row r="1240" spans="8:8">
      <c r="H1240" s="6" t="str">
        <f t="shared" si="36"/>
        <v/>
      </c>
    </row>
    <row r="1241" spans="8:8">
      <c r="H1241" s="6" t="str">
        <f t="shared" si="36"/>
        <v/>
      </c>
    </row>
    <row r="1242" spans="8:8">
      <c r="H1242" s="6" t="str">
        <f t="shared" si="36"/>
        <v/>
      </c>
    </row>
    <row r="1243" spans="8:8">
      <c r="H1243" s="6" t="str">
        <f t="shared" si="36"/>
        <v/>
      </c>
    </row>
    <row r="1244" spans="8:8">
      <c r="H1244" s="6" t="str">
        <f t="shared" si="36"/>
        <v/>
      </c>
    </row>
    <row r="1245" spans="8:8">
      <c r="H1245" s="6" t="str">
        <f t="shared" si="36"/>
        <v/>
      </c>
    </row>
    <row r="1246" spans="8:8">
      <c r="H1246" s="6" t="str">
        <f t="shared" si="36"/>
        <v/>
      </c>
    </row>
    <row r="1247" spans="8:8">
      <c r="H1247" s="6" t="str">
        <f t="shared" si="36"/>
        <v/>
      </c>
    </row>
    <row r="1248" spans="8:8">
      <c r="H1248" s="6" t="str">
        <f t="shared" si="36"/>
        <v/>
      </c>
    </row>
    <row r="1249" spans="8:8">
      <c r="H1249" s="6" t="str">
        <f t="shared" si="36"/>
        <v/>
      </c>
    </row>
    <row r="1250" spans="8:8">
      <c r="H1250" s="6" t="str">
        <f t="shared" si="36"/>
        <v/>
      </c>
    </row>
    <row r="1251" spans="8:8">
      <c r="H1251" s="6" t="str">
        <f t="shared" si="36"/>
        <v/>
      </c>
    </row>
    <row r="1252" spans="8:8">
      <c r="H1252" s="6" t="str">
        <f t="shared" si="36"/>
        <v/>
      </c>
    </row>
    <row r="1253" spans="8:8">
      <c r="H1253" s="6" t="str">
        <f t="shared" si="36"/>
        <v/>
      </c>
    </row>
    <row r="1254" spans="8:8">
      <c r="H1254" s="6" t="str">
        <f t="shared" si="36"/>
        <v/>
      </c>
    </row>
    <row r="1255" spans="8:8">
      <c r="H1255" s="6" t="str">
        <f t="shared" si="36"/>
        <v/>
      </c>
    </row>
    <row r="1256" spans="8:8">
      <c r="H1256" s="6" t="str">
        <f t="shared" si="36"/>
        <v/>
      </c>
    </row>
    <row r="1257" spans="8:8">
      <c r="H1257" s="6" t="str">
        <f t="shared" si="36"/>
        <v/>
      </c>
    </row>
    <row r="1258" spans="8:8">
      <c r="H1258" s="6" t="str">
        <f t="shared" si="36"/>
        <v/>
      </c>
    </row>
    <row r="1259" spans="8:8">
      <c r="H1259" s="6" t="str">
        <f t="shared" si="36"/>
        <v/>
      </c>
    </row>
    <row r="1260" spans="8:8">
      <c r="H1260" s="6" t="str">
        <f t="shared" si="36"/>
        <v/>
      </c>
    </row>
    <row r="1261" spans="8:8">
      <c r="H1261" s="6" t="str">
        <f t="shared" si="36"/>
        <v/>
      </c>
    </row>
    <row r="1262" spans="8:8">
      <c r="H1262" s="6" t="str">
        <f t="shared" si="36"/>
        <v/>
      </c>
    </row>
    <row r="1263" spans="8:8">
      <c r="H1263" s="6" t="str">
        <f t="shared" si="36"/>
        <v/>
      </c>
    </row>
    <row r="1264" spans="8:8">
      <c r="H1264" s="6" t="str">
        <f t="shared" si="36"/>
        <v/>
      </c>
    </row>
    <row r="1265" spans="8:8">
      <c r="H1265" s="6" t="str">
        <f t="shared" si="36"/>
        <v/>
      </c>
    </row>
    <row r="1266" spans="8:8">
      <c r="H1266" s="6" t="str">
        <f t="shared" si="36"/>
        <v/>
      </c>
    </row>
    <row r="1267" spans="8:8">
      <c r="H1267" s="6" t="str">
        <f t="shared" si="36"/>
        <v/>
      </c>
    </row>
    <row r="1268" spans="8:8">
      <c r="H1268" s="6" t="str">
        <f t="shared" si="36"/>
        <v/>
      </c>
    </row>
    <row r="1269" spans="8:8">
      <c r="H1269" s="6" t="str">
        <f t="shared" si="36"/>
        <v/>
      </c>
    </row>
    <row r="1270" spans="8:8">
      <c r="H1270" s="6" t="str">
        <f t="shared" si="36"/>
        <v/>
      </c>
    </row>
    <row r="1271" spans="8:8">
      <c r="H1271" s="6" t="str">
        <f t="shared" si="36"/>
        <v/>
      </c>
    </row>
    <row r="1272" spans="8:8">
      <c r="H1272" s="6" t="str">
        <f t="shared" si="36"/>
        <v/>
      </c>
    </row>
    <row r="1273" spans="8:8">
      <c r="H1273" s="6" t="str">
        <f t="shared" si="36"/>
        <v/>
      </c>
    </row>
    <row r="1274" spans="8:8">
      <c r="H1274" s="6" t="str">
        <f t="shared" si="36"/>
        <v/>
      </c>
    </row>
    <row r="1275" spans="8:8">
      <c r="H1275" s="6" t="str">
        <f t="shared" si="36"/>
        <v/>
      </c>
    </row>
    <row r="1276" spans="8:8">
      <c r="H1276" s="6" t="str">
        <f t="shared" si="36"/>
        <v/>
      </c>
    </row>
    <row r="1277" spans="8:8">
      <c r="H1277" s="6" t="str">
        <f t="shared" si="36"/>
        <v/>
      </c>
    </row>
    <row r="1278" spans="8:8">
      <c r="H1278" s="6" t="str">
        <f t="shared" si="36"/>
        <v/>
      </c>
    </row>
    <row r="1279" spans="8:8">
      <c r="H1279" s="6" t="str">
        <f t="shared" si="36"/>
        <v/>
      </c>
    </row>
    <row r="1280" spans="8:8">
      <c r="H1280" s="6" t="str">
        <f t="shared" si="36"/>
        <v/>
      </c>
    </row>
    <row r="1281" spans="8:8">
      <c r="H1281" s="6" t="str">
        <f t="shared" si="36"/>
        <v/>
      </c>
    </row>
    <row r="1282" spans="8:8">
      <c r="H1282" s="6" t="str">
        <f t="shared" si="36"/>
        <v/>
      </c>
    </row>
    <row r="1283" spans="8:8">
      <c r="H1283" s="6" t="str">
        <f t="shared" si="36"/>
        <v/>
      </c>
    </row>
    <row r="1284" spans="8:8">
      <c r="H1284" s="6" t="str">
        <f t="shared" si="36"/>
        <v/>
      </c>
    </row>
    <row r="1285" spans="8:8">
      <c r="H1285" s="6" t="str">
        <f t="shared" si="36"/>
        <v/>
      </c>
    </row>
    <row r="1286" spans="8:8">
      <c r="H1286" s="6" t="str">
        <f t="shared" ref="H1286:H1349" si="37">IF(AND(G1286&lt;&gt;0,F1286&lt;&gt;""),G1286/F1286,"")</f>
        <v/>
      </c>
    </row>
    <row r="1287" spans="8:8">
      <c r="H1287" s="6" t="str">
        <f t="shared" si="37"/>
        <v/>
      </c>
    </row>
    <row r="1288" spans="8:8">
      <c r="H1288" s="6" t="str">
        <f t="shared" si="37"/>
        <v/>
      </c>
    </row>
    <row r="1289" spans="8:8">
      <c r="H1289" s="6" t="str">
        <f t="shared" si="37"/>
        <v/>
      </c>
    </row>
    <row r="1290" spans="8:8">
      <c r="H1290" s="6" t="str">
        <f t="shared" si="37"/>
        <v/>
      </c>
    </row>
    <row r="1291" spans="8:8">
      <c r="H1291" s="6" t="str">
        <f t="shared" si="37"/>
        <v/>
      </c>
    </row>
    <row r="1292" spans="8:8">
      <c r="H1292" s="6" t="str">
        <f t="shared" si="37"/>
        <v/>
      </c>
    </row>
    <row r="1293" spans="8:8">
      <c r="H1293" s="6" t="str">
        <f t="shared" si="37"/>
        <v/>
      </c>
    </row>
    <row r="1294" spans="8:8">
      <c r="H1294" s="6" t="str">
        <f t="shared" si="37"/>
        <v/>
      </c>
    </row>
    <row r="1295" spans="8:8">
      <c r="H1295" s="6" t="str">
        <f t="shared" si="37"/>
        <v/>
      </c>
    </row>
    <row r="1296" spans="8:8">
      <c r="H1296" s="6" t="str">
        <f t="shared" si="37"/>
        <v/>
      </c>
    </row>
    <row r="1297" spans="8:8">
      <c r="H1297" s="6" t="str">
        <f t="shared" si="37"/>
        <v/>
      </c>
    </row>
    <row r="1298" spans="8:8">
      <c r="H1298" s="6" t="str">
        <f t="shared" si="37"/>
        <v/>
      </c>
    </row>
    <row r="1299" spans="8:8">
      <c r="H1299" s="6" t="str">
        <f t="shared" si="37"/>
        <v/>
      </c>
    </row>
    <row r="1300" spans="8:8">
      <c r="H1300" s="6" t="str">
        <f t="shared" si="37"/>
        <v/>
      </c>
    </row>
    <row r="1301" spans="8:8">
      <c r="H1301" s="6" t="str">
        <f t="shared" si="37"/>
        <v/>
      </c>
    </row>
    <row r="1302" spans="8:8">
      <c r="H1302" s="6" t="str">
        <f t="shared" si="37"/>
        <v/>
      </c>
    </row>
    <row r="1303" spans="8:8">
      <c r="H1303" s="6" t="str">
        <f t="shared" si="37"/>
        <v/>
      </c>
    </row>
    <row r="1304" spans="8:8">
      <c r="H1304" s="6" t="str">
        <f t="shared" si="37"/>
        <v/>
      </c>
    </row>
    <row r="1305" spans="8:8">
      <c r="H1305" s="6" t="str">
        <f t="shared" si="37"/>
        <v/>
      </c>
    </row>
    <row r="1306" spans="8:8">
      <c r="H1306" s="6" t="str">
        <f t="shared" si="37"/>
        <v/>
      </c>
    </row>
    <row r="1307" spans="8:8">
      <c r="H1307" s="6" t="str">
        <f t="shared" si="37"/>
        <v/>
      </c>
    </row>
    <row r="1308" spans="8:8">
      <c r="H1308" s="6" t="str">
        <f t="shared" si="37"/>
        <v/>
      </c>
    </row>
    <row r="1309" spans="8:8">
      <c r="H1309" s="6" t="str">
        <f t="shared" si="37"/>
        <v/>
      </c>
    </row>
    <row r="1310" spans="8:8">
      <c r="H1310" s="6" t="str">
        <f t="shared" si="37"/>
        <v/>
      </c>
    </row>
    <row r="1311" spans="8:8">
      <c r="H1311" s="6" t="str">
        <f t="shared" si="37"/>
        <v/>
      </c>
    </row>
    <row r="1312" spans="8:8">
      <c r="H1312" s="6" t="str">
        <f t="shared" si="37"/>
        <v/>
      </c>
    </row>
    <row r="1313" spans="8:8">
      <c r="H1313" s="6" t="str">
        <f t="shared" si="37"/>
        <v/>
      </c>
    </row>
    <row r="1314" spans="8:8">
      <c r="H1314" s="6" t="str">
        <f t="shared" si="37"/>
        <v/>
      </c>
    </row>
    <row r="1315" spans="8:8">
      <c r="H1315" s="6" t="str">
        <f t="shared" si="37"/>
        <v/>
      </c>
    </row>
    <row r="1316" spans="8:8">
      <c r="H1316" s="6" t="str">
        <f t="shared" si="37"/>
        <v/>
      </c>
    </row>
    <row r="1317" spans="8:8">
      <c r="H1317" s="6" t="str">
        <f t="shared" si="37"/>
        <v/>
      </c>
    </row>
    <row r="1318" spans="8:8">
      <c r="H1318" s="6" t="str">
        <f t="shared" si="37"/>
        <v/>
      </c>
    </row>
    <row r="1319" spans="8:8">
      <c r="H1319" s="6" t="str">
        <f t="shared" si="37"/>
        <v/>
      </c>
    </row>
    <row r="1320" spans="8:8">
      <c r="H1320" s="6" t="str">
        <f t="shared" si="37"/>
        <v/>
      </c>
    </row>
    <row r="1321" spans="8:8">
      <c r="H1321" s="6" t="str">
        <f t="shared" si="37"/>
        <v/>
      </c>
    </row>
    <row r="1322" spans="8:8">
      <c r="H1322" s="6" t="str">
        <f t="shared" si="37"/>
        <v/>
      </c>
    </row>
    <row r="1323" spans="8:8">
      <c r="H1323" s="6" t="str">
        <f t="shared" si="37"/>
        <v/>
      </c>
    </row>
    <row r="1324" spans="8:8">
      <c r="H1324" s="6" t="str">
        <f t="shared" si="37"/>
        <v/>
      </c>
    </row>
    <row r="1325" spans="8:8">
      <c r="H1325" s="6" t="str">
        <f t="shared" si="37"/>
        <v/>
      </c>
    </row>
    <row r="1326" spans="8:8">
      <c r="H1326" s="6" t="str">
        <f t="shared" si="37"/>
        <v/>
      </c>
    </row>
    <row r="1327" spans="8:8">
      <c r="H1327" s="6" t="str">
        <f t="shared" si="37"/>
        <v/>
      </c>
    </row>
    <row r="1328" spans="8:8">
      <c r="H1328" s="6" t="str">
        <f t="shared" si="37"/>
        <v/>
      </c>
    </row>
    <row r="1329" spans="8:8">
      <c r="H1329" s="6" t="str">
        <f t="shared" si="37"/>
        <v/>
      </c>
    </row>
    <row r="1330" spans="8:8">
      <c r="H1330" s="6" t="str">
        <f t="shared" si="37"/>
        <v/>
      </c>
    </row>
    <row r="1331" spans="8:8">
      <c r="H1331" s="6" t="str">
        <f t="shared" si="37"/>
        <v/>
      </c>
    </row>
    <row r="1332" spans="8:8">
      <c r="H1332" s="6" t="str">
        <f t="shared" si="37"/>
        <v/>
      </c>
    </row>
    <row r="1333" spans="8:8">
      <c r="H1333" s="6" t="str">
        <f t="shared" si="37"/>
        <v/>
      </c>
    </row>
    <row r="1334" spans="8:8">
      <c r="H1334" s="6" t="str">
        <f t="shared" si="37"/>
        <v/>
      </c>
    </row>
    <row r="1335" spans="8:8">
      <c r="H1335" s="6" t="str">
        <f t="shared" si="37"/>
        <v/>
      </c>
    </row>
    <row r="1336" spans="8:8">
      <c r="H1336" s="6" t="str">
        <f t="shared" si="37"/>
        <v/>
      </c>
    </row>
    <row r="1337" spans="8:8">
      <c r="H1337" s="6" t="str">
        <f t="shared" si="37"/>
        <v/>
      </c>
    </row>
    <row r="1338" spans="8:8">
      <c r="H1338" s="6" t="str">
        <f t="shared" si="37"/>
        <v/>
      </c>
    </row>
    <row r="1339" spans="8:8">
      <c r="H1339" s="6" t="str">
        <f t="shared" si="37"/>
        <v/>
      </c>
    </row>
    <row r="1340" spans="8:8">
      <c r="H1340" s="6" t="str">
        <f t="shared" si="37"/>
        <v/>
      </c>
    </row>
    <row r="1341" spans="8:8">
      <c r="H1341" s="6" t="str">
        <f t="shared" si="37"/>
        <v/>
      </c>
    </row>
    <row r="1342" spans="8:8">
      <c r="H1342" s="6" t="str">
        <f t="shared" si="37"/>
        <v/>
      </c>
    </row>
    <row r="1343" spans="8:8">
      <c r="H1343" s="6" t="str">
        <f t="shared" si="37"/>
        <v/>
      </c>
    </row>
    <row r="1344" spans="8:8">
      <c r="H1344" s="6" t="str">
        <f t="shared" si="37"/>
        <v/>
      </c>
    </row>
    <row r="1345" spans="8:8">
      <c r="H1345" s="6" t="str">
        <f t="shared" si="37"/>
        <v/>
      </c>
    </row>
    <row r="1346" spans="8:8">
      <c r="H1346" s="6" t="str">
        <f t="shared" si="37"/>
        <v/>
      </c>
    </row>
    <row r="1347" spans="8:8">
      <c r="H1347" s="6" t="str">
        <f t="shared" si="37"/>
        <v/>
      </c>
    </row>
    <row r="1348" spans="8:8">
      <c r="H1348" s="6" t="str">
        <f t="shared" si="37"/>
        <v/>
      </c>
    </row>
    <row r="1349" spans="8:8">
      <c r="H1349" s="6" t="str">
        <f t="shared" si="37"/>
        <v/>
      </c>
    </row>
    <row r="1350" spans="8:8">
      <c r="H1350" s="6" t="str">
        <f t="shared" ref="H1350:H1413" si="38">IF(AND(G1350&lt;&gt;0,F1350&lt;&gt;""),G1350/F1350,"")</f>
        <v/>
      </c>
    </row>
    <row r="1351" spans="8:8">
      <c r="H1351" s="6" t="str">
        <f t="shared" si="38"/>
        <v/>
      </c>
    </row>
    <row r="1352" spans="8:8">
      <c r="H1352" s="6" t="str">
        <f t="shared" si="38"/>
        <v/>
      </c>
    </row>
    <row r="1353" spans="8:8">
      <c r="H1353" s="6" t="str">
        <f t="shared" si="38"/>
        <v/>
      </c>
    </row>
    <row r="1354" spans="8:8">
      <c r="H1354" s="6" t="str">
        <f t="shared" si="38"/>
        <v/>
      </c>
    </row>
    <row r="1355" spans="8:8">
      <c r="H1355" s="6" t="str">
        <f t="shared" si="38"/>
        <v/>
      </c>
    </row>
    <row r="1356" spans="8:8">
      <c r="H1356" s="6" t="str">
        <f t="shared" si="38"/>
        <v/>
      </c>
    </row>
    <row r="1357" spans="8:8">
      <c r="H1357" s="6" t="str">
        <f t="shared" si="38"/>
        <v/>
      </c>
    </row>
    <row r="1358" spans="8:8">
      <c r="H1358" s="6" t="str">
        <f t="shared" si="38"/>
        <v/>
      </c>
    </row>
    <row r="1359" spans="8:8">
      <c r="H1359" s="6" t="str">
        <f t="shared" si="38"/>
        <v/>
      </c>
    </row>
    <row r="1360" spans="8:8">
      <c r="H1360" s="6" t="str">
        <f t="shared" si="38"/>
        <v/>
      </c>
    </row>
    <row r="1361" spans="8:8">
      <c r="H1361" s="6" t="str">
        <f t="shared" si="38"/>
        <v/>
      </c>
    </row>
    <row r="1362" spans="8:8">
      <c r="H1362" s="6" t="str">
        <f t="shared" si="38"/>
        <v/>
      </c>
    </row>
    <row r="1363" spans="8:8">
      <c r="H1363" s="6" t="str">
        <f t="shared" si="38"/>
        <v/>
      </c>
    </row>
    <row r="1364" spans="8:8">
      <c r="H1364" s="6" t="str">
        <f t="shared" si="38"/>
        <v/>
      </c>
    </row>
    <row r="1365" spans="8:8">
      <c r="H1365" s="6" t="str">
        <f t="shared" si="38"/>
        <v/>
      </c>
    </row>
    <row r="1366" spans="8:8">
      <c r="H1366" s="6" t="str">
        <f t="shared" si="38"/>
        <v/>
      </c>
    </row>
    <row r="1367" spans="8:8">
      <c r="H1367" s="6" t="str">
        <f t="shared" si="38"/>
        <v/>
      </c>
    </row>
    <row r="1368" spans="8:8">
      <c r="H1368" s="6" t="str">
        <f t="shared" si="38"/>
        <v/>
      </c>
    </row>
    <row r="1369" spans="8:8">
      <c r="H1369" s="6" t="str">
        <f t="shared" si="38"/>
        <v/>
      </c>
    </row>
    <row r="1370" spans="8:8">
      <c r="H1370" s="6" t="str">
        <f t="shared" si="38"/>
        <v/>
      </c>
    </row>
    <row r="1371" spans="8:8">
      <c r="H1371" s="6" t="str">
        <f t="shared" si="38"/>
        <v/>
      </c>
    </row>
    <row r="1372" spans="8:8">
      <c r="H1372" s="6" t="str">
        <f t="shared" si="38"/>
        <v/>
      </c>
    </row>
    <row r="1373" spans="8:8">
      <c r="H1373" s="6" t="str">
        <f t="shared" si="38"/>
        <v/>
      </c>
    </row>
    <row r="1374" spans="8:8">
      <c r="H1374" s="6" t="str">
        <f t="shared" si="38"/>
        <v/>
      </c>
    </row>
    <row r="1375" spans="8:8">
      <c r="H1375" s="6" t="str">
        <f t="shared" si="38"/>
        <v/>
      </c>
    </row>
    <row r="1376" spans="8:8">
      <c r="H1376" s="6" t="str">
        <f t="shared" si="38"/>
        <v/>
      </c>
    </row>
    <row r="1377" spans="8:8">
      <c r="H1377" s="6" t="str">
        <f t="shared" si="38"/>
        <v/>
      </c>
    </row>
    <row r="1378" spans="8:8">
      <c r="H1378" s="6" t="str">
        <f t="shared" si="38"/>
        <v/>
      </c>
    </row>
    <row r="1379" spans="8:8">
      <c r="H1379" s="6" t="str">
        <f t="shared" si="38"/>
        <v/>
      </c>
    </row>
    <row r="1380" spans="8:8">
      <c r="H1380" s="6" t="str">
        <f t="shared" si="38"/>
        <v/>
      </c>
    </row>
    <row r="1381" spans="8:8">
      <c r="H1381" s="6" t="str">
        <f t="shared" si="38"/>
        <v/>
      </c>
    </row>
    <row r="1382" spans="8:8">
      <c r="H1382" s="6" t="str">
        <f t="shared" si="38"/>
        <v/>
      </c>
    </row>
    <row r="1383" spans="8:8">
      <c r="H1383" s="6" t="str">
        <f t="shared" si="38"/>
        <v/>
      </c>
    </row>
    <row r="1384" spans="8:8">
      <c r="H1384" s="6" t="str">
        <f t="shared" si="38"/>
        <v/>
      </c>
    </row>
    <row r="1385" spans="8:8">
      <c r="H1385" s="6" t="str">
        <f t="shared" si="38"/>
        <v/>
      </c>
    </row>
    <row r="1386" spans="8:8">
      <c r="H1386" s="6" t="str">
        <f t="shared" si="38"/>
        <v/>
      </c>
    </row>
    <row r="1387" spans="8:8">
      <c r="H1387" s="6" t="str">
        <f t="shared" si="38"/>
        <v/>
      </c>
    </row>
    <row r="1388" spans="8:8">
      <c r="H1388" s="6" t="str">
        <f t="shared" si="38"/>
        <v/>
      </c>
    </row>
    <row r="1389" spans="8:8">
      <c r="H1389" s="6" t="str">
        <f t="shared" si="38"/>
        <v/>
      </c>
    </row>
    <row r="1390" spans="8:8">
      <c r="H1390" s="6" t="str">
        <f t="shared" si="38"/>
        <v/>
      </c>
    </row>
    <row r="1391" spans="8:8">
      <c r="H1391" s="6" t="str">
        <f t="shared" si="38"/>
        <v/>
      </c>
    </row>
    <row r="1392" spans="8:8">
      <c r="H1392" s="6" t="str">
        <f t="shared" si="38"/>
        <v/>
      </c>
    </row>
    <row r="1393" spans="8:8">
      <c r="H1393" s="6" t="str">
        <f t="shared" si="38"/>
        <v/>
      </c>
    </row>
    <row r="1394" spans="8:8">
      <c r="H1394" s="6" t="str">
        <f t="shared" si="38"/>
        <v/>
      </c>
    </row>
    <row r="1395" spans="8:8">
      <c r="H1395" s="6" t="str">
        <f t="shared" si="38"/>
        <v/>
      </c>
    </row>
    <row r="1396" spans="8:8">
      <c r="H1396" s="6" t="str">
        <f t="shared" si="38"/>
        <v/>
      </c>
    </row>
    <row r="1397" spans="8:8">
      <c r="H1397" s="6" t="str">
        <f t="shared" si="38"/>
        <v/>
      </c>
    </row>
    <row r="1398" spans="8:8">
      <c r="H1398" s="6" t="str">
        <f t="shared" si="38"/>
        <v/>
      </c>
    </row>
    <row r="1399" spans="8:8">
      <c r="H1399" s="6" t="str">
        <f t="shared" si="38"/>
        <v/>
      </c>
    </row>
    <row r="1400" spans="8:8">
      <c r="H1400" s="6" t="str">
        <f t="shared" si="38"/>
        <v/>
      </c>
    </row>
    <row r="1401" spans="8:8">
      <c r="H1401" s="6" t="str">
        <f t="shared" si="38"/>
        <v/>
      </c>
    </row>
    <row r="1402" spans="8:8">
      <c r="H1402" s="6" t="str">
        <f t="shared" si="38"/>
        <v/>
      </c>
    </row>
    <row r="1403" spans="8:8">
      <c r="H1403" s="6" t="str">
        <f t="shared" si="38"/>
        <v/>
      </c>
    </row>
    <row r="1404" spans="8:8">
      <c r="H1404" s="6" t="str">
        <f t="shared" si="38"/>
        <v/>
      </c>
    </row>
    <row r="1405" spans="8:8">
      <c r="H1405" s="6" t="str">
        <f t="shared" si="38"/>
        <v/>
      </c>
    </row>
    <row r="1406" spans="8:8">
      <c r="H1406" s="6" t="str">
        <f t="shared" si="38"/>
        <v/>
      </c>
    </row>
    <row r="1407" spans="8:8">
      <c r="H1407" s="6" t="str">
        <f t="shared" si="38"/>
        <v/>
      </c>
    </row>
    <row r="1408" spans="8:8">
      <c r="H1408" s="6" t="str">
        <f t="shared" si="38"/>
        <v/>
      </c>
    </row>
    <row r="1409" spans="8:8">
      <c r="H1409" s="6" t="str">
        <f t="shared" si="38"/>
        <v/>
      </c>
    </row>
    <row r="1410" spans="8:8">
      <c r="H1410" s="6" t="str">
        <f t="shared" si="38"/>
        <v/>
      </c>
    </row>
    <row r="1411" spans="8:8">
      <c r="H1411" s="6" t="str">
        <f t="shared" si="38"/>
        <v/>
      </c>
    </row>
    <row r="1412" spans="8:8">
      <c r="H1412" s="6" t="str">
        <f t="shared" si="38"/>
        <v/>
      </c>
    </row>
    <row r="1413" spans="8:8">
      <c r="H1413" s="6" t="str">
        <f t="shared" si="38"/>
        <v/>
      </c>
    </row>
    <row r="1414" spans="8:8">
      <c r="H1414" s="6" t="str">
        <f t="shared" ref="H1414:H1477" si="39">IF(AND(G1414&lt;&gt;0,F1414&lt;&gt;""),G1414/F1414,"")</f>
        <v/>
      </c>
    </row>
    <row r="1415" spans="8:8">
      <c r="H1415" s="6" t="str">
        <f t="shared" si="39"/>
        <v/>
      </c>
    </row>
    <row r="1416" spans="8:8">
      <c r="H1416" s="6" t="str">
        <f t="shared" si="39"/>
        <v/>
      </c>
    </row>
    <row r="1417" spans="8:8">
      <c r="H1417" s="6" t="str">
        <f t="shared" si="39"/>
        <v/>
      </c>
    </row>
    <row r="1418" spans="8:8">
      <c r="H1418" s="6" t="str">
        <f t="shared" si="39"/>
        <v/>
      </c>
    </row>
    <row r="1419" spans="8:8">
      <c r="H1419" s="6" t="str">
        <f t="shared" si="39"/>
        <v/>
      </c>
    </row>
    <row r="1420" spans="8:8">
      <c r="H1420" s="6" t="str">
        <f t="shared" si="39"/>
        <v/>
      </c>
    </row>
    <row r="1421" spans="8:8">
      <c r="H1421" s="6" t="str">
        <f t="shared" si="39"/>
        <v/>
      </c>
    </row>
    <row r="1422" spans="8:8">
      <c r="H1422" s="6" t="str">
        <f t="shared" si="39"/>
        <v/>
      </c>
    </row>
    <row r="1423" spans="8:8">
      <c r="H1423" s="6" t="str">
        <f t="shared" si="39"/>
        <v/>
      </c>
    </row>
    <row r="1424" spans="8:8">
      <c r="H1424" s="6" t="str">
        <f t="shared" si="39"/>
        <v/>
      </c>
    </row>
    <row r="1425" spans="8:8">
      <c r="H1425" s="6" t="str">
        <f t="shared" si="39"/>
        <v/>
      </c>
    </row>
    <row r="1426" spans="8:8">
      <c r="H1426" s="6" t="str">
        <f t="shared" si="39"/>
        <v/>
      </c>
    </row>
    <row r="1427" spans="8:8">
      <c r="H1427" s="6" t="str">
        <f t="shared" si="39"/>
        <v/>
      </c>
    </row>
    <row r="1428" spans="8:8">
      <c r="H1428" s="6" t="str">
        <f t="shared" si="39"/>
        <v/>
      </c>
    </row>
    <row r="1429" spans="8:8">
      <c r="H1429" s="6" t="str">
        <f t="shared" si="39"/>
        <v/>
      </c>
    </row>
    <row r="1430" spans="8:8">
      <c r="H1430" s="6" t="str">
        <f t="shared" si="39"/>
        <v/>
      </c>
    </row>
    <row r="1431" spans="8:8">
      <c r="H1431" s="6" t="str">
        <f t="shared" si="39"/>
        <v/>
      </c>
    </row>
    <row r="1432" spans="8:8">
      <c r="H1432" s="6" t="str">
        <f t="shared" si="39"/>
        <v/>
      </c>
    </row>
    <row r="1433" spans="8:8">
      <c r="H1433" s="6" t="str">
        <f t="shared" si="39"/>
        <v/>
      </c>
    </row>
    <row r="1434" spans="8:8">
      <c r="H1434" s="6" t="str">
        <f t="shared" si="39"/>
        <v/>
      </c>
    </row>
    <row r="1435" spans="8:8">
      <c r="H1435" s="6" t="str">
        <f t="shared" si="39"/>
        <v/>
      </c>
    </row>
    <row r="1436" spans="8:8">
      <c r="H1436" s="6" t="str">
        <f t="shared" si="39"/>
        <v/>
      </c>
    </row>
    <row r="1437" spans="8:8">
      <c r="H1437" s="6" t="str">
        <f t="shared" si="39"/>
        <v/>
      </c>
    </row>
    <row r="1438" spans="8:8">
      <c r="H1438" s="6" t="str">
        <f t="shared" si="39"/>
        <v/>
      </c>
    </row>
    <row r="1439" spans="8:8">
      <c r="H1439" s="6" t="str">
        <f t="shared" si="39"/>
        <v/>
      </c>
    </row>
    <row r="1440" spans="8:8">
      <c r="H1440" s="6" t="str">
        <f t="shared" si="39"/>
        <v/>
      </c>
    </row>
    <row r="1441" spans="8:8">
      <c r="H1441" s="6" t="str">
        <f t="shared" si="39"/>
        <v/>
      </c>
    </row>
    <row r="1442" spans="8:8">
      <c r="H1442" s="6" t="str">
        <f t="shared" si="39"/>
        <v/>
      </c>
    </row>
    <row r="1443" spans="8:8">
      <c r="H1443" s="6" t="str">
        <f t="shared" si="39"/>
        <v/>
      </c>
    </row>
    <row r="1444" spans="8:8">
      <c r="H1444" s="6" t="str">
        <f t="shared" si="39"/>
        <v/>
      </c>
    </row>
    <row r="1445" spans="8:8">
      <c r="H1445" s="6" t="str">
        <f t="shared" si="39"/>
        <v/>
      </c>
    </row>
    <row r="1446" spans="8:8">
      <c r="H1446" s="6" t="str">
        <f t="shared" si="39"/>
        <v/>
      </c>
    </row>
    <row r="1447" spans="8:8">
      <c r="H1447" s="6" t="str">
        <f t="shared" si="39"/>
        <v/>
      </c>
    </row>
    <row r="1448" spans="8:8">
      <c r="H1448" s="6" t="str">
        <f t="shared" si="39"/>
        <v/>
      </c>
    </row>
    <row r="1449" spans="8:8">
      <c r="H1449" s="6" t="str">
        <f t="shared" si="39"/>
        <v/>
      </c>
    </row>
    <row r="1450" spans="8:8">
      <c r="H1450" s="6" t="str">
        <f t="shared" si="39"/>
        <v/>
      </c>
    </row>
    <row r="1451" spans="8:8">
      <c r="H1451" s="6" t="str">
        <f t="shared" si="39"/>
        <v/>
      </c>
    </row>
    <row r="1452" spans="8:8">
      <c r="H1452" s="6" t="str">
        <f t="shared" si="39"/>
        <v/>
      </c>
    </row>
    <row r="1453" spans="8:8">
      <c r="H1453" s="6" t="str">
        <f t="shared" si="39"/>
        <v/>
      </c>
    </row>
    <row r="1454" spans="8:8">
      <c r="H1454" s="6" t="str">
        <f t="shared" si="39"/>
        <v/>
      </c>
    </row>
    <row r="1455" spans="8:8">
      <c r="H1455" s="6" t="str">
        <f t="shared" si="39"/>
        <v/>
      </c>
    </row>
    <row r="1456" spans="8:8">
      <c r="H1456" s="6" t="str">
        <f t="shared" si="39"/>
        <v/>
      </c>
    </row>
    <row r="1457" spans="8:8">
      <c r="H1457" s="6" t="str">
        <f t="shared" si="39"/>
        <v/>
      </c>
    </row>
    <row r="1458" spans="8:8">
      <c r="H1458" s="6" t="str">
        <f t="shared" si="39"/>
        <v/>
      </c>
    </row>
    <row r="1459" spans="8:8">
      <c r="H1459" s="6" t="str">
        <f t="shared" si="39"/>
        <v/>
      </c>
    </row>
    <row r="1460" spans="8:8">
      <c r="H1460" s="6" t="str">
        <f t="shared" si="39"/>
        <v/>
      </c>
    </row>
    <row r="1461" spans="8:8">
      <c r="H1461" s="6" t="str">
        <f t="shared" si="39"/>
        <v/>
      </c>
    </row>
    <row r="1462" spans="8:8">
      <c r="H1462" s="6" t="str">
        <f t="shared" si="39"/>
        <v/>
      </c>
    </row>
    <row r="1463" spans="8:8">
      <c r="H1463" s="6" t="str">
        <f t="shared" si="39"/>
        <v/>
      </c>
    </row>
    <row r="1464" spans="8:8">
      <c r="H1464" s="6" t="str">
        <f t="shared" si="39"/>
        <v/>
      </c>
    </row>
    <row r="1465" spans="8:8">
      <c r="H1465" s="6" t="str">
        <f t="shared" si="39"/>
        <v/>
      </c>
    </row>
    <row r="1466" spans="8:8">
      <c r="H1466" s="6" t="str">
        <f t="shared" si="39"/>
        <v/>
      </c>
    </row>
    <row r="1467" spans="8:8">
      <c r="H1467" s="6" t="str">
        <f t="shared" si="39"/>
        <v/>
      </c>
    </row>
    <row r="1468" spans="8:8">
      <c r="H1468" s="6" t="str">
        <f t="shared" si="39"/>
        <v/>
      </c>
    </row>
    <row r="1469" spans="8:8">
      <c r="H1469" s="6" t="str">
        <f t="shared" si="39"/>
        <v/>
      </c>
    </row>
    <row r="1470" spans="8:8">
      <c r="H1470" s="6" t="str">
        <f t="shared" si="39"/>
        <v/>
      </c>
    </row>
    <row r="1471" spans="8:8">
      <c r="H1471" s="6" t="str">
        <f t="shared" si="39"/>
        <v/>
      </c>
    </row>
    <row r="1472" spans="8:8">
      <c r="H1472" s="6" t="str">
        <f t="shared" si="39"/>
        <v/>
      </c>
    </row>
    <row r="1473" spans="8:8">
      <c r="H1473" s="6" t="str">
        <f t="shared" si="39"/>
        <v/>
      </c>
    </row>
    <row r="1474" spans="8:8">
      <c r="H1474" s="6" t="str">
        <f t="shared" si="39"/>
        <v/>
      </c>
    </row>
    <row r="1475" spans="8:8">
      <c r="H1475" s="6" t="str">
        <f t="shared" si="39"/>
        <v/>
      </c>
    </row>
    <row r="1476" spans="8:8">
      <c r="H1476" s="6" t="str">
        <f t="shared" si="39"/>
        <v/>
      </c>
    </row>
    <row r="1477" spans="8:8">
      <c r="H1477" s="6" t="str">
        <f t="shared" si="39"/>
        <v/>
      </c>
    </row>
    <row r="1478" spans="8:8">
      <c r="H1478" s="6" t="str">
        <f t="shared" ref="H1478:H1541" si="40">IF(AND(G1478&lt;&gt;0,F1478&lt;&gt;""),G1478/F1478,"")</f>
        <v/>
      </c>
    </row>
    <row r="1479" spans="8:8">
      <c r="H1479" s="6" t="str">
        <f t="shared" si="40"/>
        <v/>
      </c>
    </row>
    <row r="1480" spans="8:8">
      <c r="H1480" s="6" t="str">
        <f t="shared" si="40"/>
        <v/>
      </c>
    </row>
    <row r="1481" spans="8:8">
      <c r="H1481" s="6" t="str">
        <f t="shared" si="40"/>
        <v/>
      </c>
    </row>
    <row r="1482" spans="8:8">
      <c r="H1482" s="6" t="str">
        <f t="shared" si="40"/>
        <v/>
      </c>
    </row>
    <row r="1483" spans="8:8">
      <c r="H1483" s="6" t="str">
        <f t="shared" si="40"/>
        <v/>
      </c>
    </row>
    <row r="1484" spans="8:8">
      <c r="H1484" s="6" t="str">
        <f t="shared" si="40"/>
        <v/>
      </c>
    </row>
    <row r="1485" spans="8:8">
      <c r="H1485" s="6" t="str">
        <f t="shared" si="40"/>
        <v/>
      </c>
    </row>
    <row r="1486" spans="8:8">
      <c r="H1486" s="6" t="str">
        <f t="shared" si="40"/>
        <v/>
      </c>
    </row>
    <row r="1487" spans="8:8">
      <c r="H1487" s="6" t="str">
        <f t="shared" si="40"/>
        <v/>
      </c>
    </row>
    <row r="1488" spans="8:8">
      <c r="H1488" s="6" t="str">
        <f t="shared" si="40"/>
        <v/>
      </c>
    </row>
    <row r="1489" spans="8:8">
      <c r="H1489" s="6" t="str">
        <f t="shared" si="40"/>
        <v/>
      </c>
    </row>
    <row r="1490" spans="8:8">
      <c r="H1490" s="6" t="str">
        <f t="shared" si="40"/>
        <v/>
      </c>
    </row>
    <row r="1491" spans="8:8">
      <c r="H1491" s="6" t="str">
        <f t="shared" si="40"/>
        <v/>
      </c>
    </row>
    <row r="1492" spans="8:8">
      <c r="H1492" s="6" t="str">
        <f t="shared" si="40"/>
        <v/>
      </c>
    </row>
    <row r="1493" spans="8:8">
      <c r="H1493" s="6" t="str">
        <f t="shared" si="40"/>
        <v/>
      </c>
    </row>
    <row r="1494" spans="8:8">
      <c r="H1494" s="6" t="str">
        <f t="shared" si="40"/>
        <v/>
      </c>
    </row>
    <row r="1495" spans="8:8">
      <c r="H1495" s="6" t="str">
        <f t="shared" si="40"/>
        <v/>
      </c>
    </row>
    <row r="1496" spans="8:8">
      <c r="H1496" s="6" t="str">
        <f t="shared" si="40"/>
        <v/>
      </c>
    </row>
    <row r="1497" spans="8:8">
      <c r="H1497" s="6" t="str">
        <f t="shared" si="40"/>
        <v/>
      </c>
    </row>
    <row r="1498" spans="8:8">
      <c r="H1498" s="6" t="str">
        <f t="shared" si="40"/>
        <v/>
      </c>
    </row>
    <row r="1499" spans="8:8">
      <c r="H1499" s="6" t="str">
        <f t="shared" si="40"/>
        <v/>
      </c>
    </row>
    <row r="1500" spans="8:8">
      <c r="H1500" s="6" t="str">
        <f t="shared" si="40"/>
        <v/>
      </c>
    </row>
    <row r="1501" spans="8:8">
      <c r="H1501" s="6" t="str">
        <f t="shared" si="40"/>
        <v/>
      </c>
    </row>
    <row r="1502" spans="8:8">
      <c r="H1502" s="6" t="str">
        <f t="shared" si="40"/>
        <v/>
      </c>
    </row>
    <row r="1503" spans="8:8">
      <c r="H1503" s="6" t="str">
        <f t="shared" si="40"/>
        <v/>
      </c>
    </row>
    <row r="1504" spans="8:8">
      <c r="H1504" s="6" t="str">
        <f t="shared" si="40"/>
        <v/>
      </c>
    </row>
    <row r="1505" spans="8:8">
      <c r="H1505" s="6" t="str">
        <f t="shared" si="40"/>
        <v/>
      </c>
    </row>
    <row r="1506" spans="8:8">
      <c r="H1506" s="6" t="str">
        <f t="shared" si="40"/>
        <v/>
      </c>
    </row>
    <row r="1507" spans="8:8">
      <c r="H1507" s="6" t="str">
        <f t="shared" si="40"/>
        <v/>
      </c>
    </row>
    <row r="1508" spans="8:8">
      <c r="H1508" s="6" t="str">
        <f t="shared" si="40"/>
        <v/>
      </c>
    </row>
    <row r="1509" spans="8:8">
      <c r="H1509" s="6" t="str">
        <f t="shared" si="40"/>
        <v/>
      </c>
    </row>
    <row r="1510" spans="8:8">
      <c r="H1510" s="6" t="str">
        <f t="shared" si="40"/>
        <v/>
      </c>
    </row>
    <row r="1511" spans="8:8">
      <c r="H1511" s="6" t="str">
        <f t="shared" si="40"/>
        <v/>
      </c>
    </row>
    <row r="1512" spans="8:8">
      <c r="H1512" s="6" t="str">
        <f t="shared" si="40"/>
        <v/>
      </c>
    </row>
    <row r="1513" spans="8:8">
      <c r="H1513" s="6" t="str">
        <f t="shared" si="40"/>
        <v/>
      </c>
    </row>
    <row r="1514" spans="8:8">
      <c r="H1514" s="6" t="str">
        <f t="shared" si="40"/>
        <v/>
      </c>
    </row>
    <row r="1515" spans="8:8">
      <c r="H1515" s="6" t="str">
        <f t="shared" si="40"/>
        <v/>
      </c>
    </row>
    <row r="1516" spans="8:8">
      <c r="H1516" s="6" t="str">
        <f t="shared" si="40"/>
        <v/>
      </c>
    </row>
    <row r="1517" spans="8:8">
      <c r="H1517" s="6" t="str">
        <f t="shared" si="40"/>
        <v/>
      </c>
    </row>
    <row r="1518" spans="8:8">
      <c r="H1518" s="6" t="str">
        <f t="shared" si="40"/>
        <v/>
      </c>
    </row>
    <row r="1519" spans="8:8">
      <c r="H1519" s="6" t="str">
        <f t="shared" si="40"/>
        <v/>
      </c>
    </row>
    <row r="1520" spans="8:8">
      <c r="H1520" s="6" t="str">
        <f t="shared" si="40"/>
        <v/>
      </c>
    </row>
    <row r="1521" spans="8:8">
      <c r="H1521" s="6" t="str">
        <f t="shared" si="40"/>
        <v/>
      </c>
    </row>
    <row r="1522" spans="8:8">
      <c r="H1522" s="6" t="str">
        <f t="shared" si="40"/>
        <v/>
      </c>
    </row>
    <row r="1523" spans="8:8">
      <c r="H1523" s="6" t="str">
        <f t="shared" si="40"/>
        <v/>
      </c>
    </row>
    <row r="1524" spans="8:8">
      <c r="H1524" s="6" t="str">
        <f t="shared" si="40"/>
        <v/>
      </c>
    </row>
    <row r="1525" spans="8:8">
      <c r="H1525" s="6" t="str">
        <f t="shared" si="40"/>
        <v/>
      </c>
    </row>
    <row r="1526" spans="8:8">
      <c r="H1526" s="6" t="str">
        <f t="shared" si="40"/>
        <v/>
      </c>
    </row>
    <row r="1527" spans="8:8">
      <c r="H1527" s="6" t="str">
        <f t="shared" si="40"/>
        <v/>
      </c>
    </row>
    <row r="1528" spans="8:8">
      <c r="H1528" s="6" t="str">
        <f t="shared" si="40"/>
        <v/>
      </c>
    </row>
    <row r="1529" spans="8:8">
      <c r="H1529" s="6" t="str">
        <f t="shared" si="40"/>
        <v/>
      </c>
    </row>
    <row r="1530" spans="8:8">
      <c r="H1530" s="6" t="str">
        <f t="shared" si="40"/>
        <v/>
      </c>
    </row>
    <row r="1531" spans="8:8">
      <c r="H1531" s="6" t="str">
        <f t="shared" si="40"/>
        <v/>
      </c>
    </row>
    <row r="1532" spans="8:8">
      <c r="H1532" s="6" t="str">
        <f t="shared" si="40"/>
        <v/>
      </c>
    </row>
    <row r="1533" spans="8:8">
      <c r="H1533" s="6" t="str">
        <f t="shared" si="40"/>
        <v/>
      </c>
    </row>
    <row r="1534" spans="8:8">
      <c r="H1534" s="6" t="str">
        <f t="shared" si="40"/>
        <v/>
      </c>
    </row>
    <row r="1535" spans="8:8">
      <c r="H1535" s="6" t="str">
        <f t="shared" si="40"/>
        <v/>
      </c>
    </row>
    <row r="1536" spans="8:8">
      <c r="H1536" s="6" t="str">
        <f t="shared" si="40"/>
        <v/>
      </c>
    </row>
    <row r="1537" spans="8:8">
      <c r="H1537" s="6" t="str">
        <f t="shared" si="40"/>
        <v/>
      </c>
    </row>
    <row r="1538" spans="8:8">
      <c r="H1538" s="6" t="str">
        <f t="shared" si="40"/>
        <v/>
      </c>
    </row>
    <row r="1539" spans="8:8">
      <c r="H1539" s="6" t="str">
        <f t="shared" si="40"/>
        <v/>
      </c>
    </row>
    <row r="1540" spans="8:8">
      <c r="H1540" s="6" t="str">
        <f t="shared" si="40"/>
        <v/>
      </c>
    </row>
    <row r="1541" spans="8:8">
      <c r="H1541" s="6" t="str">
        <f t="shared" si="40"/>
        <v/>
      </c>
    </row>
    <row r="1542" spans="8:8">
      <c r="H1542" s="6" t="str">
        <f t="shared" ref="H1542:H1595" si="41">IF(AND(G1542&lt;&gt;0,F1542&lt;&gt;""),G1542/F1542,"")</f>
        <v/>
      </c>
    </row>
    <row r="1543" spans="8:8">
      <c r="H1543" s="6" t="str">
        <f t="shared" si="41"/>
        <v/>
      </c>
    </row>
    <row r="1544" spans="8:8">
      <c r="H1544" s="6" t="str">
        <f t="shared" si="41"/>
        <v/>
      </c>
    </row>
    <row r="1545" spans="8:8">
      <c r="H1545" s="6" t="str">
        <f t="shared" si="41"/>
        <v/>
      </c>
    </row>
    <row r="1546" spans="8:8">
      <c r="H1546" s="6" t="str">
        <f t="shared" si="41"/>
        <v/>
      </c>
    </row>
    <row r="1547" spans="8:8">
      <c r="H1547" s="6" t="str">
        <f t="shared" si="41"/>
        <v/>
      </c>
    </row>
    <row r="1548" spans="8:8">
      <c r="H1548" s="6" t="str">
        <f t="shared" si="41"/>
        <v/>
      </c>
    </row>
    <row r="1549" spans="8:8">
      <c r="H1549" s="6" t="str">
        <f t="shared" si="41"/>
        <v/>
      </c>
    </row>
    <row r="1550" spans="8:8">
      <c r="H1550" s="6" t="str">
        <f t="shared" si="41"/>
        <v/>
      </c>
    </row>
    <row r="1551" spans="8:8">
      <c r="H1551" s="6" t="str">
        <f t="shared" si="41"/>
        <v/>
      </c>
    </row>
    <row r="1552" spans="8:8">
      <c r="H1552" s="6" t="str">
        <f t="shared" si="41"/>
        <v/>
      </c>
    </row>
    <row r="1553" spans="8:8">
      <c r="H1553" s="6" t="str">
        <f t="shared" si="41"/>
        <v/>
      </c>
    </row>
    <row r="1554" spans="8:8">
      <c r="H1554" s="6" t="str">
        <f t="shared" si="41"/>
        <v/>
      </c>
    </row>
    <row r="1555" spans="8:8">
      <c r="H1555" s="6" t="str">
        <f t="shared" si="41"/>
        <v/>
      </c>
    </row>
    <row r="1556" spans="8:8">
      <c r="H1556" s="6" t="str">
        <f t="shared" si="41"/>
        <v/>
      </c>
    </row>
    <row r="1557" spans="8:8">
      <c r="H1557" s="6" t="str">
        <f t="shared" si="41"/>
        <v/>
      </c>
    </row>
    <row r="1558" spans="8:8">
      <c r="H1558" s="6" t="str">
        <f t="shared" si="41"/>
        <v/>
      </c>
    </row>
    <row r="1559" spans="8:8">
      <c r="H1559" s="6" t="str">
        <f t="shared" si="41"/>
        <v/>
      </c>
    </row>
    <row r="1560" spans="8:8">
      <c r="H1560" s="6" t="str">
        <f t="shared" si="41"/>
        <v/>
      </c>
    </row>
    <row r="1561" spans="8:8">
      <c r="H1561" s="6" t="str">
        <f t="shared" si="41"/>
        <v/>
      </c>
    </row>
    <row r="1562" spans="8:8">
      <c r="H1562" s="6" t="str">
        <f t="shared" si="41"/>
        <v/>
      </c>
    </row>
    <row r="1563" spans="8:8">
      <c r="H1563" s="6" t="str">
        <f t="shared" si="41"/>
        <v/>
      </c>
    </row>
    <row r="1564" spans="8:8">
      <c r="H1564" s="6" t="str">
        <f t="shared" si="41"/>
        <v/>
      </c>
    </row>
    <row r="1565" spans="8:8">
      <c r="H1565" s="6" t="str">
        <f t="shared" si="41"/>
        <v/>
      </c>
    </row>
    <row r="1566" spans="8:8">
      <c r="H1566" s="6" t="str">
        <f t="shared" si="41"/>
        <v/>
      </c>
    </row>
    <row r="1567" spans="8:8">
      <c r="H1567" s="6" t="str">
        <f t="shared" si="41"/>
        <v/>
      </c>
    </row>
    <row r="1568" spans="8:8">
      <c r="H1568" s="6" t="str">
        <f t="shared" si="41"/>
        <v/>
      </c>
    </row>
    <row r="1569" spans="8:8">
      <c r="H1569" s="6" t="str">
        <f t="shared" si="41"/>
        <v/>
      </c>
    </row>
    <row r="1570" spans="8:8">
      <c r="H1570" s="6" t="str">
        <f t="shared" si="41"/>
        <v/>
      </c>
    </row>
    <row r="1571" spans="8:8">
      <c r="H1571" s="6" t="str">
        <f t="shared" si="41"/>
        <v/>
      </c>
    </row>
    <row r="1572" spans="8:8">
      <c r="H1572" s="6" t="str">
        <f t="shared" si="41"/>
        <v/>
      </c>
    </row>
    <row r="1573" spans="8:8">
      <c r="H1573" s="6" t="str">
        <f t="shared" si="41"/>
        <v/>
      </c>
    </row>
    <row r="1574" spans="8:8">
      <c r="H1574" s="6" t="str">
        <f t="shared" si="41"/>
        <v/>
      </c>
    </row>
    <row r="1575" spans="8:8">
      <c r="H1575" s="6" t="str">
        <f t="shared" si="41"/>
        <v/>
      </c>
    </row>
    <row r="1576" spans="8:8">
      <c r="H1576" s="6" t="str">
        <f t="shared" si="41"/>
        <v/>
      </c>
    </row>
    <row r="1577" spans="8:8">
      <c r="H1577" s="6" t="str">
        <f t="shared" si="41"/>
        <v/>
      </c>
    </row>
    <row r="1578" spans="8:8">
      <c r="H1578" s="6" t="str">
        <f t="shared" si="41"/>
        <v/>
      </c>
    </row>
    <row r="1579" spans="8:8">
      <c r="H1579" s="6" t="str">
        <f t="shared" si="41"/>
        <v/>
      </c>
    </row>
    <row r="1580" spans="8:8">
      <c r="H1580" s="6" t="str">
        <f t="shared" si="41"/>
        <v/>
      </c>
    </row>
    <row r="1581" spans="8:8">
      <c r="H1581" s="6" t="str">
        <f t="shared" si="41"/>
        <v/>
      </c>
    </row>
    <row r="1582" spans="8:8">
      <c r="H1582" s="6" t="str">
        <f t="shared" si="41"/>
        <v/>
      </c>
    </row>
    <row r="1583" spans="8:8">
      <c r="H1583" s="6" t="str">
        <f t="shared" si="41"/>
        <v/>
      </c>
    </row>
    <row r="1584" spans="8:8">
      <c r="H1584" s="6" t="str">
        <f t="shared" si="41"/>
        <v/>
      </c>
    </row>
    <row r="1585" spans="8:8">
      <c r="H1585" s="6" t="str">
        <f t="shared" si="41"/>
        <v/>
      </c>
    </row>
    <row r="1586" spans="8:8">
      <c r="H1586" s="6" t="str">
        <f t="shared" si="41"/>
        <v/>
      </c>
    </row>
    <row r="1587" spans="8:8">
      <c r="H1587" s="6" t="str">
        <f t="shared" si="41"/>
        <v/>
      </c>
    </row>
    <row r="1588" spans="8:8">
      <c r="H1588" s="6" t="str">
        <f t="shared" si="41"/>
        <v/>
      </c>
    </row>
    <row r="1589" spans="8:8">
      <c r="H1589" s="6" t="str">
        <f t="shared" si="41"/>
        <v/>
      </c>
    </row>
    <row r="1590" spans="8:8">
      <c r="H1590" s="6" t="str">
        <f t="shared" si="41"/>
        <v/>
      </c>
    </row>
    <row r="1591" spans="8:8">
      <c r="H1591" s="6" t="str">
        <f t="shared" si="41"/>
        <v/>
      </c>
    </row>
    <row r="1592" spans="8:8">
      <c r="H1592" s="6" t="str">
        <f t="shared" si="41"/>
        <v/>
      </c>
    </row>
    <row r="1593" spans="8:8">
      <c r="H1593" s="6" t="str">
        <f t="shared" si="41"/>
        <v/>
      </c>
    </row>
    <row r="1594" spans="8:8">
      <c r="H1594" s="6" t="str">
        <f t="shared" si="41"/>
        <v/>
      </c>
    </row>
    <row r="1595" spans="8:8">
      <c r="H1595" s="6" t="str">
        <f t="shared" si="41"/>
        <v/>
      </c>
    </row>
  </sheetData>
  <autoFilter ref="A4:H961">
    <filterColumn colId="4"/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L33"/>
  <sheetViews>
    <sheetView topLeftCell="A9" workbookViewId="0">
      <selection activeCell="A19" sqref="A19:A33"/>
    </sheetView>
  </sheetViews>
  <sheetFormatPr baseColWidth="10" defaultRowHeight="16.5"/>
  <cols>
    <col min="1" max="1" width="35.140625" style="1" customWidth="1"/>
    <col min="2" max="2" width="7.7109375" style="1" customWidth="1"/>
    <col min="3" max="3" width="6.28515625" style="1" customWidth="1"/>
    <col min="4" max="4" width="3.28515625" style="1" customWidth="1"/>
    <col min="5" max="5" width="6.28515625" style="1" customWidth="1"/>
    <col min="6" max="6" width="3.42578125" style="1" customWidth="1"/>
    <col min="7" max="7" width="6.28515625" style="1" customWidth="1"/>
    <col min="8" max="8" width="3.7109375" style="1" customWidth="1"/>
    <col min="9" max="9" width="6.28515625" style="1" customWidth="1"/>
    <col min="10" max="10" width="3.28515625" style="1" customWidth="1"/>
    <col min="11" max="11" width="6.28515625" style="1" customWidth="1"/>
    <col min="12" max="12" width="3.28515625" style="1" customWidth="1"/>
    <col min="13" max="13" width="7.5703125" style="1" customWidth="1"/>
    <col min="14" max="14" width="4.5703125" style="1" customWidth="1"/>
    <col min="15" max="15" width="7.5703125" style="1" customWidth="1"/>
    <col min="16" max="16" width="3.7109375" style="1" bestFit="1" customWidth="1"/>
    <col min="17" max="17" width="7.5703125" style="1" customWidth="1"/>
    <col min="18" max="18" width="3.7109375" style="1" customWidth="1"/>
    <col min="19" max="19" width="7.5703125" style="1" customWidth="1"/>
    <col min="20" max="20" width="4.140625" style="1" customWidth="1"/>
    <col min="21" max="21" width="7.5703125" style="1" customWidth="1"/>
    <col min="22" max="22" width="4.140625" style="1" customWidth="1"/>
    <col min="23" max="23" width="7.5703125" style="1" customWidth="1"/>
    <col min="24" max="24" width="4" style="1" customWidth="1"/>
    <col min="25" max="25" width="6.5703125" style="1" customWidth="1"/>
    <col min="26" max="26" width="4" style="1" customWidth="1"/>
    <col min="27" max="27" width="7.5703125" style="1" customWidth="1"/>
    <col min="28" max="28" width="4" style="1" customWidth="1"/>
    <col min="29" max="29" width="7.5703125" style="1" customWidth="1"/>
    <col min="30" max="30" width="4" style="1" customWidth="1"/>
    <col min="31" max="31" width="7.5703125" style="1" customWidth="1"/>
    <col min="32" max="32" width="4.7109375" style="1" customWidth="1"/>
    <col min="33" max="33" width="7.5703125" style="1" customWidth="1"/>
    <col min="34" max="34" width="3.85546875" style="1" customWidth="1"/>
    <col min="35" max="35" width="7.5703125" style="1" customWidth="1"/>
    <col min="36" max="36" width="3.7109375" style="1" customWidth="1"/>
    <col min="37" max="37" width="7.5703125" style="1" customWidth="1"/>
    <col min="38" max="38" width="4" style="1" customWidth="1"/>
    <col min="39" max="64" width="7" style="1" customWidth="1"/>
    <col min="65" max="16384" width="11.42578125" style="1"/>
  </cols>
  <sheetData>
    <row r="2" spans="1:64" ht="31.5">
      <c r="A2" s="25" t="s">
        <v>44</v>
      </c>
      <c r="B2" s="25"/>
    </row>
    <row r="4" spans="1:64" ht="85.5" customHeight="1">
      <c r="A4" s="27" t="s">
        <v>70</v>
      </c>
      <c r="B4" s="22"/>
      <c r="C4" s="23" t="s">
        <v>41</v>
      </c>
      <c r="D4" s="24" t="s">
        <v>56</v>
      </c>
      <c r="E4" s="23" t="s">
        <v>42</v>
      </c>
      <c r="F4" s="24" t="s">
        <v>56</v>
      </c>
      <c r="G4" s="23" t="s">
        <v>77</v>
      </c>
      <c r="H4" s="24" t="s">
        <v>56</v>
      </c>
      <c r="I4" s="23" t="s">
        <v>73</v>
      </c>
      <c r="J4" s="24" t="s">
        <v>56</v>
      </c>
      <c r="K4" s="23" t="s">
        <v>55</v>
      </c>
      <c r="L4" s="24" t="s">
        <v>56</v>
      </c>
      <c r="M4" s="23" t="s">
        <v>57</v>
      </c>
      <c r="N4" s="24" t="s">
        <v>56</v>
      </c>
      <c r="O4" s="23" t="s">
        <v>58</v>
      </c>
      <c r="P4" s="24" t="s">
        <v>56</v>
      </c>
      <c r="Q4" s="23" t="s">
        <v>59</v>
      </c>
      <c r="R4" s="24" t="s">
        <v>56</v>
      </c>
      <c r="S4" s="23" t="s">
        <v>60</v>
      </c>
      <c r="T4" s="24" t="s">
        <v>56</v>
      </c>
      <c r="U4" s="23" t="s">
        <v>61</v>
      </c>
      <c r="V4" s="24" t="s">
        <v>56</v>
      </c>
      <c r="W4" s="23" t="s">
        <v>62</v>
      </c>
      <c r="X4" s="24" t="s">
        <v>56</v>
      </c>
      <c r="Y4" s="23" t="s">
        <v>62</v>
      </c>
      <c r="Z4" s="24" t="s">
        <v>56</v>
      </c>
      <c r="AA4" s="23" t="s">
        <v>62</v>
      </c>
      <c r="AB4" s="24" t="s">
        <v>56</v>
      </c>
      <c r="AC4" s="23" t="s">
        <v>63</v>
      </c>
      <c r="AD4" s="24" t="s">
        <v>56</v>
      </c>
      <c r="AE4" s="23" t="s">
        <v>64</v>
      </c>
      <c r="AF4" s="24" t="s">
        <v>56</v>
      </c>
      <c r="AG4" s="23" t="s">
        <v>65</v>
      </c>
      <c r="AH4" s="24" t="s">
        <v>56</v>
      </c>
      <c r="AI4" s="23" t="s">
        <v>66</v>
      </c>
      <c r="AJ4" s="24" t="s">
        <v>56</v>
      </c>
      <c r="AK4" s="23" t="s">
        <v>67</v>
      </c>
      <c r="AL4" s="24" t="s">
        <v>56</v>
      </c>
      <c r="AM4" s="23" t="s">
        <v>67</v>
      </c>
      <c r="AN4" s="24" t="s">
        <v>56</v>
      </c>
      <c r="AO4" s="23" t="s">
        <v>67</v>
      </c>
      <c r="AP4" s="24" t="s">
        <v>56</v>
      </c>
      <c r="AQ4" s="23" t="s">
        <v>67</v>
      </c>
      <c r="AR4" s="24" t="s">
        <v>56</v>
      </c>
      <c r="AS4" s="23" t="s">
        <v>67</v>
      </c>
      <c r="AT4" s="24" t="s">
        <v>56</v>
      </c>
      <c r="AU4" s="23" t="s">
        <v>67</v>
      </c>
      <c r="AV4" s="24" t="s">
        <v>56</v>
      </c>
      <c r="AW4" s="23" t="s">
        <v>67</v>
      </c>
      <c r="AX4" s="24" t="s">
        <v>56</v>
      </c>
      <c r="AY4" s="23" t="s">
        <v>67</v>
      </c>
      <c r="AZ4" s="24" t="s">
        <v>56</v>
      </c>
      <c r="BA4" s="23" t="s">
        <v>67</v>
      </c>
      <c r="BB4" s="24" t="s">
        <v>56</v>
      </c>
      <c r="BC4" s="23" t="s">
        <v>67</v>
      </c>
      <c r="BD4" s="24" t="s">
        <v>56</v>
      </c>
      <c r="BE4" s="23" t="s">
        <v>67</v>
      </c>
      <c r="BF4" s="24" t="s">
        <v>56</v>
      </c>
      <c r="BG4" s="23" t="s">
        <v>67</v>
      </c>
      <c r="BH4" s="24" t="s">
        <v>56</v>
      </c>
      <c r="BI4" s="23" t="s">
        <v>67</v>
      </c>
      <c r="BJ4" s="24" t="s">
        <v>56</v>
      </c>
      <c r="BK4" s="23" t="s">
        <v>67</v>
      </c>
      <c r="BL4" s="24" t="s">
        <v>56</v>
      </c>
    </row>
    <row r="5" spans="1:64">
      <c r="A5" s="20" t="s">
        <v>45</v>
      </c>
      <c r="B5" s="20"/>
      <c r="C5" s="20">
        <v>0.01</v>
      </c>
      <c r="D5" s="26" t="s">
        <v>56</v>
      </c>
      <c r="E5" s="20"/>
      <c r="F5" s="20" t="s">
        <v>40</v>
      </c>
      <c r="G5" s="20">
        <v>0.01</v>
      </c>
      <c r="H5" s="20" t="s">
        <v>40</v>
      </c>
      <c r="I5" s="20"/>
      <c r="J5" s="20" t="s">
        <v>40</v>
      </c>
      <c r="K5" s="20"/>
      <c r="L5" s="20" t="s">
        <v>40</v>
      </c>
      <c r="M5" s="20"/>
      <c r="N5" s="20" t="s">
        <v>40</v>
      </c>
      <c r="O5" s="20"/>
      <c r="P5" s="20" t="s">
        <v>40</v>
      </c>
      <c r="Q5" s="20"/>
      <c r="R5" s="20" t="s">
        <v>40</v>
      </c>
      <c r="S5" s="20"/>
      <c r="T5" s="20" t="s">
        <v>40</v>
      </c>
      <c r="U5" s="20"/>
      <c r="V5" s="20" t="s">
        <v>40</v>
      </c>
      <c r="W5" s="20"/>
      <c r="X5" s="20" t="s">
        <v>40</v>
      </c>
      <c r="Y5" s="20"/>
      <c r="Z5" s="20" t="s">
        <v>40</v>
      </c>
      <c r="AA5" s="20"/>
      <c r="AB5" s="20" t="s">
        <v>40</v>
      </c>
      <c r="AC5" s="20"/>
      <c r="AD5" s="20" t="s">
        <v>40</v>
      </c>
      <c r="AE5" s="20"/>
      <c r="AF5" s="20" t="s">
        <v>40</v>
      </c>
      <c r="AG5" s="20"/>
      <c r="AH5" s="20" t="s">
        <v>40</v>
      </c>
      <c r="AI5" s="20"/>
      <c r="AJ5" s="20" t="s">
        <v>40</v>
      </c>
      <c r="AK5" s="20"/>
      <c r="AL5" s="20" t="s">
        <v>40</v>
      </c>
      <c r="AM5" s="20"/>
      <c r="AN5" s="20" t="s">
        <v>40</v>
      </c>
      <c r="AO5" s="20"/>
      <c r="AP5" s="20" t="s">
        <v>40</v>
      </c>
      <c r="AQ5" s="20"/>
      <c r="AR5" s="20" t="s">
        <v>40</v>
      </c>
      <c r="AS5" s="20"/>
      <c r="AT5" s="20" t="s">
        <v>40</v>
      </c>
      <c r="AU5" s="20"/>
      <c r="AV5" s="20" t="s">
        <v>40</v>
      </c>
      <c r="AW5" s="20"/>
      <c r="AX5" s="20" t="s">
        <v>40</v>
      </c>
      <c r="AY5" s="20"/>
      <c r="AZ5" s="20" t="s">
        <v>40</v>
      </c>
      <c r="BA5" s="20"/>
      <c r="BB5" s="20" t="s">
        <v>40</v>
      </c>
      <c r="BC5" s="20"/>
      <c r="BD5" s="20" t="s">
        <v>40</v>
      </c>
      <c r="BE5" s="20"/>
      <c r="BF5" s="20" t="s">
        <v>40</v>
      </c>
      <c r="BG5" s="20"/>
      <c r="BH5" s="20" t="s">
        <v>40</v>
      </c>
      <c r="BI5" s="20"/>
      <c r="BJ5" s="20" t="s">
        <v>40</v>
      </c>
      <c r="BK5" s="20"/>
      <c r="BL5" s="20" t="s">
        <v>40</v>
      </c>
    </row>
    <row r="6" spans="1:64">
      <c r="A6" s="20" t="s">
        <v>46</v>
      </c>
      <c r="B6" s="20"/>
      <c r="C6" s="20">
        <v>0.02</v>
      </c>
      <c r="D6" s="26" t="s">
        <v>56</v>
      </c>
      <c r="E6" s="20">
        <v>0.02</v>
      </c>
      <c r="F6" s="20" t="s">
        <v>40</v>
      </c>
      <c r="G6" s="20"/>
      <c r="H6" s="20" t="s">
        <v>40</v>
      </c>
      <c r="I6" s="20"/>
      <c r="J6" s="20" t="s">
        <v>40</v>
      </c>
      <c r="K6" s="20"/>
      <c r="L6" s="20" t="s">
        <v>40</v>
      </c>
      <c r="M6" s="20"/>
      <c r="N6" s="20" t="s">
        <v>40</v>
      </c>
      <c r="O6" s="20"/>
      <c r="P6" s="20" t="s">
        <v>40</v>
      </c>
      <c r="Q6" s="20"/>
      <c r="R6" s="20" t="s">
        <v>40</v>
      </c>
      <c r="S6" s="20"/>
      <c r="T6" s="20" t="s">
        <v>40</v>
      </c>
      <c r="U6" s="20"/>
      <c r="V6" s="20" t="s">
        <v>40</v>
      </c>
      <c r="W6" s="20"/>
      <c r="X6" s="20" t="s">
        <v>40</v>
      </c>
      <c r="Y6" s="20"/>
      <c r="Z6" s="20" t="s">
        <v>40</v>
      </c>
      <c r="AA6" s="20"/>
      <c r="AB6" s="20" t="s">
        <v>40</v>
      </c>
      <c r="AC6" s="20"/>
      <c r="AD6" s="20" t="s">
        <v>40</v>
      </c>
      <c r="AE6" s="20"/>
      <c r="AF6" s="20" t="s">
        <v>40</v>
      </c>
      <c r="AG6" s="20"/>
      <c r="AH6" s="20" t="s">
        <v>40</v>
      </c>
      <c r="AI6" s="20"/>
      <c r="AJ6" s="20" t="s">
        <v>40</v>
      </c>
      <c r="AK6" s="20"/>
      <c r="AL6" s="20" t="s">
        <v>40</v>
      </c>
      <c r="AM6" s="20"/>
      <c r="AN6" s="20" t="s">
        <v>40</v>
      </c>
      <c r="AO6" s="20"/>
      <c r="AP6" s="20" t="s">
        <v>40</v>
      </c>
      <c r="AQ6" s="20"/>
      <c r="AR6" s="20" t="s">
        <v>40</v>
      </c>
      <c r="AS6" s="20"/>
      <c r="AT6" s="20" t="s">
        <v>40</v>
      </c>
      <c r="AU6" s="20"/>
      <c r="AV6" s="20" t="s">
        <v>40</v>
      </c>
      <c r="AW6" s="20"/>
      <c r="AX6" s="20" t="s">
        <v>40</v>
      </c>
      <c r="AY6" s="20"/>
      <c r="AZ6" s="20" t="s">
        <v>40</v>
      </c>
      <c r="BA6" s="20"/>
      <c r="BB6" s="20" t="s">
        <v>40</v>
      </c>
      <c r="BC6" s="20"/>
      <c r="BD6" s="20" t="s">
        <v>40</v>
      </c>
      <c r="BE6" s="20"/>
      <c r="BF6" s="20" t="s">
        <v>40</v>
      </c>
      <c r="BG6" s="20"/>
      <c r="BH6" s="20" t="s">
        <v>40</v>
      </c>
      <c r="BI6" s="20"/>
      <c r="BJ6" s="20" t="s">
        <v>40</v>
      </c>
      <c r="BK6" s="20"/>
      <c r="BL6" s="20" t="s">
        <v>40</v>
      </c>
    </row>
    <row r="7" spans="1:64">
      <c r="A7" s="20" t="s">
        <v>47</v>
      </c>
      <c r="B7" s="20"/>
      <c r="C7" s="20">
        <v>0.03</v>
      </c>
      <c r="D7" s="26" t="s">
        <v>56</v>
      </c>
      <c r="E7" s="20">
        <v>0.03</v>
      </c>
      <c r="F7" s="20" t="s">
        <v>40</v>
      </c>
      <c r="G7" s="20"/>
      <c r="H7" s="20" t="s">
        <v>40</v>
      </c>
      <c r="I7" s="20"/>
      <c r="J7" s="20" t="s">
        <v>40</v>
      </c>
      <c r="K7" s="20"/>
      <c r="L7" s="20" t="s">
        <v>40</v>
      </c>
      <c r="M7" s="20"/>
      <c r="N7" s="20" t="s">
        <v>40</v>
      </c>
      <c r="O7" s="20"/>
      <c r="P7" s="20" t="s">
        <v>40</v>
      </c>
      <c r="Q7" s="20"/>
      <c r="R7" s="20" t="s">
        <v>40</v>
      </c>
      <c r="S7" s="20"/>
      <c r="T7" s="20" t="s">
        <v>40</v>
      </c>
      <c r="U7" s="20"/>
      <c r="V7" s="20" t="s">
        <v>40</v>
      </c>
      <c r="W7" s="20"/>
      <c r="X7" s="20" t="s">
        <v>40</v>
      </c>
      <c r="Y7" s="20"/>
      <c r="Z7" s="20" t="s">
        <v>40</v>
      </c>
      <c r="AA7" s="20"/>
      <c r="AB7" s="20" t="s">
        <v>40</v>
      </c>
      <c r="AC7" s="20"/>
      <c r="AD7" s="20" t="s">
        <v>40</v>
      </c>
      <c r="AE7" s="20"/>
      <c r="AF7" s="20" t="s">
        <v>40</v>
      </c>
      <c r="AG7" s="20"/>
      <c r="AH7" s="20" t="s">
        <v>40</v>
      </c>
      <c r="AI7" s="20"/>
      <c r="AJ7" s="20" t="s">
        <v>40</v>
      </c>
      <c r="AK7" s="20"/>
      <c r="AL7" s="20" t="s">
        <v>40</v>
      </c>
      <c r="AM7" s="20"/>
      <c r="AN7" s="20" t="s">
        <v>40</v>
      </c>
      <c r="AO7" s="20"/>
      <c r="AP7" s="20" t="s">
        <v>40</v>
      </c>
      <c r="AQ7" s="20"/>
      <c r="AR7" s="20" t="s">
        <v>40</v>
      </c>
      <c r="AS7" s="20"/>
      <c r="AT7" s="20" t="s">
        <v>40</v>
      </c>
      <c r="AU7" s="20"/>
      <c r="AV7" s="20" t="s">
        <v>40</v>
      </c>
      <c r="AW7" s="20"/>
      <c r="AX7" s="20" t="s">
        <v>40</v>
      </c>
      <c r="AY7" s="20"/>
      <c r="AZ7" s="20" t="s">
        <v>40</v>
      </c>
      <c r="BA7" s="20"/>
      <c r="BB7" s="20" t="s">
        <v>40</v>
      </c>
      <c r="BC7" s="20"/>
      <c r="BD7" s="20" t="s">
        <v>40</v>
      </c>
      <c r="BE7" s="20"/>
      <c r="BF7" s="20" t="s">
        <v>40</v>
      </c>
      <c r="BG7" s="20"/>
      <c r="BH7" s="20" t="s">
        <v>40</v>
      </c>
      <c r="BI7" s="20"/>
      <c r="BJ7" s="20" t="s">
        <v>40</v>
      </c>
      <c r="BK7" s="20"/>
      <c r="BL7" s="20" t="s">
        <v>40</v>
      </c>
    </row>
    <row r="8" spans="1:64">
      <c r="A8" s="20" t="s">
        <v>48</v>
      </c>
      <c r="B8" s="20"/>
      <c r="C8" s="20">
        <v>0.04</v>
      </c>
      <c r="D8" s="26" t="s">
        <v>56</v>
      </c>
      <c r="E8" s="20"/>
      <c r="F8" s="20" t="s">
        <v>40</v>
      </c>
      <c r="G8" s="20">
        <v>0.04</v>
      </c>
      <c r="H8" s="20" t="s">
        <v>40</v>
      </c>
      <c r="I8" s="20"/>
      <c r="J8" s="20" t="s">
        <v>40</v>
      </c>
      <c r="K8" s="20"/>
      <c r="L8" s="20" t="s">
        <v>40</v>
      </c>
      <c r="M8" s="20"/>
      <c r="N8" s="20" t="s">
        <v>40</v>
      </c>
      <c r="O8" s="20"/>
      <c r="P8" s="20" t="s">
        <v>40</v>
      </c>
      <c r="Q8" s="20"/>
      <c r="R8" s="20" t="s">
        <v>40</v>
      </c>
      <c r="S8" s="20"/>
      <c r="T8" s="20" t="s">
        <v>40</v>
      </c>
      <c r="U8" s="20"/>
      <c r="V8" s="20" t="s">
        <v>40</v>
      </c>
      <c r="W8" s="20"/>
      <c r="X8" s="20" t="s">
        <v>40</v>
      </c>
      <c r="Y8" s="20"/>
      <c r="Z8" s="20" t="s">
        <v>40</v>
      </c>
      <c r="AA8" s="20"/>
      <c r="AB8" s="20" t="s">
        <v>40</v>
      </c>
      <c r="AC8" s="20"/>
      <c r="AD8" s="20" t="s">
        <v>40</v>
      </c>
      <c r="AE8" s="20"/>
      <c r="AF8" s="20" t="s">
        <v>40</v>
      </c>
      <c r="AG8" s="20"/>
      <c r="AH8" s="20" t="s">
        <v>40</v>
      </c>
      <c r="AI8" s="20"/>
      <c r="AJ8" s="20" t="s">
        <v>40</v>
      </c>
      <c r="AK8" s="20"/>
      <c r="AL8" s="20" t="s">
        <v>40</v>
      </c>
      <c r="AM8" s="20"/>
      <c r="AN8" s="20" t="s">
        <v>40</v>
      </c>
      <c r="AO8" s="20"/>
      <c r="AP8" s="20" t="s">
        <v>40</v>
      </c>
      <c r="AQ8" s="20"/>
      <c r="AR8" s="20" t="s">
        <v>40</v>
      </c>
      <c r="AS8" s="20"/>
      <c r="AT8" s="20" t="s">
        <v>40</v>
      </c>
      <c r="AU8" s="20"/>
      <c r="AV8" s="20" t="s">
        <v>40</v>
      </c>
      <c r="AW8" s="20"/>
      <c r="AX8" s="20" t="s">
        <v>40</v>
      </c>
      <c r="AY8" s="20"/>
      <c r="AZ8" s="20" t="s">
        <v>40</v>
      </c>
      <c r="BA8" s="20"/>
      <c r="BB8" s="20" t="s">
        <v>40</v>
      </c>
      <c r="BC8" s="20"/>
      <c r="BD8" s="20" t="s">
        <v>40</v>
      </c>
      <c r="BE8" s="20"/>
      <c r="BF8" s="20" t="s">
        <v>40</v>
      </c>
      <c r="BG8" s="20"/>
      <c r="BH8" s="20" t="s">
        <v>40</v>
      </c>
      <c r="BI8" s="20"/>
      <c r="BJ8" s="20" t="s">
        <v>40</v>
      </c>
      <c r="BK8" s="20"/>
      <c r="BL8" s="20" t="s">
        <v>40</v>
      </c>
    </row>
    <row r="9" spans="1:64">
      <c r="A9" s="20" t="s">
        <v>49</v>
      </c>
      <c r="B9" s="20"/>
      <c r="C9" s="20">
        <v>0.05</v>
      </c>
      <c r="D9" s="26" t="s">
        <v>56</v>
      </c>
      <c r="E9" s="20"/>
      <c r="F9" s="20" t="s">
        <v>40</v>
      </c>
      <c r="G9" s="20"/>
      <c r="H9" s="20" t="s">
        <v>40</v>
      </c>
      <c r="I9" s="20">
        <v>0.05</v>
      </c>
      <c r="J9" s="20" t="s">
        <v>40</v>
      </c>
      <c r="K9" s="20"/>
      <c r="L9" s="20" t="s">
        <v>40</v>
      </c>
      <c r="M9" s="20"/>
      <c r="N9" s="20" t="s">
        <v>40</v>
      </c>
      <c r="O9" s="20"/>
      <c r="P9" s="20" t="s">
        <v>40</v>
      </c>
      <c r="Q9" s="20"/>
      <c r="R9" s="20" t="s">
        <v>40</v>
      </c>
      <c r="S9" s="20"/>
      <c r="T9" s="20" t="s">
        <v>40</v>
      </c>
      <c r="U9" s="20"/>
      <c r="V9" s="20" t="s">
        <v>40</v>
      </c>
      <c r="W9" s="20"/>
      <c r="X9" s="20" t="s">
        <v>40</v>
      </c>
      <c r="Y9" s="20"/>
      <c r="Z9" s="20" t="s">
        <v>40</v>
      </c>
      <c r="AA9" s="20"/>
      <c r="AB9" s="20" t="s">
        <v>40</v>
      </c>
      <c r="AC9" s="20"/>
      <c r="AD9" s="20" t="s">
        <v>40</v>
      </c>
      <c r="AE9" s="20"/>
      <c r="AF9" s="20" t="s">
        <v>40</v>
      </c>
      <c r="AG9" s="20"/>
      <c r="AH9" s="20" t="s">
        <v>40</v>
      </c>
      <c r="AI9" s="20"/>
      <c r="AJ9" s="20" t="s">
        <v>40</v>
      </c>
      <c r="AK9" s="20"/>
      <c r="AL9" s="20" t="s">
        <v>40</v>
      </c>
      <c r="AM9" s="20"/>
      <c r="AN9" s="20" t="s">
        <v>40</v>
      </c>
      <c r="AO9" s="20"/>
      <c r="AP9" s="20" t="s">
        <v>40</v>
      </c>
      <c r="AQ9" s="20"/>
      <c r="AR9" s="20" t="s">
        <v>40</v>
      </c>
      <c r="AS9" s="20"/>
      <c r="AT9" s="20" t="s">
        <v>40</v>
      </c>
      <c r="AU9" s="20"/>
      <c r="AV9" s="20" t="s">
        <v>40</v>
      </c>
      <c r="AW9" s="20"/>
      <c r="AX9" s="20" t="s">
        <v>40</v>
      </c>
      <c r="AY9" s="20"/>
      <c r="AZ9" s="20" t="s">
        <v>40</v>
      </c>
      <c r="BA9" s="20"/>
      <c r="BB9" s="20" t="s">
        <v>40</v>
      </c>
      <c r="BC9" s="20"/>
      <c r="BD9" s="20" t="s">
        <v>40</v>
      </c>
      <c r="BE9" s="20"/>
      <c r="BF9" s="20" t="s">
        <v>40</v>
      </c>
      <c r="BG9" s="20"/>
      <c r="BH9" s="20" t="s">
        <v>40</v>
      </c>
      <c r="BI9" s="20"/>
      <c r="BJ9" s="20" t="s">
        <v>40</v>
      </c>
      <c r="BK9" s="20"/>
      <c r="BL9" s="20" t="s">
        <v>40</v>
      </c>
    </row>
    <row r="10" spans="1:64">
      <c r="A10" s="20" t="s">
        <v>50</v>
      </c>
      <c r="B10" s="20"/>
      <c r="C10" s="20">
        <v>0.06</v>
      </c>
      <c r="D10" s="26" t="s">
        <v>56</v>
      </c>
      <c r="E10" s="20"/>
      <c r="F10" s="20" t="s">
        <v>40</v>
      </c>
      <c r="G10" s="20">
        <v>0.06</v>
      </c>
      <c r="H10" s="20" t="s">
        <v>40</v>
      </c>
      <c r="I10" s="20"/>
      <c r="J10" s="20" t="s">
        <v>40</v>
      </c>
      <c r="K10" s="20"/>
      <c r="L10" s="20" t="s">
        <v>40</v>
      </c>
      <c r="M10" s="20"/>
      <c r="N10" s="20" t="s">
        <v>40</v>
      </c>
      <c r="O10" s="20"/>
      <c r="P10" s="20" t="s">
        <v>40</v>
      </c>
      <c r="Q10" s="20"/>
      <c r="R10" s="20" t="s">
        <v>40</v>
      </c>
      <c r="S10" s="20"/>
      <c r="T10" s="20" t="s">
        <v>40</v>
      </c>
      <c r="U10" s="20"/>
      <c r="V10" s="20" t="s">
        <v>40</v>
      </c>
      <c r="W10" s="20"/>
      <c r="X10" s="20" t="s">
        <v>40</v>
      </c>
      <c r="Y10" s="20"/>
      <c r="Z10" s="20" t="s">
        <v>40</v>
      </c>
      <c r="AA10" s="20"/>
      <c r="AB10" s="20" t="s">
        <v>40</v>
      </c>
      <c r="AC10" s="20"/>
      <c r="AD10" s="20" t="s">
        <v>40</v>
      </c>
      <c r="AE10" s="20"/>
      <c r="AF10" s="20" t="s">
        <v>40</v>
      </c>
      <c r="AG10" s="20"/>
      <c r="AH10" s="20" t="s">
        <v>40</v>
      </c>
      <c r="AI10" s="20"/>
      <c r="AJ10" s="20" t="s">
        <v>40</v>
      </c>
      <c r="AK10" s="20"/>
      <c r="AL10" s="20" t="s">
        <v>40</v>
      </c>
      <c r="AM10" s="20"/>
      <c r="AN10" s="20" t="s">
        <v>40</v>
      </c>
      <c r="AO10" s="20"/>
      <c r="AP10" s="20" t="s">
        <v>40</v>
      </c>
      <c r="AQ10" s="20"/>
      <c r="AR10" s="20" t="s">
        <v>40</v>
      </c>
      <c r="AS10" s="20"/>
      <c r="AT10" s="20" t="s">
        <v>40</v>
      </c>
      <c r="AU10" s="20"/>
      <c r="AV10" s="20" t="s">
        <v>40</v>
      </c>
      <c r="AW10" s="20"/>
      <c r="AX10" s="20" t="s">
        <v>40</v>
      </c>
      <c r="AY10" s="20"/>
      <c r="AZ10" s="20" t="s">
        <v>40</v>
      </c>
      <c r="BA10" s="20"/>
      <c r="BB10" s="20" t="s">
        <v>40</v>
      </c>
      <c r="BC10" s="20"/>
      <c r="BD10" s="20" t="s">
        <v>40</v>
      </c>
      <c r="BE10" s="20"/>
      <c r="BF10" s="20" t="s">
        <v>40</v>
      </c>
      <c r="BG10" s="20"/>
      <c r="BH10" s="20" t="s">
        <v>40</v>
      </c>
      <c r="BI10" s="20"/>
      <c r="BJ10" s="20" t="s">
        <v>40</v>
      </c>
      <c r="BK10" s="20"/>
      <c r="BL10" s="20" t="s">
        <v>40</v>
      </c>
    </row>
    <row r="11" spans="1:64">
      <c r="A11" s="20" t="s">
        <v>51</v>
      </c>
      <c r="B11" s="20"/>
      <c r="C11" s="20">
        <v>7.0000000000000007E-2</v>
      </c>
      <c r="D11" s="26" t="s">
        <v>56</v>
      </c>
      <c r="E11" s="20">
        <v>7.0000000000000007E-2</v>
      </c>
      <c r="F11" s="20" t="s">
        <v>40</v>
      </c>
      <c r="G11" s="20"/>
      <c r="H11" s="20" t="s">
        <v>40</v>
      </c>
      <c r="I11" s="20"/>
      <c r="J11" s="20" t="s">
        <v>40</v>
      </c>
      <c r="K11" s="20"/>
      <c r="L11" s="20" t="s">
        <v>40</v>
      </c>
      <c r="M11" s="20"/>
      <c r="N11" s="20" t="s">
        <v>40</v>
      </c>
      <c r="O11" s="20"/>
      <c r="P11" s="20" t="s">
        <v>40</v>
      </c>
      <c r="Q11" s="20"/>
      <c r="R11" s="20" t="s">
        <v>40</v>
      </c>
      <c r="S11" s="20"/>
      <c r="T11" s="20" t="s">
        <v>40</v>
      </c>
      <c r="U11" s="20"/>
      <c r="V11" s="20" t="s">
        <v>40</v>
      </c>
      <c r="W11" s="20"/>
      <c r="X11" s="20" t="s">
        <v>40</v>
      </c>
      <c r="Y11" s="20"/>
      <c r="Z11" s="20" t="s">
        <v>40</v>
      </c>
      <c r="AA11" s="20"/>
      <c r="AB11" s="20" t="s">
        <v>40</v>
      </c>
      <c r="AC11" s="20"/>
      <c r="AD11" s="20" t="s">
        <v>40</v>
      </c>
      <c r="AE11" s="20"/>
      <c r="AF11" s="20" t="s">
        <v>40</v>
      </c>
      <c r="AG11" s="20"/>
      <c r="AH11" s="20" t="s">
        <v>40</v>
      </c>
      <c r="AI11" s="20"/>
      <c r="AJ11" s="20" t="s">
        <v>40</v>
      </c>
      <c r="AK11" s="20"/>
      <c r="AL11" s="20" t="s">
        <v>40</v>
      </c>
      <c r="AM11" s="20"/>
      <c r="AN11" s="20" t="s">
        <v>40</v>
      </c>
      <c r="AO11" s="20"/>
      <c r="AP11" s="20" t="s">
        <v>40</v>
      </c>
      <c r="AQ11" s="20"/>
      <c r="AR11" s="20" t="s">
        <v>40</v>
      </c>
      <c r="AS11" s="20"/>
      <c r="AT11" s="20" t="s">
        <v>40</v>
      </c>
      <c r="AU11" s="20"/>
      <c r="AV11" s="20" t="s">
        <v>40</v>
      </c>
      <c r="AW11" s="20"/>
      <c r="AX11" s="20" t="s">
        <v>40</v>
      </c>
      <c r="AY11" s="20"/>
      <c r="AZ11" s="20" t="s">
        <v>40</v>
      </c>
      <c r="BA11" s="20"/>
      <c r="BB11" s="20" t="s">
        <v>40</v>
      </c>
      <c r="BC11" s="20"/>
      <c r="BD11" s="20" t="s">
        <v>40</v>
      </c>
      <c r="BE11" s="20"/>
      <c r="BF11" s="20" t="s">
        <v>40</v>
      </c>
      <c r="BG11" s="20"/>
      <c r="BH11" s="20" t="s">
        <v>40</v>
      </c>
      <c r="BI11" s="20"/>
      <c r="BJ11" s="20" t="s">
        <v>40</v>
      </c>
      <c r="BK11" s="20"/>
      <c r="BL11" s="20" t="s">
        <v>40</v>
      </c>
    </row>
    <row r="12" spans="1:64">
      <c r="A12" s="20" t="s">
        <v>52</v>
      </c>
      <c r="B12" s="20"/>
      <c r="C12" s="20">
        <v>0.08</v>
      </c>
      <c r="D12" s="26" t="s">
        <v>56</v>
      </c>
      <c r="E12" s="20">
        <v>0.8</v>
      </c>
      <c r="F12" s="20" t="s">
        <v>40</v>
      </c>
      <c r="G12" s="20"/>
      <c r="H12" s="20" t="s">
        <v>40</v>
      </c>
      <c r="I12" s="20"/>
      <c r="J12" s="20" t="s">
        <v>40</v>
      </c>
      <c r="K12" s="20"/>
      <c r="L12" s="20" t="s">
        <v>40</v>
      </c>
      <c r="M12" s="20"/>
      <c r="N12" s="20" t="s">
        <v>40</v>
      </c>
      <c r="O12" s="20"/>
      <c r="P12" s="20" t="s">
        <v>40</v>
      </c>
      <c r="Q12" s="20"/>
      <c r="R12" s="20" t="s">
        <v>40</v>
      </c>
      <c r="S12" s="20"/>
      <c r="T12" s="20" t="s">
        <v>40</v>
      </c>
      <c r="U12" s="20"/>
      <c r="V12" s="20" t="s">
        <v>40</v>
      </c>
      <c r="W12" s="20"/>
      <c r="X12" s="20" t="s">
        <v>40</v>
      </c>
      <c r="Y12" s="20"/>
      <c r="Z12" s="20" t="s">
        <v>40</v>
      </c>
      <c r="AA12" s="20"/>
      <c r="AB12" s="20" t="s">
        <v>40</v>
      </c>
      <c r="AC12" s="20"/>
      <c r="AD12" s="20" t="s">
        <v>40</v>
      </c>
      <c r="AE12" s="20"/>
      <c r="AF12" s="20" t="s">
        <v>40</v>
      </c>
      <c r="AG12" s="20"/>
      <c r="AH12" s="20" t="s">
        <v>40</v>
      </c>
      <c r="AI12" s="20"/>
      <c r="AJ12" s="20" t="s">
        <v>40</v>
      </c>
      <c r="AK12" s="20"/>
      <c r="AL12" s="20" t="s">
        <v>40</v>
      </c>
      <c r="AM12" s="20"/>
      <c r="AN12" s="20" t="s">
        <v>40</v>
      </c>
      <c r="AO12" s="20"/>
      <c r="AP12" s="20" t="s">
        <v>40</v>
      </c>
      <c r="AQ12" s="20"/>
      <c r="AR12" s="20" t="s">
        <v>40</v>
      </c>
      <c r="AS12" s="20"/>
      <c r="AT12" s="20" t="s">
        <v>40</v>
      </c>
      <c r="AU12" s="20"/>
      <c r="AV12" s="20" t="s">
        <v>40</v>
      </c>
      <c r="AW12" s="20"/>
      <c r="AX12" s="20" t="s">
        <v>40</v>
      </c>
      <c r="AY12" s="20"/>
      <c r="AZ12" s="20" t="s">
        <v>40</v>
      </c>
      <c r="BA12" s="20"/>
      <c r="BB12" s="20" t="s">
        <v>40</v>
      </c>
      <c r="BC12" s="20"/>
      <c r="BD12" s="20" t="s">
        <v>40</v>
      </c>
      <c r="BE12" s="20"/>
      <c r="BF12" s="20" t="s">
        <v>40</v>
      </c>
      <c r="BG12" s="20"/>
      <c r="BH12" s="20" t="s">
        <v>40</v>
      </c>
      <c r="BI12" s="20"/>
      <c r="BJ12" s="20" t="s">
        <v>40</v>
      </c>
      <c r="BK12" s="20"/>
      <c r="BL12" s="20" t="s">
        <v>40</v>
      </c>
    </row>
    <row r="13" spans="1:64">
      <c r="A13" s="20" t="s">
        <v>53</v>
      </c>
      <c r="B13" s="20"/>
      <c r="C13" s="20">
        <v>0.09</v>
      </c>
      <c r="D13" s="26" t="s">
        <v>56</v>
      </c>
      <c r="E13" s="20"/>
      <c r="F13" s="20" t="s">
        <v>40</v>
      </c>
      <c r="G13" s="20">
        <v>0.09</v>
      </c>
      <c r="H13" s="20" t="s">
        <v>40</v>
      </c>
      <c r="I13" s="20"/>
      <c r="J13" s="20" t="s">
        <v>40</v>
      </c>
      <c r="K13" s="20"/>
      <c r="L13" s="20" t="s">
        <v>40</v>
      </c>
      <c r="M13" s="20"/>
      <c r="N13" s="20" t="s">
        <v>40</v>
      </c>
      <c r="O13" s="20"/>
      <c r="P13" s="20" t="s">
        <v>40</v>
      </c>
      <c r="Q13" s="20"/>
      <c r="R13" s="20" t="s">
        <v>40</v>
      </c>
      <c r="S13" s="20"/>
      <c r="T13" s="20" t="s">
        <v>40</v>
      </c>
      <c r="U13" s="20"/>
      <c r="V13" s="20" t="s">
        <v>40</v>
      </c>
      <c r="W13" s="20"/>
      <c r="X13" s="20" t="s">
        <v>40</v>
      </c>
      <c r="Y13" s="20"/>
      <c r="Z13" s="20" t="s">
        <v>40</v>
      </c>
      <c r="AA13" s="20"/>
      <c r="AB13" s="20" t="s">
        <v>40</v>
      </c>
      <c r="AC13" s="20"/>
      <c r="AD13" s="20" t="s">
        <v>40</v>
      </c>
      <c r="AE13" s="20"/>
      <c r="AF13" s="20" t="s">
        <v>40</v>
      </c>
      <c r="AG13" s="20"/>
      <c r="AH13" s="20" t="s">
        <v>40</v>
      </c>
      <c r="AI13" s="20"/>
      <c r="AJ13" s="20" t="s">
        <v>40</v>
      </c>
      <c r="AK13" s="20"/>
      <c r="AL13" s="20" t="s">
        <v>40</v>
      </c>
      <c r="AM13" s="20"/>
      <c r="AN13" s="20" t="s">
        <v>40</v>
      </c>
      <c r="AO13" s="20"/>
      <c r="AP13" s="20" t="s">
        <v>40</v>
      </c>
      <c r="AQ13" s="20"/>
      <c r="AR13" s="20" t="s">
        <v>40</v>
      </c>
      <c r="AS13" s="20"/>
      <c r="AT13" s="20" t="s">
        <v>40</v>
      </c>
      <c r="AU13" s="20"/>
      <c r="AV13" s="20" t="s">
        <v>40</v>
      </c>
      <c r="AW13" s="20"/>
      <c r="AX13" s="20" t="s">
        <v>40</v>
      </c>
      <c r="AY13" s="20"/>
      <c r="AZ13" s="20" t="s">
        <v>40</v>
      </c>
      <c r="BA13" s="20"/>
      <c r="BB13" s="20" t="s">
        <v>40</v>
      </c>
      <c r="BC13" s="20"/>
      <c r="BD13" s="20" t="s">
        <v>40</v>
      </c>
      <c r="BE13" s="20"/>
      <c r="BF13" s="20" t="s">
        <v>40</v>
      </c>
      <c r="BG13" s="20"/>
      <c r="BH13" s="20" t="s">
        <v>40</v>
      </c>
      <c r="BI13" s="20"/>
      <c r="BJ13" s="20" t="s">
        <v>40</v>
      </c>
      <c r="BK13" s="20"/>
      <c r="BL13" s="20" t="s">
        <v>40</v>
      </c>
    </row>
    <row r="14" spans="1:64">
      <c r="A14" s="20" t="s">
        <v>54</v>
      </c>
      <c r="B14" s="20"/>
      <c r="C14" s="20">
        <v>0.1</v>
      </c>
      <c r="D14" s="26" t="s">
        <v>56</v>
      </c>
      <c r="E14" s="20"/>
      <c r="F14" s="20" t="s">
        <v>40</v>
      </c>
      <c r="G14" s="20"/>
      <c r="H14" s="20" t="s">
        <v>40</v>
      </c>
      <c r="I14" s="20">
        <v>0.1</v>
      </c>
      <c r="J14" s="20" t="s">
        <v>40</v>
      </c>
      <c r="K14" s="20"/>
      <c r="L14" s="20" t="s">
        <v>40</v>
      </c>
      <c r="M14" s="20"/>
      <c r="N14" s="20" t="s">
        <v>40</v>
      </c>
      <c r="O14" s="20"/>
      <c r="P14" s="20" t="s">
        <v>40</v>
      </c>
      <c r="Q14" s="20"/>
      <c r="R14" s="20" t="s">
        <v>40</v>
      </c>
      <c r="S14" s="20"/>
      <c r="T14" s="20" t="s">
        <v>40</v>
      </c>
      <c r="U14" s="20"/>
      <c r="V14" s="20" t="s">
        <v>40</v>
      </c>
      <c r="W14" s="20"/>
      <c r="X14" s="20" t="s">
        <v>40</v>
      </c>
      <c r="Y14" s="20"/>
      <c r="Z14" s="20" t="s">
        <v>40</v>
      </c>
      <c r="AA14" s="20"/>
      <c r="AB14" s="20" t="s">
        <v>40</v>
      </c>
      <c r="AC14" s="20"/>
      <c r="AD14" s="20" t="s">
        <v>40</v>
      </c>
      <c r="AE14" s="20"/>
      <c r="AF14" s="20" t="s">
        <v>40</v>
      </c>
      <c r="AG14" s="20"/>
      <c r="AH14" s="20" t="s">
        <v>40</v>
      </c>
      <c r="AI14" s="20"/>
      <c r="AJ14" s="20" t="s">
        <v>40</v>
      </c>
      <c r="AK14" s="20"/>
      <c r="AL14" s="20" t="s">
        <v>40</v>
      </c>
      <c r="AM14" s="20"/>
      <c r="AN14" s="20" t="s">
        <v>40</v>
      </c>
      <c r="AO14" s="20"/>
      <c r="AP14" s="20" t="s">
        <v>40</v>
      </c>
      <c r="AQ14" s="20"/>
      <c r="AR14" s="20" t="s">
        <v>40</v>
      </c>
      <c r="AS14" s="20"/>
      <c r="AT14" s="20" t="s">
        <v>40</v>
      </c>
      <c r="AU14" s="20"/>
      <c r="AV14" s="20" t="s">
        <v>40</v>
      </c>
      <c r="AW14" s="20"/>
      <c r="AX14" s="20" t="s">
        <v>40</v>
      </c>
      <c r="AY14" s="20"/>
      <c r="AZ14" s="20" t="s">
        <v>40</v>
      </c>
      <c r="BA14" s="20"/>
      <c r="BB14" s="20" t="s">
        <v>40</v>
      </c>
      <c r="BC14" s="20"/>
      <c r="BD14" s="20" t="s">
        <v>40</v>
      </c>
      <c r="BE14" s="20"/>
      <c r="BF14" s="20" t="s">
        <v>40</v>
      </c>
      <c r="BG14" s="20"/>
      <c r="BH14" s="20" t="s">
        <v>40</v>
      </c>
      <c r="BI14" s="20"/>
      <c r="BJ14" s="20" t="s">
        <v>40</v>
      </c>
      <c r="BK14" s="20"/>
      <c r="BL14" s="20" t="s">
        <v>40</v>
      </c>
    </row>
    <row r="17" spans="1:64" ht="31.5">
      <c r="A17" s="25" t="s">
        <v>68</v>
      </c>
      <c r="B17" s="25"/>
    </row>
    <row r="18" spans="1:64" ht="108" customHeight="1">
      <c r="A18" s="27" t="s">
        <v>69</v>
      </c>
      <c r="B18" s="22"/>
      <c r="C18" s="23" t="s">
        <v>71</v>
      </c>
      <c r="D18" s="24" t="s">
        <v>56</v>
      </c>
      <c r="E18" s="23" t="s">
        <v>72</v>
      </c>
      <c r="F18" s="24" t="s">
        <v>56</v>
      </c>
      <c r="G18" s="23" t="s">
        <v>82</v>
      </c>
      <c r="H18" s="24" t="s">
        <v>56</v>
      </c>
      <c r="I18" s="23" t="s">
        <v>73</v>
      </c>
      <c r="J18" s="24" t="s">
        <v>56</v>
      </c>
      <c r="K18" s="23" t="s">
        <v>80</v>
      </c>
      <c r="L18" s="24" t="s">
        <v>56</v>
      </c>
      <c r="M18" s="23" t="s">
        <v>94</v>
      </c>
      <c r="N18" s="24" t="s">
        <v>56</v>
      </c>
      <c r="O18" s="23" t="s">
        <v>83</v>
      </c>
      <c r="P18" s="24" t="s">
        <v>56</v>
      </c>
      <c r="Q18" s="23" t="s">
        <v>85</v>
      </c>
      <c r="R18" s="24" t="s">
        <v>56</v>
      </c>
      <c r="S18" s="23" t="s">
        <v>99</v>
      </c>
      <c r="T18" s="24" t="s">
        <v>56</v>
      </c>
      <c r="U18" s="23" t="s">
        <v>96</v>
      </c>
      <c r="V18" s="24" t="s">
        <v>56</v>
      </c>
      <c r="W18" s="23" t="s">
        <v>116</v>
      </c>
      <c r="X18" s="24" t="s">
        <v>56</v>
      </c>
      <c r="Y18" s="23" t="s">
        <v>117</v>
      </c>
      <c r="Z18" s="24" t="s">
        <v>56</v>
      </c>
      <c r="AA18" s="23" t="s">
        <v>120</v>
      </c>
      <c r="AB18" s="24" t="s">
        <v>56</v>
      </c>
      <c r="AC18" s="23" t="s">
        <v>88</v>
      </c>
      <c r="AD18" s="24" t="s">
        <v>56</v>
      </c>
      <c r="AE18" s="23" t="s">
        <v>81</v>
      </c>
      <c r="AF18" s="24" t="s">
        <v>56</v>
      </c>
      <c r="AG18" s="23" t="s">
        <v>100</v>
      </c>
      <c r="AH18" s="24" t="s">
        <v>56</v>
      </c>
      <c r="AI18" s="23" t="s">
        <v>95</v>
      </c>
      <c r="AJ18" s="24" t="s">
        <v>56</v>
      </c>
      <c r="AK18" s="23" t="s">
        <v>87</v>
      </c>
      <c r="AL18" s="24" t="s">
        <v>56</v>
      </c>
      <c r="AM18" s="23" t="s">
        <v>84</v>
      </c>
      <c r="AN18" s="24" t="s">
        <v>56</v>
      </c>
      <c r="AO18" s="23" t="s">
        <v>97</v>
      </c>
      <c r="AP18" s="24" t="s">
        <v>56</v>
      </c>
      <c r="AQ18" s="23" t="s">
        <v>98</v>
      </c>
      <c r="AR18" s="24" t="s">
        <v>56</v>
      </c>
      <c r="AS18" s="23" t="s">
        <v>89</v>
      </c>
      <c r="AT18" s="24" t="s">
        <v>56</v>
      </c>
      <c r="AU18" s="23" t="s">
        <v>118</v>
      </c>
      <c r="AV18" s="24" t="s">
        <v>56</v>
      </c>
      <c r="AW18" s="60" t="s">
        <v>121</v>
      </c>
      <c r="AX18" s="24" t="s">
        <v>56</v>
      </c>
      <c r="AY18" s="23" t="s">
        <v>90</v>
      </c>
      <c r="AZ18" s="24" t="s">
        <v>56</v>
      </c>
      <c r="BA18" s="23" t="s">
        <v>91</v>
      </c>
      <c r="BB18" s="24" t="s">
        <v>56</v>
      </c>
      <c r="BC18" s="23" t="s">
        <v>101</v>
      </c>
      <c r="BD18" s="24" t="s">
        <v>56</v>
      </c>
      <c r="BE18" s="23" t="s">
        <v>41</v>
      </c>
      <c r="BF18" s="24" t="s">
        <v>56</v>
      </c>
      <c r="BG18" s="23" t="s">
        <v>86</v>
      </c>
      <c r="BH18" s="24" t="s">
        <v>56</v>
      </c>
      <c r="BI18" s="23" t="s">
        <v>119</v>
      </c>
      <c r="BJ18" s="24" t="s">
        <v>56</v>
      </c>
      <c r="BK18" s="23" t="s">
        <v>102</v>
      </c>
      <c r="BL18" s="24" t="s">
        <v>56</v>
      </c>
    </row>
    <row r="19" spans="1:64">
      <c r="A19" s="20" t="s">
        <v>103</v>
      </c>
      <c r="B19" s="20"/>
      <c r="C19" s="20">
        <v>1</v>
      </c>
      <c r="D19" s="26" t="s">
        <v>56</v>
      </c>
      <c r="E19" s="20"/>
      <c r="F19" s="20" t="s">
        <v>40</v>
      </c>
      <c r="G19" s="20">
        <v>0.02</v>
      </c>
      <c r="H19" s="20" t="s">
        <v>40</v>
      </c>
      <c r="I19" s="20"/>
      <c r="J19" s="20" t="s">
        <v>40</v>
      </c>
      <c r="K19" s="20">
        <v>0.02</v>
      </c>
      <c r="L19" s="20" t="s">
        <v>40</v>
      </c>
      <c r="M19" s="20"/>
      <c r="N19" s="20" t="s">
        <v>40</v>
      </c>
      <c r="O19" s="20"/>
      <c r="P19" s="20" t="s">
        <v>40</v>
      </c>
      <c r="Q19" s="20"/>
      <c r="R19" s="20" t="s">
        <v>40</v>
      </c>
      <c r="S19" s="20"/>
      <c r="T19" s="20" t="s">
        <v>40</v>
      </c>
      <c r="U19" s="20"/>
      <c r="V19" s="20" t="s">
        <v>40</v>
      </c>
      <c r="W19" s="20"/>
      <c r="X19" s="20" t="s">
        <v>40</v>
      </c>
      <c r="Y19" s="20"/>
      <c r="Z19" s="20" t="s">
        <v>40</v>
      </c>
      <c r="AA19" s="20"/>
      <c r="AB19" s="20" t="s">
        <v>40</v>
      </c>
      <c r="AC19" s="20"/>
      <c r="AD19" s="20" t="s">
        <v>40</v>
      </c>
      <c r="AE19" s="20">
        <v>0.04</v>
      </c>
      <c r="AF19" s="20" t="s">
        <v>40</v>
      </c>
      <c r="AG19" s="20"/>
      <c r="AH19" s="20" t="s">
        <v>40</v>
      </c>
      <c r="AI19" s="20"/>
      <c r="AJ19" s="20" t="s">
        <v>40</v>
      </c>
      <c r="AK19" s="20"/>
      <c r="AL19" s="20" t="s">
        <v>40</v>
      </c>
      <c r="AM19" s="20"/>
      <c r="AN19" s="20" t="s">
        <v>40</v>
      </c>
      <c r="AO19" s="20"/>
      <c r="AP19" s="20" t="s">
        <v>40</v>
      </c>
      <c r="AQ19" s="20"/>
      <c r="AR19" s="20" t="s">
        <v>40</v>
      </c>
      <c r="AS19" s="20"/>
      <c r="AT19" s="20" t="s">
        <v>40</v>
      </c>
      <c r="AU19" s="20"/>
      <c r="AV19" s="20" t="s">
        <v>40</v>
      </c>
      <c r="AW19" s="20"/>
      <c r="AX19" s="20" t="s">
        <v>40</v>
      </c>
      <c r="AY19" s="20"/>
      <c r="AZ19" s="20" t="s">
        <v>40</v>
      </c>
      <c r="BA19" s="20"/>
      <c r="BB19" s="20" t="s">
        <v>40</v>
      </c>
      <c r="BC19" s="20"/>
      <c r="BD19" s="20" t="s">
        <v>40</v>
      </c>
      <c r="BE19" s="20"/>
      <c r="BF19" s="20" t="s">
        <v>40</v>
      </c>
      <c r="BG19" s="20"/>
      <c r="BH19" s="20" t="s">
        <v>40</v>
      </c>
      <c r="BI19" s="20"/>
      <c r="BJ19" s="20" t="s">
        <v>40</v>
      </c>
      <c r="BK19" s="20"/>
      <c r="BL19" s="20" t="s">
        <v>40</v>
      </c>
    </row>
    <row r="20" spans="1:64">
      <c r="A20" s="20" t="s">
        <v>104</v>
      </c>
      <c r="B20" s="20"/>
      <c r="C20" s="20">
        <v>2</v>
      </c>
      <c r="D20" s="26" t="s">
        <v>56</v>
      </c>
      <c r="E20" s="20"/>
      <c r="F20" s="20" t="s">
        <v>40</v>
      </c>
      <c r="G20" s="20"/>
      <c r="H20" s="20" t="s">
        <v>40</v>
      </c>
      <c r="I20" s="20"/>
      <c r="J20" s="20" t="s">
        <v>40</v>
      </c>
      <c r="K20" s="20"/>
      <c r="L20" s="20" t="s">
        <v>40</v>
      </c>
      <c r="M20" s="20"/>
      <c r="N20" s="20" t="s">
        <v>40</v>
      </c>
      <c r="O20" s="20">
        <v>0.02</v>
      </c>
      <c r="P20" s="20" t="s">
        <v>40</v>
      </c>
      <c r="Q20" s="20"/>
      <c r="R20" s="20" t="s">
        <v>40</v>
      </c>
      <c r="S20" s="20"/>
      <c r="T20" s="20" t="s">
        <v>40</v>
      </c>
      <c r="U20" s="20"/>
      <c r="V20" s="20" t="s">
        <v>40</v>
      </c>
      <c r="W20" s="20"/>
      <c r="X20" s="20" t="s">
        <v>40</v>
      </c>
      <c r="Y20" s="20"/>
      <c r="Z20" s="20" t="s">
        <v>40</v>
      </c>
      <c r="AA20" s="20"/>
      <c r="AB20" s="20" t="s">
        <v>40</v>
      </c>
      <c r="AC20" s="20"/>
      <c r="AD20" s="20" t="s">
        <v>40</v>
      </c>
      <c r="AE20" s="20"/>
      <c r="AF20" s="20" t="s">
        <v>40</v>
      </c>
      <c r="AG20" s="20"/>
      <c r="AH20" s="20" t="s">
        <v>40</v>
      </c>
      <c r="AI20" s="20"/>
      <c r="AJ20" s="20" t="s">
        <v>40</v>
      </c>
      <c r="AK20" s="20"/>
      <c r="AL20" s="20" t="s">
        <v>40</v>
      </c>
      <c r="AM20" s="20">
        <v>0.03</v>
      </c>
      <c r="AN20" s="20" t="s">
        <v>40</v>
      </c>
      <c r="AO20" s="20"/>
      <c r="AP20" s="20" t="s">
        <v>40</v>
      </c>
      <c r="AQ20" s="20"/>
      <c r="AR20" s="20" t="s">
        <v>40</v>
      </c>
      <c r="AS20" s="20"/>
      <c r="AT20" s="20" t="s">
        <v>40</v>
      </c>
      <c r="AU20" s="20"/>
      <c r="AV20" s="20" t="s">
        <v>40</v>
      </c>
      <c r="AW20" s="20"/>
      <c r="AX20" s="20" t="s">
        <v>40</v>
      </c>
      <c r="AY20" s="20"/>
      <c r="AZ20" s="20" t="s">
        <v>40</v>
      </c>
      <c r="BA20" s="20"/>
      <c r="BB20" s="20" t="s">
        <v>40</v>
      </c>
      <c r="BC20" s="20"/>
      <c r="BD20" s="20" t="s">
        <v>40</v>
      </c>
      <c r="BE20" s="20"/>
      <c r="BF20" s="20" t="s">
        <v>40</v>
      </c>
      <c r="BG20" s="20"/>
      <c r="BH20" s="20" t="s">
        <v>40</v>
      </c>
      <c r="BI20" s="20"/>
      <c r="BJ20" s="20" t="s">
        <v>40</v>
      </c>
      <c r="BK20" s="20"/>
      <c r="BL20" s="20" t="s">
        <v>40</v>
      </c>
    </row>
    <row r="21" spans="1:64">
      <c r="A21" s="20" t="s">
        <v>105</v>
      </c>
      <c r="B21" s="20"/>
      <c r="C21" s="20">
        <v>3</v>
      </c>
      <c r="D21" s="26" t="s">
        <v>56</v>
      </c>
      <c r="E21" s="20"/>
      <c r="F21" s="20" t="s">
        <v>40</v>
      </c>
      <c r="G21" s="20">
        <v>0.02</v>
      </c>
      <c r="H21" s="20" t="s">
        <v>40</v>
      </c>
      <c r="I21" s="20"/>
      <c r="J21" s="20" t="s">
        <v>40</v>
      </c>
      <c r="K21" s="20"/>
      <c r="L21" s="20" t="s">
        <v>40</v>
      </c>
      <c r="M21" s="20"/>
      <c r="N21" s="20" t="s">
        <v>40</v>
      </c>
      <c r="O21" s="20"/>
      <c r="P21" s="20" t="s">
        <v>40</v>
      </c>
      <c r="Q21" s="20">
        <v>0.05</v>
      </c>
      <c r="R21" s="20" t="s">
        <v>40</v>
      </c>
      <c r="S21" s="20"/>
      <c r="T21" s="20" t="s">
        <v>40</v>
      </c>
      <c r="U21" s="20"/>
      <c r="V21" s="20" t="s">
        <v>40</v>
      </c>
      <c r="W21" s="20"/>
      <c r="X21" s="20" t="s">
        <v>40</v>
      </c>
      <c r="Y21" s="20"/>
      <c r="Z21" s="20" t="s">
        <v>40</v>
      </c>
      <c r="AA21" s="20"/>
      <c r="AB21" s="20" t="s">
        <v>40</v>
      </c>
      <c r="AC21" s="20"/>
      <c r="AD21" s="20" t="s">
        <v>40</v>
      </c>
      <c r="AE21" s="20"/>
      <c r="AF21" s="20" t="s">
        <v>40</v>
      </c>
      <c r="AG21" s="20"/>
      <c r="AH21" s="20" t="s">
        <v>40</v>
      </c>
      <c r="AI21" s="20"/>
      <c r="AJ21" s="20" t="s">
        <v>40</v>
      </c>
      <c r="AK21" s="20"/>
      <c r="AL21" s="20" t="s">
        <v>40</v>
      </c>
      <c r="AM21" s="20">
        <v>0.03</v>
      </c>
      <c r="AN21" s="20" t="s">
        <v>40</v>
      </c>
      <c r="AO21" s="20"/>
      <c r="AP21" s="20" t="s">
        <v>40</v>
      </c>
      <c r="AQ21" s="20"/>
      <c r="AR21" s="20" t="s">
        <v>40</v>
      </c>
      <c r="AS21" s="20"/>
      <c r="AT21" s="20" t="s">
        <v>40</v>
      </c>
      <c r="AU21" s="20"/>
      <c r="AV21" s="20" t="s">
        <v>40</v>
      </c>
      <c r="AW21" s="20"/>
      <c r="AX21" s="20" t="s">
        <v>40</v>
      </c>
      <c r="AY21" s="20"/>
      <c r="AZ21" s="20" t="s">
        <v>40</v>
      </c>
      <c r="BA21" s="20"/>
      <c r="BB21" s="20" t="s">
        <v>40</v>
      </c>
      <c r="BC21" s="20"/>
      <c r="BD21" s="20" t="s">
        <v>40</v>
      </c>
      <c r="BE21" s="20"/>
      <c r="BF21" s="20" t="s">
        <v>40</v>
      </c>
      <c r="BG21" s="20"/>
      <c r="BH21" s="20" t="s">
        <v>40</v>
      </c>
      <c r="BI21" s="20"/>
      <c r="BJ21" s="20" t="s">
        <v>40</v>
      </c>
      <c r="BK21" s="20"/>
      <c r="BL21" s="20" t="s">
        <v>40</v>
      </c>
    </row>
    <row r="22" spans="1:64">
      <c r="A22" s="20" t="s">
        <v>106</v>
      </c>
      <c r="B22" s="20"/>
      <c r="C22" s="20">
        <v>4</v>
      </c>
      <c r="D22" s="26" t="s">
        <v>56</v>
      </c>
      <c r="E22" s="20"/>
      <c r="F22" s="20" t="s">
        <v>40</v>
      </c>
      <c r="G22" s="20"/>
      <c r="H22" s="20" t="s">
        <v>40</v>
      </c>
      <c r="I22" s="20"/>
      <c r="J22" s="20" t="s">
        <v>40</v>
      </c>
      <c r="K22" s="20"/>
      <c r="L22" s="20" t="s">
        <v>40</v>
      </c>
      <c r="M22" s="20"/>
      <c r="N22" s="20" t="s">
        <v>40</v>
      </c>
      <c r="O22" s="20"/>
      <c r="P22" s="20" t="s">
        <v>40</v>
      </c>
      <c r="Q22" s="20"/>
      <c r="R22" s="20" t="s">
        <v>40</v>
      </c>
      <c r="S22" s="20"/>
      <c r="T22" s="20" t="s">
        <v>40</v>
      </c>
      <c r="U22" s="20"/>
      <c r="V22" s="20" t="s">
        <v>40</v>
      </c>
      <c r="W22" s="20"/>
      <c r="X22" s="20" t="s">
        <v>40</v>
      </c>
      <c r="Y22" s="20"/>
      <c r="Z22" s="20" t="s">
        <v>40</v>
      </c>
      <c r="AA22" s="20"/>
      <c r="AB22" s="20" t="s">
        <v>40</v>
      </c>
      <c r="AC22" s="20">
        <v>0.03</v>
      </c>
      <c r="AD22" s="20" t="s">
        <v>40</v>
      </c>
      <c r="AE22" s="20"/>
      <c r="AF22" s="20" t="s">
        <v>40</v>
      </c>
      <c r="AG22" s="20"/>
      <c r="AH22" s="20" t="s">
        <v>40</v>
      </c>
      <c r="AI22" s="20"/>
      <c r="AJ22" s="20" t="s">
        <v>40</v>
      </c>
      <c r="AK22" s="20">
        <v>0.02</v>
      </c>
      <c r="AL22" s="20" t="s">
        <v>40</v>
      </c>
      <c r="AM22" s="20"/>
      <c r="AN22" s="20" t="s">
        <v>40</v>
      </c>
      <c r="AO22" s="20"/>
      <c r="AP22" s="20" t="s">
        <v>40</v>
      </c>
      <c r="AQ22" s="20"/>
      <c r="AR22" s="20" t="s">
        <v>40</v>
      </c>
      <c r="AS22" s="20"/>
      <c r="AT22" s="20" t="s">
        <v>40</v>
      </c>
      <c r="AU22" s="20"/>
      <c r="AV22" s="20" t="s">
        <v>40</v>
      </c>
      <c r="AW22" s="20"/>
      <c r="AX22" s="20" t="s">
        <v>40</v>
      </c>
      <c r="AY22" s="20"/>
      <c r="AZ22" s="20" t="s">
        <v>40</v>
      </c>
      <c r="BA22" s="20"/>
      <c r="BB22" s="20" t="s">
        <v>40</v>
      </c>
      <c r="BC22" s="20"/>
      <c r="BD22" s="20" t="s">
        <v>40</v>
      </c>
      <c r="BE22" s="20"/>
      <c r="BF22" s="20" t="s">
        <v>40</v>
      </c>
      <c r="BG22" s="20">
        <v>0.05</v>
      </c>
      <c r="BH22" s="20" t="s">
        <v>40</v>
      </c>
      <c r="BI22" s="20"/>
      <c r="BJ22" s="20" t="s">
        <v>40</v>
      </c>
      <c r="BK22" s="20"/>
      <c r="BL22" s="20" t="s">
        <v>40</v>
      </c>
    </row>
    <row r="23" spans="1:64">
      <c r="A23" s="20" t="s">
        <v>107</v>
      </c>
      <c r="B23" s="20"/>
      <c r="C23" s="20">
        <v>5</v>
      </c>
      <c r="D23" s="26" t="s">
        <v>56</v>
      </c>
      <c r="E23" s="20"/>
      <c r="F23" s="20" t="s">
        <v>40</v>
      </c>
      <c r="G23" s="20"/>
      <c r="H23" s="20" t="s">
        <v>40</v>
      </c>
      <c r="I23" s="20">
        <v>0.02</v>
      </c>
      <c r="J23" s="20" t="s">
        <v>40</v>
      </c>
      <c r="K23" s="20"/>
      <c r="L23" s="20" t="s">
        <v>40</v>
      </c>
      <c r="M23" s="20"/>
      <c r="N23" s="20" t="s">
        <v>40</v>
      </c>
      <c r="O23" s="20"/>
      <c r="P23" s="20" t="s">
        <v>40</v>
      </c>
      <c r="Q23" s="20"/>
      <c r="R23" s="20" t="s">
        <v>40</v>
      </c>
      <c r="S23" s="20"/>
      <c r="T23" s="20" t="s">
        <v>40</v>
      </c>
      <c r="U23" s="20"/>
      <c r="V23" s="20" t="s">
        <v>40</v>
      </c>
      <c r="W23" s="20"/>
      <c r="X23" s="20" t="s">
        <v>40</v>
      </c>
      <c r="Y23" s="20"/>
      <c r="Z23" s="20" t="s">
        <v>40</v>
      </c>
      <c r="AA23" s="20"/>
      <c r="AB23" s="20" t="s">
        <v>40</v>
      </c>
      <c r="AC23" s="20"/>
      <c r="AD23" s="20" t="s">
        <v>40</v>
      </c>
      <c r="AE23" s="20"/>
      <c r="AF23" s="20" t="s">
        <v>40</v>
      </c>
      <c r="AG23" s="20"/>
      <c r="AH23" s="20" t="s">
        <v>40</v>
      </c>
      <c r="AI23" s="20"/>
      <c r="AJ23" s="20" t="s">
        <v>40</v>
      </c>
      <c r="AK23" s="20"/>
      <c r="AL23" s="20" t="s">
        <v>40</v>
      </c>
      <c r="AM23" s="20"/>
      <c r="AN23" s="20" t="s">
        <v>40</v>
      </c>
      <c r="AO23" s="20"/>
      <c r="AP23" s="20" t="s">
        <v>40</v>
      </c>
      <c r="AQ23" s="20"/>
      <c r="AR23" s="20" t="s">
        <v>40</v>
      </c>
      <c r="AS23" s="20">
        <v>0.01</v>
      </c>
      <c r="AT23" s="20" t="s">
        <v>40</v>
      </c>
      <c r="AU23" s="20"/>
      <c r="AV23" s="20" t="s">
        <v>40</v>
      </c>
      <c r="AW23" s="20">
        <v>0.01</v>
      </c>
      <c r="AX23" s="20" t="s">
        <v>40</v>
      </c>
      <c r="AY23" s="20">
        <v>0.01</v>
      </c>
      <c r="AZ23" s="20" t="s">
        <v>40</v>
      </c>
      <c r="BA23" s="20">
        <v>0.02</v>
      </c>
      <c r="BB23" s="20" t="s">
        <v>40</v>
      </c>
      <c r="BC23" s="20"/>
      <c r="BD23" s="20" t="s">
        <v>40</v>
      </c>
      <c r="BE23" s="20">
        <v>0.03</v>
      </c>
      <c r="BF23" s="20" t="s">
        <v>40</v>
      </c>
      <c r="BG23" s="20"/>
      <c r="BH23" s="20" t="s">
        <v>40</v>
      </c>
      <c r="BI23" s="20"/>
      <c r="BJ23" s="20" t="s">
        <v>40</v>
      </c>
      <c r="BK23" s="20"/>
      <c r="BL23" s="20" t="s">
        <v>40</v>
      </c>
    </row>
    <row r="24" spans="1:64">
      <c r="A24" s="20" t="s">
        <v>108</v>
      </c>
      <c r="B24" s="20"/>
      <c r="C24" s="20">
        <v>6</v>
      </c>
      <c r="D24" s="26" t="s">
        <v>56</v>
      </c>
      <c r="E24" s="20"/>
      <c r="F24" s="20" t="s">
        <v>40</v>
      </c>
      <c r="G24" s="20">
        <v>0.02</v>
      </c>
      <c r="H24" s="20" t="s">
        <v>40</v>
      </c>
      <c r="I24" s="20"/>
      <c r="J24" s="20" t="s">
        <v>40</v>
      </c>
      <c r="K24" s="20"/>
      <c r="L24" s="20" t="s">
        <v>40</v>
      </c>
      <c r="M24" s="20">
        <v>0.03</v>
      </c>
      <c r="N24" s="20" t="s">
        <v>40</v>
      </c>
      <c r="O24" s="20"/>
      <c r="P24" s="20" t="s">
        <v>40</v>
      </c>
      <c r="Q24" s="20"/>
      <c r="R24" s="20" t="s">
        <v>40</v>
      </c>
      <c r="S24" s="20"/>
      <c r="T24" s="20" t="s">
        <v>40</v>
      </c>
      <c r="U24" s="20"/>
      <c r="V24" s="20" t="s">
        <v>40</v>
      </c>
      <c r="W24" s="20"/>
      <c r="X24" s="20" t="s">
        <v>40</v>
      </c>
      <c r="Y24" s="20"/>
      <c r="Z24" s="20" t="s">
        <v>40</v>
      </c>
      <c r="AA24" s="20"/>
      <c r="AB24" s="20" t="s">
        <v>40</v>
      </c>
      <c r="AC24" s="20"/>
      <c r="AD24" s="20" t="s">
        <v>40</v>
      </c>
      <c r="AE24" s="20"/>
      <c r="AF24" s="20" t="s">
        <v>40</v>
      </c>
      <c r="AG24" s="20"/>
      <c r="AH24" s="20" t="s">
        <v>40</v>
      </c>
      <c r="AI24" s="20">
        <v>0.01</v>
      </c>
      <c r="AJ24" s="20" t="s">
        <v>40</v>
      </c>
      <c r="AK24" s="20"/>
      <c r="AL24" s="20" t="s">
        <v>40</v>
      </c>
      <c r="AM24" s="20"/>
      <c r="AN24" s="20" t="s">
        <v>40</v>
      </c>
      <c r="AO24" s="20"/>
      <c r="AP24" s="20" t="s">
        <v>40</v>
      </c>
      <c r="AQ24" s="20"/>
      <c r="AR24" s="20" t="s">
        <v>40</v>
      </c>
      <c r="AS24" s="20"/>
      <c r="AT24" s="20" t="s">
        <v>40</v>
      </c>
      <c r="AU24" s="20"/>
      <c r="AV24" s="20" t="s">
        <v>40</v>
      </c>
      <c r="AW24" s="20"/>
      <c r="AX24" s="20" t="s">
        <v>40</v>
      </c>
      <c r="AY24" s="20"/>
      <c r="AZ24" s="20" t="s">
        <v>40</v>
      </c>
      <c r="BA24" s="20"/>
      <c r="BB24" s="20" t="s">
        <v>40</v>
      </c>
      <c r="BC24" s="20"/>
      <c r="BD24" s="20" t="s">
        <v>40</v>
      </c>
      <c r="BE24" s="20"/>
      <c r="BF24" s="20" t="s">
        <v>40</v>
      </c>
      <c r="BG24" s="20"/>
      <c r="BH24" s="20" t="s">
        <v>40</v>
      </c>
      <c r="BI24" s="20"/>
      <c r="BJ24" s="20" t="s">
        <v>40</v>
      </c>
      <c r="BK24" s="20"/>
      <c r="BL24" s="20" t="s">
        <v>40</v>
      </c>
    </row>
    <row r="25" spans="1:64">
      <c r="A25" s="20" t="s">
        <v>109</v>
      </c>
      <c r="B25" s="20"/>
      <c r="C25" s="20">
        <v>7</v>
      </c>
      <c r="D25" s="26" t="s">
        <v>56</v>
      </c>
      <c r="E25" s="20"/>
      <c r="F25" s="20" t="s">
        <v>40</v>
      </c>
      <c r="G25" s="20"/>
      <c r="H25" s="20" t="s">
        <v>40</v>
      </c>
      <c r="I25" s="20"/>
      <c r="J25" s="20" t="s">
        <v>40</v>
      </c>
      <c r="K25" s="20">
        <v>0.02</v>
      </c>
      <c r="L25" s="20" t="s">
        <v>40</v>
      </c>
      <c r="M25" s="20"/>
      <c r="N25" s="20" t="s">
        <v>40</v>
      </c>
      <c r="O25" s="20"/>
      <c r="P25" s="20" t="s">
        <v>40</v>
      </c>
      <c r="Q25" s="20"/>
      <c r="R25" s="20" t="s">
        <v>40</v>
      </c>
      <c r="S25" s="20"/>
      <c r="T25" s="20" t="s">
        <v>40</v>
      </c>
      <c r="U25" s="20">
        <v>0.02</v>
      </c>
      <c r="V25" s="20" t="s">
        <v>40</v>
      </c>
      <c r="W25" s="20"/>
      <c r="X25" s="20" t="s">
        <v>40</v>
      </c>
      <c r="Y25" s="20"/>
      <c r="Z25" s="20" t="s">
        <v>40</v>
      </c>
      <c r="AA25" s="20"/>
      <c r="AB25" s="20" t="s">
        <v>40</v>
      </c>
      <c r="AC25" s="20"/>
      <c r="AD25" s="20" t="s">
        <v>40</v>
      </c>
      <c r="AE25" s="20"/>
      <c r="AF25" s="20" t="s">
        <v>40</v>
      </c>
      <c r="AG25" s="20"/>
      <c r="AH25" s="20" t="s">
        <v>40</v>
      </c>
      <c r="AI25" s="20"/>
      <c r="AJ25" s="20" t="s">
        <v>40</v>
      </c>
      <c r="AK25" s="20"/>
      <c r="AL25" s="20" t="s">
        <v>40</v>
      </c>
      <c r="AM25" s="20"/>
      <c r="AN25" s="20" t="s">
        <v>40</v>
      </c>
      <c r="AO25" s="20">
        <v>0.02</v>
      </c>
      <c r="AP25" s="20" t="s">
        <v>40</v>
      </c>
      <c r="AQ25" s="20"/>
      <c r="AR25" s="20" t="s">
        <v>40</v>
      </c>
      <c r="AS25" s="20"/>
      <c r="AT25" s="20" t="s">
        <v>40</v>
      </c>
      <c r="AU25" s="20"/>
      <c r="AV25" s="20" t="s">
        <v>40</v>
      </c>
      <c r="AW25" s="20"/>
      <c r="AX25" s="20" t="s">
        <v>40</v>
      </c>
      <c r="AY25" s="20"/>
      <c r="AZ25" s="20" t="s">
        <v>40</v>
      </c>
      <c r="BA25" s="20"/>
      <c r="BB25" s="20" t="s">
        <v>40</v>
      </c>
      <c r="BC25" s="20"/>
      <c r="BD25" s="20" t="s">
        <v>40</v>
      </c>
      <c r="BE25" s="20">
        <v>0.03</v>
      </c>
      <c r="BF25" s="20" t="s">
        <v>40</v>
      </c>
      <c r="BG25" s="20">
        <v>0.02</v>
      </c>
      <c r="BH25" s="20" t="s">
        <v>40</v>
      </c>
      <c r="BI25" s="20"/>
      <c r="BJ25" s="20" t="s">
        <v>40</v>
      </c>
      <c r="BK25" s="20"/>
      <c r="BL25" s="20" t="s">
        <v>40</v>
      </c>
    </row>
    <row r="26" spans="1:64">
      <c r="A26" s="20" t="s">
        <v>110</v>
      </c>
      <c r="B26" s="20"/>
      <c r="C26" s="20">
        <v>8</v>
      </c>
      <c r="D26" s="26" t="s">
        <v>56</v>
      </c>
      <c r="E26" s="20"/>
      <c r="F26" s="20" t="s">
        <v>40</v>
      </c>
      <c r="G26" s="20"/>
      <c r="H26" s="20" t="s">
        <v>40</v>
      </c>
      <c r="I26" s="20">
        <v>0.02</v>
      </c>
      <c r="J26" s="20" t="s">
        <v>40</v>
      </c>
      <c r="K26" s="20"/>
      <c r="L26" s="20" t="s">
        <v>40</v>
      </c>
      <c r="M26" s="20"/>
      <c r="N26" s="20" t="s">
        <v>40</v>
      </c>
      <c r="O26" s="20"/>
      <c r="P26" s="20" t="s">
        <v>40</v>
      </c>
      <c r="Q26" s="20"/>
      <c r="R26" s="20" t="s">
        <v>40</v>
      </c>
      <c r="S26" s="20"/>
      <c r="T26" s="20" t="s">
        <v>40</v>
      </c>
      <c r="U26" s="20"/>
      <c r="V26" s="20" t="s">
        <v>40</v>
      </c>
      <c r="W26" s="20"/>
      <c r="X26" s="20" t="s">
        <v>40</v>
      </c>
      <c r="Y26" s="20"/>
      <c r="Z26" s="20" t="s">
        <v>40</v>
      </c>
      <c r="AA26" s="20"/>
      <c r="AB26" s="20" t="s">
        <v>40</v>
      </c>
      <c r="AC26" s="20"/>
      <c r="AD26" s="20" t="s">
        <v>40</v>
      </c>
      <c r="AE26" s="20"/>
      <c r="AF26" s="20" t="s">
        <v>40</v>
      </c>
      <c r="AG26" s="20"/>
      <c r="AH26" s="20" t="s">
        <v>40</v>
      </c>
      <c r="AI26" s="20"/>
      <c r="AJ26" s="20" t="s">
        <v>40</v>
      </c>
      <c r="AK26" s="20"/>
      <c r="AL26" s="20" t="s">
        <v>40</v>
      </c>
      <c r="AM26" s="20"/>
      <c r="AN26" s="20" t="s">
        <v>40</v>
      </c>
      <c r="AO26" s="20"/>
      <c r="AP26" s="20" t="s">
        <v>40</v>
      </c>
      <c r="AQ26" s="20">
        <v>0.01</v>
      </c>
      <c r="AR26" s="20" t="s">
        <v>40</v>
      </c>
      <c r="AS26" s="20"/>
      <c r="AT26" s="20" t="s">
        <v>40</v>
      </c>
      <c r="AU26" s="20"/>
      <c r="AV26" s="20" t="s">
        <v>40</v>
      </c>
      <c r="AW26" s="20"/>
      <c r="AX26" s="20" t="s">
        <v>40</v>
      </c>
      <c r="AY26" s="20"/>
      <c r="AZ26" s="20" t="s">
        <v>40</v>
      </c>
      <c r="BA26" s="20"/>
      <c r="BB26" s="20" t="s">
        <v>40</v>
      </c>
      <c r="BC26" s="20"/>
      <c r="BD26" s="20" t="s">
        <v>40</v>
      </c>
      <c r="BE26" s="20">
        <v>0.03</v>
      </c>
      <c r="BF26" s="20" t="s">
        <v>40</v>
      </c>
      <c r="BG26" s="20">
        <v>0.02</v>
      </c>
      <c r="BH26" s="20" t="s">
        <v>40</v>
      </c>
      <c r="BI26" s="20"/>
      <c r="BJ26" s="20" t="s">
        <v>40</v>
      </c>
      <c r="BK26" s="20"/>
      <c r="BL26" s="20" t="s">
        <v>40</v>
      </c>
    </row>
    <row r="27" spans="1:64">
      <c r="A27" s="20" t="s">
        <v>111</v>
      </c>
      <c r="B27" s="20"/>
      <c r="C27" s="20">
        <v>9</v>
      </c>
      <c r="D27" s="26" t="s">
        <v>56</v>
      </c>
      <c r="E27" s="20"/>
      <c r="F27" s="20" t="s">
        <v>40</v>
      </c>
      <c r="G27" s="20"/>
      <c r="H27" s="20" t="s">
        <v>40</v>
      </c>
      <c r="I27" s="20"/>
      <c r="J27" s="20" t="s">
        <v>40</v>
      </c>
      <c r="K27" s="20"/>
      <c r="L27" s="20" t="s">
        <v>40</v>
      </c>
      <c r="M27" s="20"/>
      <c r="N27" s="20" t="s">
        <v>40</v>
      </c>
      <c r="O27" s="20"/>
      <c r="P27" s="20" t="s">
        <v>40</v>
      </c>
      <c r="Q27" s="20"/>
      <c r="R27" s="20" t="s">
        <v>40</v>
      </c>
      <c r="S27" s="20">
        <v>0.03</v>
      </c>
      <c r="T27" s="20" t="s">
        <v>40</v>
      </c>
      <c r="U27" s="20"/>
      <c r="V27" s="20" t="s">
        <v>40</v>
      </c>
      <c r="W27" s="20"/>
      <c r="X27" s="20" t="s">
        <v>40</v>
      </c>
      <c r="Y27" s="20"/>
      <c r="Z27" s="20" t="s">
        <v>40</v>
      </c>
      <c r="AA27" s="20"/>
      <c r="AB27" s="20" t="s">
        <v>40</v>
      </c>
      <c r="AC27" s="20"/>
      <c r="AD27" s="20" t="s">
        <v>40</v>
      </c>
      <c r="AE27" s="20"/>
      <c r="AF27" s="20" t="s">
        <v>40</v>
      </c>
      <c r="AG27" s="20"/>
      <c r="AH27" s="20" t="s">
        <v>40</v>
      </c>
      <c r="AI27" s="20">
        <v>0.01</v>
      </c>
      <c r="AJ27" s="20" t="s">
        <v>40</v>
      </c>
      <c r="AK27" s="20"/>
      <c r="AL27" s="20" t="s">
        <v>40</v>
      </c>
      <c r="AM27" s="20"/>
      <c r="AN27" s="20" t="s">
        <v>40</v>
      </c>
      <c r="AO27" s="20"/>
      <c r="AP27" s="20" t="s">
        <v>40</v>
      </c>
      <c r="AQ27" s="20"/>
      <c r="AR27" s="20" t="s">
        <v>40</v>
      </c>
      <c r="AS27" s="20"/>
      <c r="AT27" s="20" t="s">
        <v>40</v>
      </c>
      <c r="AU27" s="20"/>
      <c r="AV27" s="20" t="s">
        <v>40</v>
      </c>
      <c r="AW27" s="20"/>
      <c r="AX27" s="20" t="s">
        <v>40</v>
      </c>
      <c r="AY27" s="20"/>
      <c r="AZ27" s="20" t="s">
        <v>40</v>
      </c>
      <c r="BA27" s="20"/>
      <c r="BB27" s="20" t="s">
        <v>40</v>
      </c>
      <c r="BC27" s="20"/>
      <c r="BD27" s="20" t="s">
        <v>40</v>
      </c>
      <c r="BE27" s="20"/>
      <c r="BF27" s="20" t="s">
        <v>40</v>
      </c>
      <c r="BG27" s="20">
        <v>0.02</v>
      </c>
      <c r="BH27" s="20" t="s">
        <v>40</v>
      </c>
      <c r="BI27" s="20"/>
      <c r="BJ27" s="20" t="s">
        <v>40</v>
      </c>
      <c r="BK27" s="20"/>
      <c r="BL27" s="20" t="s">
        <v>40</v>
      </c>
    </row>
    <row r="28" spans="1:64">
      <c r="A28" s="20" t="s">
        <v>112</v>
      </c>
      <c r="B28" s="20"/>
      <c r="C28" s="20">
        <v>10</v>
      </c>
      <c r="D28" s="26" t="s">
        <v>56</v>
      </c>
      <c r="E28" s="20"/>
      <c r="F28" s="20" t="s">
        <v>40</v>
      </c>
      <c r="G28" s="20"/>
      <c r="H28" s="20" t="s">
        <v>40</v>
      </c>
      <c r="I28" s="20"/>
      <c r="J28" s="20" t="s">
        <v>40</v>
      </c>
      <c r="K28" s="20"/>
      <c r="L28" s="20" t="s">
        <v>40</v>
      </c>
      <c r="M28" s="20"/>
      <c r="N28" s="20" t="s">
        <v>40</v>
      </c>
      <c r="O28" s="20"/>
      <c r="P28" s="20" t="s">
        <v>40</v>
      </c>
      <c r="Q28" s="20"/>
      <c r="R28" s="20" t="s">
        <v>40</v>
      </c>
      <c r="S28" s="20"/>
      <c r="T28" s="20" t="s">
        <v>40</v>
      </c>
      <c r="U28" s="20"/>
      <c r="V28" s="20" t="s">
        <v>40</v>
      </c>
      <c r="W28" s="20">
        <v>0.03</v>
      </c>
      <c r="X28" s="20" t="s">
        <v>40</v>
      </c>
      <c r="Y28" s="20"/>
      <c r="Z28" s="20" t="s">
        <v>40</v>
      </c>
      <c r="AA28" s="20"/>
      <c r="AB28" s="20" t="s">
        <v>40</v>
      </c>
      <c r="AC28" s="20"/>
      <c r="AD28" s="20" t="s">
        <v>40</v>
      </c>
      <c r="AE28" s="20"/>
      <c r="AF28" s="20" t="s">
        <v>40</v>
      </c>
      <c r="AG28" s="20"/>
      <c r="AH28" s="20" t="s">
        <v>40</v>
      </c>
      <c r="AI28" s="20"/>
      <c r="AJ28" s="20" t="s">
        <v>40</v>
      </c>
      <c r="AK28" s="20"/>
      <c r="AL28" s="20" t="s">
        <v>40</v>
      </c>
      <c r="AM28" s="20">
        <v>0.02</v>
      </c>
      <c r="AN28" s="20" t="s">
        <v>40</v>
      </c>
      <c r="AO28" s="20">
        <v>0.03</v>
      </c>
      <c r="AP28" s="20" t="s">
        <v>40</v>
      </c>
      <c r="AQ28" s="20"/>
      <c r="AR28" s="20" t="s">
        <v>40</v>
      </c>
      <c r="AS28" s="20"/>
      <c r="AT28" s="20" t="s">
        <v>40</v>
      </c>
      <c r="AU28" s="20"/>
      <c r="AV28" s="20" t="s">
        <v>40</v>
      </c>
      <c r="AW28" s="20"/>
      <c r="AX28" s="20" t="s">
        <v>40</v>
      </c>
      <c r="AY28" s="20"/>
      <c r="AZ28" s="20" t="s">
        <v>40</v>
      </c>
      <c r="BA28" s="20"/>
      <c r="BB28" s="20" t="s">
        <v>40</v>
      </c>
      <c r="BC28" s="20"/>
      <c r="BD28" s="20" t="s">
        <v>40</v>
      </c>
      <c r="BE28" s="20">
        <v>0.3</v>
      </c>
      <c r="BF28" s="20" t="s">
        <v>40</v>
      </c>
      <c r="BG28" s="20"/>
      <c r="BH28" s="20" t="s">
        <v>40</v>
      </c>
      <c r="BI28" s="20"/>
      <c r="BJ28" s="20" t="s">
        <v>40</v>
      </c>
      <c r="BK28" s="20"/>
      <c r="BL28" s="20" t="s">
        <v>40</v>
      </c>
    </row>
    <row r="29" spans="1:64">
      <c r="A29" s="20" t="s">
        <v>113</v>
      </c>
      <c r="B29" s="20"/>
      <c r="C29" s="20">
        <v>11</v>
      </c>
      <c r="D29" s="26" t="s">
        <v>56</v>
      </c>
      <c r="E29" s="20"/>
      <c r="F29" s="20" t="s">
        <v>40</v>
      </c>
      <c r="G29" s="20"/>
      <c r="H29" s="20" t="s">
        <v>40</v>
      </c>
      <c r="I29" s="20"/>
      <c r="J29" s="20" t="s">
        <v>40</v>
      </c>
      <c r="K29" s="20"/>
      <c r="L29" s="20" t="s">
        <v>40</v>
      </c>
      <c r="M29" s="20"/>
      <c r="N29" s="20" t="s">
        <v>40</v>
      </c>
      <c r="O29" s="20"/>
      <c r="P29" s="20" t="s">
        <v>40</v>
      </c>
      <c r="Q29" s="20"/>
      <c r="R29" s="20" t="s">
        <v>40</v>
      </c>
      <c r="S29" s="20"/>
      <c r="T29" s="20" t="s">
        <v>40</v>
      </c>
      <c r="U29" s="20"/>
      <c r="V29" s="20" t="s">
        <v>40</v>
      </c>
      <c r="W29" s="20"/>
      <c r="X29" s="20" t="s">
        <v>40</v>
      </c>
      <c r="Y29" s="20">
        <v>0.02</v>
      </c>
      <c r="Z29" s="20" t="s">
        <v>40</v>
      </c>
      <c r="AA29" s="20"/>
      <c r="AB29" s="20" t="s">
        <v>40</v>
      </c>
      <c r="AC29" s="20"/>
      <c r="AD29" s="20" t="s">
        <v>40</v>
      </c>
      <c r="AE29" s="20"/>
      <c r="AF29" s="20" t="s">
        <v>40</v>
      </c>
      <c r="AG29" s="20"/>
      <c r="AH29" s="20" t="s">
        <v>40</v>
      </c>
      <c r="AI29" s="20"/>
      <c r="AJ29" s="20" t="s">
        <v>40</v>
      </c>
      <c r="AK29" s="20"/>
      <c r="AL29" s="20" t="s">
        <v>40</v>
      </c>
      <c r="AM29" s="20"/>
      <c r="AN29" s="20" t="s">
        <v>40</v>
      </c>
      <c r="AO29" s="20"/>
      <c r="AP29" s="20" t="s">
        <v>40</v>
      </c>
      <c r="AQ29" s="20"/>
      <c r="AR29" s="20" t="s">
        <v>40</v>
      </c>
      <c r="AS29" s="20"/>
      <c r="AT29" s="20" t="s">
        <v>40</v>
      </c>
      <c r="AU29" s="20">
        <v>0.01</v>
      </c>
      <c r="AV29" s="20" t="s">
        <v>40</v>
      </c>
      <c r="AW29" s="20"/>
      <c r="AX29" s="20" t="s">
        <v>40</v>
      </c>
      <c r="AY29" s="20"/>
      <c r="AZ29" s="20" t="s">
        <v>40</v>
      </c>
      <c r="BA29" s="20"/>
      <c r="BB29" s="20" t="s">
        <v>40</v>
      </c>
      <c r="BC29" s="20"/>
      <c r="BD29" s="20" t="s">
        <v>40</v>
      </c>
      <c r="BE29" s="20">
        <v>0.2</v>
      </c>
      <c r="BF29" s="20" t="s">
        <v>40</v>
      </c>
      <c r="BG29" s="20">
        <v>0.02</v>
      </c>
      <c r="BH29" s="20" t="s">
        <v>40</v>
      </c>
      <c r="BI29" s="20"/>
      <c r="BJ29" s="20" t="s">
        <v>40</v>
      </c>
      <c r="BK29" s="20"/>
      <c r="BL29" s="20" t="s">
        <v>40</v>
      </c>
    </row>
    <row r="30" spans="1:64">
      <c r="A30" s="20" t="s">
        <v>114</v>
      </c>
      <c r="B30" s="20"/>
      <c r="C30" s="20">
        <v>12</v>
      </c>
      <c r="D30" s="26" t="s">
        <v>56</v>
      </c>
      <c r="E30" s="20"/>
      <c r="F30" s="20" t="s">
        <v>40</v>
      </c>
      <c r="G30" s="20">
        <v>0.02</v>
      </c>
      <c r="H30" s="20" t="s">
        <v>40</v>
      </c>
      <c r="I30" s="20"/>
      <c r="J30" s="20" t="s">
        <v>40</v>
      </c>
      <c r="K30" s="20"/>
      <c r="L30" s="20" t="s">
        <v>40</v>
      </c>
      <c r="M30" s="20"/>
      <c r="N30" s="20" t="s">
        <v>40</v>
      </c>
      <c r="O30" s="20"/>
      <c r="P30" s="20" t="s">
        <v>40</v>
      </c>
      <c r="Q30" s="20"/>
      <c r="R30" s="20" t="s">
        <v>40</v>
      </c>
      <c r="S30" s="20"/>
      <c r="T30" s="20" t="s">
        <v>40</v>
      </c>
      <c r="U30" s="20"/>
      <c r="V30" s="20" t="s">
        <v>40</v>
      </c>
      <c r="W30" s="20"/>
      <c r="X30" s="20" t="s">
        <v>40</v>
      </c>
      <c r="Y30" s="20"/>
      <c r="Z30" s="20" t="s">
        <v>40</v>
      </c>
      <c r="AA30" s="20"/>
      <c r="AB30" s="20" t="s">
        <v>40</v>
      </c>
      <c r="AC30" s="20"/>
      <c r="AD30" s="20" t="s">
        <v>40</v>
      </c>
      <c r="AE30" s="20"/>
      <c r="AF30" s="20" t="s">
        <v>40</v>
      </c>
      <c r="AG30" s="20">
        <v>0.02</v>
      </c>
      <c r="AH30" s="20" t="s">
        <v>40</v>
      </c>
      <c r="AI30" s="20"/>
      <c r="AJ30" s="20" t="s">
        <v>40</v>
      </c>
      <c r="AK30" s="20"/>
      <c r="AL30" s="20" t="s">
        <v>40</v>
      </c>
      <c r="AM30" s="20"/>
      <c r="AN30" s="20" t="s">
        <v>40</v>
      </c>
      <c r="AO30" s="20"/>
      <c r="AP30" s="20" t="s">
        <v>40</v>
      </c>
      <c r="AQ30" s="20"/>
      <c r="AR30" s="20" t="s">
        <v>40</v>
      </c>
      <c r="AS30" s="20"/>
      <c r="AT30" s="20" t="s">
        <v>40</v>
      </c>
      <c r="AU30" s="20"/>
      <c r="AV30" s="20" t="s">
        <v>40</v>
      </c>
      <c r="AW30" s="20"/>
      <c r="AX30" s="20" t="s">
        <v>40</v>
      </c>
      <c r="AY30" s="20"/>
      <c r="AZ30" s="20" t="s">
        <v>40</v>
      </c>
      <c r="BA30" s="20"/>
      <c r="BB30" s="20" t="s">
        <v>40</v>
      </c>
      <c r="BC30" s="20"/>
      <c r="BD30" s="20" t="s">
        <v>40</v>
      </c>
      <c r="BE30" s="20">
        <v>0.02</v>
      </c>
      <c r="BF30" s="20" t="s">
        <v>40</v>
      </c>
      <c r="BG30" s="20"/>
      <c r="BH30" s="20" t="s">
        <v>40</v>
      </c>
      <c r="BI30" s="20">
        <v>0.01</v>
      </c>
      <c r="BJ30" s="20" t="s">
        <v>40</v>
      </c>
      <c r="BK30" s="20"/>
      <c r="BL30" s="20" t="s">
        <v>40</v>
      </c>
    </row>
    <row r="31" spans="1:64">
      <c r="A31" s="20" t="s">
        <v>115</v>
      </c>
      <c r="B31" s="20"/>
      <c r="C31" s="20">
        <v>13</v>
      </c>
      <c r="D31" s="26" t="s">
        <v>56</v>
      </c>
      <c r="E31" s="20"/>
      <c r="F31" s="20" t="s">
        <v>40</v>
      </c>
      <c r="G31" s="20"/>
      <c r="H31" s="20" t="s">
        <v>40</v>
      </c>
      <c r="I31" s="20"/>
      <c r="J31" s="20" t="s">
        <v>40</v>
      </c>
      <c r="K31" s="20"/>
      <c r="L31" s="20" t="s">
        <v>40</v>
      </c>
      <c r="M31" s="20"/>
      <c r="N31" s="20" t="s">
        <v>40</v>
      </c>
      <c r="O31" s="20"/>
      <c r="P31" s="20" t="s">
        <v>40</v>
      </c>
      <c r="Q31" s="20"/>
      <c r="R31" s="20" t="s">
        <v>40</v>
      </c>
      <c r="S31" s="20"/>
      <c r="T31" s="20" t="s">
        <v>40</v>
      </c>
      <c r="U31" s="20"/>
      <c r="V31" s="20" t="s">
        <v>40</v>
      </c>
      <c r="W31" s="20"/>
      <c r="X31" s="20" t="s">
        <v>40</v>
      </c>
      <c r="Y31" s="20"/>
      <c r="Z31" s="20" t="s">
        <v>40</v>
      </c>
      <c r="AA31" s="20">
        <v>0.02</v>
      </c>
      <c r="AB31" s="20" t="s">
        <v>40</v>
      </c>
      <c r="AC31" s="20"/>
      <c r="AD31" s="20" t="s">
        <v>40</v>
      </c>
      <c r="AE31" s="20"/>
      <c r="AF31" s="20" t="s">
        <v>40</v>
      </c>
      <c r="AG31" s="20"/>
      <c r="AH31" s="20" t="s">
        <v>40</v>
      </c>
      <c r="AI31" s="20"/>
      <c r="AJ31" s="20" t="s">
        <v>40</v>
      </c>
      <c r="AK31" s="20"/>
      <c r="AL31" s="20" t="s">
        <v>40</v>
      </c>
      <c r="AM31" s="20"/>
      <c r="AN31" s="20" t="s">
        <v>40</v>
      </c>
      <c r="AO31" s="20"/>
      <c r="AP31" s="20" t="s">
        <v>40</v>
      </c>
      <c r="AQ31" s="20"/>
      <c r="AR31" s="20" t="s">
        <v>40</v>
      </c>
      <c r="AS31" s="20"/>
      <c r="AT31" s="20" t="s">
        <v>40</v>
      </c>
      <c r="AU31" s="20"/>
      <c r="AV31" s="20" t="s">
        <v>40</v>
      </c>
      <c r="AW31" s="20">
        <v>0.01</v>
      </c>
      <c r="AX31" s="20" t="s">
        <v>40</v>
      </c>
      <c r="AY31" s="20"/>
      <c r="AZ31" s="20" t="s">
        <v>40</v>
      </c>
      <c r="BA31" s="20"/>
      <c r="BB31" s="20" t="s">
        <v>40</v>
      </c>
      <c r="BC31" s="20"/>
      <c r="BD31" s="20" t="s">
        <v>40</v>
      </c>
      <c r="BE31" s="20"/>
      <c r="BF31" s="20" t="s">
        <v>40</v>
      </c>
      <c r="BG31" s="20"/>
      <c r="BH31" s="20" t="s">
        <v>40</v>
      </c>
      <c r="BI31" s="20"/>
      <c r="BJ31" s="20" t="s">
        <v>40</v>
      </c>
      <c r="BK31" s="20"/>
      <c r="BL31" s="20" t="s">
        <v>40</v>
      </c>
    </row>
    <row r="32" spans="1:64">
      <c r="A32" s="20" t="s">
        <v>92</v>
      </c>
      <c r="B32" s="20"/>
      <c r="C32" s="20">
        <v>14</v>
      </c>
      <c r="D32" s="26" t="s">
        <v>56</v>
      </c>
      <c r="E32" s="20"/>
      <c r="F32" s="20" t="s">
        <v>40</v>
      </c>
      <c r="G32" s="20"/>
      <c r="H32" s="20" t="s">
        <v>40</v>
      </c>
      <c r="I32" s="20"/>
      <c r="J32" s="20" t="s">
        <v>40</v>
      </c>
      <c r="K32" s="20"/>
      <c r="L32" s="20" t="s">
        <v>40</v>
      </c>
      <c r="M32" s="20"/>
      <c r="N32" s="20" t="s">
        <v>40</v>
      </c>
      <c r="O32" s="20"/>
      <c r="P32" s="20" t="s">
        <v>40</v>
      </c>
      <c r="Q32" s="20"/>
      <c r="R32" s="20" t="s">
        <v>40</v>
      </c>
      <c r="S32" s="20"/>
      <c r="T32" s="20" t="s">
        <v>40</v>
      </c>
      <c r="U32" s="20"/>
      <c r="V32" s="20" t="s">
        <v>40</v>
      </c>
      <c r="W32" s="20"/>
      <c r="X32" s="20" t="s">
        <v>40</v>
      </c>
      <c r="Y32" s="20"/>
      <c r="Z32" s="20" t="s">
        <v>40</v>
      </c>
      <c r="AA32" s="20"/>
      <c r="AB32" s="20" t="s">
        <v>40</v>
      </c>
      <c r="AC32" s="20"/>
      <c r="AD32" s="20" t="s">
        <v>40</v>
      </c>
      <c r="AE32" s="20"/>
      <c r="AF32" s="20" t="s">
        <v>40</v>
      </c>
      <c r="AG32" s="20"/>
      <c r="AH32" s="20" t="s">
        <v>40</v>
      </c>
      <c r="AI32" s="20"/>
      <c r="AJ32" s="20" t="s">
        <v>40</v>
      </c>
      <c r="AK32" s="20"/>
      <c r="AL32" s="20" t="s">
        <v>40</v>
      </c>
      <c r="AM32" s="20"/>
      <c r="AN32" s="20" t="s">
        <v>40</v>
      </c>
      <c r="AO32" s="20"/>
      <c r="AP32" s="20" t="s">
        <v>40</v>
      </c>
      <c r="AQ32" s="20"/>
      <c r="AR32" s="20" t="s">
        <v>40</v>
      </c>
      <c r="AS32" s="20"/>
      <c r="AT32" s="20" t="s">
        <v>40</v>
      </c>
      <c r="AU32" s="20"/>
      <c r="AV32" s="20" t="s">
        <v>40</v>
      </c>
      <c r="AW32" s="20"/>
      <c r="AX32" s="20" t="s">
        <v>40</v>
      </c>
      <c r="AY32" s="20"/>
      <c r="AZ32" s="20" t="s">
        <v>40</v>
      </c>
      <c r="BA32" s="20"/>
      <c r="BB32" s="20" t="s">
        <v>40</v>
      </c>
      <c r="BC32" s="20"/>
      <c r="BD32" s="20" t="s">
        <v>40</v>
      </c>
      <c r="BE32" s="20"/>
      <c r="BF32" s="20" t="s">
        <v>40</v>
      </c>
      <c r="BG32" s="20"/>
      <c r="BH32" s="20" t="s">
        <v>40</v>
      </c>
      <c r="BI32" s="20"/>
      <c r="BJ32" s="20" t="s">
        <v>40</v>
      </c>
      <c r="BK32" s="20"/>
      <c r="BL32" s="20" t="s">
        <v>40</v>
      </c>
    </row>
    <row r="33" spans="1:64">
      <c r="A33" s="20" t="s">
        <v>93</v>
      </c>
      <c r="B33" s="20"/>
      <c r="C33" s="20">
        <v>15</v>
      </c>
      <c r="D33" s="26" t="s">
        <v>56</v>
      </c>
      <c r="E33" s="20"/>
      <c r="F33" s="20" t="s">
        <v>40</v>
      </c>
      <c r="G33" s="20"/>
      <c r="H33" s="20" t="s">
        <v>40</v>
      </c>
      <c r="I33" s="20"/>
      <c r="J33" s="20" t="s">
        <v>40</v>
      </c>
      <c r="K33" s="20"/>
      <c r="L33" s="20" t="s">
        <v>40</v>
      </c>
      <c r="M33" s="20"/>
      <c r="N33" s="20" t="s">
        <v>40</v>
      </c>
      <c r="O33" s="20"/>
      <c r="P33" s="20" t="s">
        <v>40</v>
      </c>
      <c r="Q33" s="20"/>
      <c r="R33" s="20" t="s">
        <v>40</v>
      </c>
      <c r="S33" s="20"/>
      <c r="T33" s="20" t="s">
        <v>40</v>
      </c>
      <c r="U33" s="20"/>
      <c r="V33" s="20" t="s">
        <v>40</v>
      </c>
      <c r="W33" s="20"/>
      <c r="X33" s="20" t="s">
        <v>40</v>
      </c>
      <c r="Y33" s="20"/>
      <c r="Z33" s="20" t="s">
        <v>40</v>
      </c>
      <c r="AA33" s="20"/>
      <c r="AB33" s="20" t="s">
        <v>40</v>
      </c>
      <c r="AC33" s="20"/>
      <c r="AD33" s="20" t="s">
        <v>40</v>
      </c>
      <c r="AE33" s="20"/>
      <c r="AF33" s="20" t="s">
        <v>40</v>
      </c>
      <c r="AG33" s="20"/>
      <c r="AH33" s="20" t="s">
        <v>40</v>
      </c>
      <c r="AI33" s="20"/>
      <c r="AJ33" s="20" t="s">
        <v>40</v>
      </c>
      <c r="AK33" s="20"/>
      <c r="AL33" s="20" t="s">
        <v>40</v>
      </c>
      <c r="AM33" s="20"/>
      <c r="AN33" s="20" t="s">
        <v>40</v>
      </c>
      <c r="AO33" s="20"/>
      <c r="AP33" s="20" t="s">
        <v>40</v>
      </c>
      <c r="AQ33" s="20"/>
      <c r="AR33" s="20" t="s">
        <v>40</v>
      </c>
      <c r="AS33" s="20"/>
      <c r="AT33" s="20" t="s">
        <v>40</v>
      </c>
      <c r="AU33" s="20"/>
      <c r="AV33" s="20" t="s">
        <v>40</v>
      </c>
      <c r="AW33" s="20"/>
      <c r="AX33" s="20" t="s">
        <v>40</v>
      </c>
      <c r="AY33" s="20"/>
      <c r="AZ33" s="20" t="s">
        <v>40</v>
      </c>
      <c r="BA33" s="20"/>
      <c r="BB33" s="20" t="s">
        <v>40</v>
      </c>
      <c r="BC33" s="20"/>
      <c r="BD33" s="20" t="s">
        <v>40</v>
      </c>
      <c r="BE33" s="20"/>
      <c r="BF33" s="20" t="s">
        <v>40</v>
      </c>
      <c r="BG33" s="20"/>
      <c r="BH33" s="20" t="s">
        <v>40</v>
      </c>
      <c r="BI33" s="20"/>
      <c r="BJ33" s="20" t="s">
        <v>40</v>
      </c>
      <c r="BK33" s="20"/>
      <c r="BL33" s="20" t="s">
        <v>40</v>
      </c>
    </row>
  </sheetData>
  <conditionalFormatting sqref="AM25:AM33 AM19:AM21 BJ19:BJ33 BL19:BL33 BK27:BK33 BI27:BI33 BD19:BH33 BC27:BC33 C19:T33 U27:U33 U19:U25 V19:AL33 AN19:BB33 C5:BL14">
    <cfRule type="containsBlanks" dxfId="166" priority="9">
      <formula>LEN(TRIM(C5))=0</formula>
    </cfRule>
  </conditionalFormatting>
  <conditionalFormatting sqref="AM22:AM24">
    <cfRule type="containsBlanks" dxfId="165" priority="6">
      <formula>LEN(TRIM(AM22))=0</formula>
    </cfRule>
  </conditionalFormatting>
  <conditionalFormatting sqref="AK19:AK23">
    <cfRule type="containsBlanks" dxfId="164" priority="5">
      <formula>LEN(TRIM(AK19))=0</formula>
    </cfRule>
  </conditionalFormatting>
  <conditionalFormatting sqref="U26">
    <cfRule type="containsBlanks" dxfId="163" priority="4">
      <formula>LEN(TRIM(U26))=0</formula>
    </cfRule>
  </conditionalFormatting>
  <conditionalFormatting sqref="BC19:BC28">
    <cfRule type="containsBlanks" dxfId="162" priority="3">
      <formula>LEN(TRIM(BC19))=0</formula>
    </cfRule>
  </conditionalFormatting>
  <conditionalFormatting sqref="BI19:BI26">
    <cfRule type="containsBlanks" dxfId="161" priority="2">
      <formula>LEN(TRIM(BI19))=0</formula>
    </cfRule>
  </conditionalFormatting>
  <conditionalFormatting sqref="BK19:BK26">
    <cfRule type="containsBlanks" dxfId="160" priority="1">
      <formula>LEN(TRIM(BK19))=0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31"/>
  <sheetViews>
    <sheetView topLeftCell="A4" workbookViewId="0">
      <selection activeCell="F4" sqref="F4"/>
    </sheetView>
  </sheetViews>
  <sheetFormatPr baseColWidth="10" defaultRowHeight="16.5"/>
  <cols>
    <col min="1" max="1" width="31.28515625" style="48" customWidth="1"/>
    <col min="2" max="2" width="16.85546875" style="48" customWidth="1"/>
    <col min="3" max="3" width="34.42578125" style="48" customWidth="1"/>
    <col min="4" max="4" width="8.42578125" style="48" customWidth="1"/>
    <col min="5" max="5" width="9.7109375" style="48" customWidth="1"/>
    <col min="6" max="6" width="9.85546875" style="48" customWidth="1"/>
    <col min="7" max="8" width="11.42578125" style="48"/>
    <col min="9" max="9" width="13.140625" style="48" customWidth="1"/>
    <col min="10" max="16384" width="11.42578125" style="48"/>
  </cols>
  <sheetData>
    <row r="2" spans="1:9" ht="22.5">
      <c r="A2" s="49" t="s">
        <v>12</v>
      </c>
    </row>
    <row r="4" spans="1:9">
      <c r="A4" s="50"/>
      <c r="B4" s="50"/>
      <c r="C4" s="51"/>
    </row>
    <row r="5" spans="1:9">
      <c r="A5" s="48" t="s">
        <v>1</v>
      </c>
      <c r="B5" s="48" t="s">
        <v>18</v>
      </c>
      <c r="C5" s="51" t="s">
        <v>21</v>
      </c>
    </row>
    <row r="6" spans="1:9">
      <c r="A6" s="48" t="s">
        <v>2</v>
      </c>
      <c r="B6" s="48" t="s">
        <v>18</v>
      </c>
      <c r="C6" s="51" t="s">
        <v>22</v>
      </c>
    </row>
    <row r="8" spans="1:9" ht="17.25" thickBot="1">
      <c r="B8" s="48" t="s">
        <v>11</v>
      </c>
    </row>
    <row r="9" spans="1:9" ht="73.5" thickTop="1" thickBot="1">
      <c r="A9" s="52" t="s">
        <v>24</v>
      </c>
      <c r="B9" s="53" t="s">
        <v>13</v>
      </c>
      <c r="C9" s="53" t="s">
        <v>20</v>
      </c>
      <c r="D9" s="53" t="s">
        <v>19</v>
      </c>
      <c r="E9" s="53" t="s">
        <v>14</v>
      </c>
      <c r="F9" s="53" t="s">
        <v>15</v>
      </c>
      <c r="G9" s="54" t="s">
        <v>27</v>
      </c>
      <c r="H9" s="53" t="s">
        <v>31</v>
      </c>
      <c r="I9" s="53" t="s">
        <v>38</v>
      </c>
    </row>
    <row r="10" spans="1:9" ht="17.25" thickTop="1">
      <c r="A10" s="55" t="s">
        <v>25</v>
      </c>
      <c r="B10" s="56"/>
      <c r="C10" s="57"/>
      <c r="D10" s="57" t="s">
        <v>26</v>
      </c>
      <c r="E10" s="57">
        <v>0</v>
      </c>
      <c r="F10" s="57">
        <v>0</v>
      </c>
      <c r="G10" s="57" t="str">
        <f>IF(B10&lt;&gt;"",C10/B10,"")</f>
        <v/>
      </c>
      <c r="H10" s="57">
        <f>SUMIF('Prix vente'!B:B,CUMP!A10,'Prix vente'!C:C)</f>
        <v>0</v>
      </c>
      <c r="I10" s="57" t="str">
        <f>IF(G10&lt;&gt;"",(H10-G10)*B10,"")</f>
        <v/>
      </c>
    </row>
    <row r="11" spans="1:9">
      <c r="A11" s="55" t="s">
        <v>16</v>
      </c>
      <c r="B11" s="56">
        <v>1550</v>
      </c>
      <c r="C11" s="57">
        <v>419</v>
      </c>
      <c r="D11" s="57">
        <v>0.29079365079365083</v>
      </c>
      <c r="E11" s="57">
        <v>0.33</v>
      </c>
      <c r="F11" s="57">
        <v>0.23333333333333334</v>
      </c>
      <c r="G11" s="57">
        <f t="shared" ref="G11:G12" si="0">IF(B11&lt;&gt;"",C11/B11,"")</f>
        <v>0.27032258064516129</v>
      </c>
      <c r="H11" s="57">
        <f>SUMIF('Prix vente'!B:B,CUMP!A11,'Prix vente'!C:C)</f>
        <v>2</v>
      </c>
      <c r="I11" s="57">
        <f t="shared" ref="I11:I12" si="1">IF(G11&lt;&gt;"",(H11-G11)*B11,"")</f>
        <v>2681</v>
      </c>
    </row>
    <row r="12" spans="1:9">
      <c r="A12" s="55" t="s">
        <v>17</v>
      </c>
      <c r="B12" s="56">
        <v>1200</v>
      </c>
      <c r="C12" s="57">
        <v>334</v>
      </c>
      <c r="D12" s="57">
        <v>0.29599999999999999</v>
      </c>
      <c r="E12" s="57">
        <v>0.39</v>
      </c>
      <c r="F12" s="57">
        <v>0.245</v>
      </c>
      <c r="G12" s="57">
        <f t="shared" si="0"/>
        <v>0.27833333333333332</v>
      </c>
      <c r="H12" s="57">
        <f>SUMIF('Prix vente'!B:B,CUMP!A12,'Prix vente'!C:C)</f>
        <v>3</v>
      </c>
      <c r="I12" s="57">
        <f t="shared" si="1"/>
        <v>3266</v>
      </c>
    </row>
    <row r="13" spans="1:9">
      <c r="A13" s="55" t="s">
        <v>28</v>
      </c>
      <c r="B13" s="56">
        <v>700</v>
      </c>
      <c r="C13" s="57">
        <v>188</v>
      </c>
      <c r="D13" s="57">
        <v>0.28000000000000003</v>
      </c>
      <c r="E13" s="57">
        <v>0.3</v>
      </c>
      <c r="F13" s="57">
        <v>0.26</v>
      </c>
      <c r="G13" s="57">
        <f t="shared" ref="G13:G17" si="2">IF(B13&lt;&gt;"",C13/B13,"")</f>
        <v>0.26857142857142857</v>
      </c>
      <c r="H13" s="57">
        <f>SUMIF('Prix vente'!B:B,CUMP!A13,'Prix vente'!C:C)</f>
        <v>2</v>
      </c>
      <c r="I13" s="57">
        <f t="shared" ref="I13:I17" si="3">IF(G13&lt;&gt;"",(H13-G13)*B13,"")</f>
        <v>1212</v>
      </c>
    </row>
    <row r="14" spans="1:9">
      <c r="A14" s="55" t="s">
        <v>33</v>
      </c>
      <c r="B14" s="56">
        <v>100</v>
      </c>
      <c r="C14" s="57">
        <v>30</v>
      </c>
      <c r="D14" s="57">
        <v>0.3</v>
      </c>
      <c r="E14" s="57">
        <v>0.3</v>
      </c>
      <c r="F14" s="57">
        <v>0.3</v>
      </c>
      <c r="G14" s="57">
        <f t="shared" si="2"/>
        <v>0.3</v>
      </c>
      <c r="H14" s="57">
        <f>SUMIF('Prix vente'!B:B,CUMP!A14,'Prix vente'!C:C)</f>
        <v>2</v>
      </c>
      <c r="I14" s="57">
        <f t="shared" si="3"/>
        <v>170</v>
      </c>
    </row>
    <row r="15" spans="1:9">
      <c r="A15" s="55" t="s">
        <v>34</v>
      </c>
      <c r="B15" s="56">
        <v>200</v>
      </c>
      <c r="C15" s="57">
        <v>78</v>
      </c>
      <c r="D15" s="57">
        <v>0.39</v>
      </c>
      <c r="E15" s="57">
        <v>0.39</v>
      </c>
      <c r="F15" s="57">
        <v>0.39</v>
      </c>
      <c r="G15" s="57">
        <f t="shared" si="2"/>
        <v>0.39</v>
      </c>
      <c r="H15" s="57">
        <f>SUMIF('Prix vente'!B:B,CUMP!A15,'Prix vente'!C:C)</f>
        <v>2</v>
      </c>
      <c r="I15" s="57">
        <f t="shared" si="3"/>
        <v>322</v>
      </c>
    </row>
    <row r="16" spans="1:9">
      <c r="A16" s="55" t="s">
        <v>35</v>
      </c>
      <c r="B16" s="56">
        <v>300</v>
      </c>
      <c r="C16" s="57">
        <v>90</v>
      </c>
      <c r="D16" s="57">
        <v>0.3</v>
      </c>
      <c r="E16" s="57">
        <v>0.3</v>
      </c>
      <c r="F16" s="57">
        <v>0.3</v>
      </c>
      <c r="G16" s="57">
        <f t="shared" si="2"/>
        <v>0.3</v>
      </c>
      <c r="H16" s="57">
        <f>SUMIF('Prix vente'!B:B,CUMP!A16,'Prix vente'!C:C)</f>
        <v>2</v>
      </c>
      <c r="I16" s="57">
        <f t="shared" si="3"/>
        <v>510</v>
      </c>
    </row>
    <row r="17" spans="1:9">
      <c r="A17" s="55" t="s">
        <v>36</v>
      </c>
      <c r="B17" s="56">
        <v>350</v>
      </c>
      <c r="C17" s="57">
        <v>95</v>
      </c>
      <c r="D17" s="57">
        <v>0.27142857142857141</v>
      </c>
      <c r="E17" s="57">
        <v>0.27142857142857141</v>
      </c>
      <c r="F17" s="57">
        <v>0.27142857142857141</v>
      </c>
      <c r="G17" s="57">
        <f t="shared" si="2"/>
        <v>0.27142857142857141</v>
      </c>
      <c r="H17" s="57">
        <f>SUMIF('Prix vente'!B:B,CUMP!A17,'Prix vente'!C:C)</f>
        <v>2</v>
      </c>
      <c r="I17" s="57">
        <f t="shared" si="3"/>
        <v>605</v>
      </c>
    </row>
    <row r="18" spans="1:9">
      <c r="A18" s="55" t="s">
        <v>39</v>
      </c>
      <c r="B18" s="56">
        <v>100</v>
      </c>
      <c r="C18" s="57">
        <v>500</v>
      </c>
      <c r="D18" s="57">
        <v>5</v>
      </c>
      <c r="E18" s="57">
        <v>5</v>
      </c>
      <c r="F18" s="57">
        <v>5</v>
      </c>
      <c r="G18" s="57">
        <f t="shared" ref="G18:G81" si="4">IF(B18&lt;&gt;"",C18/B18,"")</f>
        <v>5</v>
      </c>
      <c r="H18" s="57">
        <f>SUMIF('Prix vente'!B:B,CUMP!A18,'Prix vente'!C:C)</f>
        <v>0</v>
      </c>
      <c r="I18" s="57">
        <f t="shared" ref="I18:I81" si="5">IF(G18&lt;&gt;"",(H18-G18)*B18,"")</f>
        <v>-500</v>
      </c>
    </row>
    <row r="19" spans="1:9">
      <c r="A19" s="55" t="s">
        <v>41</v>
      </c>
      <c r="B19" s="56">
        <v>50</v>
      </c>
      <c r="C19" s="57">
        <v>40</v>
      </c>
      <c r="D19" s="57">
        <v>0.8</v>
      </c>
      <c r="E19" s="57">
        <v>0.8</v>
      </c>
      <c r="F19" s="57">
        <v>0.8</v>
      </c>
      <c r="G19" s="57">
        <f t="shared" si="4"/>
        <v>0.8</v>
      </c>
      <c r="H19" s="57">
        <f>SUMIF('Prix vente'!B:B,CUMP!A19,'Prix vente'!C:C)</f>
        <v>0</v>
      </c>
      <c r="I19" s="57">
        <f t="shared" si="5"/>
        <v>-40</v>
      </c>
    </row>
    <row r="20" spans="1:9">
      <c r="A20" s="55" t="s">
        <v>42</v>
      </c>
      <c r="B20" s="56">
        <v>100</v>
      </c>
      <c r="C20" s="57">
        <v>120</v>
      </c>
      <c r="D20" s="57">
        <v>1.2</v>
      </c>
      <c r="E20" s="57">
        <v>1.2</v>
      </c>
      <c r="F20" s="57">
        <v>1.2</v>
      </c>
      <c r="G20" s="57">
        <f t="shared" si="4"/>
        <v>1.2</v>
      </c>
      <c r="H20" s="57">
        <f>SUMIF('Prix vente'!B:B,CUMP!A20,'Prix vente'!C:C)</f>
        <v>0</v>
      </c>
      <c r="I20" s="57">
        <f t="shared" si="5"/>
        <v>-120</v>
      </c>
    </row>
    <row r="21" spans="1:9">
      <c r="A21" s="55" t="s">
        <v>43</v>
      </c>
      <c r="B21" s="56">
        <v>10</v>
      </c>
      <c r="C21" s="57">
        <v>35</v>
      </c>
      <c r="D21" s="57">
        <v>3.5</v>
      </c>
      <c r="E21" s="57">
        <v>3.5</v>
      </c>
      <c r="F21" s="57">
        <v>3.5</v>
      </c>
      <c r="G21" s="57">
        <f t="shared" si="4"/>
        <v>3.5</v>
      </c>
      <c r="H21" s="57">
        <f>SUMIF('Prix vente'!B:B,CUMP!A21,'Prix vente'!C:C)</f>
        <v>0</v>
      </c>
      <c r="I21" s="57">
        <f t="shared" si="5"/>
        <v>-35</v>
      </c>
    </row>
    <row r="22" spans="1:9">
      <c r="A22" s="55" t="s">
        <v>122</v>
      </c>
      <c r="B22" s="56">
        <v>1</v>
      </c>
      <c r="C22" s="57">
        <v>12</v>
      </c>
      <c r="D22" s="57">
        <v>12</v>
      </c>
      <c r="E22" s="57">
        <v>12</v>
      </c>
      <c r="F22" s="57">
        <v>12</v>
      </c>
      <c r="G22" s="57">
        <f t="shared" si="4"/>
        <v>12</v>
      </c>
      <c r="H22" s="57">
        <f>SUMIF('Prix vente'!B:B,CUMP!A22,'Prix vente'!C:C)</f>
        <v>0</v>
      </c>
      <c r="I22" s="57">
        <f t="shared" si="5"/>
        <v>-12</v>
      </c>
    </row>
    <row r="23" spans="1:9">
      <c r="A23" s="55" t="s">
        <v>23</v>
      </c>
      <c r="B23" s="56">
        <v>4661</v>
      </c>
      <c r="C23" s="57">
        <v>1941</v>
      </c>
      <c r="D23" s="57">
        <v>1.2098343685300208</v>
      </c>
      <c r="E23" s="57">
        <v>12</v>
      </c>
      <c r="F23" s="57">
        <v>0.23333333333333334</v>
      </c>
      <c r="G23" s="57">
        <f t="shared" si="4"/>
        <v>0.41643424157906028</v>
      </c>
      <c r="H23" s="57">
        <f>SUMIF('Prix vente'!B:B,CUMP!A23,'Prix vente'!C:C)</f>
        <v>0</v>
      </c>
      <c r="I23" s="57">
        <f t="shared" si="5"/>
        <v>-1941</v>
      </c>
    </row>
    <row r="24" spans="1:9">
      <c r="G24" s="57" t="str">
        <f t="shared" si="4"/>
        <v/>
      </c>
      <c r="H24" s="57">
        <f>SUMIF('Prix vente'!B:B,CUMP!A24,'Prix vente'!C:C)</f>
        <v>0</v>
      </c>
      <c r="I24" s="57" t="str">
        <f t="shared" si="5"/>
        <v/>
      </c>
    </row>
    <row r="25" spans="1:9">
      <c r="G25" s="57" t="str">
        <f t="shared" si="4"/>
        <v/>
      </c>
      <c r="H25" s="57">
        <f>SUMIF('Prix vente'!B:B,CUMP!A25,'Prix vente'!C:C)</f>
        <v>0</v>
      </c>
      <c r="I25" s="57" t="str">
        <f t="shared" si="5"/>
        <v/>
      </c>
    </row>
    <row r="26" spans="1:9">
      <c r="G26" s="57" t="str">
        <f t="shared" si="4"/>
        <v/>
      </c>
      <c r="H26" s="57">
        <f>SUMIF('Prix vente'!B:B,CUMP!A26,'Prix vente'!C:C)</f>
        <v>0</v>
      </c>
      <c r="I26" s="57" t="str">
        <f t="shared" si="5"/>
        <v/>
      </c>
    </row>
    <row r="27" spans="1:9">
      <c r="G27" s="57" t="str">
        <f t="shared" si="4"/>
        <v/>
      </c>
      <c r="H27" s="57">
        <f>SUMIF('Prix vente'!B:B,CUMP!A27,'Prix vente'!C:C)</f>
        <v>0</v>
      </c>
      <c r="I27" s="57" t="str">
        <f t="shared" si="5"/>
        <v/>
      </c>
    </row>
    <row r="28" spans="1:9">
      <c r="G28" s="57" t="str">
        <f t="shared" si="4"/>
        <v/>
      </c>
      <c r="H28" s="57">
        <f>SUMIF('Prix vente'!B:B,CUMP!A28,'Prix vente'!C:C)</f>
        <v>0</v>
      </c>
      <c r="I28" s="57" t="str">
        <f t="shared" si="5"/>
        <v/>
      </c>
    </row>
    <row r="29" spans="1:9">
      <c r="G29" s="57" t="str">
        <f t="shared" si="4"/>
        <v/>
      </c>
      <c r="H29" s="57">
        <f>SUMIF('Prix vente'!B:B,CUMP!A29,'Prix vente'!C:C)</f>
        <v>0</v>
      </c>
      <c r="I29" s="57" t="str">
        <f t="shared" si="5"/>
        <v/>
      </c>
    </row>
    <row r="30" spans="1:9">
      <c r="G30" s="57" t="str">
        <f t="shared" si="4"/>
        <v/>
      </c>
      <c r="H30" s="57">
        <f>SUMIF('Prix vente'!B:B,CUMP!A30,'Prix vente'!C:C)</f>
        <v>0</v>
      </c>
      <c r="I30" s="57" t="str">
        <f t="shared" si="5"/>
        <v/>
      </c>
    </row>
    <row r="31" spans="1:9">
      <c r="G31" s="57" t="str">
        <f t="shared" si="4"/>
        <v/>
      </c>
      <c r="H31" s="57">
        <f>SUMIF('Prix vente'!B:B,CUMP!A31,'Prix vente'!C:C)</f>
        <v>0</v>
      </c>
      <c r="I31" s="57" t="str">
        <f t="shared" si="5"/>
        <v/>
      </c>
    </row>
    <row r="32" spans="1:9">
      <c r="G32" s="57" t="str">
        <f t="shared" si="4"/>
        <v/>
      </c>
      <c r="H32" s="57">
        <f>SUMIF('Prix vente'!B:B,CUMP!A32,'Prix vente'!C:C)</f>
        <v>0</v>
      </c>
      <c r="I32" s="57" t="str">
        <f t="shared" si="5"/>
        <v/>
      </c>
    </row>
    <row r="33" spans="7:9">
      <c r="G33" s="57" t="str">
        <f t="shared" si="4"/>
        <v/>
      </c>
      <c r="H33" s="57">
        <f>SUMIF('Prix vente'!B:B,CUMP!A33,'Prix vente'!C:C)</f>
        <v>0</v>
      </c>
      <c r="I33" s="57" t="str">
        <f t="shared" si="5"/>
        <v/>
      </c>
    </row>
    <row r="34" spans="7:9">
      <c r="G34" s="57" t="str">
        <f t="shared" si="4"/>
        <v/>
      </c>
      <c r="H34" s="57">
        <f>SUMIF('Prix vente'!B:B,CUMP!A34,'Prix vente'!C:C)</f>
        <v>0</v>
      </c>
      <c r="I34" s="57" t="str">
        <f t="shared" si="5"/>
        <v/>
      </c>
    </row>
    <row r="35" spans="7:9">
      <c r="G35" s="57" t="str">
        <f t="shared" si="4"/>
        <v/>
      </c>
      <c r="H35" s="57">
        <f>SUMIF('Prix vente'!B:B,CUMP!A35,'Prix vente'!C:C)</f>
        <v>0</v>
      </c>
      <c r="I35" s="57" t="str">
        <f t="shared" si="5"/>
        <v/>
      </c>
    </row>
    <row r="36" spans="7:9">
      <c r="G36" s="57" t="str">
        <f t="shared" si="4"/>
        <v/>
      </c>
      <c r="H36" s="57">
        <f>SUMIF('Prix vente'!B:B,CUMP!A36,'Prix vente'!C:C)</f>
        <v>0</v>
      </c>
      <c r="I36" s="57" t="str">
        <f t="shared" si="5"/>
        <v/>
      </c>
    </row>
    <row r="37" spans="7:9">
      <c r="G37" s="57" t="str">
        <f t="shared" si="4"/>
        <v/>
      </c>
      <c r="H37" s="57">
        <f>SUMIF('Prix vente'!B:B,CUMP!A37,'Prix vente'!C:C)</f>
        <v>0</v>
      </c>
      <c r="I37" s="57" t="str">
        <f t="shared" si="5"/>
        <v/>
      </c>
    </row>
    <row r="38" spans="7:9">
      <c r="G38" s="57" t="str">
        <f t="shared" si="4"/>
        <v/>
      </c>
      <c r="H38" s="57">
        <f>SUMIF('Prix vente'!B:B,CUMP!A38,'Prix vente'!C:C)</f>
        <v>0</v>
      </c>
      <c r="I38" s="57" t="str">
        <f t="shared" si="5"/>
        <v/>
      </c>
    </row>
    <row r="39" spans="7:9">
      <c r="G39" s="57" t="str">
        <f t="shared" si="4"/>
        <v/>
      </c>
      <c r="H39" s="57">
        <f>SUMIF('Prix vente'!B:B,CUMP!A39,'Prix vente'!C:C)</f>
        <v>0</v>
      </c>
      <c r="I39" s="57" t="str">
        <f t="shared" si="5"/>
        <v/>
      </c>
    </row>
    <row r="40" spans="7:9">
      <c r="G40" s="57" t="str">
        <f t="shared" si="4"/>
        <v/>
      </c>
      <c r="H40" s="57">
        <f>SUMIF('Prix vente'!B:B,CUMP!A40,'Prix vente'!C:C)</f>
        <v>0</v>
      </c>
      <c r="I40" s="57" t="str">
        <f t="shared" si="5"/>
        <v/>
      </c>
    </row>
    <row r="41" spans="7:9">
      <c r="G41" s="57" t="str">
        <f t="shared" si="4"/>
        <v/>
      </c>
      <c r="H41" s="57">
        <f>SUMIF('Prix vente'!B:B,CUMP!A41,'Prix vente'!C:C)</f>
        <v>0</v>
      </c>
      <c r="I41" s="57" t="str">
        <f t="shared" si="5"/>
        <v/>
      </c>
    </row>
    <row r="42" spans="7:9">
      <c r="G42" s="57" t="str">
        <f t="shared" si="4"/>
        <v/>
      </c>
      <c r="H42" s="57">
        <f>SUMIF('Prix vente'!B:B,CUMP!A42,'Prix vente'!C:C)</f>
        <v>0</v>
      </c>
      <c r="I42" s="57" t="str">
        <f t="shared" si="5"/>
        <v/>
      </c>
    </row>
    <row r="43" spans="7:9">
      <c r="G43" s="57" t="str">
        <f t="shared" si="4"/>
        <v/>
      </c>
      <c r="H43" s="57">
        <f>SUMIF('Prix vente'!B:B,CUMP!A43,'Prix vente'!C:C)</f>
        <v>0</v>
      </c>
      <c r="I43" s="57" t="str">
        <f t="shared" si="5"/>
        <v/>
      </c>
    </row>
    <row r="44" spans="7:9">
      <c r="G44" s="57" t="str">
        <f t="shared" si="4"/>
        <v/>
      </c>
      <c r="H44" s="57">
        <f>SUMIF('Prix vente'!B:B,CUMP!A44,'Prix vente'!C:C)</f>
        <v>0</v>
      </c>
      <c r="I44" s="57" t="str">
        <f t="shared" si="5"/>
        <v/>
      </c>
    </row>
    <row r="45" spans="7:9">
      <c r="G45" s="57" t="str">
        <f t="shared" si="4"/>
        <v/>
      </c>
      <c r="H45" s="57">
        <f>SUMIF('Prix vente'!B:B,CUMP!A45,'Prix vente'!C:C)</f>
        <v>0</v>
      </c>
      <c r="I45" s="57" t="str">
        <f t="shared" si="5"/>
        <v/>
      </c>
    </row>
    <row r="46" spans="7:9">
      <c r="G46" s="57" t="str">
        <f t="shared" si="4"/>
        <v/>
      </c>
      <c r="H46" s="57">
        <f>SUMIF('Prix vente'!B:B,CUMP!A46,'Prix vente'!C:C)</f>
        <v>0</v>
      </c>
      <c r="I46" s="57" t="str">
        <f t="shared" si="5"/>
        <v/>
      </c>
    </row>
    <row r="47" spans="7:9">
      <c r="G47" s="57" t="str">
        <f t="shared" si="4"/>
        <v/>
      </c>
      <c r="H47" s="57">
        <f>SUMIF('Prix vente'!B:B,CUMP!A47,'Prix vente'!C:C)</f>
        <v>0</v>
      </c>
      <c r="I47" s="57" t="str">
        <f t="shared" si="5"/>
        <v/>
      </c>
    </row>
    <row r="48" spans="7:9">
      <c r="G48" s="57" t="str">
        <f t="shared" si="4"/>
        <v/>
      </c>
      <c r="H48" s="57">
        <f>SUMIF('Prix vente'!B:B,CUMP!A48,'Prix vente'!C:C)</f>
        <v>0</v>
      </c>
      <c r="I48" s="57" t="str">
        <f t="shared" si="5"/>
        <v/>
      </c>
    </row>
    <row r="49" spans="7:9">
      <c r="G49" s="57" t="str">
        <f t="shared" si="4"/>
        <v/>
      </c>
      <c r="H49" s="57">
        <f>SUMIF('Prix vente'!B:B,CUMP!A49,'Prix vente'!C:C)</f>
        <v>0</v>
      </c>
      <c r="I49" s="57" t="str">
        <f t="shared" si="5"/>
        <v/>
      </c>
    </row>
    <row r="50" spans="7:9">
      <c r="G50" s="57" t="str">
        <f t="shared" si="4"/>
        <v/>
      </c>
      <c r="H50" s="57">
        <f>SUMIF('Prix vente'!B:B,CUMP!A50,'Prix vente'!C:C)</f>
        <v>0</v>
      </c>
      <c r="I50" s="57" t="str">
        <f t="shared" si="5"/>
        <v/>
      </c>
    </row>
    <row r="51" spans="7:9">
      <c r="G51" s="57" t="str">
        <f t="shared" si="4"/>
        <v/>
      </c>
      <c r="H51" s="57">
        <f>SUMIF('Prix vente'!B:B,CUMP!A51,'Prix vente'!C:C)</f>
        <v>0</v>
      </c>
      <c r="I51" s="57" t="str">
        <f t="shared" si="5"/>
        <v/>
      </c>
    </row>
    <row r="52" spans="7:9">
      <c r="G52" s="57" t="str">
        <f t="shared" si="4"/>
        <v/>
      </c>
      <c r="H52" s="57">
        <f>SUMIF('Prix vente'!B:B,CUMP!A52,'Prix vente'!C:C)</f>
        <v>0</v>
      </c>
      <c r="I52" s="57" t="str">
        <f t="shared" si="5"/>
        <v/>
      </c>
    </row>
    <row r="53" spans="7:9">
      <c r="G53" s="57" t="str">
        <f t="shared" si="4"/>
        <v/>
      </c>
      <c r="H53" s="57">
        <f>SUMIF('Prix vente'!B:B,CUMP!A53,'Prix vente'!C:C)</f>
        <v>0</v>
      </c>
      <c r="I53" s="57" t="str">
        <f t="shared" si="5"/>
        <v/>
      </c>
    </row>
    <row r="54" spans="7:9">
      <c r="G54" s="57" t="str">
        <f t="shared" si="4"/>
        <v/>
      </c>
      <c r="H54" s="57">
        <f>SUMIF('Prix vente'!B:B,CUMP!A54,'Prix vente'!C:C)</f>
        <v>0</v>
      </c>
      <c r="I54" s="57" t="str">
        <f t="shared" si="5"/>
        <v/>
      </c>
    </row>
    <row r="55" spans="7:9">
      <c r="G55" s="57" t="str">
        <f t="shared" si="4"/>
        <v/>
      </c>
      <c r="H55" s="57">
        <f>SUMIF('Prix vente'!B:B,CUMP!A55,'Prix vente'!C:C)</f>
        <v>0</v>
      </c>
      <c r="I55" s="57" t="str">
        <f t="shared" si="5"/>
        <v/>
      </c>
    </row>
    <row r="56" spans="7:9">
      <c r="G56" s="57" t="str">
        <f t="shared" si="4"/>
        <v/>
      </c>
      <c r="H56" s="57">
        <f>SUMIF('Prix vente'!B:B,CUMP!A56,'Prix vente'!C:C)</f>
        <v>0</v>
      </c>
      <c r="I56" s="57" t="str">
        <f t="shared" si="5"/>
        <v/>
      </c>
    </row>
    <row r="57" spans="7:9">
      <c r="G57" s="57" t="str">
        <f t="shared" si="4"/>
        <v/>
      </c>
      <c r="H57" s="57">
        <f>SUMIF('Prix vente'!B:B,CUMP!A57,'Prix vente'!C:C)</f>
        <v>0</v>
      </c>
      <c r="I57" s="57" t="str">
        <f t="shared" si="5"/>
        <v/>
      </c>
    </row>
    <row r="58" spans="7:9">
      <c r="G58" s="57" t="str">
        <f t="shared" si="4"/>
        <v/>
      </c>
      <c r="H58" s="57">
        <f>SUMIF('Prix vente'!B:B,CUMP!A58,'Prix vente'!C:C)</f>
        <v>0</v>
      </c>
      <c r="I58" s="57" t="str">
        <f t="shared" si="5"/>
        <v/>
      </c>
    </row>
    <row r="59" spans="7:9">
      <c r="G59" s="57" t="str">
        <f t="shared" si="4"/>
        <v/>
      </c>
      <c r="H59" s="57">
        <f>SUMIF('Prix vente'!B:B,CUMP!A59,'Prix vente'!C:C)</f>
        <v>0</v>
      </c>
      <c r="I59" s="57" t="str">
        <f t="shared" si="5"/>
        <v/>
      </c>
    </row>
    <row r="60" spans="7:9">
      <c r="G60" s="57" t="str">
        <f t="shared" si="4"/>
        <v/>
      </c>
      <c r="H60" s="57">
        <f>SUMIF('Prix vente'!B:B,CUMP!A60,'Prix vente'!C:C)</f>
        <v>0</v>
      </c>
      <c r="I60" s="57" t="str">
        <f t="shared" si="5"/>
        <v/>
      </c>
    </row>
    <row r="61" spans="7:9">
      <c r="G61" s="57" t="str">
        <f t="shared" si="4"/>
        <v/>
      </c>
      <c r="H61" s="57">
        <f>SUMIF('Prix vente'!B:B,CUMP!A61,'Prix vente'!C:C)</f>
        <v>0</v>
      </c>
      <c r="I61" s="57" t="str">
        <f t="shared" si="5"/>
        <v/>
      </c>
    </row>
    <row r="62" spans="7:9">
      <c r="G62" s="57" t="str">
        <f t="shared" si="4"/>
        <v/>
      </c>
      <c r="H62" s="57">
        <f>SUMIF('Prix vente'!B:B,CUMP!A62,'Prix vente'!C:C)</f>
        <v>0</v>
      </c>
      <c r="I62" s="57" t="str">
        <f t="shared" si="5"/>
        <v/>
      </c>
    </row>
    <row r="63" spans="7:9">
      <c r="G63" s="57" t="str">
        <f t="shared" si="4"/>
        <v/>
      </c>
      <c r="H63" s="57">
        <f>SUMIF('Prix vente'!B:B,CUMP!A63,'Prix vente'!C:C)</f>
        <v>0</v>
      </c>
      <c r="I63" s="57" t="str">
        <f t="shared" si="5"/>
        <v/>
      </c>
    </row>
    <row r="64" spans="7:9">
      <c r="G64" s="57" t="str">
        <f t="shared" si="4"/>
        <v/>
      </c>
      <c r="H64" s="57">
        <f>SUMIF('Prix vente'!B:B,CUMP!A64,'Prix vente'!C:C)</f>
        <v>0</v>
      </c>
      <c r="I64" s="57" t="str">
        <f t="shared" si="5"/>
        <v/>
      </c>
    </row>
    <row r="65" spans="7:9">
      <c r="G65" s="57" t="str">
        <f t="shared" si="4"/>
        <v/>
      </c>
      <c r="H65" s="57">
        <f>SUMIF('Prix vente'!B:B,CUMP!A65,'Prix vente'!C:C)</f>
        <v>0</v>
      </c>
      <c r="I65" s="57" t="str">
        <f t="shared" si="5"/>
        <v/>
      </c>
    </row>
    <row r="66" spans="7:9">
      <c r="G66" s="57" t="str">
        <f t="shared" si="4"/>
        <v/>
      </c>
      <c r="H66" s="57">
        <f>SUMIF('Prix vente'!B:B,CUMP!A66,'Prix vente'!C:C)</f>
        <v>0</v>
      </c>
      <c r="I66" s="57" t="str">
        <f t="shared" si="5"/>
        <v/>
      </c>
    </row>
    <row r="67" spans="7:9">
      <c r="G67" s="57" t="str">
        <f t="shared" si="4"/>
        <v/>
      </c>
      <c r="H67" s="57">
        <f>SUMIF('Prix vente'!B:B,CUMP!A67,'Prix vente'!C:C)</f>
        <v>0</v>
      </c>
      <c r="I67" s="57" t="str">
        <f t="shared" si="5"/>
        <v/>
      </c>
    </row>
    <row r="68" spans="7:9">
      <c r="G68" s="57" t="str">
        <f t="shared" si="4"/>
        <v/>
      </c>
      <c r="H68" s="57">
        <f>SUMIF('Prix vente'!B:B,CUMP!A68,'Prix vente'!C:C)</f>
        <v>0</v>
      </c>
      <c r="I68" s="57" t="str">
        <f t="shared" si="5"/>
        <v/>
      </c>
    </row>
    <row r="69" spans="7:9">
      <c r="G69" s="57" t="str">
        <f t="shared" si="4"/>
        <v/>
      </c>
      <c r="H69" s="57">
        <f>SUMIF('Prix vente'!B:B,CUMP!A69,'Prix vente'!C:C)</f>
        <v>0</v>
      </c>
      <c r="I69" s="57" t="str">
        <f t="shared" si="5"/>
        <v/>
      </c>
    </row>
    <row r="70" spans="7:9">
      <c r="G70" s="57" t="str">
        <f t="shared" si="4"/>
        <v/>
      </c>
      <c r="H70" s="57">
        <f>SUMIF('Prix vente'!B:B,CUMP!A70,'Prix vente'!C:C)</f>
        <v>0</v>
      </c>
      <c r="I70" s="57" t="str">
        <f t="shared" si="5"/>
        <v/>
      </c>
    </row>
    <row r="71" spans="7:9">
      <c r="G71" s="57" t="str">
        <f t="shared" si="4"/>
        <v/>
      </c>
      <c r="H71" s="57">
        <f>SUMIF('Prix vente'!B:B,CUMP!A71,'Prix vente'!C:C)</f>
        <v>0</v>
      </c>
      <c r="I71" s="57" t="str">
        <f t="shared" si="5"/>
        <v/>
      </c>
    </row>
    <row r="72" spans="7:9">
      <c r="G72" s="57" t="str">
        <f t="shared" si="4"/>
        <v/>
      </c>
      <c r="H72" s="57">
        <f>SUMIF('Prix vente'!B:B,CUMP!A72,'Prix vente'!C:C)</f>
        <v>0</v>
      </c>
      <c r="I72" s="57" t="str">
        <f t="shared" si="5"/>
        <v/>
      </c>
    </row>
    <row r="73" spans="7:9">
      <c r="G73" s="57" t="str">
        <f t="shared" si="4"/>
        <v/>
      </c>
      <c r="H73" s="57">
        <f>SUMIF('Prix vente'!B:B,CUMP!A73,'Prix vente'!C:C)</f>
        <v>0</v>
      </c>
      <c r="I73" s="57" t="str">
        <f t="shared" si="5"/>
        <v/>
      </c>
    </row>
    <row r="74" spans="7:9">
      <c r="G74" s="57" t="str">
        <f t="shared" si="4"/>
        <v/>
      </c>
      <c r="H74" s="57">
        <f>SUMIF('Prix vente'!B:B,CUMP!A74,'Prix vente'!C:C)</f>
        <v>0</v>
      </c>
      <c r="I74" s="57" t="str">
        <f t="shared" si="5"/>
        <v/>
      </c>
    </row>
    <row r="75" spans="7:9">
      <c r="G75" s="57" t="str">
        <f t="shared" si="4"/>
        <v/>
      </c>
      <c r="H75" s="57">
        <f>SUMIF('Prix vente'!B:B,CUMP!A75,'Prix vente'!C:C)</f>
        <v>0</v>
      </c>
      <c r="I75" s="57" t="str">
        <f t="shared" si="5"/>
        <v/>
      </c>
    </row>
    <row r="76" spans="7:9">
      <c r="G76" s="57" t="str">
        <f t="shared" si="4"/>
        <v/>
      </c>
      <c r="H76" s="57">
        <f>SUMIF('Prix vente'!B:B,CUMP!A76,'Prix vente'!C:C)</f>
        <v>0</v>
      </c>
      <c r="I76" s="57" t="str">
        <f t="shared" si="5"/>
        <v/>
      </c>
    </row>
    <row r="77" spans="7:9">
      <c r="G77" s="57" t="str">
        <f t="shared" si="4"/>
        <v/>
      </c>
      <c r="H77" s="57">
        <f>SUMIF('Prix vente'!B:B,CUMP!A77,'Prix vente'!C:C)</f>
        <v>0</v>
      </c>
      <c r="I77" s="57" t="str">
        <f t="shared" si="5"/>
        <v/>
      </c>
    </row>
    <row r="78" spans="7:9">
      <c r="G78" s="57" t="str">
        <f t="shared" si="4"/>
        <v/>
      </c>
      <c r="H78" s="57">
        <f>SUMIF('Prix vente'!B:B,CUMP!A78,'Prix vente'!C:C)</f>
        <v>0</v>
      </c>
      <c r="I78" s="57" t="str">
        <f t="shared" si="5"/>
        <v/>
      </c>
    </row>
    <row r="79" spans="7:9">
      <c r="G79" s="57" t="str">
        <f t="shared" si="4"/>
        <v/>
      </c>
      <c r="H79" s="57">
        <f>SUMIF('Prix vente'!B:B,CUMP!A79,'Prix vente'!C:C)</f>
        <v>0</v>
      </c>
      <c r="I79" s="57" t="str">
        <f t="shared" si="5"/>
        <v/>
      </c>
    </row>
    <row r="80" spans="7:9">
      <c r="G80" s="57" t="str">
        <f t="shared" si="4"/>
        <v/>
      </c>
      <c r="H80" s="57">
        <f>SUMIF('Prix vente'!B:B,CUMP!A80,'Prix vente'!C:C)</f>
        <v>0</v>
      </c>
      <c r="I80" s="57" t="str">
        <f t="shared" si="5"/>
        <v/>
      </c>
    </row>
    <row r="81" spans="7:9">
      <c r="G81" s="57" t="str">
        <f t="shared" si="4"/>
        <v/>
      </c>
      <c r="H81" s="57">
        <f>SUMIF('Prix vente'!B:B,CUMP!A81,'Prix vente'!C:C)</f>
        <v>0</v>
      </c>
      <c r="I81" s="57" t="str">
        <f t="shared" si="5"/>
        <v/>
      </c>
    </row>
    <row r="82" spans="7:9">
      <c r="G82" s="57" t="str">
        <f t="shared" ref="G82:G145" si="6">IF(B82&lt;&gt;"",C82/B82,"")</f>
        <v/>
      </c>
      <c r="H82" s="57">
        <f>SUMIF('Prix vente'!B:B,CUMP!A82,'Prix vente'!C:C)</f>
        <v>0</v>
      </c>
      <c r="I82" s="57" t="str">
        <f t="shared" ref="I82:I145" si="7">IF(G82&lt;&gt;"",(H82-G82)*B82,"")</f>
        <v/>
      </c>
    </row>
    <row r="83" spans="7:9">
      <c r="G83" s="57" t="str">
        <f t="shared" si="6"/>
        <v/>
      </c>
      <c r="H83" s="57">
        <f>SUMIF('Prix vente'!B:B,CUMP!A83,'Prix vente'!C:C)</f>
        <v>0</v>
      </c>
      <c r="I83" s="57" t="str">
        <f t="shared" si="7"/>
        <v/>
      </c>
    </row>
    <row r="84" spans="7:9">
      <c r="G84" s="57" t="str">
        <f t="shared" si="6"/>
        <v/>
      </c>
      <c r="H84" s="57">
        <f>SUMIF('Prix vente'!B:B,CUMP!A84,'Prix vente'!C:C)</f>
        <v>0</v>
      </c>
      <c r="I84" s="57" t="str">
        <f t="shared" si="7"/>
        <v/>
      </c>
    </row>
    <row r="85" spans="7:9">
      <c r="G85" s="57" t="str">
        <f t="shared" si="6"/>
        <v/>
      </c>
      <c r="H85" s="57">
        <f>SUMIF('Prix vente'!B:B,CUMP!A85,'Prix vente'!C:C)</f>
        <v>0</v>
      </c>
      <c r="I85" s="57" t="str">
        <f t="shared" si="7"/>
        <v/>
      </c>
    </row>
    <row r="86" spans="7:9">
      <c r="G86" s="57" t="str">
        <f t="shared" si="6"/>
        <v/>
      </c>
      <c r="H86" s="57">
        <f>SUMIF('Prix vente'!B:B,CUMP!A86,'Prix vente'!C:C)</f>
        <v>0</v>
      </c>
      <c r="I86" s="57" t="str">
        <f t="shared" si="7"/>
        <v/>
      </c>
    </row>
    <row r="87" spans="7:9">
      <c r="G87" s="57" t="str">
        <f t="shared" si="6"/>
        <v/>
      </c>
      <c r="H87" s="57">
        <f>SUMIF('Prix vente'!B:B,CUMP!A87,'Prix vente'!C:C)</f>
        <v>0</v>
      </c>
      <c r="I87" s="57" t="str">
        <f t="shared" si="7"/>
        <v/>
      </c>
    </row>
    <row r="88" spans="7:9">
      <c r="G88" s="57" t="str">
        <f t="shared" si="6"/>
        <v/>
      </c>
      <c r="H88" s="57">
        <f>SUMIF('Prix vente'!B:B,CUMP!A88,'Prix vente'!C:C)</f>
        <v>0</v>
      </c>
      <c r="I88" s="57" t="str">
        <f t="shared" si="7"/>
        <v/>
      </c>
    </row>
    <row r="89" spans="7:9">
      <c r="G89" s="57" t="str">
        <f t="shared" si="6"/>
        <v/>
      </c>
      <c r="H89" s="57">
        <f>SUMIF('Prix vente'!B:B,CUMP!A89,'Prix vente'!C:C)</f>
        <v>0</v>
      </c>
      <c r="I89" s="57" t="str">
        <f t="shared" si="7"/>
        <v/>
      </c>
    </row>
    <row r="90" spans="7:9">
      <c r="G90" s="57" t="str">
        <f t="shared" si="6"/>
        <v/>
      </c>
      <c r="H90" s="57">
        <f>SUMIF('Prix vente'!B:B,CUMP!A90,'Prix vente'!C:C)</f>
        <v>0</v>
      </c>
      <c r="I90" s="57" t="str">
        <f t="shared" si="7"/>
        <v/>
      </c>
    </row>
    <row r="91" spans="7:9">
      <c r="G91" s="57" t="str">
        <f t="shared" si="6"/>
        <v/>
      </c>
      <c r="H91" s="57">
        <f>SUMIF('Prix vente'!B:B,CUMP!A91,'Prix vente'!C:C)</f>
        <v>0</v>
      </c>
      <c r="I91" s="57" t="str">
        <f t="shared" si="7"/>
        <v/>
      </c>
    </row>
    <row r="92" spans="7:9">
      <c r="G92" s="57" t="str">
        <f t="shared" si="6"/>
        <v/>
      </c>
      <c r="H92" s="57">
        <f>SUMIF('Prix vente'!B:B,CUMP!A92,'Prix vente'!C:C)</f>
        <v>0</v>
      </c>
      <c r="I92" s="57" t="str">
        <f t="shared" si="7"/>
        <v/>
      </c>
    </row>
    <row r="93" spans="7:9">
      <c r="G93" s="57" t="str">
        <f t="shared" si="6"/>
        <v/>
      </c>
      <c r="H93" s="57">
        <f>SUMIF('Prix vente'!B:B,CUMP!A93,'Prix vente'!C:C)</f>
        <v>0</v>
      </c>
      <c r="I93" s="57" t="str">
        <f t="shared" si="7"/>
        <v/>
      </c>
    </row>
    <row r="94" spans="7:9">
      <c r="G94" s="57" t="str">
        <f t="shared" si="6"/>
        <v/>
      </c>
      <c r="H94" s="57">
        <f>SUMIF('Prix vente'!B:B,CUMP!A94,'Prix vente'!C:C)</f>
        <v>0</v>
      </c>
      <c r="I94" s="57" t="str">
        <f t="shared" si="7"/>
        <v/>
      </c>
    </row>
    <row r="95" spans="7:9">
      <c r="G95" s="57" t="str">
        <f t="shared" si="6"/>
        <v/>
      </c>
      <c r="H95" s="57">
        <f>SUMIF('Prix vente'!B:B,CUMP!A95,'Prix vente'!C:C)</f>
        <v>0</v>
      </c>
      <c r="I95" s="57" t="str">
        <f t="shared" si="7"/>
        <v/>
      </c>
    </row>
    <row r="96" spans="7:9">
      <c r="G96" s="57" t="str">
        <f t="shared" si="6"/>
        <v/>
      </c>
      <c r="H96" s="57">
        <f>SUMIF('Prix vente'!B:B,CUMP!A96,'Prix vente'!C:C)</f>
        <v>0</v>
      </c>
      <c r="I96" s="57" t="str">
        <f t="shared" si="7"/>
        <v/>
      </c>
    </row>
    <row r="97" spans="7:9">
      <c r="G97" s="57" t="str">
        <f t="shared" si="6"/>
        <v/>
      </c>
      <c r="H97" s="57">
        <f>SUMIF('Prix vente'!B:B,CUMP!A97,'Prix vente'!C:C)</f>
        <v>0</v>
      </c>
      <c r="I97" s="57" t="str">
        <f t="shared" si="7"/>
        <v/>
      </c>
    </row>
    <row r="98" spans="7:9">
      <c r="G98" s="57" t="str">
        <f t="shared" si="6"/>
        <v/>
      </c>
      <c r="H98" s="57">
        <f>SUMIF('Prix vente'!B:B,CUMP!A98,'Prix vente'!C:C)</f>
        <v>0</v>
      </c>
      <c r="I98" s="57" t="str">
        <f t="shared" si="7"/>
        <v/>
      </c>
    </row>
    <row r="99" spans="7:9">
      <c r="G99" s="57" t="str">
        <f t="shared" si="6"/>
        <v/>
      </c>
      <c r="H99" s="57">
        <f>SUMIF('Prix vente'!B:B,CUMP!A99,'Prix vente'!C:C)</f>
        <v>0</v>
      </c>
      <c r="I99" s="57" t="str">
        <f t="shared" si="7"/>
        <v/>
      </c>
    </row>
    <row r="100" spans="7:9">
      <c r="G100" s="57" t="str">
        <f t="shared" si="6"/>
        <v/>
      </c>
      <c r="H100" s="57">
        <f>SUMIF('Prix vente'!B:B,CUMP!A100,'Prix vente'!C:C)</f>
        <v>0</v>
      </c>
      <c r="I100" s="57" t="str">
        <f t="shared" si="7"/>
        <v/>
      </c>
    </row>
    <row r="101" spans="7:9">
      <c r="G101" s="57" t="str">
        <f t="shared" si="6"/>
        <v/>
      </c>
      <c r="H101" s="57">
        <f>SUMIF('Prix vente'!B:B,CUMP!A101,'Prix vente'!C:C)</f>
        <v>0</v>
      </c>
      <c r="I101" s="57" t="str">
        <f t="shared" si="7"/>
        <v/>
      </c>
    </row>
    <row r="102" spans="7:9">
      <c r="G102" s="57" t="str">
        <f t="shared" si="6"/>
        <v/>
      </c>
      <c r="H102" s="57">
        <f>SUMIF('Prix vente'!B:B,CUMP!A102,'Prix vente'!C:C)</f>
        <v>0</v>
      </c>
      <c r="I102" s="57" t="str">
        <f t="shared" si="7"/>
        <v/>
      </c>
    </row>
    <row r="103" spans="7:9">
      <c r="G103" s="57" t="str">
        <f t="shared" si="6"/>
        <v/>
      </c>
      <c r="H103" s="57">
        <f>SUMIF('Prix vente'!B:B,CUMP!A103,'Prix vente'!C:C)</f>
        <v>0</v>
      </c>
      <c r="I103" s="57" t="str">
        <f t="shared" si="7"/>
        <v/>
      </c>
    </row>
    <row r="104" spans="7:9">
      <c r="G104" s="57" t="str">
        <f t="shared" si="6"/>
        <v/>
      </c>
      <c r="H104" s="57">
        <f>SUMIF('Prix vente'!B:B,CUMP!A104,'Prix vente'!C:C)</f>
        <v>0</v>
      </c>
      <c r="I104" s="57" t="str">
        <f t="shared" si="7"/>
        <v/>
      </c>
    </row>
    <row r="105" spans="7:9">
      <c r="G105" s="57" t="str">
        <f t="shared" si="6"/>
        <v/>
      </c>
      <c r="H105" s="57">
        <f>SUMIF('Prix vente'!B:B,CUMP!A105,'Prix vente'!C:C)</f>
        <v>0</v>
      </c>
      <c r="I105" s="57" t="str">
        <f t="shared" si="7"/>
        <v/>
      </c>
    </row>
    <row r="106" spans="7:9">
      <c r="G106" s="57" t="str">
        <f t="shared" si="6"/>
        <v/>
      </c>
      <c r="H106" s="57">
        <f>SUMIF('Prix vente'!B:B,CUMP!A106,'Prix vente'!C:C)</f>
        <v>0</v>
      </c>
      <c r="I106" s="57" t="str">
        <f t="shared" si="7"/>
        <v/>
      </c>
    </row>
    <row r="107" spans="7:9">
      <c r="G107" s="57" t="str">
        <f t="shared" si="6"/>
        <v/>
      </c>
      <c r="H107" s="57">
        <f>SUMIF('Prix vente'!B:B,CUMP!A107,'Prix vente'!C:C)</f>
        <v>0</v>
      </c>
      <c r="I107" s="57" t="str">
        <f t="shared" si="7"/>
        <v/>
      </c>
    </row>
    <row r="108" spans="7:9">
      <c r="G108" s="57" t="str">
        <f t="shared" si="6"/>
        <v/>
      </c>
      <c r="H108" s="57">
        <f>SUMIF('Prix vente'!B:B,CUMP!A108,'Prix vente'!C:C)</f>
        <v>0</v>
      </c>
      <c r="I108" s="57" t="str">
        <f t="shared" si="7"/>
        <v/>
      </c>
    </row>
    <row r="109" spans="7:9">
      <c r="G109" s="57" t="str">
        <f t="shared" si="6"/>
        <v/>
      </c>
      <c r="H109" s="57">
        <f>SUMIF('Prix vente'!B:B,CUMP!A109,'Prix vente'!C:C)</f>
        <v>0</v>
      </c>
      <c r="I109" s="57" t="str">
        <f t="shared" si="7"/>
        <v/>
      </c>
    </row>
    <row r="110" spans="7:9">
      <c r="G110" s="57" t="str">
        <f t="shared" si="6"/>
        <v/>
      </c>
      <c r="H110" s="57">
        <f>SUMIF('Prix vente'!B:B,CUMP!A110,'Prix vente'!C:C)</f>
        <v>0</v>
      </c>
      <c r="I110" s="57" t="str">
        <f t="shared" si="7"/>
        <v/>
      </c>
    </row>
    <row r="111" spans="7:9">
      <c r="G111" s="57" t="str">
        <f t="shared" si="6"/>
        <v/>
      </c>
      <c r="H111" s="57">
        <f>SUMIF('Prix vente'!B:B,CUMP!A111,'Prix vente'!C:C)</f>
        <v>0</v>
      </c>
      <c r="I111" s="57" t="str">
        <f t="shared" si="7"/>
        <v/>
      </c>
    </row>
    <row r="112" spans="7:9">
      <c r="G112" s="57" t="str">
        <f t="shared" si="6"/>
        <v/>
      </c>
      <c r="H112" s="57">
        <f>SUMIF('Prix vente'!B:B,CUMP!A112,'Prix vente'!C:C)</f>
        <v>0</v>
      </c>
      <c r="I112" s="57" t="str">
        <f t="shared" si="7"/>
        <v/>
      </c>
    </row>
    <row r="113" spans="7:9">
      <c r="G113" s="57" t="str">
        <f t="shared" si="6"/>
        <v/>
      </c>
      <c r="H113" s="57">
        <f>SUMIF('Prix vente'!B:B,CUMP!A113,'Prix vente'!C:C)</f>
        <v>0</v>
      </c>
      <c r="I113" s="57" t="str">
        <f t="shared" si="7"/>
        <v/>
      </c>
    </row>
    <row r="114" spans="7:9">
      <c r="G114" s="57" t="str">
        <f t="shared" si="6"/>
        <v/>
      </c>
      <c r="H114" s="57">
        <f>SUMIF('Prix vente'!B:B,CUMP!A114,'Prix vente'!C:C)</f>
        <v>0</v>
      </c>
      <c r="I114" s="57" t="str">
        <f t="shared" si="7"/>
        <v/>
      </c>
    </row>
    <row r="115" spans="7:9">
      <c r="G115" s="57" t="str">
        <f t="shared" si="6"/>
        <v/>
      </c>
      <c r="H115" s="57">
        <f>SUMIF('Prix vente'!B:B,CUMP!A115,'Prix vente'!C:C)</f>
        <v>0</v>
      </c>
      <c r="I115" s="57" t="str">
        <f t="shared" si="7"/>
        <v/>
      </c>
    </row>
    <row r="116" spans="7:9">
      <c r="G116" s="57" t="str">
        <f t="shared" si="6"/>
        <v/>
      </c>
      <c r="H116" s="57">
        <f>SUMIF('Prix vente'!B:B,CUMP!A116,'Prix vente'!C:C)</f>
        <v>0</v>
      </c>
      <c r="I116" s="57" t="str">
        <f t="shared" si="7"/>
        <v/>
      </c>
    </row>
    <row r="117" spans="7:9">
      <c r="G117" s="57" t="str">
        <f t="shared" si="6"/>
        <v/>
      </c>
      <c r="H117" s="57">
        <f>SUMIF('Prix vente'!B:B,CUMP!A117,'Prix vente'!C:C)</f>
        <v>0</v>
      </c>
      <c r="I117" s="57" t="str">
        <f t="shared" si="7"/>
        <v/>
      </c>
    </row>
    <row r="118" spans="7:9">
      <c r="G118" s="57" t="str">
        <f t="shared" si="6"/>
        <v/>
      </c>
      <c r="H118" s="57">
        <f>SUMIF('Prix vente'!B:B,CUMP!A118,'Prix vente'!C:C)</f>
        <v>0</v>
      </c>
      <c r="I118" s="57" t="str">
        <f t="shared" si="7"/>
        <v/>
      </c>
    </row>
    <row r="119" spans="7:9">
      <c r="G119" s="57" t="str">
        <f t="shared" si="6"/>
        <v/>
      </c>
      <c r="H119" s="57">
        <f>SUMIF('Prix vente'!B:B,CUMP!A119,'Prix vente'!C:C)</f>
        <v>0</v>
      </c>
      <c r="I119" s="57" t="str">
        <f t="shared" si="7"/>
        <v/>
      </c>
    </row>
    <row r="120" spans="7:9">
      <c r="G120" s="57" t="str">
        <f t="shared" si="6"/>
        <v/>
      </c>
      <c r="H120" s="57">
        <f>SUMIF('Prix vente'!B:B,CUMP!A120,'Prix vente'!C:C)</f>
        <v>0</v>
      </c>
      <c r="I120" s="57" t="str">
        <f t="shared" si="7"/>
        <v/>
      </c>
    </row>
    <row r="121" spans="7:9">
      <c r="G121" s="57" t="str">
        <f t="shared" si="6"/>
        <v/>
      </c>
      <c r="H121" s="57">
        <f>SUMIF('Prix vente'!B:B,CUMP!A121,'Prix vente'!C:C)</f>
        <v>0</v>
      </c>
      <c r="I121" s="57" t="str">
        <f t="shared" si="7"/>
        <v/>
      </c>
    </row>
    <row r="122" spans="7:9">
      <c r="G122" s="57" t="str">
        <f t="shared" si="6"/>
        <v/>
      </c>
      <c r="H122" s="57">
        <f>SUMIF('Prix vente'!B:B,CUMP!A122,'Prix vente'!C:C)</f>
        <v>0</v>
      </c>
      <c r="I122" s="57" t="str">
        <f t="shared" si="7"/>
        <v/>
      </c>
    </row>
    <row r="123" spans="7:9">
      <c r="G123" s="57" t="str">
        <f t="shared" si="6"/>
        <v/>
      </c>
      <c r="H123" s="57">
        <f>SUMIF('Prix vente'!B:B,CUMP!A123,'Prix vente'!C:C)</f>
        <v>0</v>
      </c>
      <c r="I123" s="57" t="str">
        <f t="shared" si="7"/>
        <v/>
      </c>
    </row>
    <row r="124" spans="7:9">
      <c r="G124" s="57" t="str">
        <f t="shared" si="6"/>
        <v/>
      </c>
      <c r="H124" s="57">
        <f>SUMIF('Prix vente'!B:B,CUMP!A124,'Prix vente'!C:C)</f>
        <v>0</v>
      </c>
      <c r="I124" s="57" t="str">
        <f t="shared" si="7"/>
        <v/>
      </c>
    </row>
    <row r="125" spans="7:9">
      <c r="G125" s="57" t="str">
        <f t="shared" si="6"/>
        <v/>
      </c>
      <c r="H125" s="57">
        <f>SUMIF('Prix vente'!B:B,CUMP!A125,'Prix vente'!C:C)</f>
        <v>0</v>
      </c>
      <c r="I125" s="57" t="str">
        <f t="shared" si="7"/>
        <v/>
      </c>
    </row>
    <row r="126" spans="7:9">
      <c r="G126" s="57" t="str">
        <f t="shared" si="6"/>
        <v/>
      </c>
      <c r="H126" s="57">
        <f>SUMIF('Prix vente'!B:B,CUMP!A126,'Prix vente'!C:C)</f>
        <v>0</v>
      </c>
      <c r="I126" s="57" t="str">
        <f t="shared" si="7"/>
        <v/>
      </c>
    </row>
    <row r="127" spans="7:9">
      <c r="G127" s="57" t="str">
        <f t="shared" si="6"/>
        <v/>
      </c>
      <c r="H127" s="57">
        <f>SUMIF('Prix vente'!B:B,CUMP!A127,'Prix vente'!C:C)</f>
        <v>0</v>
      </c>
      <c r="I127" s="57" t="str">
        <f t="shared" si="7"/>
        <v/>
      </c>
    </row>
    <row r="128" spans="7:9">
      <c r="G128" s="57" t="str">
        <f t="shared" si="6"/>
        <v/>
      </c>
      <c r="H128" s="57">
        <f>SUMIF('Prix vente'!B:B,CUMP!A128,'Prix vente'!C:C)</f>
        <v>0</v>
      </c>
      <c r="I128" s="57" t="str">
        <f t="shared" si="7"/>
        <v/>
      </c>
    </row>
    <row r="129" spans="7:9">
      <c r="G129" s="57" t="str">
        <f t="shared" si="6"/>
        <v/>
      </c>
      <c r="H129" s="57">
        <f>SUMIF('Prix vente'!B:B,CUMP!A129,'Prix vente'!C:C)</f>
        <v>0</v>
      </c>
      <c r="I129" s="57" t="str">
        <f t="shared" si="7"/>
        <v/>
      </c>
    </row>
    <row r="130" spans="7:9">
      <c r="G130" s="57" t="str">
        <f t="shared" si="6"/>
        <v/>
      </c>
      <c r="H130" s="57">
        <f>SUMIF('Prix vente'!B:B,CUMP!A130,'Prix vente'!C:C)</f>
        <v>0</v>
      </c>
      <c r="I130" s="57" t="str">
        <f t="shared" si="7"/>
        <v/>
      </c>
    </row>
    <row r="131" spans="7:9">
      <c r="G131" s="57" t="str">
        <f t="shared" si="6"/>
        <v/>
      </c>
      <c r="H131" s="57">
        <f>SUMIF('Prix vente'!B:B,CUMP!A131,'Prix vente'!C:C)</f>
        <v>0</v>
      </c>
      <c r="I131" s="57" t="str">
        <f t="shared" si="7"/>
        <v/>
      </c>
    </row>
    <row r="132" spans="7:9">
      <c r="G132" s="57" t="str">
        <f t="shared" si="6"/>
        <v/>
      </c>
      <c r="H132" s="57">
        <f>SUMIF('Prix vente'!B:B,CUMP!A132,'Prix vente'!C:C)</f>
        <v>0</v>
      </c>
      <c r="I132" s="57" t="str">
        <f t="shared" si="7"/>
        <v/>
      </c>
    </row>
    <row r="133" spans="7:9">
      <c r="G133" s="57" t="str">
        <f t="shared" si="6"/>
        <v/>
      </c>
      <c r="H133" s="57">
        <f>SUMIF('Prix vente'!B:B,CUMP!A133,'Prix vente'!C:C)</f>
        <v>0</v>
      </c>
      <c r="I133" s="57" t="str">
        <f t="shared" si="7"/>
        <v/>
      </c>
    </row>
    <row r="134" spans="7:9">
      <c r="G134" s="57" t="str">
        <f t="shared" si="6"/>
        <v/>
      </c>
      <c r="H134" s="57">
        <f>SUMIF('Prix vente'!B:B,CUMP!A134,'Prix vente'!C:C)</f>
        <v>0</v>
      </c>
      <c r="I134" s="57" t="str">
        <f t="shared" si="7"/>
        <v/>
      </c>
    </row>
    <row r="135" spans="7:9">
      <c r="G135" s="57" t="str">
        <f t="shared" si="6"/>
        <v/>
      </c>
      <c r="H135" s="57">
        <f>SUMIF('Prix vente'!B:B,CUMP!A135,'Prix vente'!C:C)</f>
        <v>0</v>
      </c>
      <c r="I135" s="57" t="str">
        <f t="shared" si="7"/>
        <v/>
      </c>
    </row>
    <row r="136" spans="7:9">
      <c r="G136" s="57" t="str">
        <f t="shared" si="6"/>
        <v/>
      </c>
      <c r="H136" s="57">
        <f>SUMIF('Prix vente'!B:B,CUMP!A136,'Prix vente'!C:C)</f>
        <v>0</v>
      </c>
      <c r="I136" s="57" t="str">
        <f t="shared" si="7"/>
        <v/>
      </c>
    </row>
    <row r="137" spans="7:9">
      <c r="G137" s="57" t="str">
        <f t="shared" si="6"/>
        <v/>
      </c>
      <c r="H137" s="57">
        <f>SUMIF('Prix vente'!B:B,CUMP!A137,'Prix vente'!C:C)</f>
        <v>0</v>
      </c>
      <c r="I137" s="57" t="str">
        <f t="shared" si="7"/>
        <v/>
      </c>
    </row>
    <row r="138" spans="7:9">
      <c r="G138" s="57" t="str">
        <f t="shared" si="6"/>
        <v/>
      </c>
      <c r="H138" s="57">
        <f>SUMIF('Prix vente'!B:B,CUMP!A138,'Prix vente'!C:C)</f>
        <v>0</v>
      </c>
      <c r="I138" s="57" t="str">
        <f t="shared" si="7"/>
        <v/>
      </c>
    </row>
    <row r="139" spans="7:9">
      <c r="G139" s="57" t="str">
        <f t="shared" si="6"/>
        <v/>
      </c>
      <c r="H139" s="57">
        <f>SUMIF('Prix vente'!B:B,CUMP!A139,'Prix vente'!C:C)</f>
        <v>0</v>
      </c>
      <c r="I139" s="57" t="str">
        <f t="shared" si="7"/>
        <v/>
      </c>
    </row>
    <row r="140" spans="7:9">
      <c r="G140" s="57" t="str">
        <f t="shared" si="6"/>
        <v/>
      </c>
      <c r="H140" s="57">
        <f>SUMIF('Prix vente'!B:B,CUMP!A140,'Prix vente'!C:C)</f>
        <v>0</v>
      </c>
      <c r="I140" s="57" t="str">
        <f t="shared" si="7"/>
        <v/>
      </c>
    </row>
    <row r="141" spans="7:9">
      <c r="G141" s="57" t="str">
        <f t="shared" si="6"/>
        <v/>
      </c>
      <c r="H141" s="57">
        <f>SUMIF('Prix vente'!B:B,CUMP!A141,'Prix vente'!C:C)</f>
        <v>0</v>
      </c>
      <c r="I141" s="57" t="str">
        <f t="shared" si="7"/>
        <v/>
      </c>
    </row>
    <row r="142" spans="7:9">
      <c r="G142" s="57" t="str">
        <f t="shared" si="6"/>
        <v/>
      </c>
      <c r="H142" s="57">
        <f>SUMIF('Prix vente'!B:B,CUMP!A142,'Prix vente'!C:C)</f>
        <v>0</v>
      </c>
      <c r="I142" s="57" t="str">
        <f t="shared" si="7"/>
        <v/>
      </c>
    </row>
    <row r="143" spans="7:9">
      <c r="G143" s="57" t="str">
        <f t="shared" si="6"/>
        <v/>
      </c>
      <c r="H143" s="57">
        <f>SUMIF('Prix vente'!B:B,CUMP!A143,'Prix vente'!C:C)</f>
        <v>0</v>
      </c>
      <c r="I143" s="57" t="str">
        <f t="shared" si="7"/>
        <v/>
      </c>
    </row>
    <row r="144" spans="7:9">
      <c r="G144" s="57" t="str">
        <f t="shared" si="6"/>
        <v/>
      </c>
      <c r="H144" s="57">
        <f>SUMIF('Prix vente'!B:B,CUMP!A144,'Prix vente'!C:C)</f>
        <v>0</v>
      </c>
      <c r="I144" s="57" t="str">
        <f t="shared" si="7"/>
        <v/>
      </c>
    </row>
    <row r="145" spans="7:9">
      <c r="G145" s="57" t="str">
        <f t="shared" si="6"/>
        <v/>
      </c>
      <c r="H145" s="57">
        <f>SUMIF('Prix vente'!B:B,CUMP!A145,'Prix vente'!C:C)</f>
        <v>0</v>
      </c>
      <c r="I145" s="57" t="str">
        <f t="shared" si="7"/>
        <v/>
      </c>
    </row>
    <row r="146" spans="7:9">
      <c r="G146" s="57" t="str">
        <f t="shared" ref="G146:G209" si="8">IF(B146&lt;&gt;"",C146/B146,"")</f>
        <v/>
      </c>
      <c r="H146" s="57">
        <f>SUMIF('Prix vente'!B:B,CUMP!A146,'Prix vente'!C:C)</f>
        <v>0</v>
      </c>
      <c r="I146" s="57" t="str">
        <f t="shared" ref="I146:I209" si="9">IF(G146&lt;&gt;"",(H146-G146)*B146,"")</f>
        <v/>
      </c>
    </row>
    <row r="147" spans="7:9">
      <c r="G147" s="57" t="str">
        <f t="shared" si="8"/>
        <v/>
      </c>
      <c r="H147" s="57">
        <f>SUMIF('Prix vente'!B:B,CUMP!A147,'Prix vente'!C:C)</f>
        <v>0</v>
      </c>
      <c r="I147" s="57" t="str">
        <f t="shared" si="9"/>
        <v/>
      </c>
    </row>
    <row r="148" spans="7:9">
      <c r="G148" s="57" t="str">
        <f t="shared" si="8"/>
        <v/>
      </c>
      <c r="H148" s="57">
        <f>SUMIF('Prix vente'!B:B,CUMP!A148,'Prix vente'!C:C)</f>
        <v>0</v>
      </c>
      <c r="I148" s="57" t="str">
        <f t="shared" si="9"/>
        <v/>
      </c>
    </row>
    <row r="149" spans="7:9">
      <c r="G149" s="57" t="str">
        <f t="shared" si="8"/>
        <v/>
      </c>
      <c r="H149" s="57">
        <f>SUMIF('Prix vente'!B:B,CUMP!A149,'Prix vente'!C:C)</f>
        <v>0</v>
      </c>
      <c r="I149" s="57" t="str">
        <f t="shared" si="9"/>
        <v/>
      </c>
    </row>
    <row r="150" spans="7:9">
      <c r="G150" s="57" t="str">
        <f t="shared" si="8"/>
        <v/>
      </c>
      <c r="H150" s="57">
        <f>SUMIF('Prix vente'!B:B,CUMP!A150,'Prix vente'!C:C)</f>
        <v>0</v>
      </c>
      <c r="I150" s="57" t="str">
        <f t="shared" si="9"/>
        <v/>
      </c>
    </row>
    <row r="151" spans="7:9">
      <c r="G151" s="57" t="str">
        <f t="shared" si="8"/>
        <v/>
      </c>
      <c r="H151" s="57">
        <f>SUMIF('Prix vente'!B:B,CUMP!A151,'Prix vente'!C:C)</f>
        <v>0</v>
      </c>
      <c r="I151" s="57" t="str">
        <f t="shared" si="9"/>
        <v/>
      </c>
    </row>
    <row r="152" spans="7:9">
      <c r="G152" s="57" t="str">
        <f t="shared" si="8"/>
        <v/>
      </c>
      <c r="H152" s="57">
        <f>SUMIF('Prix vente'!B:B,CUMP!A152,'Prix vente'!C:C)</f>
        <v>0</v>
      </c>
      <c r="I152" s="57" t="str">
        <f t="shared" si="9"/>
        <v/>
      </c>
    </row>
    <row r="153" spans="7:9">
      <c r="G153" s="57" t="str">
        <f t="shared" si="8"/>
        <v/>
      </c>
      <c r="H153" s="57">
        <f>SUMIF('Prix vente'!B:B,CUMP!A153,'Prix vente'!C:C)</f>
        <v>0</v>
      </c>
      <c r="I153" s="57" t="str">
        <f t="shared" si="9"/>
        <v/>
      </c>
    </row>
    <row r="154" spans="7:9">
      <c r="G154" s="57" t="str">
        <f t="shared" si="8"/>
        <v/>
      </c>
      <c r="H154" s="57">
        <f>SUMIF('Prix vente'!B:B,CUMP!A154,'Prix vente'!C:C)</f>
        <v>0</v>
      </c>
      <c r="I154" s="57" t="str">
        <f t="shared" si="9"/>
        <v/>
      </c>
    </row>
    <row r="155" spans="7:9">
      <c r="G155" s="57" t="str">
        <f t="shared" si="8"/>
        <v/>
      </c>
      <c r="H155" s="57">
        <f>SUMIF('Prix vente'!B:B,CUMP!A155,'Prix vente'!C:C)</f>
        <v>0</v>
      </c>
      <c r="I155" s="57" t="str">
        <f t="shared" si="9"/>
        <v/>
      </c>
    </row>
    <row r="156" spans="7:9">
      <c r="G156" s="57" t="str">
        <f t="shared" si="8"/>
        <v/>
      </c>
      <c r="H156" s="57">
        <f>SUMIF('Prix vente'!B:B,CUMP!A156,'Prix vente'!C:C)</f>
        <v>0</v>
      </c>
      <c r="I156" s="57" t="str">
        <f t="shared" si="9"/>
        <v/>
      </c>
    </row>
    <row r="157" spans="7:9">
      <c r="G157" s="57" t="str">
        <f t="shared" si="8"/>
        <v/>
      </c>
      <c r="H157" s="57">
        <f>SUMIF('Prix vente'!B:B,CUMP!A157,'Prix vente'!C:C)</f>
        <v>0</v>
      </c>
      <c r="I157" s="57" t="str">
        <f t="shared" si="9"/>
        <v/>
      </c>
    </row>
    <row r="158" spans="7:9">
      <c r="G158" s="57" t="str">
        <f t="shared" si="8"/>
        <v/>
      </c>
      <c r="H158" s="57">
        <f>SUMIF('Prix vente'!B:B,CUMP!A158,'Prix vente'!C:C)</f>
        <v>0</v>
      </c>
      <c r="I158" s="57" t="str">
        <f t="shared" si="9"/>
        <v/>
      </c>
    </row>
    <row r="159" spans="7:9">
      <c r="G159" s="57" t="str">
        <f t="shared" si="8"/>
        <v/>
      </c>
      <c r="H159" s="57">
        <f>SUMIF('Prix vente'!B:B,CUMP!A159,'Prix vente'!C:C)</f>
        <v>0</v>
      </c>
      <c r="I159" s="57" t="str">
        <f t="shared" si="9"/>
        <v/>
      </c>
    </row>
    <row r="160" spans="7:9">
      <c r="G160" s="57" t="str">
        <f t="shared" si="8"/>
        <v/>
      </c>
      <c r="H160" s="57">
        <f>SUMIF('Prix vente'!B:B,CUMP!A160,'Prix vente'!C:C)</f>
        <v>0</v>
      </c>
      <c r="I160" s="57" t="str">
        <f t="shared" si="9"/>
        <v/>
      </c>
    </row>
    <row r="161" spans="7:9">
      <c r="G161" s="57" t="str">
        <f t="shared" si="8"/>
        <v/>
      </c>
      <c r="H161" s="57">
        <f>SUMIF('Prix vente'!B:B,CUMP!A161,'Prix vente'!C:C)</f>
        <v>0</v>
      </c>
      <c r="I161" s="57" t="str">
        <f t="shared" si="9"/>
        <v/>
      </c>
    </row>
    <row r="162" spans="7:9">
      <c r="G162" s="57" t="str">
        <f t="shared" si="8"/>
        <v/>
      </c>
      <c r="H162" s="57">
        <f>SUMIF('Prix vente'!B:B,CUMP!A162,'Prix vente'!C:C)</f>
        <v>0</v>
      </c>
      <c r="I162" s="57" t="str">
        <f t="shared" si="9"/>
        <v/>
      </c>
    </row>
    <row r="163" spans="7:9">
      <c r="G163" s="57" t="str">
        <f t="shared" si="8"/>
        <v/>
      </c>
      <c r="H163" s="57">
        <f>SUMIF('Prix vente'!B:B,CUMP!A163,'Prix vente'!C:C)</f>
        <v>0</v>
      </c>
      <c r="I163" s="57" t="str">
        <f t="shared" si="9"/>
        <v/>
      </c>
    </row>
    <row r="164" spans="7:9">
      <c r="G164" s="57" t="str">
        <f t="shared" si="8"/>
        <v/>
      </c>
      <c r="H164" s="57">
        <f>SUMIF('Prix vente'!B:B,CUMP!A164,'Prix vente'!C:C)</f>
        <v>0</v>
      </c>
      <c r="I164" s="57" t="str">
        <f t="shared" si="9"/>
        <v/>
      </c>
    </row>
    <row r="165" spans="7:9">
      <c r="G165" s="57" t="str">
        <f t="shared" si="8"/>
        <v/>
      </c>
      <c r="H165" s="57">
        <f>SUMIF('Prix vente'!B:B,CUMP!A165,'Prix vente'!C:C)</f>
        <v>0</v>
      </c>
      <c r="I165" s="57" t="str">
        <f t="shared" si="9"/>
        <v/>
      </c>
    </row>
    <row r="166" spans="7:9">
      <c r="G166" s="57" t="str">
        <f t="shared" si="8"/>
        <v/>
      </c>
      <c r="H166" s="57">
        <f>SUMIF('Prix vente'!B:B,CUMP!A166,'Prix vente'!C:C)</f>
        <v>0</v>
      </c>
      <c r="I166" s="57" t="str">
        <f t="shared" si="9"/>
        <v/>
      </c>
    </row>
    <row r="167" spans="7:9">
      <c r="G167" s="57" t="str">
        <f t="shared" si="8"/>
        <v/>
      </c>
      <c r="H167" s="57">
        <f>SUMIF('Prix vente'!B:B,CUMP!A167,'Prix vente'!C:C)</f>
        <v>0</v>
      </c>
      <c r="I167" s="57" t="str">
        <f t="shared" si="9"/>
        <v/>
      </c>
    </row>
    <row r="168" spans="7:9">
      <c r="G168" s="57" t="str">
        <f t="shared" si="8"/>
        <v/>
      </c>
      <c r="H168" s="57">
        <f>SUMIF('Prix vente'!B:B,CUMP!A168,'Prix vente'!C:C)</f>
        <v>0</v>
      </c>
      <c r="I168" s="57" t="str">
        <f t="shared" si="9"/>
        <v/>
      </c>
    </row>
    <row r="169" spans="7:9">
      <c r="G169" s="57" t="str">
        <f t="shared" si="8"/>
        <v/>
      </c>
      <c r="H169" s="57">
        <f>SUMIF('Prix vente'!B:B,CUMP!A169,'Prix vente'!C:C)</f>
        <v>0</v>
      </c>
      <c r="I169" s="57" t="str">
        <f t="shared" si="9"/>
        <v/>
      </c>
    </row>
    <row r="170" spans="7:9">
      <c r="G170" s="57" t="str">
        <f t="shared" si="8"/>
        <v/>
      </c>
      <c r="H170" s="57">
        <f>SUMIF('Prix vente'!B:B,CUMP!A170,'Prix vente'!C:C)</f>
        <v>0</v>
      </c>
      <c r="I170" s="57" t="str">
        <f t="shared" si="9"/>
        <v/>
      </c>
    </row>
    <row r="171" spans="7:9">
      <c r="G171" s="57" t="str">
        <f t="shared" si="8"/>
        <v/>
      </c>
      <c r="H171" s="57">
        <f>SUMIF('Prix vente'!B:B,CUMP!A171,'Prix vente'!C:C)</f>
        <v>0</v>
      </c>
      <c r="I171" s="57" t="str">
        <f t="shared" si="9"/>
        <v/>
      </c>
    </row>
    <row r="172" spans="7:9">
      <c r="G172" s="57" t="str">
        <f t="shared" si="8"/>
        <v/>
      </c>
      <c r="H172" s="57">
        <f>SUMIF('Prix vente'!B:B,CUMP!A172,'Prix vente'!C:C)</f>
        <v>0</v>
      </c>
      <c r="I172" s="57" t="str">
        <f t="shared" si="9"/>
        <v/>
      </c>
    </row>
    <row r="173" spans="7:9">
      <c r="G173" s="57" t="str">
        <f t="shared" si="8"/>
        <v/>
      </c>
      <c r="H173" s="57">
        <f>SUMIF('Prix vente'!B:B,CUMP!A173,'Prix vente'!C:C)</f>
        <v>0</v>
      </c>
      <c r="I173" s="57" t="str">
        <f t="shared" si="9"/>
        <v/>
      </c>
    </row>
    <row r="174" spans="7:9">
      <c r="G174" s="57" t="str">
        <f t="shared" si="8"/>
        <v/>
      </c>
      <c r="H174" s="57">
        <f>SUMIF('Prix vente'!B:B,CUMP!A174,'Prix vente'!C:C)</f>
        <v>0</v>
      </c>
      <c r="I174" s="57" t="str">
        <f t="shared" si="9"/>
        <v/>
      </c>
    </row>
    <row r="175" spans="7:9">
      <c r="G175" s="57" t="str">
        <f t="shared" si="8"/>
        <v/>
      </c>
      <c r="H175" s="57">
        <f>SUMIF('Prix vente'!B:B,CUMP!A175,'Prix vente'!C:C)</f>
        <v>0</v>
      </c>
      <c r="I175" s="57" t="str">
        <f t="shared" si="9"/>
        <v/>
      </c>
    </row>
    <row r="176" spans="7:9">
      <c r="G176" s="57" t="str">
        <f t="shared" si="8"/>
        <v/>
      </c>
      <c r="H176" s="57">
        <f>SUMIF('Prix vente'!B:B,CUMP!A176,'Prix vente'!C:C)</f>
        <v>0</v>
      </c>
      <c r="I176" s="57" t="str">
        <f t="shared" si="9"/>
        <v/>
      </c>
    </row>
    <row r="177" spans="7:9">
      <c r="G177" s="57" t="str">
        <f t="shared" si="8"/>
        <v/>
      </c>
      <c r="H177" s="57">
        <f>SUMIF('Prix vente'!B:B,CUMP!A177,'Prix vente'!C:C)</f>
        <v>0</v>
      </c>
      <c r="I177" s="57" t="str">
        <f t="shared" si="9"/>
        <v/>
      </c>
    </row>
    <row r="178" spans="7:9">
      <c r="G178" s="57" t="str">
        <f t="shared" si="8"/>
        <v/>
      </c>
      <c r="H178" s="57">
        <f>SUMIF('Prix vente'!B:B,CUMP!A178,'Prix vente'!C:C)</f>
        <v>0</v>
      </c>
      <c r="I178" s="57" t="str">
        <f t="shared" si="9"/>
        <v/>
      </c>
    </row>
    <row r="179" spans="7:9">
      <c r="G179" s="57" t="str">
        <f t="shared" si="8"/>
        <v/>
      </c>
      <c r="H179" s="57">
        <f>SUMIF('Prix vente'!B:B,CUMP!A179,'Prix vente'!C:C)</f>
        <v>0</v>
      </c>
      <c r="I179" s="57" t="str">
        <f t="shared" si="9"/>
        <v/>
      </c>
    </row>
    <row r="180" spans="7:9">
      <c r="G180" s="57" t="str">
        <f t="shared" si="8"/>
        <v/>
      </c>
      <c r="H180" s="57">
        <f>SUMIF('Prix vente'!B:B,CUMP!A180,'Prix vente'!C:C)</f>
        <v>0</v>
      </c>
      <c r="I180" s="57" t="str">
        <f t="shared" si="9"/>
        <v/>
      </c>
    </row>
    <row r="181" spans="7:9">
      <c r="G181" s="57" t="str">
        <f t="shared" si="8"/>
        <v/>
      </c>
      <c r="H181" s="57">
        <f>SUMIF('Prix vente'!B:B,CUMP!A181,'Prix vente'!C:C)</f>
        <v>0</v>
      </c>
      <c r="I181" s="57" t="str">
        <f t="shared" si="9"/>
        <v/>
      </c>
    </row>
    <row r="182" spans="7:9">
      <c r="G182" s="57" t="str">
        <f t="shared" si="8"/>
        <v/>
      </c>
      <c r="H182" s="57">
        <f>SUMIF('Prix vente'!B:B,CUMP!A182,'Prix vente'!C:C)</f>
        <v>0</v>
      </c>
      <c r="I182" s="57" t="str">
        <f t="shared" si="9"/>
        <v/>
      </c>
    </row>
    <row r="183" spans="7:9">
      <c r="G183" s="57" t="str">
        <f t="shared" si="8"/>
        <v/>
      </c>
      <c r="H183" s="57">
        <f>SUMIF('Prix vente'!B:B,CUMP!A183,'Prix vente'!C:C)</f>
        <v>0</v>
      </c>
      <c r="I183" s="57" t="str">
        <f t="shared" si="9"/>
        <v/>
      </c>
    </row>
    <row r="184" spans="7:9">
      <c r="G184" s="57" t="str">
        <f t="shared" si="8"/>
        <v/>
      </c>
      <c r="H184" s="57">
        <f>SUMIF('Prix vente'!B:B,CUMP!A184,'Prix vente'!C:C)</f>
        <v>0</v>
      </c>
      <c r="I184" s="57" t="str">
        <f t="shared" si="9"/>
        <v/>
      </c>
    </row>
    <row r="185" spans="7:9">
      <c r="G185" s="57" t="str">
        <f t="shared" si="8"/>
        <v/>
      </c>
      <c r="H185" s="57">
        <f>SUMIF('Prix vente'!B:B,CUMP!A185,'Prix vente'!C:C)</f>
        <v>0</v>
      </c>
      <c r="I185" s="57" t="str">
        <f t="shared" si="9"/>
        <v/>
      </c>
    </row>
    <row r="186" spans="7:9">
      <c r="G186" s="57" t="str">
        <f t="shared" si="8"/>
        <v/>
      </c>
      <c r="H186" s="57">
        <f>SUMIF('Prix vente'!B:B,CUMP!A186,'Prix vente'!C:C)</f>
        <v>0</v>
      </c>
      <c r="I186" s="57" t="str">
        <f t="shared" si="9"/>
        <v/>
      </c>
    </row>
    <row r="187" spans="7:9">
      <c r="G187" s="57" t="str">
        <f t="shared" si="8"/>
        <v/>
      </c>
      <c r="H187" s="57">
        <f>SUMIF('Prix vente'!B:B,CUMP!A187,'Prix vente'!C:C)</f>
        <v>0</v>
      </c>
      <c r="I187" s="57" t="str">
        <f t="shared" si="9"/>
        <v/>
      </c>
    </row>
    <row r="188" spans="7:9">
      <c r="G188" s="57" t="str">
        <f t="shared" si="8"/>
        <v/>
      </c>
      <c r="H188" s="57">
        <f>SUMIF('Prix vente'!B:B,CUMP!A188,'Prix vente'!C:C)</f>
        <v>0</v>
      </c>
      <c r="I188" s="57" t="str">
        <f t="shared" si="9"/>
        <v/>
      </c>
    </row>
    <row r="189" spans="7:9">
      <c r="G189" s="57" t="str">
        <f t="shared" si="8"/>
        <v/>
      </c>
      <c r="H189" s="57">
        <f>SUMIF('Prix vente'!B:B,CUMP!A189,'Prix vente'!C:C)</f>
        <v>0</v>
      </c>
      <c r="I189" s="57" t="str">
        <f t="shared" si="9"/>
        <v/>
      </c>
    </row>
    <row r="190" spans="7:9">
      <c r="G190" s="57" t="str">
        <f t="shared" si="8"/>
        <v/>
      </c>
      <c r="H190" s="57">
        <f>SUMIF('Prix vente'!B:B,CUMP!A190,'Prix vente'!C:C)</f>
        <v>0</v>
      </c>
      <c r="I190" s="57" t="str">
        <f t="shared" si="9"/>
        <v/>
      </c>
    </row>
    <row r="191" spans="7:9">
      <c r="G191" s="57" t="str">
        <f t="shared" si="8"/>
        <v/>
      </c>
      <c r="H191" s="57">
        <f>SUMIF('Prix vente'!B:B,CUMP!A191,'Prix vente'!C:C)</f>
        <v>0</v>
      </c>
      <c r="I191" s="57" t="str">
        <f t="shared" si="9"/>
        <v/>
      </c>
    </row>
    <row r="192" spans="7:9">
      <c r="G192" s="57" t="str">
        <f t="shared" si="8"/>
        <v/>
      </c>
      <c r="H192" s="57">
        <f>SUMIF('Prix vente'!B:B,CUMP!A192,'Prix vente'!C:C)</f>
        <v>0</v>
      </c>
      <c r="I192" s="57" t="str">
        <f t="shared" si="9"/>
        <v/>
      </c>
    </row>
    <row r="193" spans="7:9">
      <c r="G193" s="57" t="str">
        <f t="shared" si="8"/>
        <v/>
      </c>
      <c r="H193" s="57">
        <f>SUMIF('Prix vente'!B:B,CUMP!A193,'Prix vente'!C:C)</f>
        <v>0</v>
      </c>
      <c r="I193" s="57" t="str">
        <f t="shared" si="9"/>
        <v/>
      </c>
    </row>
    <row r="194" spans="7:9">
      <c r="G194" s="57" t="str">
        <f t="shared" si="8"/>
        <v/>
      </c>
      <c r="H194" s="57">
        <f>SUMIF('Prix vente'!B:B,CUMP!A194,'Prix vente'!C:C)</f>
        <v>0</v>
      </c>
      <c r="I194" s="57" t="str">
        <f t="shared" si="9"/>
        <v/>
      </c>
    </row>
    <row r="195" spans="7:9">
      <c r="G195" s="57" t="str">
        <f t="shared" si="8"/>
        <v/>
      </c>
      <c r="H195" s="57">
        <f>SUMIF('Prix vente'!B:B,CUMP!A195,'Prix vente'!C:C)</f>
        <v>0</v>
      </c>
      <c r="I195" s="57" t="str">
        <f t="shared" si="9"/>
        <v/>
      </c>
    </row>
    <row r="196" spans="7:9">
      <c r="G196" s="57" t="str">
        <f t="shared" si="8"/>
        <v/>
      </c>
      <c r="H196" s="57">
        <f>SUMIF('Prix vente'!B:B,CUMP!A196,'Prix vente'!C:C)</f>
        <v>0</v>
      </c>
      <c r="I196" s="57" t="str">
        <f t="shared" si="9"/>
        <v/>
      </c>
    </row>
    <row r="197" spans="7:9">
      <c r="G197" s="57" t="str">
        <f t="shared" si="8"/>
        <v/>
      </c>
      <c r="H197" s="57">
        <f>SUMIF('Prix vente'!B:B,CUMP!A197,'Prix vente'!C:C)</f>
        <v>0</v>
      </c>
      <c r="I197" s="57" t="str">
        <f t="shared" si="9"/>
        <v/>
      </c>
    </row>
    <row r="198" spans="7:9">
      <c r="G198" s="57" t="str">
        <f t="shared" si="8"/>
        <v/>
      </c>
      <c r="H198" s="57">
        <f>SUMIF('Prix vente'!B:B,CUMP!A198,'Prix vente'!C:C)</f>
        <v>0</v>
      </c>
      <c r="I198" s="57" t="str">
        <f t="shared" si="9"/>
        <v/>
      </c>
    </row>
    <row r="199" spans="7:9">
      <c r="G199" s="57" t="str">
        <f t="shared" si="8"/>
        <v/>
      </c>
      <c r="H199" s="57">
        <f>SUMIF('Prix vente'!B:B,CUMP!A199,'Prix vente'!C:C)</f>
        <v>0</v>
      </c>
      <c r="I199" s="57" t="str">
        <f t="shared" si="9"/>
        <v/>
      </c>
    </row>
    <row r="200" spans="7:9">
      <c r="G200" s="57" t="str">
        <f t="shared" si="8"/>
        <v/>
      </c>
      <c r="H200" s="57">
        <f>SUMIF('Prix vente'!B:B,CUMP!A200,'Prix vente'!C:C)</f>
        <v>0</v>
      </c>
      <c r="I200" s="57" t="str">
        <f t="shared" si="9"/>
        <v/>
      </c>
    </row>
    <row r="201" spans="7:9">
      <c r="G201" s="57" t="str">
        <f t="shared" si="8"/>
        <v/>
      </c>
      <c r="H201" s="57">
        <f>SUMIF('Prix vente'!B:B,CUMP!A201,'Prix vente'!C:C)</f>
        <v>0</v>
      </c>
      <c r="I201" s="57" t="str">
        <f t="shared" si="9"/>
        <v/>
      </c>
    </row>
    <row r="202" spans="7:9">
      <c r="G202" s="57" t="str">
        <f t="shared" si="8"/>
        <v/>
      </c>
      <c r="H202" s="57">
        <f>SUMIF('Prix vente'!B:B,CUMP!A202,'Prix vente'!C:C)</f>
        <v>0</v>
      </c>
      <c r="I202" s="57" t="str">
        <f t="shared" si="9"/>
        <v/>
      </c>
    </row>
    <row r="203" spans="7:9">
      <c r="G203" s="57" t="str">
        <f t="shared" si="8"/>
        <v/>
      </c>
      <c r="H203" s="57">
        <f>SUMIF('Prix vente'!B:B,CUMP!A203,'Prix vente'!C:C)</f>
        <v>0</v>
      </c>
      <c r="I203" s="57" t="str">
        <f t="shared" si="9"/>
        <v/>
      </c>
    </row>
    <row r="204" spans="7:9">
      <c r="G204" s="57" t="str">
        <f t="shared" si="8"/>
        <v/>
      </c>
      <c r="H204" s="57">
        <f>SUMIF('Prix vente'!B:B,CUMP!A204,'Prix vente'!C:C)</f>
        <v>0</v>
      </c>
      <c r="I204" s="57" t="str">
        <f t="shared" si="9"/>
        <v/>
      </c>
    </row>
    <row r="205" spans="7:9">
      <c r="G205" s="57" t="str">
        <f t="shared" si="8"/>
        <v/>
      </c>
      <c r="H205" s="57">
        <f>SUMIF('Prix vente'!B:B,CUMP!A205,'Prix vente'!C:C)</f>
        <v>0</v>
      </c>
      <c r="I205" s="57" t="str">
        <f t="shared" si="9"/>
        <v/>
      </c>
    </row>
    <row r="206" spans="7:9">
      <c r="G206" s="57" t="str">
        <f t="shared" si="8"/>
        <v/>
      </c>
      <c r="H206" s="57">
        <f>SUMIF('Prix vente'!B:B,CUMP!A206,'Prix vente'!C:C)</f>
        <v>0</v>
      </c>
      <c r="I206" s="57" t="str">
        <f t="shared" si="9"/>
        <v/>
      </c>
    </row>
    <row r="207" spans="7:9">
      <c r="G207" s="57" t="str">
        <f t="shared" si="8"/>
        <v/>
      </c>
      <c r="H207" s="57">
        <f>SUMIF('Prix vente'!B:B,CUMP!A207,'Prix vente'!C:C)</f>
        <v>0</v>
      </c>
      <c r="I207" s="57" t="str">
        <f t="shared" si="9"/>
        <v/>
      </c>
    </row>
    <row r="208" spans="7:9">
      <c r="G208" s="57" t="str">
        <f t="shared" si="8"/>
        <v/>
      </c>
      <c r="H208" s="57">
        <f>SUMIF('Prix vente'!B:B,CUMP!A208,'Prix vente'!C:C)</f>
        <v>0</v>
      </c>
      <c r="I208" s="57" t="str">
        <f t="shared" si="9"/>
        <v/>
      </c>
    </row>
    <row r="209" spans="7:9">
      <c r="G209" s="57" t="str">
        <f t="shared" si="8"/>
        <v/>
      </c>
      <c r="H209" s="57">
        <f>SUMIF('Prix vente'!B:B,CUMP!A209,'Prix vente'!C:C)</f>
        <v>0</v>
      </c>
      <c r="I209" s="57" t="str">
        <f t="shared" si="9"/>
        <v/>
      </c>
    </row>
    <row r="210" spans="7:9">
      <c r="G210" s="57" t="str">
        <f t="shared" ref="G210:G231" si="10">IF(B210&lt;&gt;"",C210/B210,"")</f>
        <v/>
      </c>
      <c r="H210" s="57">
        <f>SUMIF('Prix vente'!B:B,CUMP!A210,'Prix vente'!C:C)</f>
        <v>0</v>
      </c>
      <c r="I210" s="57" t="str">
        <f t="shared" ref="I210:I231" si="11">IF(G210&lt;&gt;"",(H210-G210)*B210,"")</f>
        <v/>
      </c>
    </row>
    <row r="211" spans="7:9">
      <c r="G211" s="57" t="str">
        <f t="shared" si="10"/>
        <v/>
      </c>
      <c r="H211" s="57">
        <f>SUMIF('Prix vente'!B:B,CUMP!A211,'Prix vente'!C:C)</f>
        <v>0</v>
      </c>
      <c r="I211" s="57" t="str">
        <f t="shared" si="11"/>
        <v/>
      </c>
    </row>
    <row r="212" spans="7:9">
      <c r="G212" s="57" t="str">
        <f t="shared" si="10"/>
        <v/>
      </c>
      <c r="H212" s="57">
        <f>SUMIF('Prix vente'!B:B,CUMP!A212,'Prix vente'!C:C)</f>
        <v>0</v>
      </c>
      <c r="I212" s="57" t="str">
        <f t="shared" si="11"/>
        <v/>
      </c>
    </row>
    <row r="213" spans="7:9">
      <c r="G213" s="57" t="str">
        <f t="shared" si="10"/>
        <v/>
      </c>
      <c r="H213" s="57">
        <f>SUMIF('Prix vente'!B:B,CUMP!A213,'Prix vente'!C:C)</f>
        <v>0</v>
      </c>
      <c r="I213" s="57" t="str">
        <f t="shared" si="11"/>
        <v/>
      </c>
    </row>
    <row r="214" spans="7:9">
      <c r="G214" s="57" t="str">
        <f t="shared" si="10"/>
        <v/>
      </c>
      <c r="H214" s="57">
        <f>SUMIF('Prix vente'!B:B,CUMP!A214,'Prix vente'!C:C)</f>
        <v>0</v>
      </c>
      <c r="I214" s="57" t="str">
        <f t="shared" si="11"/>
        <v/>
      </c>
    </row>
    <row r="215" spans="7:9">
      <c r="G215" s="57" t="str">
        <f t="shared" si="10"/>
        <v/>
      </c>
      <c r="H215" s="57">
        <f>SUMIF('Prix vente'!B:B,CUMP!A215,'Prix vente'!C:C)</f>
        <v>0</v>
      </c>
      <c r="I215" s="57" t="str">
        <f t="shared" si="11"/>
        <v/>
      </c>
    </row>
    <row r="216" spans="7:9">
      <c r="G216" s="57" t="str">
        <f t="shared" si="10"/>
        <v/>
      </c>
      <c r="H216" s="57">
        <f>SUMIF('Prix vente'!B:B,CUMP!A216,'Prix vente'!C:C)</f>
        <v>0</v>
      </c>
      <c r="I216" s="57" t="str">
        <f t="shared" si="11"/>
        <v/>
      </c>
    </row>
    <row r="217" spans="7:9">
      <c r="G217" s="57" t="str">
        <f t="shared" si="10"/>
        <v/>
      </c>
      <c r="H217" s="57">
        <f>SUMIF('Prix vente'!B:B,CUMP!A217,'Prix vente'!C:C)</f>
        <v>0</v>
      </c>
      <c r="I217" s="57" t="str">
        <f t="shared" si="11"/>
        <v/>
      </c>
    </row>
    <row r="218" spans="7:9">
      <c r="G218" s="57" t="str">
        <f t="shared" si="10"/>
        <v/>
      </c>
      <c r="H218" s="57">
        <f>SUMIF('Prix vente'!B:B,CUMP!A218,'Prix vente'!C:C)</f>
        <v>0</v>
      </c>
      <c r="I218" s="57" t="str">
        <f t="shared" si="11"/>
        <v/>
      </c>
    </row>
    <row r="219" spans="7:9">
      <c r="G219" s="57" t="str">
        <f t="shared" si="10"/>
        <v/>
      </c>
      <c r="H219" s="57">
        <f>SUMIF('Prix vente'!B:B,CUMP!A219,'Prix vente'!C:C)</f>
        <v>0</v>
      </c>
      <c r="I219" s="57" t="str">
        <f t="shared" si="11"/>
        <v/>
      </c>
    </row>
    <row r="220" spans="7:9">
      <c r="G220" s="57" t="str">
        <f t="shared" si="10"/>
        <v/>
      </c>
      <c r="H220" s="57">
        <f>SUMIF('Prix vente'!B:B,CUMP!A220,'Prix vente'!C:C)</f>
        <v>0</v>
      </c>
      <c r="I220" s="57" t="str">
        <f t="shared" si="11"/>
        <v/>
      </c>
    </row>
    <row r="221" spans="7:9">
      <c r="G221" s="57" t="str">
        <f t="shared" si="10"/>
        <v/>
      </c>
      <c r="H221" s="57">
        <f>SUMIF('Prix vente'!B:B,CUMP!A221,'Prix vente'!C:C)</f>
        <v>0</v>
      </c>
      <c r="I221" s="57" t="str">
        <f t="shared" si="11"/>
        <v/>
      </c>
    </row>
    <row r="222" spans="7:9">
      <c r="G222" s="57" t="str">
        <f t="shared" si="10"/>
        <v/>
      </c>
      <c r="H222" s="57">
        <f>SUMIF('Prix vente'!B:B,CUMP!A222,'Prix vente'!C:C)</f>
        <v>0</v>
      </c>
      <c r="I222" s="57" t="str">
        <f t="shared" si="11"/>
        <v/>
      </c>
    </row>
    <row r="223" spans="7:9">
      <c r="G223" s="57" t="str">
        <f t="shared" si="10"/>
        <v/>
      </c>
      <c r="H223" s="57">
        <f>SUMIF('Prix vente'!B:B,CUMP!A223,'Prix vente'!C:C)</f>
        <v>0</v>
      </c>
      <c r="I223" s="57" t="str">
        <f t="shared" si="11"/>
        <v/>
      </c>
    </row>
    <row r="224" spans="7:9">
      <c r="G224" s="57" t="str">
        <f t="shared" si="10"/>
        <v/>
      </c>
      <c r="H224" s="57">
        <f>SUMIF('Prix vente'!B:B,CUMP!A224,'Prix vente'!C:C)</f>
        <v>0</v>
      </c>
      <c r="I224" s="57" t="str">
        <f t="shared" si="11"/>
        <v/>
      </c>
    </row>
    <row r="225" spans="7:9">
      <c r="G225" s="57" t="str">
        <f t="shared" si="10"/>
        <v/>
      </c>
      <c r="H225" s="57">
        <f>SUMIF('Prix vente'!B:B,CUMP!A225,'Prix vente'!C:C)</f>
        <v>0</v>
      </c>
      <c r="I225" s="57" t="str">
        <f t="shared" si="11"/>
        <v/>
      </c>
    </row>
    <row r="226" spans="7:9">
      <c r="G226" s="57" t="str">
        <f t="shared" si="10"/>
        <v/>
      </c>
      <c r="H226" s="57">
        <f>SUMIF('Prix vente'!B:B,CUMP!A226,'Prix vente'!C:C)</f>
        <v>0</v>
      </c>
      <c r="I226" s="57" t="str">
        <f t="shared" si="11"/>
        <v/>
      </c>
    </row>
    <row r="227" spans="7:9">
      <c r="G227" s="57" t="str">
        <f t="shared" si="10"/>
        <v/>
      </c>
      <c r="H227" s="57">
        <f>SUMIF('Prix vente'!B:B,CUMP!A227,'Prix vente'!C:C)</f>
        <v>0</v>
      </c>
      <c r="I227" s="57" t="str">
        <f t="shared" si="11"/>
        <v/>
      </c>
    </row>
    <row r="228" spans="7:9">
      <c r="G228" s="57" t="str">
        <f t="shared" si="10"/>
        <v/>
      </c>
      <c r="H228" s="57">
        <f>SUMIF('Prix vente'!B:B,CUMP!A228,'Prix vente'!C:C)</f>
        <v>0</v>
      </c>
      <c r="I228" s="57" t="str">
        <f t="shared" si="11"/>
        <v/>
      </c>
    </row>
    <row r="229" spans="7:9">
      <c r="G229" s="57" t="str">
        <f t="shared" si="10"/>
        <v/>
      </c>
      <c r="H229" s="57">
        <f>SUMIF('Prix vente'!B:B,CUMP!A229,'Prix vente'!C:C)</f>
        <v>0</v>
      </c>
      <c r="I229" s="57" t="str">
        <f t="shared" si="11"/>
        <v/>
      </c>
    </row>
    <row r="230" spans="7:9">
      <c r="G230" s="57" t="str">
        <f t="shared" si="10"/>
        <v/>
      </c>
      <c r="H230" s="57">
        <f>SUMIF('Prix vente'!B:B,CUMP!A230,'Prix vente'!C:C)</f>
        <v>0</v>
      </c>
      <c r="I230" s="57" t="str">
        <f t="shared" si="11"/>
        <v/>
      </c>
    </row>
    <row r="231" spans="7:9">
      <c r="G231" s="57" t="str">
        <f t="shared" si="10"/>
        <v/>
      </c>
      <c r="H231" s="57">
        <f>SUMIF('Prix vente'!B:B,CUMP!A231,'Prix vente'!C:C)</f>
        <v>0</v>
      </c>
      <c r="I231" s="57" t="str">
        <f t="shared" si="11"/>
        <v/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C12"/>
  <sheetViews>
    <sheetView workbookViewId="0">
      <selection activeCell="C15" sqref="C15"/>
    </sheetView>
  </sheetViews>
  <sheetFormatPr baseColWidth="10" defaultColWidth="16" defaultRowHeight="16.5"/>
  <cols>
    <col min="1" max="16384" width="16" style="1"/>
  </cols>
  <sheetData>
    <row r="3" spans="1:3" ht="24.75">
      <c r="A3" s="21" t="s">
        <v>32</v>
      </c>
    </row>
    <row r="5" spans="1:3">
      <c r="B5" s="19" t="s">
        <v>3</v>
      </c>
      <c r="C5" s="19" t="s">
        <v>37</v>
      </c>
    </row>
    <row r="6" spans="1:3">
      <c r="B6" s="20" t="s">
        <v>16</v>
      </c>
      <c r="C6" s="18">
        <v>2</v>
      </c>
    </row>
    <row r="7" spans="1:3">
      <c r="B7" s="20" t="s">
        <v>33</v>
      </c>
      <c r="C7" s="18">
        <v>2</v>
      </c>
    </row>
    <row r="8" spans="1:3">
      <c r="B8" s="20" t="s">
        <v>28</v>
      </c>
      <c r="C8" s="18">
        <v>2</v>
      </c>
    </row>
    <row r="9" spans="1:3">
      <c r="B9" s="20" t="s">
        <v>34</v>
      </c>
      <c r="C9" s="18">
        <v>2</v>
      </c>
    </row>
    <row r="10" spans="1:3">
      <c r="B10" s="20" t="s">
        <v>35</v>
      </c>
      <c r="C10" s="18">
        <v>2</v>
      </c>
    </row>
    <row r="11" spans="1:3">
      <c r="B11" s="20" t="s">
        <v>36</v>
      </c>
      <c r="C11" s="18">
        <v>2</v>
      </c>
    </row>
    <row r="12" spans="1:3">
      <c r="B12" s="20" t="s">
        <v>17</v>
      </c>
      <c r="C12" s="1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2:I623"/>
  <sheetViews>
    <sheetView workbookViewId="0">
      <selection activeCell="C9" sqref="C9"/>
    </sheetView>
  </sheetViews>
  <sheetFormatPr baseColWidth="10" defaultRowHeight="16.5"/>
  <cols>
    <col min="1" max="1" width="31.28515625" style="34" customWidth="1"/>
    <col min="2" max="2" width="16.85546875" style="34" customWidth="1"/>
    <col min="3" max="3" width="34.42578125" style="34" customWidth="1"/>
    <col min="4" max="4" width="8.42578125" style="34" customWidth="1"/>
    <col min="5" max="5" width="9.7109375" style="34" customWidth="1"/>
    <col min="6" max="6" width="9.85546875" style="34" customWidth="1"/>
    <col min="7" max="8" width="11.42578125" style="34"/>
    <col min="9" max="9" width="13.140625" style="34" customWidth="1"/>
    <col min="10" max="16384" width="11.42578125" style="34"/>
  </cols>
  <sheetData>
    <row r="2" spans="1:9" ht="22.5">
      <c r="A2" s="33" t="s">
        <v>12</v>
      </c>
    </row>
    <row r="4" spans="1:9">
      <c r="A4" s="35"/>
      <c r="B4" s="35"/>
      <c r="C4" s="36"/>
    </row>
    <row r="5" spans="1:9">
      <c r="A5" s="34" t="s">
        <v>1</v>
      </c>
      <c r="B5" s="34" t="s">
        <v>18</v>
      </c>
      <c r="C5" s="36" t="s">
        <v>21</v>
      </c>
    </row>
    <row r="6" spans="1:9">
      <c r="A6" s="34" t="s">
        <v>2</v>
      </c>
      <c r="B6" s="34" t="s">
        <v>18</v>
      </c>
      <c r="C6" s="36" t="s">
        <v>22</v>
      </c>
    </row>
    <row r="8" spans="1:9" ht="17.25" thickBot="1">
      <c r="B8" s="34" t="s">
        <v>11</v>
      </c>
    </row>
    <row r="9" spans="1:9" ht="73.5" thickTop="1" thickBot="1">
      <c r="A9" s="37" t="s">
        <v>24</v>
      </c>
      <c r="B9" s="38" t="s">
        <v>13</v>
      </c>
      <c r="C9" s="38" t="s">
        <v>20</v>
      </c>
      <c r="D9" s="38" t="s">
        <v>19</v>
      </c>
      <c r="E9" s="38" t="s">
        <v>14</v>
      </c>
      <c r="F9" s="38" t="s">
        <v>15</v>
      </c>
      <c r="G9" s="39" t="s">
        <v>27</v>
      </c>
      <c r="H9" s="38" t="s">
        <v>31</v>
      </c>
      <c r="I9" s="38" t="s">
        <v>38</v>
      </c>
    </row>
    <row r="10" spans="1:9" ht="17.25" thickTop="1">
      <c r="A10" s="40" t="s">
        <v>25</v>
      </c>
      <c r="B10" s="41"/>
      <c r="C10" s="42"/>
      <c r="D10" s="42" t="s">
        <v>26</v>
      </c>
      <c r="E10" s="42">
        <v>0</v>
      </c>
      <c r="F10" s="42">
        <v>0</v>
      </c>
      <c r="G10" s="42" t="str">
        <f>IF(B10&lt;&gt;"",C10/B10,"")</f>
        <v/>
      </c>
      <c r="H10" s="42">
        <f>SUMIF('Prix vente'!B:B,CUMP!A10,'Prix vente'!C:C)</f>
        <v>0</v>
      </c>
      <c r="I10" s="42" t="str">
        <f>IF(G10&lt;&gt;"",(H10-G10)*B10,"")</f>
        <v/>
      </c>
    </row>
    <row r="11" spans="1:9">
      <c r="A11" s="40" t="s">
        <v>16</v>
      </c>
      <c r="B11" s="41">
        <v>1550</v>
      </c>
      <c r="C11" s="42">
        <v>419</v>
      </c>
      <c r="D11" s="42">
        <v>0.29079365079365083</v>
      </c>
      <c r="E11" s="42">
        <v>0.33</v>
      </c>
      <c r="F11" s="42">
        <v>0.23333333333333334</v>
      </c>
      <c r="G11" s="42">
        <f t="shared" ref="G11:G17" si="0">IF(B11&lt;&gt;"",C11/B11,"")</f>
        <v>0.27032258064516129</v>
      </c>
      <c r="H11" s="42">
        <f>SUMIF('Prix vente'!B:B,CUMP!A11,'Prix vente'!C:C)</f>
        <v>2</v>
      </c>
      <c r="I11" s="42">
        <f t="shared" ref="I11:I17" si="1">IF(G11&lt;&gt;"",(H11-G11)*B11,"")</f>
        <v>2681</v>
      </c>
    </row>
    <row r="12" spans="1:9">
      <c r="A12" s="40" t="s">
        <v>17</v>
      </c>
      <c r="B12" s="41">
        <v>1200</v>
      </c>
      <c r="C12" s="42">
        <v>334</v>
      </c>
      <c r="D12" s="42">
        <v>0.29599999999999999</v>
      </c>
      <c r="E12" s="42">
        <v>0.39</v>
      </c>
      <c r="F12" s="42">
        <v>0.245</v>
      </c>
      <c r="G12" s="42">
        <f t="shared" si="0"/>
        <v>0.27833333333333332</v>
      </c>
      <c r="H12" s="42">
        <f>SUMIF('Prix vente'!B:B,CUMP!A12,'Prix vente'!C:C)</f>
        <v>3</v>
      </c>
      <c r="I12" s="42">
        <f t="shared" si="1"/>
        <v>3266</v>
      </c>
    </row>
    <row r="13" spans="1:9">
      <c r="A13" s="40" t="s">
        <v>28</v>
      </c>
      <c r="B13" s="41">
        <v>700</v>
      </c>
      <c r="C13" s="42">
        <v>188</v>
      </c>
      <c r="D13" s="42">
        <v>0.28000000000000003</v>
      </c>
      <c r="E13" s="42">
        <v>0.3</v>
      </c>
      <c r="F13" s="42">
        <v>0.26</v>
      </c>
      <c r="G13" s="42">
        <f t="shared" si="0"/>
        <v>0.26857142857142857</v>
      </c>
      <c r="H13" s="42">
        <f>SUMIF('Prix vente'!B:B,CUMP!A13,'Prix vente'!C:C)</f>
        <v>2</v>
      </c>
      <c r="I13" s="42">
        <f t="shared" si="1"/>
        <v>1212</v>
      </c>
    </row>
    <row r="14" spans="1:9">
      <c r="A14" s="40" t="s">
        <v>33</v>
      </c>
      <c r="B14" s="41">
        <v>100</v>
      </c>
      <c r="C14" s="42">
        <v>30</v>
      </c>
      <c r="D14" s="42">
        <v>0.3</v>
      </c>
      <c r="E14" s="42">
        <v>0.3</v>
      </c>
      <c r="F14" s="42">
        <v>0.3</v>
      </c>
      <c r="G14" s="42">
        <f t="shared" si="0"/>
        <v>0.3</v>
      </c>
      <c r="H14" s="42">
        <f>SUMIF('Prix vente'!B:B,CUMP!A14,'Prix vente'!C:C)</f>
        <v>2</v>
      </c>
      <c r="I14" s="42">
        <f t="shared" si="1"/>
        <v>170</v>
      </c>
    </row>
    <row r="15" spans="1:9">
      <c r="A15" s="40" t="s">
        <v>34</v>
      </c>
      <c r="B15" s="41">
        <v>200</v>
      </c>
      <c r="C15" s="42">
        <v>78</v>
      </c>
      <c r="D15" s="42">
        <v>0.39</v>
      </c>
      <c r="E15" s="42">
        <v>0.39</v>
      </c>
      <c r="F15" s="42">
        <v>0.39</v>
      </c>
      <c r="G15" s="42">
        <f t="shared" si="0"/>
        <v>0.39</v>
      </c>
      <c r="H15" s="42">
        <f>SUMIF('Prix vente'!B:B,CUMP!A15,'Prix vente'!C:C)</f>
        <v>2</v>
      </c>
      <c r="I15" s="42">
        <f t="shared" si="1"/>
        <v>322</v>
      </c>
    </row>
    <row r="16" spans="1:9">
      <c r="A16" s="40" t="s">
        <v>35</v>
      </c>
      <c r="B16" s="41">
        <v>300</v>
      </c>
      <c r="C16" s="42">
        <v>90</v>
      </c>
      <c r="D16" s="42">
        <v>0.3</v>
      </c>
      <c r="E16" s="42">
        <v>0.3</v>
      </c>
      <c r="F16" s="42">
        <v>0.3</v>
      </c>
      <c r="G16" s="42">
        <f t="shared" si="0"/>
        <v>0.3</v>
      </c>
      <c r="H16" s="42">
        <f>SUMIF('Prix vente'!B:B,CUMP!A16,'Prix vente'!C:C)</f>
        <v>2</v>
      </c>
      <c r="I16" s="42">
        <f t="shared" si="1"/>
        <v>510</v>
      </c>
    </row>
    <row r="17" spans="1:9">
      <c r="A17" s="40" t="s">
        <v>36</v>
      </c>
      <c r="B17" s="41">
        <v>350</v>
      </c>
      <c r="C17" s="42">
        <v>95</v>
      </c>
      <c r="D17" s="42">
        <v>0.27142857142857141</v>
      </c>
      <c r="E17" s="42">
        <v>0.27142857142857141</v>
      </c>
      <c r="F17" s="42">
        <v>0.27142857142857141</v>
      </c>
      <c r="G17" s="42">
        <f t="shared" si="0"/>
        <v>0.27142857142857141</v>
      </c>
      <c r="H17" s="42">
        <f>SUMIF('Prix vente'!B:B,CUMP!A17,'Prix vente'!C:C)</f>
        <v>2</v>
      </c>
      <c r="I17" s="42">
        <f t="shared" si="1"/>
        <v>605</v>
      </c>
    </row>
    <row r="18" spans="1:9">
      <c r="A18" s="40" t="s">
        <v>39</v>
      </c>
      <c r="B18" s="41">
        <v>100</v>
      </c>
      <c r="C18" s="42">
        <v>500</v>
      </c>
      <c r="D18" s="42">
        <v>5</v>
      </c>
      <c r="E18" s="42">
        <v>5</v>
      </c>
      <c r="F18" s="42">
        <v>5</v>
      </c>
      <c r="G18" s="42">
        <f t="shared" ref="G18:G21" si="2">IF(B18&lt;&gt;"",C18/B18,"")</f>
        <v>5</v>
      </c>
      <c r="H18" s="42">
        <f>SUMIF('Prix vente'!B:B,CUMP!A18,'Prix vente'!C:C)</f>
        <v>0</v>
      </c>
      <c r="I18" s="42">
        <f t="shared" ref="I18:I21" si="3">IF(G18&lt;&gt;"",(H18-G18)*B18,"")</f>
        <v>-500</v>
      </c>
    </row>
    <row r="19" spans="1:9">
      <c r="A19" s="40" t="s">
        <v>41</v>
      </c>
      <c r="B19" s="41">
        <v>50</v>
      </c>
      <c r="C19" s="42">
        <v>40</v>
      </c>
      <c r="D19" s="42">
        <v>0.8</v>
      </c>
      <c r="E19" s="42">
        <v>0.8</v>
      </c>
      <c r="F19" s="42">
        <v>0.8</v>
      </c>
      <c r="G19" s="42">
        <f t="shared" si="2"/>
        <v>0.8</v>
      </c>
      <c r="H19" s="42">
        <f>SUMIF('Prix vente'!B:B,CUMP!A19,'Prix vente'!C:C)</f>
        <v>0</v>
      </c>
      <c r="I19" s="42">
        <f t="shared" si="3"/>
        <v>-40</v>
      </c>
    </row>
    <row r="20" spans="1:9">
      <c r="A20" s="40" t="s">
        <v>42</v>
      </c>
      <c r="B20" s="41">
        <v>100</v>
      </c>
      <c r="C20" s="42">
        <v>120</v>
      </c>
      <c r="D20" s="42">
        <v>1.2</v>
      </c>
      <c r="E20" s="42">
        <v>1.2</v>
      </c>
      <c r="F20" s="42">
        <v>1.2</v>
      </c>
      <c r="G20" s="42">
        <f t="shared" si="2"/>
        <v>1.2</v>
      </c>
      <c r="H20" s="42">
        <f>SUMIF('Prix vente'!B:B,CUMP!A20,'Prix vente'!C:C)</f>
        <v>0</v>
      </c>
      <c r="I20" s="42">
        <f t="shared" si="3"/>
        <v>-120</v>
      </c>
    </row>
    <row r="21" spans="1:9">
      <c r="A21" s="40" t="s">
        <v>43</v>
      </c>
      <c r="B21" s="41">
        <v>10</v>
      </c>
      <c r="C21" s="42">
        <v>35</v>
      </c>
      <c r="D21" s="42">
        <v>3.5</v>
      </c>
      <c r="E21" s="42">
        <v>3.5</v>
      </c>
      <c r="F21" s="42">
        <v>3.5</v>
      </c>
      <c r="G21" s="42">
        <f t="shared" si="2"/>
        <v>3.5</v>
      </c>
      <c r="H21" s="42">
        <f>SUMIF('Prix vente'!B:B,CUMP!A21,'Prix vente'!C:C)</f>
        <v>0</v>
      </c>
      <c r="I21" s="42">
        <f t="shared" si="3"/>
        <v>-35</v>
      </c>
    </row>
    <row r="22" spans="1:9">
      <c r="A22" s="40" t="s">
        <v>122</v>
      </c>
      <c r="B22" s="41">
        <v>1</v>
      </c>
      <c r="C22" s="42">
        <v>12</v>
      </c>
      <c r="D22" s="42">
        <v>12</v>
      </c>
      <c r="E22" s="42">
        <v>12</v>
      </c>
      <c r="F22" s="42">
        <v>12</v>
      </c>
      <c r="G22" s="42">
        <f t="shared" ref="G22:G85" si="4">IF(B22&lt;&gt;"",C22/B22,"")</f>
        <v>12</v>
      </c>
      <c r="H22" s="42">
        <f>SUMIF('Prix vente'!B:B,CUMP!A22,'Prix vente'!C:C)</f>
        <v>0</v>
      </c>
      <c r="I22" s="42">
        <f t="shared" ref="I22:I85" si="5">IF(G22&lt;&gt;"",(H22-G22)*B22,"")</f>
        <v>-12</v>
      </c>
    </row>
    <row r="23" spans="1:9">
      <c r="A23" s="40" t="s">
        <v>23</v>
      </c>
      <c r="B23" s="41">
        <v>4661</v>
      </c>
      <c r="C23" s="42">
        <v>1941</v>
      </c>
      <c r="D23" s="42">
        <v>1.2098343685300208</v>
      </c>
      <c r="E23" s="42">
        <v>12</v>
      </c>
      <c r="F23" s="42">
        <v>0.23333333333333334</v>
      </c>
      <c r="G23" s="42">
        <f t="shared" si="4"/>
        <v>0.41643424157906028</v>
      </c>
      <c r="H23" s="42">
        <f>SUMIF('Prix vente'!B:B,CUMP!A23,'Prix vente'!C:C)</f>
        <v>0</v>
      </c>
      <c r="I23" s="42">
        <f t="shared" si="5"/>
        <v>-1941</v>
      </c>
    </row>
    <row r="24" spans="1:9">
      <c r="G24" s="42" t="str">
        <f t="shared" si="4"/>
        <v/>
      </c>
      <c r="H24" s="42">
        <f>SUMIF('Prix vente'!B:B,CUMP!A24,'Prix vente'!C:C)</f>
        <v>0</v>
      </c>
      <c r="I24" s="42" t="str">
        <f t="shared" si="5"/>
        <v/>
      </c>
    </row>
    <row r="25" spans="1:9">
      <c r="G25" s="42" t="str">
        <f t="shared" si="4"/>
        <v/>
      </c>
      <c r="H25" s="42">
        <f>SUMIF('Prix vente'!B:B,CUMP!A25,'Prix vente'!C:C)</f>
        <v>0</v>
      </c>
      <c r="I25" s="42" t="str">
        <f t="shared" si="5"/>
        <v/>
      </c>
    </row>
    <row r="26" spans="1:9">
      <c r="G26" s="42" t="str">
        <f t="shared" si="4"/>
        <v/>
      </c>
      <c r="H26" s="42">
        <f>SUMIF('Prix vente'!B:B,CUMP!A26,'Prix vente'!C:C)</f>
        <v>0</v>
      </c>
      <c r="I26" s="42" t="str">
        <f t="shared" si="5"/>
        <v/>
      </c>
    </row>
    <row r="27" spans="1:9">
      <c r="G27" s="42" t="str">
        <f t="shared" si="4"/>
        <v/>
      </c>
      <c r="H27" s="42">
        <f>SUMIF('Prix vente'!B:B,CUMP!A27,'Prix vente'!C:C)</f>
        <v>0</v>
      </c>
      <c r="I27" s="42" t="str">
        <f t="shared" si="5"/>
        <v/>
      </c>
    </row>
    <row r="28" spans="1:9">
      <c r="G28" s="42" t="str">
        <f t="shared" si="4"/>
        <v/>
      </c>
      <c r="H28" s="42">
        <f>SUMIF('Prix vente'!B:B,CUMP!A28,'Prix vente'!C:C)</f>
        <v>0</v>
      </c>
      <c r="I28" s="42" t="str">
        <f t="shared" si="5"/>
        <v/>
      </c>
    </row>
    <row r="29" spans="1:9">
      <c r="G29" s="42" t="str">
        <f t="shared" si="4"/>
        <v/>
      </c>
      <c r="H29" s="42">
        <f>SUMIF('Prix vente'!B:B,CUMP!A29,'Prix vente'!C:C)</f>
        <v>0</v>
      </c>
      <c r="I29" s="42" t="str">
        <f t="shared" si="5"/>
        <v/>
      </c>
    </row>
    <row r="30" spans="1:9">
      <c r="G30" s="42" t="str">
        <f t="shared" si="4"/>
        <v/>
      </c>
      <c r="H30" s="42">
        <f>SUMIF('Prix vente'!B:B,CUMP!A30,'Prix vente'!C:C)</f>
        <v>0</v>
      </c>
      <c r="I30" s="42" t="str">
        <f t="shared" si="5"/>
        <v/>
      </c>
    </row>
    <row r="31" spans="1:9">
      <c r="G31" s="42" t="str">
        <f t="shared" si="4"/>
        <v/>
      </c>
      <c r="H31" s="42">
        <f>SUMIF('Prix vente'!B:B,CUMP!A31,'Prix vente'!C:C)</f>
        <v>0</v>
      </c>
      <c r="I31" s="42" t="str">
        <f t="shared" si="5"/>
        <v/>
      </c>
    </row>
    <row r="32" spans="1:9">
      <c r="G32" s="42" t="str">
        <f t="shared" si="4"/>
        <v/>
      </c>
      <c r="H32" s="42">
        <f>SUMIF('Prix vente'!B:B,CUMP!A32,'Prix vente'!C:C)</f>
        <v>0</v>
      </c>
      <c r="I32" s="42" t="str">
        <f t="shared" si="5"/>
        <v/>
      </c>
    </row>
    <row r="33" spans="7:9">
      <c r="G33" s="42" t="str">
        <f t="shared" si="4"/>
        <v/>
      </c>
      <c r="H33" s="42">
        <f>SUMIF('Prix vente'!B:B,CUMP!A33,'Prix vente'!C:C)</f>
        <v>0</v>
      </c>
      <c r="I33" s="42" t="str">
        <f t="shared" si="5"/>
        <v/>
      </c>
    </row>
    <row r="34" spans="7:9">
      <c r="G34" s="42" t="str">
        <f t="shared" si="4"/>
        <v/>
      </c>
      <c r="H34" s="42">
        <f>SUMIF('Prix vente'!B:B,CUMP!A34,'Prix vente'!C:C)</f>
        <v>0</v>
      </c>
      <c r="I34" s="42" t="str">
        <f t="shared" si="5"/>
        <v/>
      </c>
    </row>
    <row r="35" spans="7:9">
      <c r="G35" s="42" t="str">
        <f t="shared" si="4"/>
        <v/>
      </c>
      <c r="H35" s="42">
        <f>SUMIF('Prix vente'!B:B,CUMP!A35,'Prix vente'!C:C)</f>
        <v>0</v>
      </c>
      <c r="I35" s="42" t="str">
        <f t="shared" si="5"/>
        <v/>
      </c>
    </row>
    <row r="36" spans="7:9">
      <c r="G36" s="42" t="str">
        <f t="shared" si="4"/>
        <v/>
      </c>
      <c r="H36" s="42">
        <f>SUMIF('Prix vente'!B:B,CUMP!A36,'Prix vente'!C:C)</f>
        <v>0</v>
      </c>
      <c r="I36" s="42" t="str">
        <f t="shared" si="5"/>
        <v/>
      </c>
    </row>
    <row r="37" spans="7:9">
      <c r="G37" s="42" t="str">
        <f t="shared" si="4"/>
        <v/>
      </c>
      <c r="H37" s="42">
        <f>SUMIF('Prix vente'!B:B,CUMP!A37,'Prix vente'!C:C)</f>
        <v>0</v>
      </c>
      <c r="I37" s="42" t="str">
        <f t="shared" si="5"/>
        <v/>
      </c>
    </row>
    <row r="38" spans="7:9">
      <c r="G38" s="42" t="str">
        <f t="shared" si="4"/>
        <v/>
      </c>
      <c r="H38" s="42">
        <f>SUMIF('Prix vente'!B:B,CUMP!A38,'Prix vente'!C:C)</f>
        <v>0</v>
      </c>
      <c r="I38" s="42" t="str">
        <f t="shared" si="5"/>
        <v/>
      </c>
    </row>
    <row r="39" spans="7:9">
      <c r="G39" s="42" t="str">
        <f t="shared" si="4"/>
        <v/>
      </c>
      <c r="H39" s="42">
        <f>SUMIF('Prix vente'!B:B,CUMP!A39,'Prix vente'!C:C)</f>
        <v>0</v>
      </c>
      <c r="I39" s="42" t="str">
        <f t="shared" si="5"/>
        <v/>
      </c>
    </row>
    <row r="40" spans="7:9">
      <c r="G40" s="42" t="str">
        <f t="shared" si="4"/>
        <v/>
      </c>
      <c r="H40" s="42">
        <f>SUMIF('Prix vente'!B:B,CUMP!A40,'Prix vente'!C:C)</f>
        <v>0</v>
      </c>
      <c r="I40" s="42" t="str">
        <f t="shared" si="5"/>
        <v/>
      </c>
    </row>
    <row r="41" spans="7:9">
      <c r="G41" s="42" t="str">
        <f t="shared" si="4"/>
        <v/>
      </c>
      <c r="H41" s="42">
        <f>SUMIF('Prix vente'!B:B,CUMP!A41,'Prix vente'!C:C)</f>
        <v>0</v>
      </c>
      <c r="I41" s="42" t="str">
        <f t="shared" si="5"/>
        <v/>
      </c>
    </row>
    <row r="42" spans="7:9">
      <c r="G42" s="42" t="str">
        <f t="shared" si="4"/>
        <v/>
      </c>
      <c r="H42" s="42">
        <f>SUMIF('Prix vente'!B:B,CUMP!A42,'Prix vente'!C:C)</f>
        <v>0</v>
      </c>
      <c r="I42" s="42" t="str">
        <f t="shared" si="5"/>
        <v/>
      </c>
    </row>
    <row r="43" spans="7:9">
      <c r="G43" s="42" t="str">
        <f t="shared" si="4"/>
        <v/>
      </c>
      <c r="H43" s="42">
        <f>SUMIF('Prix vente'!B:B,CUMP!A43,'Prix vente'!C:C)</f>
        <v>0</v>
      </c>
      <c r="I43" s="42" t="str">
        <f t="shared" si="5"/>
        <v/>
      </c>
    </row>
    <row r="44" spans="7:9">
      <c r="G44" s="42" t="str">
        <f t="shared" si="4"/>
        <v/>
      </c>
      <c r="H44" s="42">
        <f>SUMIF('Prix vente'!B:B,CUMP!A44,'Prix vente'!C:C)</f>
        <v>0</v>
      </c>
      <c r="I44" s="42" t="str">
        <f t="shared" si="5"/>
        <v/>
      </c>
    </row>
    <row r="45" spans="7:9">
      <c r="G45" s="42" t="str">
        <f t="shared" si="4"/>
        <v/>
      </c>
      <c r="H45" s="42">
        <f>SUMIF('Prix vente'!B:B,CUMP!A45,'Prix vente'!C:C)</f>
        <v>0</v>
      </c>
      <c r="I45" s="42" t="str">
        <f t="shared" si="5"/>
        <v/>
      </c>
    </row>
    <row r="46" spans="7:9">
      <c r="G46" s="42" t="str">
        <f t="shared" si="4"/>
        <v/>
      </c>
      <c r="H46" s="42">
        <f>SUMIF('Prix vente'!B:B,CUMP!A46,'Prix vente'!C:C)</f>
        <v>0</v>
      </c>
      <c r="I46" s="42" t="str">
        <f t="shared" si="5"/>
        <v/>
      </c>
    </row>
    <row r="47" spans="7:9">
      <c r="G47" s="42" t="str">
        <f t="shared" si="4"/>
        <v/>
      </c>
      <c r="H47" s="42">
        <f>SUMIF('Prix vente'!B:B,CUMP!A47,'Prix vente'!C:C)</f>
        <v>0</v>
      </c>
      <c r="I47" s="42" t="str">
        <f t="shared" si="5"/>
        <v/>
      </c>
    </row>
    <row r="48" spans="7:9">
      <c r="G48" s="42" t="str">
        <f t="shared" si="4"/>
        <v/>
      </c>
      <c r="H48" s="42">
        <f>SUMIF('Prix vente'!B:B,CUMP!A48,'Prix vente'!C:C)</f>
        <v>0</v>
      </c>
      <c r="I48" s="42" t="str">
        <f t="shared" si="5"/>
        <v/>
      </c>
    </row>
    <row r="49" spans="7:9">
      <c r="G49" s="42" t="str">
        <f t="shared" si="4"/>
        <v/>
      </c>
      <c r="H49" s="42">
        <f>SUMIF('Prix vente'!B:B,CUMP!A49,'Prix vente'!C:C)</f>
        <v>0</v>
      </c>
      <c r="I49" s="42" t="str">
        <f t="shared" si="5"/>
        <v/>
      </c>
    </row>
    <row r="50" spans="7:9">
      <c r="G50" s="42" t="str">
        <f t="shared" si="4"/>
        <v/>
      </c>
      <c r="H50" s="42">
        <f>SUMIF('Prix vente'!B:B,CUMP!A50,'Prix vente'!C:C)</f>
        <v>0</v>
      </c>
      <c r="I50" s="42" t="str">
        <f t="shared" si="5"/>
        <v/>
      </c>
    </row>
    <row r="51" spans="7:9">
      <c r="G51" s="42" t="str">
        <f t="shared" si="4"/>
        <v/>
      </c>
      <c r="H51" s="42">
        <f>SUMIF('Prix vente'!B:B,CUMP!A51,'Prix vente'!C:C)</f>
        <v>0</v>
      </c>
      <c r="I51" s="42" t="str">
        <f t="shared" si="5"/>
        <v/>
      </c>
    </row>
    <row r="52" spans="7:9">
      <c r="G52" s="42" t="str">
        <f t="shared" si="4"/>
        <v/>
      </c>
      <c r="H52" s="42">
        <f>SUMIF('Prix vente'!B:B,CUMP!A52,'Prix vente'!C:C)</f>
        <v>0</v>
      </c>
      <c r="I52" s="42" t="str">
        <f t="shared" si="5"/>
        <v/>
      </c>
    </row>
    <row r="53" spans="7:9">
      <c r="G53" s="42" t="str">
        <f t="shared" si="4"/>
        <v/>
      </c>
      <c r="H53" s="42">
        <f>SUMIF('Prix vente'!B:B,CUMP!A53,'Prix vente'!C:C)</f>
        <v>0</v>
      </c>
      <c r="I53" s="42" t="str">
        <f t="shared" si="5"/>
        <v/>
      </c>
    </row>
    <row r="54" spans="7:9">
      <c r="G54" s="42" t="str">
        <f t="shared" si="4"/>
        <v/>
      </c>
      <c r="H54" s="42">
        <f>SUMIF('Prix vente'!B:B,CUMP!A54,'Prix vente'!C:C)</f>
        <v>0</v>
      </c>
      <c r="I54" s="42" t="str">
        <f t="shared" si="5"/>
        <v/>
      </c>
    </row>
    <row r="55" spans="7:9">
      <c r="G55" s="42" t="str">
        <f t="shared" si="4"/>
        <v/>
      </c>
      <c r="H55" s="42">
        <f>SUMIF('Prix vente'!B:B,CUMP!A55,'Prix vente'!C:C)</f>
        <v>0</v>
      </c>
      <c r="I55" s="42" t="str">
        <f t="shared" si="5"/>
        <v/>
      </c>
    </row>
    <row r="56" spans="7:9">
      <c r="G56" s="42" t="str">
        <f t="shared" si="4"/>
        <v/>
      </c>
      <c r="H56" s="42">
        <f>SUMIF('Prix vente'!B:B,CUMP!A56,'Prix vente'!C:C)</f>
        <v>0</v>
      </c>
      <c r="I56" s="42" t="str">
        <f t="shared" si="5"/>
        <v/>
      </c>
    </row>
    <row r="57" spans="7:9">
      <c r="G57" s="42" t="str">
        <f t="shared" si="4"/>
        <v/>
      </c>
      <c r="H57" s="42">
        <f>SUMIF('Prix vente'!B:B,CUMP!A57,'Prix vente'!C:C)</f>
        <v>0</v>
      </c>
      <c r="I57" s="42" t="str">
        <f t="shared" si="5"/>
        <v/>
      </c>
    </row>
    <row r="58" spans="7:9">
      <c r="G58" s="42" t="str">
        <f t="shared" si="4"/>
        <v/>
      </c>
      <c r="H58" s="42">
        <f>SUMIF('Prix vente'!B:B,CUMP!A58,'Prix vente'!C:C)</f>
        <v>0</v>
      </c>
      <c r="I58" s="42" t="str">
        <f t="shared" si="5"/>
        <v/>
      </c>
    </row>
    <row r="59" spans="7:9">
      <c r="G59" s="42" t="str">
        <f t="shared" si="4"/>
        <v/>
      </c>
      <c r="H59" s="42">
        <f>SUMIF('Prix vente'!B:B,CUMP!A59,'Prix vente'!C:C)</f>
        <v>0</v>
      </c>
      <c r="I59" s="42" t="str">
        <f t="shared" si="5"/>
        <v/>
      </c>
    </row>
    <row r="60" spans="7:9">
      <c r="G60" s="42" t="str">
        <f t="shared" si="4"/>
        <v/>
      </c>
      <c r="H60" s="42">
        <f>SUMIF('Prix vente'!B:B,CUMP!A60,'Prix vente'!C:C)</f>
        <v>0</v>
      </c>
      <c r="I60" s="42" t="str">
        <f t="shared" si="5"/>
        <v/>
      </c>
    </row>
    <row r="61" spans="7:9">
      <c r="G61" s="42" t="str">
        <f t="shared" si="4"/>
        <v/>
      </c>
      <c r="H61" s="42">
        <f>SUMIF('Prix vente'!B:B,CUMP!A61,'Prix vente'!C:C)</f>
        <v>0</v>
      </c>
      <c r="I61" s="42" t="str">
        <f t="shared" si="5"/>
        <v/>
      </c>
    </row>
    <row r="62" spans="7:9">
      <c r="G62" s="42" t="str">
        <f t="shared" si="4"/>
        <v/>
      </c>
      <c r="H62" s="42">
        <f>SUMIF('Prix vente'!B:B,CUMP!A62,'Prix vente'!C:C)</f>
        <v>0</v>
      </c>
      <c r="I62" s="42" t="str">
        <f t="shared" si="5"/>
        <v/>
      </c>
    </row>
    <row r="63" spans="7:9">
      <c r="G63" s="42" t="str">
        <f t="shared" si="4"/>
        <v/>
      </c>
      <c r="H63" s="42">
        <f>SUMIF('Prix vente'!B:B,CUMP!A63,'Prix vente'!C:C)</f>
        <v>0</v>
      </c>
      <c r="I63" s="42" t="str">
        <f t="shared" si="5"/>
        <v/>
      </c>
    </row>
    <row r="64" spans="7:9">
      <c r="G64" s="42" t="str">
        <f t="shared" si="4"/>
        <v/>
      </c>
      <c r="H64" s="42">
        <f>SUMIF('Prix vente'!B:B,CUMP!A64,'Prix vente'!C:C)</f>
        <v>0</v>
      </c>
      <c r="I64" s="42" t="str">
        <f t="shared" si="5"/>
        <v/>
      </c>
    </row>
    <row r="65" spans="7:9">
      <c r="G65" s="42" t="str">
        <f t="shared" si="4"/>
        <v/>
      </c>
      <c r="H65" s="42">
        <f>SUMIF('Prix vente'!B:B,CUMP!A65,'Prix vente'!C:C)</f>
        <v>0</v>
      </c>
      <c r="I65" s="42" t="str">
        <f t="shared" si="5"/>
        <v/>
      </c>
    </row>
    <row r="66" spans="7:9">
      <c r="G66" s="42" t="str">
        <f t="shared" si="4"/>
        <v/>
      </c>
      <c r="H66" s="42">
        <f>SUMIF('Prix vente'!B:B,CUMP!A66,'Prix vente'!C:C)</f>
        <v>0</v>
      </c>
      <c r="I66" s="42" t="str">
        <f t="shared" si="5"/>
        <v/>
      </c>
    </row>
    <row r="67" spans="7:9">
      <c r="G67" s="42" t="str">
        <f t="shared" si="4"/>
        <v/>
      </c>
      <c r="H67" s="42">
        <f>SUMIF('Prix vente'!B:B,CUMP!A67,'Prix vente'!C:C)</f>
        <v>0</v>
      </c>
      <c r="I67" s="42" t="str">
        <f t="shared" si="5"/>
        <v/>
      </c>
    </row>
    <row r="68" spans="7:9">
      <c r="G68" s="42" t="str">
        <f t="shared" si="4"/>
        <v/>
      </c>
      <c r="H68" s="42">
        <f>SUMIF('Prix vente'!B:B,CUMP!A68,'Prix vente'!C:C)</f>
        <v>0</v>
      </c>
      <c r="I68" s="42" t="str">
        <f t="shared" si="5"/>
        <v/>
      </c>
    </row>
    <row r="69" spans="7:9">
      <c r="G69" s="42" t="str">
        <f t="shared" si="4"/>
        <v/>
      </c>
      <c r="H69" s="42">
        <f>SUMIF('Prix vente'!B:B,CUMP!A69,'Prix vente'!C:C)</f>
        <v>0</v>
      </c>
      <c r="I69" s="42" t="str">
        <f t="shared" si="5"/>
        <v/>
      </c>
    </row>
    <row r="70" spans="7:9">
      <c r="G70" s="42" t="str">
        <f t="shared" si="4"/>
        <v/>
      </c>
      <c r="H70" s="42">
        <f>SUMIF('Prix vente'!B:B,CUMP!A70,'Prix vente'!C:C)</f>
        <v>0</v>
      </c>
      <c r="I70" s="42" t="str">
        <f t="shared" si="5"/>
        <v/>
      </c>
    </row>
    <row r="71" spans="7:9">
      <c r="G71" s="42" t="str">
        <f t="shared" si="4"/>
        <v/>
      </c>
      <c r="H71" s="42">
        <f>SUMIF('Prix vente'!B:B,CUMP!A71,'Prix vente'!C:C)</f>
        <v>0</v>
      </c>
      <c r="I71" s="42" t="str">
        <f t="shared" si="5"/>
        <v/>
      </c>
    </row>
    <row r="72" spans="7:9">
      <c r="G72" s="42" t="str">
        <f t="shared" si="4"/>
        <v/>
      </c>
      <c r="H72" s="42">
        <f>SUMIF('Prix vente'!B:B,CUMP!A72,'Prix vente'!C:C)</f>
        <v>0</v>
      </c>
      <c r="I72" s="42" t="str">
        <f t="shared" si="5"/>
        <v/>
      </c>
    </row>
    <row r="73" spans="7:9">
      <c r="G73" s="42" t="str">
        <f t="shared" si="4"/>
        <v/>
      </c>
      <c r="H73" s="42">
        <f>SUMIF('Prix vente'!B:B,CUMP!A73,'Prix vente'!C:C)</f>
        <v>0</v>
      </c>
      <c r="I73" s="42" t="str">
        <f t="shared" si="5"/>
        <v/>
      </c>
    </row>
    <row r="74" spans="7:9">
      <c r="G74" s="42" t="str">
        <f t="shared" si="4"/>
        <v/>
      </c>
      <c r="H74" s="42">
        <f>SUMIF('Prix vente'!B:B,CUMP!A74,'Prix vente'!C:C)</f>
        <v>0</v>
      </c>
      <c r="I74" s="42" t="str">
        <f t="shared" si="5"/>
        <v/>
      </c>
    </row>
    <row r="75" spans="7:9">
      <c r="G75" s="42" t="str">
        <f t="shared" si="4"/>
        <v/>
      </c>
      <c r="H75" s="42">
        <f>SUMIF('Prix vente'!B:B,CUMP!A75,'Prix vente'!C:C)</f>
        <v>0</v>
      </c>
      <c r="I75" s="42" t="str">
        <f t="shared" si="5"/>
        <v/>
      </c>
    </row>
    <row r="76" spans="7:9">
      <c r="G76" s="42" t="str">
        <f t="shared" si="4"/>
        <v/>
      </c>
      <c r="H76" s="42">
        <f>SUMIF('Prix vente'!B:B,CUMP!A76,'Prix vente'!C:C)</f>
        <v>0</v>
      </c>
      <c r="I76" s="42" t="str">
        <f t="shared" si="5"/>
        <v/>
      </c>
    </row>
    <row r="77" spans="7:9">
      <c r="G77" s="42" t="str">
        <f t="shared" si="4"/>
        <v/>
      </c>
      <c r="H77" s="42">
        <f>SUMIF('Prix vente'!B:B,CUMP!A77,'Prix vente'!C:C)</f>
        <v>0</v>
      </c>
      <c r="I77" s="42" t="str">
        <f t="shared" si="5"/>
        <v/>
      </c>
    </row>
    <row r="78" spans="7:9">
      <c r="G78" s="42" t="str">
        <f t="shared" si="4"/>
        <v/>
      </c>
      <c r="H78" s="42">
        <f>SUMIF('Prix vente'!B:B,CUMP!A78,'Prix vente'!C:C)</f>
        <v>0</v>
      </c>
      <c r="I78" s="42" t="str">
        <f t="shared" si="5"/>
        <v/>
      </c>
    </row>
    <row r="79" spans="7:9">
      <c r="G79" s="42" t="str">
        <f t="shared" si="4"/>
        <v/>
      </c>
      <c r="H79" s="42">
        <f>SUMIF('Prix vente'!B:B,CUMP!A79,'Prix vente'!C:C)</f>
        <v>0</v>
      </c>
      <c r="I79" s="42" t="str">
        <f t="shared" si="5"/>
        <v/>
      </c>
    </row>
    <row r="80" spans="7:9">
      <c r="G80" s="42" t="str">
        <f t="shared" si="4"/>
        <v/>
      </c>
      <c r="H80" s="42">
        <f>SUMIF('Prix vente'!B:B,CUMP!A80,'Prix vente'!C:C)</f>
        <v>0</v>
      </c>
      <c r="I80" s="42" t="str">
        <f t="shared" si="5"/>
        <v/>
      </c>
    </row>
    <row r="81" spans="7:9">
      <c r="G81" s="42" t="str">
        <f t="shared" si="4"/>
        <v/>
      </c>
      <c r="H81" s="42">
        <f>SUMIF('Prix vente'!B:B,CUMP!A81,'Prix vente'!C:C)</f>
        <v>0</v>
      </c>
      <c r="I81" s="42" t="str">
        <f t="shared" si="5"/>
        <v/>
      </c>
    </row>
    <row r="82" spans="7:9">
      <c r="G82" s="42" t="str">
        <f t="shared" si="4"/>
        <v/>
      </c>
      <c r="H82" s="42">
        <f>SUMIF('Prix vente'!B:B,CUMP!A82,'Prix vente'!C:C)</f>
        <v>0</v>
      </c>
      <c r="I82" s="42" t="str">
        <f t="shared" si="5"/>
        <v/>
      </c>
    </row>
    <row r="83" spans="7:9">
      <c r="G83" s="42" t="str">
        <f t="shared" si="4"/>
        <v/>
      </c>
      <c r="H83" s="42">
        <f>SUMIF('Prix vente'!B:B,CUMP!A83,'Prix vente'!C:C)</f>
        <v>0</v>
      </c>
      <c r="I83" s="42" t="str">
        <f t="shared" si="5"/>
        <v/>
      </c>
    </row>
    <row r="84" spans="7:9">
      <c r="G84" s="42" t="str">
        <f t="shared" si="4"/>
        <v/>
      </c>
      <c r="H84" s="42">
        <f>SUMIF('Prix vente'!B:B,CUMP!A84,'Prix vente'!C:C)</f>
        <v>0</v>
      </c>
      <c r="I84" s="42" t="str">
        <f t="shared" si="5"/>
        <v/>
      </c>
    </row>
    <row r="85" spans="7:9">
      <c r="G85" s="42" t="str">
        <f t="shared" si="4"/>
        <v/>
      </c>
      <c r="H85" s="42">
        <f>SUMIF('Prix vente'!B:B,CUMP!A85,'Prix vente'!C:C)</f>
        <v>0</v>
      </c>
      <c r="I85" s="42" t="str">
        <f t="shared" si="5"/>
        <v/>
      </c>
    </row>
    <row r="86" spans="7:9">
      <c r="G86" s="42" t="str">
        <f t="shared" ref="G86:G149" si="6">IF(B86&lt;&gt;"",C86/B86,"")</f>
        <v/>
      </c>
      <c r="H86" s="42">
        <f>SUMIF('Prix vente'!B:B,CUMP!A86,'Prix vente'!C:C)</f>
        <v>0</v>
      </c>
      <c r="I86" s="42" t="str">
        <f t="shared" ref="I86:I149" si="7">IF(G86&lt;&gt;"",(H86-G86)*B86,"")</f>
        <v/>
      </c>
    </row>
    <row r="87" spans="7:9">
      <c r="G87" s="42" t="str">
        <f t="shared" si="6"/>
        <v/>
      </c>
      <c r="H87" s="42">
        <f>SUMIF('Prix vente'!B:B,CUMP!A87,'Prix vente'!C:C)</f>
        <v>0</v>
      </c>
      <c r="I87" s="42" t="str">
        <f t="shared" si="7"/>
        <v/>
      </c>
    </row>
    <row r="88" spans="7:9">
      <c r="G88" s="42" t="str">
        <f t="shared" si="6"/>
        <v/>
      </c>
      <c r="H88" s="42">
        <f>SUMIF('Prix vente'!B:B,CUMP!A88,'Prix vente'!C:C)</f>
        <v>0</v>
      </c>
      <c r="I88" s="42" t="str">
        <f t="shared" si="7"/>
        <v/>
      </c>
    </row>
    <row r="89" spans="7:9">
      <c r="G89" s="42" t="str">
        <f t="shared" si="6"/>
        <v/>
      </c>
      <c r="H89" s="42">
        <f>SUMIF('Prix vente'!B:B,CUMP!A89,'Prix vente'!C:C)</f>
        <v>0</v>
      </c>
      <c r="I89" s="42" t="str">
        <f t="shared" si="7"/>
        <v/>
      </c>
    </row>
    <row r="90" spans="7:9">
      <c r="G90" s="42" t="str">
        <f t="shared" si="6"/>
        <v/>
      </c>
      <c r="H90" s="42">
        <f>SUMIF('Prix vente'!B:B,CUMP!A90,'Prix vente'!C:C)</f>
        <v>0</v>
      </c>
      <c r="I90" s="42" t="str">
        <f t="shared" si="7"/>
        <v/>
      </c>
    </row>
    <row r="91" spans="7:9">
      <c r="G91" s="42" t="str">
        <f t="shared" si="6"/>
        <v/>
      </c>
      <c r="H91" s="42">
        <f>SUMIF('Prix vente'!B:B,CUMP!A91,'Prix vente'!C:C)</f>
        <v>0</v>
      </c>
      <c r="I91" s="42" t="str">
        <f t="shared" si="7"/>
        <v/>
      </c>
    </row>
    <row r="92" spans="7:9">
      <c r="G92" s="42" t="str">
        <f t="shared" si="6"/>
        <v/>
      </c>
      <c r="H92" s="42">
        <f>SUMIF('Prix vente'!B:B,CUMP!A92,'Prix vente'!C:C)</f>
        <v>0</v>
      </c>
      <c r="I92" s="42" t="str">
        <f t="shared" si="7"/>
        <v/>
      </c>
    </row>
    <row r="93" spans="7:9">
      <c r="G93" s="42" t="str">
        <f t="shared" si="6"/>
        <v/>
      </c>
      <c r="H93" s="42">
        <f>SUMIF('Prix vente'!B:B,CUMP!A93,'Prix vente'!C:C)</f>
        <v>0</v>
      </c>
      <c r="I93" s="42" t="str">
        <f t="shared" si="7"/>
        <v/>
      </c>
    </row>
    <row r="94" spans="7:9">
      <c r="G94" s="42" t="str">
        <f t="shared" si="6"/>
        <v/>
      </c>
      <c r="H94" s="42">
        <f>SUMIF('Prix vente'!B:B,CUMP!A94,'Prix vente'!C:C)</f>
        <v>0</v>
      </c>
      <c r="I94" s="42" t="str">
        <f t="shared" si="7"/>
        <v/>
      </c>
    </row>
    <row r="95" spans="7:9">
      <c r="G95" s="42" t="str">
        <f t="shared" si="6"/>
        <v/>
      </c>
      <c r="H95" s="42">
        <f>SUMIF('Prix vente'!B:B,CUMP!A95,'Prix vente'!C:C)</f>
        <v>0</v>
      </c>
      <c r="I95" s="42" t="str">
        <f t="shared" si="7"/>
        <v/>
      </c>
    </row>
    <row r="96" spans="7:9">
      <c r="G96" s="42" t="str">
        <f t="shared" si="6"/>
        <v/>
      </c>
      <c r="H96" s="42">
        <f>SUMIF('Prix vente'!B:B,CUMP!A96,'Prix vente'!C:C)</f>
        <v>0</v>
      </c>
      <c r="I96" s="42" t="str">
        <f t="shared" si="7"/>
        <v/>
      </c>
    </row>
    <row r="97" spans="7:9">
      <c r="G97" s="42" t="str">
        <f t="shared" si="6"/>
        <v/>
      </c>
      <c r="H97" s="42">
        <f>SUMIF('Prix vente'!B:B,CUMP!A97,'Prix vente'!C:C)</f>
        <v>0</v>
      </c>
      <c r="I97" s="42" t="str">
        <f t="shared" si="7"/>
        <v/>
      </c>
    </row>
    <row r="98" spans="7:9">
      <c r="G98" s="42" t="str">
        <f t="shared" si="6"/>
        <v/>
      </c>
      <c r="H98" s="42">
        <f>SUMIF('Prix vente'!B:B,CUMP!A98,'Prix vente'!C:C)</f>
        <v>0</v>
      </c>
      <c r="I98" s="42" t="str">
        <f t="shared" si="7"/>
        <v/>
      </c>
    </row>
    <row r="99" spans="7:9">
      <c r="G99" s="42" t="str">
        <f t="shared" si="6"/>
        <v/>
      </c>
      <c r="H99" s="42">
        <f>SUMIF('Prix vente'!B:B,CUMP!A99,'Prix vente'!C:C)</f>
        <v>0</v>
      </c>
      <c r="I99" s="42" t="str">
        <f t="shared" si="7"/>
        <v/>
      </c>
    </row>
    <row r="100" spans="7:9">
      <c r="G100" s="42" t="str">
        <f t="shared" si="6"/>
        <v/>
      </c>
      <c r="H100" s="42">
        <f>SUMIF('Prix vente'!B:B,CUMP!A100,'Prix vente'!C:C)</f>
        <v>0</v>
      </c>
      <c r="I100" s="42" t="str">
        <f t="shared" si="7"/>
        <v/>
      </c>
    </row>
    <row r="101" spans="7:9">
      <c r="G101" s="42" t="str">
        <f t="shared" si="6"/>
        <v/>
      </c>
      <c r="H101" s="42">
        <f>SUMIF('Prix vente'!B:B,CUMP!A101,'Prix vente'!C:C)</f>
        <v>0</v>
      </c>
      <c r="I101" s="42" t="str">
        <f t="shared" si="7"/>
        <v/>
      </c>
    </row>
    <row r="102" spans="7:9">
      <c r="G102" s="42" t="str">
        <f t="shared" si="6"/>
        <v/>
      </c>
      <c r="H102" s="42">
        <f>SUMIF('Prix vente'!B:B,CUMP!A102,'Prix vente'!C:C)</f>
        <v>0</v>
      </c>
      <c r="I102" s="42" t="str">
        <f t="shared" si="7"/>
        <v/>
      </c>
    </row>
    <row r="103" spans="7:9">
      <c r="G103" s="42" t="str">
        <f t="shared" si="6"/>
        <v/>
      </c>
      <c r="H103" s="42">
        <f>SUMIF('Prix vente'!B:B,CUMP!A103,'Prix vente'!C:C)</f>
        <v>0</v>
      </c>
      <c r="I103" s="42" t="str">
        <f t="shared" si="7"/>
        <v/>
      </c>
    </row>
    <row r="104" spans="7:9">
      <c r="G104" s="42" t="str">
        <f t="shared" si="6"/>
        <v/>
      </c>
      <c r="H104" s="42">
        <f>SUMIF('Prix vente'!B:B,CUMP!A104,'Prix vente'!C:C)</f>
        <v>0</v>
      </c>
      <c r="I104" s="42" t="str">
        <f t="shared" si="7"/>
        <v/>
      </c>
    </row>
    <row r="105" spans="7:9">
      <c r="G105" s="42" t="str">
        <f t="shared" si="6"/>
        <v/>
      </c>
      <c r="H105" s="42">
        <f>SUMIF('Prix vente'!B:B,CUMP!A105,'Prix vente'!C:C)</f>
        <v>0</v>
      </c>
      <c r="I105" s="42" t="str">
        <f t="shared" si="7"/>
        <v/>
      </c>
    </row>
    <row r="106" spans="7:9">
      <c r="G106" s="42" t="str">
        <f t="shared" si="6"/>
        <v/>
      </c>
      <c r="H106" s="42">
        <f>SUMIF('Prix vente'!B:B,CUMP!A106,'Prix vente'!C:C)</f>
        <v>0</v>
      </c>
      <c r="I106" s="42" t="str">
        <f t="shared" si="7"/>
        <v/>
      </c>
    </row>
    <row r="107" spans="7:9">
      <c r="G107" s="42" t="str">
        <f t="shared" si="6"/>
        <v/>
      </c>
      <c r="H107" s="42">
        <f>SUMIF('Prix vente'!B:B,CUMP!A107,'Prix vente'!C:C)</f>
        <v>0</v>
      </c>
      <c r="I107" s="42" t="str">
        <f t="shared" si="7"/>
        <v/>
      </c>
    </row>
    <row r="108" spans="7:9">
      <c r="G108" s="42" t="str">
        <f t="shared" si="6"/>
        <v/>
      </c>
      <c r="H108" s="42">
        <f>SUMIF('Prix vente'!B:B,CUMP!A108,'Prix vente'!C:C)</f>
        <v>0</v>
      </c>
      <c r="I108" s="42" t="str">
        <f t="shared" si="7"/>
        <v/>
      </c>
    </row>
    <row r="109" spans="7:9">
      <c r="G109" s="42" t="str">
        <f t="shared" si="6"/>
        <v/>
      </c>
      <c r="H109" s="42">
        <f>SUMIF('Prix vente'!B:B,CUMP!A109,'Prix vente'!C:C)</f>
        <v>0</v>
      </c>
      <c r="I109" s="42" t="str">
        <f t="shared" si="7"/>
        <v/>
      </c>
    </row>
    <row r="110" spans="7:9">
      <c r="G110" s="42" t="str">
        <f t="shared" si="6"/>
        <v/>
      </c>
      <c r="H110" s="42">
        <f>SUMIF('Prix vente'!B:B,CUMP!A110,'Prix vente'!C:C)</f>
        <v>0</v>
      </c>
      <c r="I110" s="42" t="str">
        <f t="shared" si="7"/>
        <v/>
      </c>
    </row>
    <row r="111" spans="7:9">
      <c r="G111" s="42" t="str">
        <f t="shared" si="6"/>
        <v/>
      </c>
      <c r="H111" s="42">
        <f>SUMIF('Prix vente'!B:B,CUMP!A111,'Prix vente'!C:C)</f>
        <v>0</v>
      </c>
      <c r="I111" s="42" t="str">
        <f t="shared" si="7"/>
        <v/>
      </c>
    </row>
    <row r="112" spans="7:9">
      <c r="G112" s="42" t="str">
        <f t="shared" si="6"/>
        <v/>
      </c>
      <c r="H112" s="42">
        <f>SUMIF('Prix vente'!B:B,CUMP!A112,'Prix vente'!C:C)</f>
        <v>0</v>
      </c>
      <c r="I112" s="42" t="str">
        <f t="shared" si="7"/>
        <v/>
      </c>
    </row>
    <row r="113" spans="7:9">
      <c r="G113" s="42" t="str">
        <f t="shared" si="6"/>
        <v/>
      </c>
      <c r="H113" s="42">
        <f>SUMIF('Prix vente'!B:B,CUMP!A113,'Prix vente'!C:C)</f>
        <v>0</v>
      </c>
      <c r="I113" s="42" t="str">
        <f t="shared" si="7"/>
        <v/>
      </c>
    </row>
    <row r="114" spans="7:9">
      <c r="G114" s="42" t="str">
        <f t="shared" si="6"/>
        <v/>
      </c>
      <c r="H114" s="42">
        <f>SUMIF('Prix vente'!B:B,CUMP!A114,'Prix vente'!C:C)</f>
        <v>0</v>
      </c>
      <c r="I114" s="42" t="str">
        <f t="shared" si="7"/>
        <v/>
      </c>
    </row>
    <row r="115" spans="7:9">
      <c r="G115" s="42" t="str">
        <f t="shared" si="6"/>
        <v/>
      </c>
      <c r="H115" s="42">
        <f>SUMIF('Prix vente'!B:B,CUMP!A115,'Prix vente'!C:C)</f>
        <v>0</v>
      </c>
      <c r="I115" s="42" t="str">
        <f t="shared" si="7"/>
        <v/>
      </c>
    </row>
    <row r="116" spans="7:9">
      <c r="G116" s="42" t="str">
        <f t="shared" si="6"/>
        <v/>
      </c>
      <c r="H116" s="42">
        <f>SUMIF('Prix vente'!B:B,CUMP!A116,'Prix vente'!C:C)</f>
        <v>0</v>
      </c>
      <c r="I116" s="42" t="str">
        <f t="shared" si="7"/>
        <v/>
      </c>
    </row>
    <row r="117" spans="7:9">
      <c r="G117" s="42" t="str">
        <f t="shared" si="6"/>
        <v/>
      </c>
      <c r="H117" s="42">
        <f>SUMIF('Prix vente'!B:B,CUMP!A117,'Prix vente'!C:C)</f>
        <v>0</v>
      </c>
      <c r="I117" s="42" t="str">
        <f t="shared" si="7"/>
        <v/>
      </c>
    </row>
    <row r="118" spans="7:9">
      <c r="G118" s="42" t="str">
        <f t="shared" si="6"/>
        <v/>
      </c>
      <c r="H118" s="42">
        <f>SUMIF('Prix vente'!B:B,CUMP!A118,'Prix vente'!C:C)</f>
        <v>0</v>
      </c>
      <c r="I118" s="42" t="str">
        <f t="shared" si="7"/>
        <v/>
      </c>
    </row>
    <row r="119" spans="7:9">
      <c r="G119" s="42" t="str">
        <f t="shared" si="6"/>
        <v/>
      </c>
      <c r="H119" s="42">
        <f>SUMIF('Prix vente'!B:B,CUMP!A119,'Prix vente'!C:C)</f>
        <v>0</v>
      </c>
      <c r="I119" s="42" t="str">
        <f t="shared" si="7"/>
        <v/>
      </c>
    </row>
    <row r="120" spans="7:9">
      <c r="G120" s="42" t="str">
        <f t="shared" si="6"/>
        <v/>
      </c>
      <c r="H120" s="42">
        <f>SUMIF('Prix vente'!B:B,CUMP!A120,'Prix vente'!C:C)</f>
        <v>0</v>
      </c>
      <c r="I120" s="42" t="str">
        <f t="shared" si="7"/>
        <v/>
      </c>
    </row>
    <row r="121" spans="7:9">
      <c r="G121" s="42" t="str">
        <f t="shared" si="6"/>
        <v/>
      </c>
      <c r="H121" s="42">
        <f>SUMIF('Prix vente'!B:B,CUMP!A121,'Prix vente'!C:C)</f>
        <v>0</v>
      </c>
      <c r="I121" s="42" t="str">
        <f t="shared" si="7"/>
        <v/>
      </c>
    </row>
    <row r="122" spans="7:9">
      <c r="G122" s="42" t="str">
        <f t="shared" si="6"/>
        <v/>
      </c>
      <c r="H122" s="42">
        <f>SUMIF('Prix vente'!B:B,CUMP!A122,'Prix vente'!C:C)</f>
        <v>0</v>
      </c>
      <c r="I122" s="42" t="str">
        <f t="shared" si="7"/>
        <v/>
      </c>
    </row>
    <row r="123" spans="7:9">
      <c r="G123" s="42" t="str">
        <f t="shared" si="6"/>
        <v/>
      </c>
      <c r="H123" s="42">
        <f>SUMIF('Prix vente'!B:B,CUMP!A123,'Prix vente'!C:C)</f>
        <v>0</v>
      </c>
      <c r="I123" s="42" t="str">
        <f t="shared" si="7"/>
        <v/>
      </c>
    </row>
    <row r="124" spans="7:9">
      <c r="G124" s="42" t="str">
        <f t="shared" si="6"/>
        <v/>
      </c>
      <c r="H124" s="42">
        <f>SUMIF('Prix vente'!B:B,CUMP!A124,'Prix vente'!C:C)</f>
        <v>0</v>
      </c>
      <c r="I124" s="42" t="str">
        <f t="shared" si="7"/>
        <v/>
      </c>
    </row>
    <row r="125" spans="7:9">
      <c r="G125" s="42" t="str">
        <f t="shared" si="6"/>
        <v/>
      </c>
      <c r="H125" s="42">
        <f>SUMIF('Prix vente'!B:B,CUMP!A125,'Prix vente'!C:C)</f>
        <v>0</v>
      </c>
      <c r="I125" s="42" t="str">
        <f t="shared" si="7"/>
        <v/>
      </c>
    </row>
    <row r="126" spans="7:9">
      <c r="G126" s="42" t="str">
        <f t="shared" si="6"/>
        <v/>
      </c>
      <c r="H126" s="42">
        <f>SUMIF('Prix vente'!B:B,CUMP!A126,'Prix vente'!C:C)</f>
        <v>0</v>
      </c>
      <c r="I126" s="42" t="str">
        <f t="shared" si="7"/>
        <v/>
      </c>
    </row>
    <row r="127" spans="7:9">
      <c r="G127" s="42" t="str">
        <f t="shared" si="6"/>
        <v/>
      </c>
      <c r="H127" s="42">
        <f>SUMIF('Prix vente'!B:B,CUMP!A127,'Prix vente'!C:C)</f>
        <v>0</v>
      </c>
      <c r="I127" s="42" t="str">
        <f t="shared" si="7"/>
        <v/>
      </c>
    </row>
    <row r="128" spans="7:9">
      <c r="G128" s="42" t="str">
        <f t="shared" si="6"/>
        <v/>
      </c>
      <c r="H128" s="42">
        <f>SUMIF('Prix vente'!B:B,CUMP!A128,'Prix vente'!C:C)</f>
        <v>0</v>
      </c>
      <c r="I128" s="42" t="str">
        <f t="shared" si="7"/>
        <v/>
      </c>
    </row>
    <row r="129" spans="7:9">
      <c r="G129" s="42" t="str">
        <f t="shared" si="6"/>
        <v/>
      </c>
      <c r="H129" s="42">
        <f>SUMIF('Prix vente'!B:B,CUMP!A129,'Prix vente'!C:C)</f>
        <v>0</v>
      </c>
      <c r="I129" s="42" t="str">
        <f t="shared" si="7"/>
        <v/>
      </c>
    </row>
    <row r="130" spans="7:9">
      <c r="G130" s="42" t="str">
        <f t="shared" si="6"/>
        <v/>
      </c>
      <c r="H130" s="42">
        <f>SUMIF('Prix vente'!B:B,CUMP!A130,'Prix vente'!C:C)</f>
        <v>0</v>
      </c>
      <c r="I130" s="42" t="str">
        <f t="shared" si="7"/>
        <v/>
      </c>
    </row>
    <row r="131" spans="7:9">
      <c r="G131" s="42" t="str">
        <f t="shared" si="6"/>
        <v/>
      </c>
      <c r="H131" s="42">
        <f>SUMIF('Prix vente'!B:B,CUMP!A131,'Prix vente'!C:C)</f>
        <v>0</v>
      </c>
      <c r="I131" s="42" t="str">
        <f t="shared" si="7"/>
        <v/>
      </c>
    </row>
    <row r="132" spans="7:9">
      <c r="G132" s="42" t="str">
        <f t="shared" si="6"/>
        <v/>
      </c>
      <c r="H132" s="42">
        <f>SUMIF('Prix vente'!B:B,CUMP!A132,'Prix vente'!C:C)</f>
        <v>0</v>
      </c>
      <c r="I132" s="42" t="str">
        <f t="shared" si="7"/>
        <v/>
      </c>
    </row>
    <row r="133" spans="7:9">
      <c r="G133" s="42" t="str">
        <f t="shared" si="6"/>
        <v/>
      </c>
      <c r="H133" s="42">
        <f>SUMIF('Prix vente'!B:B,CUMP!A133,'Prix vente'!C:C)</f>
        <v>0</v>
      </c>
      <c r="I133" s="42" t="str">
        <f t="shared" si="7"/>
        <v/>
      </c>
    </row>
    <row r="134" spans="7:9">
      <c r="G134" s="42" t="str">
        <f t="shared" si="6"/>
        <v/>
      </c>
      <c r="H134" s="42">
        <f>SUMIF('Prix vente'!B:B,CUMP!A134,'Prix vente'!C:C)</f>
        <v>0</v>
      </c>
      <c r="I134" s="42" t="str">
        <f t="shared" si="7"/>
        <v/>
      </c>
    </row>
    <row r="135" spans="7:9">
      <c r="G135" s="42" t="str">
        <f t="shared" si="6"/>
        <v/>
      </c>
      <c r="H135" s="42">
        <f>SUMIF('Prix vente'!B:B,CUMP!A135,'Prix vente'!C:C)</f>
        <v>0</v>
      </c>
      <c r="I135" s="42" t="str">
        <f t="shared" si="7"/>
        <v/>
      </c>
    </row>
    <row r="136" spans="7:9">
      <c r="G136" s="42" t="str">
        <f t="shared" si="6"/>
        <v/>
      </c>
      <c r="H136" s="42">
        <f>SUMIF('Prix vente'!B:B,CUMP!A136,'Prix vente'!C:C)</f>
        <v>0</v>
      </c>
      <c r="I136" s="42" t="str">
        <f t="shared" si="7"/>
        <v/>
      </c>
    </row>
    <row r="137" spans="7:9">
      <c r="G137" s="42" t="str">
        <f t="shared" si="6"/>
        <v/>
      </c>
      <c r="H137" s="42">
        <f>SUMIF('Prix vente'!B:B,CUMP!A137,'Prix vente'!C:C)</f>
        <v>0</v>
      </c>
      <c r="I137" s="42" t="str">
        <f t="shared" si="7"/>
        <v/>
      </c>
    </row>
    <row r="138" spans="7:9">
      <c r="G138" s="42" t="str">
        <f t="shared" si="6"/>
        <v/>
      </c>
      <c r="H138" s="42">
        <f>SUMIF('Prix vente'!B:B,CUMP!A138,'Prix vente'!C:C)</f>
        <v>0</v>
      </c>
      <c r="I138" s="42" t="str">
        <f t="shared" si="7"/>
        <v/>
      </c>
    </row>
    <row r="139" spans="7:9">
      <c r="G139" s="42" t="str">
        <f t="shared" si="6"/>
        <v/>
      </c>
      <c r="H139" s="42">
        <f>SUMIF('Prix vente'!B:B,CUMP!A139,'Prix vente'!C:C)</f>
        <v>0</v>
      </c>
      <c r="I139" s="42" t="str">
        <f t="shared" si="7"/>
        <v/>
      </c>
    </row>
    <row r="140" spans="7:9">
      <c r="G140" s="42" t="str">
        <f t="shared" si="6"/>
        <v/>
      </c>
      <c r="H140" s="42">
        <f>SUMIF('Prix vente'!B:B,CUMP!A140,'Prix vente'!C:C)</f>
        <v>0</v>
      </c>
      <c r="I140" s="42" t="str">
        <f t="shared" si="7"/>
        <v/>
      </c>
    </row>
    <row r="141" spans="7:9">
      <c r="G141" s="42" t="str">
        <f t="shared" si="6"/>
        <v/>
      </c>
      <c r="H141" s="42">
        <f>SUMIF('Prix vente'!B:B,CUMP!A141,'Prix vente'!C:C)</f>
        <v>0</v>
      </c>
      <c r="I141" s="42" t="str">
        <f t="shared" si="7"/>
        <v/>
      </c>
    </row>
    <row r="142" spans="7:9">
      <c r="G142" s="42" t="str">
        <f t="shared" si="6"/>
        <v/>
      </c>
      <c r="H142" s="42">
        <f>SUMIF('Prix vente'!B:B,CUMP!A142,'Prix vente'!C:C)</f>
        <v>0</v>
      </c>
      <c r="I142" s="42" t="str">
        <f t="shared" si="7"/>
        <v/>
      </c>
    </row>
    <row r="143" spans="7:9">
      <c r="G143" s="42" t="str">
        <f t="shared" si="6"/>
        <v/>
      </c>
      <c r="H143" s="42">
        <f>SUMIF('Prix vente'!B:B,CUMP!A143,'Prix vente'!C:C)</f>
        <v>0</v>
      </c>
      <c r="I143" s="42" t="str">
        <f t="shared" si="7"/>
        <v/>
      </c>
    </row>
    <row r="144" spans="7:9">
      <c r="G144" s="42" t="str">
        <f t="shared" si="6"/>
        <v/>
      </c>
      <c r="H144" s="42">
        <f>SUMIF('Prix vente'!B:B,CUMP!A144,'Prix vente'!C:C)</f>
        <v>0</v>
      </c>
      <c r="I144" s="42" t="str">
        <f t="shared" si="7"/>
        <v/>
      </c>
    </row>
    <row r="145" spans="7:9">
      <c r="G145" s="42" t="str">
        <f t="shared" si="6"/>
        <v/>
      </c>
      <c r="H145" s="42">
        <f>SUMIF('Prix vente'!B:B,CUMP!A145,'Prix vente'!C:C)</f>
        <v>0</v>
      </c>
      <c r="I145" s="42" t="str">
        <f t="shared" si="7"/>
        <v/>
      </c>
    </row>
    <row r="146" spans="7:9">
      <c r="G146" s="42" t="str">
        <f t="shared" si="6"/>
        <v/>
      </c>
      <c r="H146" s="42">
        <f>SUMIF('Prix vente'!B:B,CUMP!A146,'Prix vente'!C:C)</f>
        <v>0</v>
      </c>
      <c r="I146" s="42" t="str">
        <f t="shared" si="7"/>
        <v/>
      </c>
    </row>
    <row r="147" spans="7:9">
      <c r="G147" s="42" t="str">
        <f t="shared" si="6"/>
        <v/>
      </c>
      <c r="H147" s="42">
        <f>SUMIF('Prix vente'!B:B,CUMP!A147,'Prix vente'!C:C)</f>
        <v>0</v>
      </c>
      <c r="I147" s="42" t="str">
        <f t="shared" si="7"/>
        <v/>
      </c>
    </row>
    <row r="148" spans="7:9">
      <c r="G148" s="42" t="str">
        <f t="shared" si="6"/>
        <v/>
      </c>
      <c r="H148" s="42">
        <f>SUMIF('Prix vente'!B:B,CUMP!A148,'Prix vente'!C:C)</f>
        <v>0</v>
      </c>
      <c r="I148" s="42" t="str">
        <f t="shared" si="7"/>
        <v/>
      </c>
    </row>
    <row r="149" spans="7:9">
      <c r="G149" s="42" t="str">
        <f t="shared" si="6"/>
        <v/>
      </c>
      <c r="H149" s="42">
        <f>SUMIF('Prix vente'!B:B,CUMP!A149,'Prix vente'!C:C)</f>
        <v>0</v>
      </c>
      <c r="I149" s="42" t="str">
        <f t="shared" si="7"/>
        <v/>
      </c>
    </row>
    <row r="150" spans="7:9">
      <c r="G150" s="42" t="str">
        <f t="shared" ref="G150:G213" si="8">IF(B150&lt;&gt;"",C150/B150,"")</f>
        <v/>
      </c>
      <c r="H150" s="42">
        <f>SUMIF('Prix vente'!B:B,CUMP!A150,'Prix vente'!C:C)</f>
        <v>0</v>
      </c>
      <c r="I150" s="42" t="str">
        <f t="shared" ref="I150:I213" si="9">IF(G150&lt;&gt;"",(H150-G150)*B150,"")</f>
        <v/>
      </c>
    </row>
    <row r="151" spans="7:9">
      <c r="G151" s="42" t="str">
        <f t="shared" si="8"/>
        <v/>
      </c>
      <c r="H151" s="42">
        <f>SUMIF('Prix vente'!B:B,CUMP!A151,'Prix vente'!C:C)</f>
        <v>0</v>
      </c>
      <c r="I151" s="42" t="str">
        <f t="shared" si="9"/>
        <v/>
      </c>
    </row>
    <row r="152" spans="7:9">
      <c r="G152" s="42" t="str">
        <f t="shared" si="8"/>
        <v/>
      </c>
      <c r="H152" s="42">
        <f>SUMIF('Prix vente'!B:B,CUMP!A152,'Prix vente'!C:C)</f>
        <v>0</v>
      </c>
      <c r="I152" s="42" t="str">
        <f t="shared" si="9"/>
        <v/>
      </c>
    </row>
    <row r="153" spans="7:9">
      <c r="G153" s="42" t="str">
        <f t="shared" si="8"/>
        <v/>
      </c>
      <c r="H153" s="42">
        <f>SUMIF('Prix vente'!B:B,CUMP!A153,'Prix vente'!C:C)</f>
        <v>0</v>
      </c>
      <c r="I153" s="42" t="str">
        <f t="shared" si="9"/>
        <v/>
      </c>
    </row>
    <row r="154" spans="7:9">
      <c r="G154" s="42" t="str">
        <f t="shared" si="8"/>
        <v/>
      </c>
      <c r="H154" s="42">
        <f>SUMIF('Prix vente'!B:B,CUMP!A154,'Prix vente'!C:C)</f>
        <v>0</v>
      </c>
      <c r="I154" s="42" t="str">
        <f t="shared" si="9"/>
        <v/>
      </c>
    </row>
    <row r="155" spans="7:9">
      <c r="G155" s="42" t="str">
        <f t="shared" si="8"/>
        <v/>
      </c>
      <c r="H155" s="42">
        <f>SUMIF('Prix vente'!B:B,CUMP!A155,'Prix vente'!C:C)</f>
        <v>0</v>
      </c>
      <c r="I155" s="42" t="str">
        <f t="shared" si="9"/>
        <v/>
      </c>
    </row>
    <row r="156" spans="7:9">
      <c r="G156" s="42" t="str">
        <f t="shared" si="8"/>
        <v/>
      </c>
      <c r="H156" s="42">
        <f>SUMIF('Prix vente'!B:B,CUMP!A156,'Prix vente'!C:C)</f>
        <v>0</v>
      </c>
      <c r="I156" s="42" t="str">
        <f t="shared" si="9"/>
        <v/>
      </c>
    </row>
    <row r="157" spans="7:9">
      <c r="G157" s="42" t="str">
        <f t="shared" si="8"/>
        <v/>
      </c>
      <c r="H157" s="42">
        <f>SUMIF('Prix vente'!B:B,CUMP!A157,'Prix vente'!C:C)</f>
        <v>0</v>
      </c>
      <c r="I157" s="42" t="str">
        <f t="shared" si="9"/>
        <v/>
      </c>
    </row>
    <row r="158" spans="7:9">
      <c r="G158" s="42" t="str">
        <f t="shared" si="8"/>
        <v/>
      </c>
      <c r="H158" s="42">
        <f>SUMIF('Prix vente'!B:B,CUMP!A158,'Prix vente'!C:C)</f>
        <v>0</v>
      </c>
      <c r="I158" s="42" t="str">
        <f t="shared" si="9"/>
        <v/>
      </c>
    </row>
    <row r="159" spans="7:9">
      <c r="G159" s="42" t="str">
        <f t="shared" si="8"/>
        <v/>
      </c>
      <c r="H159" s="42">
        <f>SUMIF('Prix vente'!B:B,CUMP!A159,'Prix vente'!C:C)</f>
        <v>0</v>
      </c>
      <c r="I159" s="42" t="str">
        <f t="shared" si="9"/>
        <v/>
      </c>
    </row>
    <row r="160" spans="7:9">
      <c r="G160" s="42" t="str">
        <f t="shared" si="8"/>
        <v/>
      </c>
      <c r="H160" s="42">
        <f>SUMIF('Prix vente'!B:B,CUMP!A160,'Prix vente'!C:C)</f>
        <v>0</v>
      </c>
      <c r="I160" s="42" t="str">
        <f t="shared" si="9"/>
        <v/>
      </c>
    </row>
    <row r="161" spans="7:9">
      <c r="G161" s="42" t="str">
        <f t="shared" si="8"/>
        <v/>
      </c>
      <c r="H161" s="42">
        <f>SUMIF('Prix vente'!B:B,CUMP!A161,'Prix vente'!C:C)</f>
        <v>0</v>
      </c>
      <c r="I161" s="42" t="str">
        <f t="shared" si="9"/>
        <v/>
      </c>
    </row>
    <row r="162" spans="7:9">
      <c r="G162" s="42" t="str">
        <f t="shared" si="8"/>
        <v/>
      </c>
      <c r="H162" s="42">
        <f>SUMIF('Prix vente'!B:B,CUMP!A162,'Prix vente'!C:C)</f>
        <v>0</v>
      </c>
      <c r="I162" s="42" t="str">
        <f t="shared" si="9"/>
        <v/>
      </c>
    </row>
    <row r="163" spans="7:9">
      <c r="G163" s="42" t="str">
        <f t="shared" si="8"/>
        <v/>
      </c>
      <c r="H163" s="42">
        <f>SUMIF('Prix vente'!B:B,CUMP!A163,'Prix vente'!C:C)</f>
        <v>0</v>
      </c>
      <c r="I163" s="42" t="str">
        <f t="shared" si="9"/>
        <v/>
      </c>
    </row>
    <row r="164" spans="7:9">
      <c r="G164" s="42" t="str">
        <f t="shared" si="8"/>
        <v/>
      </c>
      <c r="H164" s="42">
        <f>SUMIF('Prix vente'!B:B,CUMP!A164,'Prix vente'!C:C)</f>
        <v>0</v>
      </c>
      <c r="I164" s="42" t="str">
        <f t="shared" si="9"/>
        <v/>
      </c>
    </row>
    <row r="165" spans="7:9">
      <c r="G165" s="42" t="str">
        <f t="shared" si="8"/>
        <v/>
      </c>
      <c r="H165" s="42">
        <f>SUMIF('Prix vente'!B:B,CUMP!A165,'Prix vente'!C:C)</f>
        <v>0</v>
      </c>
      <c r="I165" s="42" t="str">
        <f t="shared" si="9"/>
        <v/>
      </c>
    </row>
    <row r="166" spans="7:9">
      <c r="G166" s="42" t="str">
        <f t="shared" si="8"/>
        <v/>
      </c>
      <c r="H166" s="42">
        <f>SUMIF('Prix vente'!B:B,CUMP!A166,'Prix vente'!C:C)</f>
        <v>0</v>
      </c>
      <c r="I166" s="42" t="str">
        <f t="shared" si="9"/>
        <v/>
      </c>
    </row>
    <row r="167" spans="7:9">
      <c r="G167" s="42" t="str">
        <f t="shared" si="8"/>
        <v/>
      </c>
      <c r="H167" s="42">
        <f>SUMIF('Prix vente'!B:B,CUMP!A167,'Prix vente'!C:C)</f>
        <v>0</v>
      </c>
      <c r="I167" s="42" t="str">
        <f t="shared" si="9"/>
        <v/>
      </c>
    </row>
    <row r="168" spans="7:9">
      <c r="G168" s="42" t="str">
        <f t="shared" si="8"/>
        <v/>
      </c>
      <c r="H168" s="42">
        <f>SUMIF('Prix vente'!B:B,CUMP!A168,'Prix vente'!C:C)</f>
        <v>0</v>
      </c>
      <c r="I168" s="42" t="str">
        <f t="shared" si="9"/>
        <v/>
      </c>
    </row>
    <row r="169" spans="7:9">
      <c r="G169" s="42" t="str">
        <f t="shared" si="8"/>
        <v/>
      </c>
      <c r="H169" s="42">
        <f>SUMIF('Prix vente'!B:B,CUMP!A169,'Prix vente'!C:C)</f>
        <v>0</v>
      </c>
      <c r="I169" s="42" t="str">
        <f t="shared" si="9"/>
        <v/>
      </c>
    </row>
    <row r="170" spans="7:9">
      <c r="G170" s="42" t="str">
        <f t="shared" si="8"/>
        <v/>
      </c>
      <c r="H170" s="42">
        <f>SUMIF('Prix vente'!B:B,CUMP!A170,'Prix vente'!C:C)</f>
        <v>0</v>
      </c>
      <c r="I170" s="42" t="str">
        <f t="shared" si="9"/>
        <v/>
      </c>
    </row>
    <row r="171" spans="7:9">
      <c r="G171" s="42" t="str">
        <f t="shared" si="8"/>
        <v/>
      </c>
      <c r="H171" s="42">
        <f>SUMIF('Prix vente'!B:B,CUMP!A171,'Prix vente'!C:C)</f>
        <v>0</v>
      </c>
      <c r="I171" s="42" t="str">
        <f t="shared" si="9"/>
        <v/>
      </c>
    </row>
    <row r="172" spans="7:9">
      <c r="G172" s="42" t="str">
        <f t="shared" si="8"/>
        <v/>
      </c>
      <c r="H172" s="42">
        <f>SUMIF('Prix vente'!B:B,CUMP!A172,'Prix vente'!C:C)</f>
        <v>0</v>
      </c>
      <c r="I172" s="42" t="str">
        <f t="shared" si="9"/>
        <v/>
      </c>
    </row>
    <row r="173" spans="7:9">
      <c r="G173" s="42" t="str">
        <f t="shared" si="8"/>
        <v/>
      </c>
      <c r="H173" s="42">
        <f>SUMIF('Prix vente'!B:B,CUMP!A173,'Prix vente'!C:C)</f>
        <v>0</v>
      </c>
      <c r="I173" s="42" t="str">
        <f t="shared" si="9"/>
        <v/>
      </c>
    </row>
    <row r="174" spans="7:9">
      <c r="G174" s="42" t="str">
        <f t="shared" si="8"/>
        <v/>
      </c>
      <c r="H174" s="42">
        <f>SUMIF('Prix vente'!B:B,CUMP!A174,'Prix vente'!C:C)</f>
        <v>0</v>
      </c>
      <c r="I174" s="42" t="str">
        <f t="shared" si="9"/>
        <v/>
      </c>
    </row>
    <row r="175" spans="7:9">
      <c r="G175" s="42" t="str">
        <f t="shared" si="8"/>
        <v/>
      </c>
      <c r="H175" s="42">
        <f>SUMIF('Prix vente'!B:B,CUMP!A175,'Prix vente'!C:C)</f>
        <v>0</v>
      </c>
      <c r="I175" s="42" t="str">
        <f t="shared" si="9"/>
        <v/>
      </c>
    </row>
    <row r="176" spans="7:9">
      <c r="G176" s="42" t="str">
        <f t="shared" si="8"/>
        <v/>
      </c>
      <c r="H176" s="42">
        <f>SUMIF('Prix vente'!B:B,CUMP!A176,'Prix vente'!C:C)</f>
        <v>0</v>
      </c>
      <c r="I176" s="42" t="str">
        <f t="shared" si="9"/>
        <v/>
      </c>
    </row>
    <row r="177" spans="7:9">
      <c r="G177" s="42" t="str">
        <f t="shared" si="8"/>
        <v/>
      </c>
      <c r="H177" s="42">
        <f>SUMIF('Prix vente'!B:B,CUMP!A177,'Prix vente'!C:C)</f>
        <v>0</v>
      </c>
      <c r="I177" s="42" t="str">
        <f t="shared" si="9"/>
        <v/>
      </c>
    </row>
    <row r="178" spans="7:9">
      <c r="G178" s="42" t="str">
        <f t="shared" si="8"/>
        <v/>
      </c>
      <c r="H178" s="42">
        <f>SUMIF('Prix vente'!B:B,CUMP!A178,'Prix vente'!C:C)</f>
        <v>0</v>
      </c>
      <c r="I178" s="42" t="str">
        <f t="shared" si="9"/>
        <v/>
      </c>
    </row>
    <row r="179" spans="7:9">
      <c r="G179" s="42" t="str">
        <f t="shared" si="8"/>
        <v/>
      </c>
      <c r="H179" s="42">
        <f>SUMIF('Prix vente'!B:B,CUMP!A179,'Prix vente'!C:C)</f>
        <v>0</v>
      </c>
      <c r="I179" s="42" t="str">
        <f t="shared" si="9"/>
        <v/>
      </c>
    </row>
    <row r="180" spans="7:9">
      <c r="G180" s="42" t="str">
        <f t="shared" si="8"/>
        <v/>
      </c>
      <c r="H180" s="42">
        <f>SUMIF('Prix vente'!B:B,CUMP!A180,'Prix vente'!C:C)</f>
        <v>0</v>
      </c>
      <c r="I180" s="42" t="str">
        <f t="shared" si="9"/>
        <v/>
      </c>
    </row>
    <row r="181" spans="7:9">
      <c r="G181" s="42" t="str">
        <f t="shared" si="8"/>
        <v/>
      </c>
      <c r="H181" s="42">
        <f>SUMIF('Prix vente'!B:B,CUMP!A181,'Prix vente'!C:C)</f>
        <v>0</v>
      </c>
      <c r="I181" s="42" t="str">
        <f t="shared" si="9"/>
        <v/>
      </c>
    </row>
    <row r="182" spans="7:9">
      <c r="G182" s="42" t="str">
        <f t="shared" si="8"/>
        <v/>
      </c>
      <c r="H182" s="42">
        <f>SUMIF('Prix vente'!B:B,CUMP!A182,'Prix vente'!C:C)</f>
        <v>0</v>
      </c>
      <c r="I182" s="42" t="str">
        <f t="shared" si="9"/>
        <v/>
      </c>
    </row>
    <row r="183" spans="7:9">
      <c r="G183" s="42" t="str">
        <f t="shared" si="8"/>
        <v/>
      </c>
      <c r="H183" s="42">
        <f>SUMIF('Prix vente'!B:B,CUMP!A183,'Prix vente'!C:C)</f>
        <v>0</v>
      </c>
      <c r="I183" s="42" t="str">
        <f t="shared" si="9"/>
        <v/>
      </c>
    </row>
    <row r="184" spans="7:9">
      <c r="G184" s="42" t="str">
        <f t="shared" si="8"/>
        <v/>
      </c>
      <c r="H184" s="42">
        <f>SUMIF('Prix vente'!B:B,CUMP!A184,'Prix vente'!C:C)</f>
        <v>0</v>
      </c>
      <c r="I184" s="42" t="str">
        <f t="shared" si="9"/>
        <v/>
      </c>
    </row>
    <row r="185" spans="7:9">
      <c r="G185" s="42" t="str">
        <f t="shared" si="8"/>
        <v/>
      </c>
      <c r="H185" s="42">
        <f>SUMIF('Prix vente'!B:B,CUMP!A185,'Prix vente'!C:C)</f>
        <v>0</v>
      </c>
      <c r="I185" s="42" t="str">
        <f t="shared" si="9"/>
        <v/>
      </c>
    </row>
    <row r="186" spans="7:9">
      <c r="G186" s="42" t="str">
        <f t="shared" si="8"/>
        <v/>
      </c>
      <c r="H186" s="42">
        <f>SUMIF('Prix vente'!B:B,CUMP!A186,'Prix vente'!C:C)</f>
        <v>0</v>
      </c>
      <c r="I186" s="42" t="str">
        <f t="shared" si="9"/>
        <v/>
      </c>
    </row>
    <row r="187" spans="7:9">
      <c r="G187" s="42" t="str">
        <f t="shared" si="8"/>
        <v/>
      </c>
      <c r="H187" s="42">
        <f>SUMIF('Prix vente'!B:B,CUMP!A187,'Prix vente'!C:C)</f>
        <v>0</v>
      </c>
      <c r="I187" s="42" t="str">
        <f t="shared" si="9"/>
        <v/>
      </c>
    </row>
    <row r="188" spans="7:9">
      <c r="G188" s="42" t="str">
        <f t="shared" si="8"/>
        <v/>
      </c>
      <c r="H188" s="42">
        <f>SUMIF('Prix vente'!B:B,CUMP!A188,'Prix vente'!C:C)</f>
        <v>0</v>
      </c>
      <c r="I188" s="42" t="str">
        <f t="shared" si="9"/>
        <v/>
      </c>
    </row>
    <row r="189" spans="7:9">
      <c r="G189" s="42" t="str">
        <f t="shared" si="8"/>
        <v/>
      </c>
      <c r="H189" s="42">
        <f>SUMIF('Prix vente'!B:B,CUMP!A189,'Prix vente'!C:C)</f>
        <v>0</v>
      </c>
      <c r="I189" s="42" t="str">
        <f t="shared" si="9"/>
        <v/>
      </c>
    </row>
    <row r="190" spans="7:9">
      <c r="G190" s="42" t="str">
        <f t="shared" si="8"/>
        <v/>
      </c>
      <c r="H190" s="42">
        <f>SUMIF('Prix vente'!B:B,CUMP!A190,'Prix vente'!C:C)</f>
        <v>0</v>
      </c>
      <c r="I190" s="42" t="str">
        <f t="shared" si="9"/>
        <v/>
      </c>
    </row>
    <row r="191" spans="7:9">
      <c r="G191" s="42" t="str">
        <f t="shared" si="8"/>
        <v/>
      </c>
      <c r="H191" s="42">
        <f>SUMIF('Prix vente'!B:B,CUMP!A191,'Prix vente'!C:C)</f>
        <v>0</v>
      </c>
      <c r="I191" s="42" t="str">
        <f t="shared" si="9"/>
        <v/>
      </c>
    </row>
    <row r="192" spans="7:9">
      <c r="G192" s="42" t="str">
        <f t="shared" si="8"/>
        <v/>
      </c>
      <c r="H192" s="42">
        <f>SUMIF('Prix vente'!B:B,CUMP!A192,'Prix vente'!C:C)</f>
        <v>0</v>
      </c>
      <c r="I192" s="42" t="str">
        <f t="shared" si="9"/>
        <v/>
      </c>
    </row>
    <row r="193" spans="7:9">
      <c r="G193" s="42" t="str">
        <f t="shared" si="8"/>
        <v/>
      </c>
      <c r="H193" s="42">
        <f>SUMIF('Prix vente'!B:B,CUMP!A193,'Prix vente'!C:C)</f>
        <v>0</v>
      </c>
      <c r="I193" s="42" t="str">
        <f t="shared" si="9"/>
        <v/>
      </c>
    </row>
    <row r="194" spans="7:9">
      <c r="G194" s="42" t="str">
        <f t="shared" si="8"/>
        <v/>
      </c>
      <c r="H194" s="42">
        <f>SUMIF('Prix vente'!B:B,CUMP!A194,'Prix vente'!C:C)</f>
        <v>0</v>
      </c>
      <c r="I194" s="42" t="str">
        <f t="shared" si="9"/>
        <v/>
      </c>
    </row>
    <row r="195" spans="7:9">
      <c r="G195" s="42" t="str">
        <f t="shared" si="8"/>
        <v/>
      </c>
      <c r="H195" s="42">
        <f>SUMIF('Prix vente'!B:B,CUMP!A195,'Prix vente'!C:C)</f>
        <v>0</v>
      </c>
      <c r="I195" s="42" t="str">
        <f t="shared" si="9"/>
        <v/>
      </c>
    </row>
    <row r="196" spans="7:9">
      <c r="G196" s="42" t="str">
        <f t="shared" si="8"/>
        <v/>
      </c>
      <c r="H196" s="42">
        <f>SUMIF('Prix vente'!B:B,CUMP!A196,'Prix vente'!C:C)</f>
        <v>0</v>
      </c>
      <c r="I196" s="42" t="str">
        <f t="shared" si="9"/>
        <v/>
      </c>
    </row>
    <row r="197" spans="7:9">
      <c r="G197" s="42" t="str">
        <f t="shared" si="8"/>
        <v/>
      </c>
      <c r="H197" s="42">
        <f>SUMIF('Prix vente'!B:B,CUMP!A197,'Prix vente'!C:C)</f>
        <v>0</v>
      </c>
      <c r="I197" s="42" t="str">
        <f t="shared" si="9"/>
        <v/>
      </c>
    </row>
    <row r="198" spans="7:9">
      <c r="G198" s="42" t="str">
        <f t="shared" si="8"/>
        <v/>
      </c>
      <c r="H198" s="42">
        <f>SUMIF('Prix vente'!B:B,CUMP!A198,'Prix vente'!C:C)</f>
        <v>0</v>
      </c>
      <c r="I198" s="42" t="str">
        <f t="shared" si="9"/>
        <v/>
      </c>
    </row>
    <row r="199" spans="7:9">
      <c r="G199" s="42" t="str">
        <f t="shared" si="8"/>
        <v/>
      </c>
      <c r="H199" s="42">
        <f>SUMIF('Prix vente'!B:B,CUMP!A199,'Prix vente'!C:C)</f>
        <v>0</v>
      </c>
      <c r="I199" s="42" t="str">
        <f t="shared" si="9"/>
        <v/>
      </c>
    </row>
    <row r="200" spans="7:9">
      <c r="G200" s="42" t="str">
        <f t="shared" si="8"/>
        <v/>
      </c>
      <c r="H200" s="42">
        <f>SUMIF('Prix vente'!B:B,CUMP!A200,'Prix vente'!C:C)</f>
        <v>0</v>
      </c>
      <c r="I200" s="42" t="str">
        <f t="shared" si="9"/>
        <v/>
      </c>
    </row>
    <row r="201" spans="7:9">
      <c r="G201" s="42" t="str">
        <f t="shared" si="8"/>
        <v/>
      </c>
      <c r="H201" s="42">
        <f>SUMIF('Prix vente'!B:B,CUMP!A201,'Prix vente'!C:C)</f>
        <v>0</v>
      </c>
      <c r="I201" s="42" t="str">
        <f t="shared" si="9"/>
        <v/>
      </c>
    </row>
    <row r="202" spans="7:9">
      <c r="G202" s="42" t="str">
        <f t="shared" si="8"/>
        <v/>
      </c>
      <c r="H202" s="42">
        <f>SUMIF('Prix vente'!B:B,CUMP!A202,'Prix vente'!C:C)</f>
        <v>0</v>
      </c>
      <c r="I202" s="42" t="str">
        <f t="shared" si="9"/>
        <v/>
      </c>
    </row>
    <row r="203" spans="7:9">
      <c r="G203" s="42" t="str">
        <f t="shared" si="8"/>
        <v/>
      </c>
      <c r="H203" s="42">
        <f>SUMIF('Prix vente'!B:B,CUMP!A203,'Prix vente'!C:C)</f>
        <v>0</v>
      </c>
      <c r="I203" s="42" t="str">
        <f t="shared" si="9"/>
        <v/>
      </c>
    </row>
    <row r="204" spans="7:9">
      <c r="G204" s="42" t="str">
        <f t="shared" si="8"/>
        <v/>
      </c>
      <c r="H204" s="42">
        <f>SUMIF('Prix vente'!B:B,CUMP!A204,'Prix vente'!C:C)</f>
        <v>0</v>
      </c>
      <c r="I204" s="42" t="str">
        <f t="shared" si="9"/>
        <v/>
      </c>
    </row>
    <row r="205" spans="7:9">
      <c r="G205" s="42" t="str">
        <f t="shared" si="8"/>
        <v/>
      </c>
      <c r="H205" s="42">
        <f>SUMIF('Prix vente'!B:B,CUMP!A205,'Prix vente'!C:C)</f>
        <v>0</v>
      </c>
      <c r="I205" s="42" t="str">
        <f t="shared" si="9"/>
        <v/>
      </c>
    </row>
    <row r="206" spans="7:9">
      <c r="G206" s="42" t="str">
        <f t="shared" si="8"/>
        <v/>
      </c>
      <c r="H206" s="42">
        <f>SUMIF('Prix vente'!B:B,CUMP!A206,'Prix vente'!C:C)</f>
        <v>0</v>
      </c>
      <c r="I206" s="42" t="str">
        <f t="shared" si="9"/>
        <v/>
      </c>
    </row>
    <row r="207" spans="7:9">
      <c r="G207" s="42" t="str">
        <f t="shared" si="8"/>
        <v/>
      </c>
      <c r="H207" s="42">
        <f>SUMIF('Prix vente'!B:B,CUMP!A207,'Prix vente'!C:C)</f>
        <v>0</v>
      </c>
      <c r="I207" s="42" t="str">
        <f t="shared" si="9"/>
        <v/>
      </c>
    </row>
    <row r="208" spans="7:9">
      <c r="G208" s="42" t="str">
        <f t="shared" si="8"/>
        <v/>
      </c>
      <c r="H208" s="42">
        <f>SUMIF('Prix vente'!B:B,CUMP!A208,'Prix vente'!C:C)</f>
        <v>0</v>
      </c>
      <c r="I208" s="42" t="str">
        <f t="shared" si="9"/>
        <v/>
      </c>
    </row>
    <row r="209" spans="7:9">
      <c r="G209" s="42" t="str">
        <f t="shared" si="8"/>
        <v/>
      </c>
      <c r="H209" s="42">
        <f>SUMIF('Prix vente'!B:B,CUMP!A209,'Prix vente'!C:C)</f>
        <v>0</v>
      </c>
      <c r="I209" s="42" t="str">
        <f t="shared" si="9"/>
        <v/>
      </c>
    </row>
    <row r="210" spans="7:9">
      <c r="G210" s="42" t="str">
        <f t="shared" si="8"/>
        <v/>
      </c>
      <c r="H210" s="42">
        <f>SUMIF('Prix vente'!B:B,CUMP!A210,'Prix vente'!C:C)</f>
        <v>0</v>
      </c>
      <c r="I210" s="42" t="str">
        <f t="shared" si="9"/>
        <v/>
      </c>
    </row>
    <row r="211" spans="7:9">
      <c r="G211" s="42" t="str">
        <f t="shared" si="8"/>
        <v/>
      </c>
      <c r="H211" s="42">
        <f>SUMIF('Prix vente'!B:B,CUMP!A211,'Prix vente'!C:C)</f>
        <v>0</v>
      </c>
      <c r="I211" s="42" t="str">
        <f t="shared" si="9"/>
        <v/>
      </c>
    </row>
    <row r="212" spans="7:9">
      <c r="G212" s="42" t="str">
        <f t="shared" si="8"/>
        <v/>
      </c>
      <c r="H212" s="42">
        <f>SUMIF('Prix vente'!B:B,CUMP!A212,'Prix vente'!C:C)</f>
        <v>0</v>
      </c>
      <c r="I212" s="42" t="str">
        <f t="shared" si="9"/>
        <v/>
      </c>
    </row>
    <row r="213" spans="7:9">
      <c r="G213" s="42" t="str">
        <f t="shared" si="8"/>
        <v/>
      </c>
      <c r="H213" s="42">
        <f>SUMIF('Prix vente'!B:B,CUMP!A213,'Prix vente'!C:C)</f>
        <v>0</v>
      </c>
      <c r="I213" s="42" t="str">
        <f t="shared" si="9"/>
        <v/>
      </c>
    </row>
    <row r="214" spans="7:9">
      <c r="G214" s="42" t="str">
        <f t="shared" ref="G214:G277" si="10">IF(B214&lt;&gt;"",C214/B214,"")</f>
        <v/>
      </c>
      <c r="H214" s="42">
        <f>SUMIF('Prix vente'!B:B,CUMP!A214,'Prix vente'!C:C)</f>
        <v>0</v>
      </c>
      <c r="I214" s="42" t="str">
        <f t="shared" ref="I214:I277" si="11">IF(G214&lt;&gt;"",(H214-G214)*B214,"")</f>
        <v/>
      </c>
    </row>
    <row r="215" spans="7:9">
      <c r="G215" s="42" t="str">
        <f t="shared" si="10"/>
        <v/>
      </c>
      <c r="H215" s="42">
        <f>SUMIF('Prix vente'!B:B,CUMP!A215,'Prix vente'!C:C)</f>
        <v>0</v>
      </c>
      <c r="I215" s="42" t="str">
        <f t="shared" si="11"/>
        <v/>
      </c>
    </row>
    <row r="216" spans="7:9">
      <c r="G216" s="42" t="str">
        <f t="shared" si="10"/>
        <v/>
      </c>
      <c r="H216" s="42">
        <f>SUMIF('Prix vente'!B:B,CUMP!A216,'Prix vente'!C:C)</f>
        <v>0</v>
      </c>
      <c r="I216" s="42" t="str">
        <f t="shared" si="11"/>
        <v/>
      </c>
    </row>
    <row r="217" spans="7:9">
      <c r="G217" s="42" t="str">
        <f t="shared" si="10"/>
        <v/>
      </c>
      <c r="H217" s="42">
        <f>SUMIF('Prix vente'!B:B,CUMP!A217,'Prix vente'!C:C)</f>
        <v>0</v>
      </c>
      <c r="I217" s="42" t="str">
        <f t="shared" si="11"/>
        <v/>
      </c>
    </row>
    <row r="218" spans="7:9">
      <c r="G218" s="42" t="str">
        <f t="shared" si="10"/>
        <v/>
      </c>
      <c r="H218" s="42">
        <f>SUMIF('Prix vente'!B:B,CUMP!A218,'Prix vente'!C:C)</f>
        <v>0</v>
      </c>
      <c r="I218" s="42" t="str">
        <f t="shared" si="11"/>
        <v/>
      </c>
    </row>
    <row r="219" spans="7:9">
      <c r="G219" s="42" t="str">
        <f t="shared" si="10"/>
        <v/>
      </c>
      <c r="H219" s="42">
        <f>SUMIF('Prix vente'!B:B,CUMP!A219,'Prix vente'!C:C)</f>
        <v>0</v>
      </c>
      <c r="I219" s="42" t="str">
        <f t="shared" si="11"/>
        <v/>
      </c>
    </row>
    <row r="220" spans="7:9">
      <c r="G220" s="42" t="str">
        <f t="shared" si="10"/>
        <v/>
      </c>
      <c r="H220" s="42">
        <f>SUMIF('Prix vente'!B:B,CUMP!A220,'Prix vente'!C:C)</f>
        <v>0</v>
      </c>
      <c r="I220" s="42" t="str">
        <f t="shared" si="11"/>
        <v/>
      </c>
    </row>
    <row r="221" spans="7:9">
      <c r="G221" s="42" t="str">
        <f t="shared" si="10"/>
        <v/>
      </c>
      <c r="H221" s="42">
        <f>SUMIF('Prix vente'!B:B,CUMP!A221,'Prix vente'!C:C)</f>
        <v>0</v>
      </c>
      <c r="I221" s="42" t="str">
        <f t="shared" si="11"/>
        <v/>
      </c>
    </row>
    <row r="222" spans="7:9">
      <c r="G222" s="42" t="str">
        <f t="shared" si="10"/>
        <v/>
      </c>
      <c r="H222" s="42">
        <f>SUMIF('Prix vente'!B:B,CUMP!A222,'Prix vente'!C:C)</f>
        <v>0</v>
      </c>
      <c r="I222" s="42" t="str">
        <f t="shared" si="11"/>
        <v/>
      </c>
    </row>
    <row r="223" spans="7:9">
      <c r="G223" s="42" t="str">
        <f t="shared" si="10"/>
        <v/>
      </c>
      <c r="H223" s="42">
        <f>SUMIF('Prix vente'!B:B,CUMP!A223,'Prix vente'!C:C)</f>
        <v>0</v>
      </c>
      <c r="I223" s="42" t="str">
        <f t="shared" si="11"/>
        <v/>
      </c>
    </row>
    <row r="224" spans="7:9">
      <c r="G224" s="42" t="str">
        <f t="shared" si="10"/>
        <v/>
      </c>
      <c r="H224" s="42">
        <f>SUMIF('Prix vente'!B:B,CUMP!A224,'Prix vente'!C:C)</f>
        <v>0</v>
      </c>
      <c r="I224" s="42" t="str">
        <f t="shared" si="11"/>
        <v/>
      </c>
    </row>
    <row r="225" spans="7:9">
      <c r="G225" s="42" t="str">
        <f t="shared" si="10"/>
        <v/>
      </c>
      <c r="H225" s="42">
        <f>SUMIF('Prix vente'!B:B,CUMP!A225,'Prix vente'!C:C)</f>
        <v>0</v>
      </c>
      <c r="I225" s="42" t="str">
        <f t="shared" si="11"/>
        <v/>
      </c>
    </row>
    <row r="226" spans="7:9">
      <c r="G226" s="42" t="str">
        <f t="shared" si="10"/>
        <v/>
      </c>
      <c r="H226" s="42">
        <f>SUMIF('Prix vente'!B:B,CUMP!A226,'Prix vente'!C:C)</f>
        <v>0</v>
      </c>
      <c r="I226" s="42" t="str">
        <f t="shared" si="11"/>
        <v/>
      </c>
    </row>
    <row r="227" spans="7:9">
      <c r="G227" s="42" t="str">
        <f t="shared" si="10"/>
        <v/>
      </c>
      <c r="H227" s="42">
        <f>SUMIF('Prix vente'!B:B,CUMP!A227,'Prix vente'!C:C)</f>
        <v>0</v>
      </c>
      <c r="I227" s="42" t="str">
        <f t="shared" si="11"/>
        <v/>
      </c>
    </row>
    <row r="228" spans="7:9">
      <c r="G228" s="42" t="str">
        <f t="shared" si="10"/>
        <v/>
      </c>
      <c r="H228" s="42">
        <f>SUMIF('Prix vente'!B:B,CUMP!A228,'Prix vente'!C:C)</f>
        <v>0</v>
      </c>
      <c r="I228" s="42" t="str">
        <f t="shared" si="11"/>
        <v/>
      </c>
    </row>
    <row r="229" spans="7:9">
      <c r="G229" s="42" t="str">
        <f t="shared" si="10"/>
        <v/>
      </c>
      <c r="H229" s="42">
        <f>SUMIF('Prix vente'!B:B,CUMP!A229,'Prix vente'!C:C)</f>
        <v>0</v>
      </c>
      <c r="I229" s="42" t="str">
        <f t="shared" si="11"/>
        <v/>
      </c>
    </row>
    <row r="230" spans="7:9">
      <c r="G230" s="42" t="str">
        <f t="shared" si="10"/>
        <v/>
      </c>
      <c r="H230" s="42">
        <f>SUMIF('Prix vente'!B:B,CUMP!A230,'Prix vente'!C:C)</f>
        <v>0</v>
      </c>
      <c r="I230" s="42" t="str">
        <f t="shared" si="11"/>
        <v/>
      </c>
    </row>
    <row r="231" spans="7:9">
      <c r="G231" s="42" t="str">
        <f t="shared" si="10"/>
        <v/>
      </c>
      <c r="H231" s="42">
        <f>SUMIF('Prix vente'!B:B,CUMP!A231,'Prix vente'!C:C)</f>
        <v>0</v>
      </c>
      <c r="I231" s="42" t="str">
        <f t="shared" si="11"/>
        <v/>
      </c>
    </row>
    <row r="232" spans="7:9">
      <c r="G232" s="42" t="str">
        <f t="shared" si="10"/>
        <v/>
      </c>
      <c r="H232" s="42">
        <f>SUMIF('Prix vente'!B:B,CUMP!A232,'Prix vente'!C:C)</f>
        <v>0</v>
      </c>
      <c r="I232" s="42" t="str">
        <f t="shared" si="11"/>
        <v/>
      </c>
    </row>
    <row r="233" spans="7:9">
      <c r="G233" s="42" t="str">
        <f t="shared" si="10"/>
        <v/>
      </c>
      <c r="H233" s="42">
        <f>SUMIF('Prix vente'!B:B,CUMP!A233,'Prix vente'!C:C)</f>
        <v>0</v>
      </c>
      <c r="I233" s="42" t="str">
        <f t="shared" si="11"/>
        <v/>
      </c>
    </row>
    <row r="234" spans="7:9">
      <c r="G234" s="42" t="str">
        <f t="shared" si="10"/>
        <v/>
      </c>
      <c r="H234" s="42">
        <f>SUMIF('Prix vente'!B:B,CUMP!A234,'Prix vente'!C:C)</f>
        <v>0</v>
      </c>
      <c r="I234" s="42" t="str">
        <f t="shared" si="11"/>
        <v/>
      </c>
    </row>
    <row r="235" spans="7:9">
      <c r="G235" s="42" t="str">
        <f t="shared" si="10"/>
        <v/>
      </c>
      <c r="H235" s="42">
        <f>SUMIF('Prix vente'!B:B,CUMP!A235,'Prix vente'!C:C)</f>
        <v>0</v>
      </c>
      <c r="I235" s="42" t="str">
        <f t="shared" si="11"/>
        <v/>
      </c>
    </row>
    <row r="236" spans="7:9">
      <c r="G236" s="42" t="str">
        <f t="shared" si="10"/>
        <v/>
      </c>
      <c r="H236" s="42">
        <f>SUMIF('Prix vente'!B:B,CUMP!A236,'Prix vente'!C:C)</f>
        <v>0</v>
      </c>
      <c r="I236" s="42" t="str">
        <f t="shared" si="11"/>
        <v/>
      </c>
    </row>
    <row r="237" spans="7:9">
      <c r="G237" s="42" t="str">
        <f t="shared" si="10"/>
        <v/>
      </c>
      <c r="H237" s="42">
        <f>SUMIF('Prix vente'!B:B,CUMP!A237,'Prix vente'!C:C)</f>
        <v>0</v>
      </c>
      <c r="I237" s="42" t="str">
        <f t="shared" si="11"/>
        <v/>
      </c>
    </row>
    <row r="238" spans="7:9">
      <c r="G238" s="42" t="str">
        <f t="shared" si="10"/>
        <v/>
      </c>
      <c r="H238" s="42">
        <f>SUMIF('Prix vente'!B:B,CUMP!A238,'Prix vente'!C:C)</f>
        <v>0</v>
      </c>
      <c r="I238" s="42" t="str">
        <f t="shared" si="11"/>
        <v/>
      </c>
    </row>
    <row r="239" spans="7:9">
      <c r="G239" s="42" t="str">
        <f t="shared" si="10"/>
        <v/>
      </c>
      <c r="H239" s="42">
        <f>SUMIF('Prix vente'!B:B,CUMP!A239,'Prix vente'!C:C)</f>
        <v>0</v>
      </c>
      <c r="I239" s="42" t="str">
        <f t="shared" si="11"/>
        <v/>
      </c>
    </row>
    <row r="240" spans="7:9">
      <c r="G240" s="42" t="str">
        <f t="shared" si="10"/>
        <v/>
      </c>
      <c r="H240" s="42">
        <f>SUMIF('Prix vente'!B:B,CUMP!A240,'Prix vente'!C:C)</f>
        <v>0</v>
      </c>
      <c r="I240" s="42" t="str">
        <f t="shared" si="11"/>
        <v/>
      </c>
    </row>
    <row r="241" spans="7:9">
      <c r="G241" s="42" t="str">
        <f t="shared" si="10"/>
        <v/>
      </c>
      <c r="H241" s="42">
        <f>SUMIF('Prix vente'!B:B,CUMP!A241,'Prix vente'!C:C)</f>
        <v>0</v>
      </c>
      <c r="I241" s="42" t="str">
        <f t="shared" si="11"/>
        <v/>
      </c>
    </row>
    <row r="242" spans="7:9">
      <c r="G242" s="42" t="str">
        <f t="shared" si="10"/>
        <v/>
      </c>
      <c r="H242" s="42">
        <f>SUMIF('Prix vente'!B:B,CUMP!A242,'Prix vente'!C:C)</f>
        <v>0</v>
      </c>
      <c r="I242" s="42" t="str">
        <f t="shared" si="11"/>
        <v/>
      </c>
    </row>
    <row r="243" spans="7:9">
      <c r="G243" s="42" t="str">
        <f t="shared" si="10"/>
        <v/>
      </c>
      <c r="H243" s="42">
        <f>SUMIF('Prix vente'!B:B,CUMP!A243,'Prix vente'!C:C)</f>
        <v>0</v>
      </c>
      <c r="I243" s="42" t="str">
        <f t="shared" si="11"/>
        <v/>
      </c>
    </row>
    <row r="244" spans="7:9">
      <c r="G244" s="42" t="str">
        <f t="shared" si="10"/>
        <v/>
      </c>
      <c r="H244" s="42">
        <f>SUMIF('Prix vente'!B:B,CUMP!A244,'Prix vente'!C:C)</f>
        <v>0</v>
      </c>
      <c r="I244" s="42" t="str">
        <f t="shared" si="11"/>
        <v/>
      </c>
    </row>
    <row r="245" spans="7:9">
      <c r="G245" s="42" t="str">
        <f t="shared" si="10"/>
        <v/>
      </c>
      <c r="H245" s="42">
        <f>SUMIF('Prix vente'!B:B,CUMP!A245,'Prix vente'!C:C)</f>
        <v>0</v>
      </c>
      <c r="I245" s="42" t="str">
        <f t="shared" si="11"/>
        <v/>
      </c>
    </row>
    <row r="246" spans="7:9">
      <c r="G246" s="42" t="str">
        <f t="shared" si="10"/>
        <v/>
      </c>
      <c r="H246" s="42">
        <f>SUMIF('Prix vente'!B:B,CUMP!A246,'Prix vente'!C:C)</f>
        <v>0</v>
      </c>
      <c r="I246" s="42" t="str">
        <f t="shared" si="11"/>
        <v/>
      </c>
    </row>
    <row r="247" spans="7:9">
      <c r="G247" s="42" t="str">
        <f t="shared" si="10"/>
        <v/>
      </c>
      <c r="H247" s="42">
        <f>SUMIF('Prix vente'!B:B,CUMP!A247,'Prix vente'!C:C)</f>
        <v>0</v>
      </c>
      <c r="I247" s="42" t="str">
        <f t="shared" si="11"/>
        <v/>
      </c>
    </row>
    <row r="248" spans="7:9">
      <c r="G248" s="42" t="str">
        <f t="shared" si="10"/>
        <v/>
      </c>
      <c r="H248" s="42">
        <f>SUMIF('Prix vente'!B:B,CUMP!A248,'Prix vente'!C:C)</f>
        <v>0</v>
      </c>
      <c r="I248" s="42" t="str">
        <f t="shared" si="11"/>
        <v/>
      </c>
    </row>
    <row r="249" spans="7:9">
      <c r="G249" s="42" t="str">
        <f t="shared" si="10"/>
        <v/>
      </c>
      <c r="H249" s="42">
        <f>SUMIF('Prix vente'!B:B,CUMP!A249,'Prix vente'!C:C)</f>
        <v>0</v>
      </c>
      <c r="I249" s="42" t="str">
        <f t="shared" si="11"/>
        <v/>
      </c>
    </row>
    <row r="250" spans="7:9">
      <c r="G250" s="42" t="str">
        <f t="shared" si="10"/>
        <v/>
      </c>
      <c r="H250" s="42">
        <f>SUMIF('Prix vente'!B:B,CUMP!A250,'Prix vente'!C:C)</f>
        <v>0</v>
      </c>
      <c r="I250" s="42" t="str">
        <f t="shared" si="11"/>
        <v/>
      </c>
    </row>
    <row r="251" spans="7:9">
      <c r="G251" s="42" t="str">
        <f t="shared" si="10"/>
        <v/>
      </c>
      <c r="H251" s="42">
        <f>SUMIF('Prix vente'!B:B,CUMP!A251,'Prix vente'!C:C)</f>
        <v>0</v>
      </c>
      <c r="I251" s="42" t="str">
        <f t="shared" si="11"/>
        <v/>
      </c>
    </row>
    <row r="252" spans="7:9">
      <c r="G252" s="42" t="str">
        <f t="shared" si="10"/>
        <v/>
      </c>
      <c r="H252" s="42">
        <f>SUMIF('Prix vente'!B:B,CUMP!A252,'Prix vente'!C:C)</f>
        <v>0</v>
      </c>
      <c r="I252" s="42" t="str">
        <f t="shared" si="11"/>
        <v/>
      </c>
    </row>
    <row r="253" spans="7:9">
      <c r="G253" s="42" t="str">
        <f t="shared" si="10"/>
        <v/>
      </c>
      <c r="H253" s="42">
        <f>SUMIF('Prix vente'!B:B,CUMP!A253,'Prix vente'!C:C)</f>
        <v>0</v>
      </c>
      <c r="I253" s="42" t="str">
        <f t="shared" si="11"/>
        <v/>
      </c>
    </row>
    <row r="254" spans="7:9">
      <c r="G254" s="42" t="str">
        <f t="shared" si="10"/>
        <v/>
      </c>
      <c r="H254" s="42">
        <f>SUMIF('Prix vente'!B:B,CUMP!A254,'Prix vente'!C:C)</f>
        <v>0</v>
      </c>
      <c r="I254" s="42" t="str">
        <f t="shared" si="11"/>
        <v/>
      </c>
    </row>
    <row r="255" spans="7:9">
      <c r="G255" s="42" t="str">
        <f t="shared" si="10"/>
        <v/>
      </c>
      <c r="H255" s="42">
        <f>SUMIF('Prix vente'!B:B,CUMP!A255,'Prix vente'!C:C)</f>
        <v>0</v>
      </c>
      <c r="I255" s="42" t="str">
        <f t="shared" si="11"/>
        <v/>
      </c>
    </row>
    <row r="256" spans="7:9">
      <c r="G256" s="42" t="str">
        <f t="shared" si="10"/>
        <v/>
      </c>
      <c r="H256" s="42">
        <f>SUMIF('Prix vente'!B:B,CUMP!A256,'Prix vente'!C:C)</f>
        <v>0</v>
      </c>
      <c r="I256" s="42" t="str">
        <f t="shared" si="11"/>
        <v/>
      </c>
    </row>
    <row r="257" spans="7:9">
      <c r="G257" s="42" t="str">
        <f t="shared" si="10"/>
        <v/>
      </c>
      <c r="H257" s="42">
        <f>SUMIF('Prix vente'!B:B,CUMP!A257,'Prix vente'!C:C)</f>
        <v>0</v>
      </c>
      <c r="I257" s="42" t="str">
        <f t="shared" si="11"/>
        <v/>
      </c>
    </row>
    <row r="258" spans="7:9">
      <c r="G258" s="42" t="str">
        <f t="shared" si="10"/>
        <v/>
      </c>
      <c r="H258" s="42">
        <f>SUMIF('Prix vente'!B:B,CUMP!A258,'Prix vente'!C:C)</f>
        <v>0</v>
      </c>
      <c r="I258" s="42" t="str">
        <f t="shared" si="11"/>
        <v/>
      </c>
    </row>
    <row r="259" spans="7:9">
      <c r="G259" s="42" t="str">
        <f t="shared" si="10"/>
        <v/>
      </c>
      <c r="H259" s="42">
        <f>SUMIF('Prix vente'!B:B,CUMP!A259,'Prix vente'!C:C)</f>
        <v>0</v>
      </c>
      <c r="I259" s="42" t="str">
        <f t="shared" si="11"/>
        <v/>
      </c>
    </row>
    <row r="260" spans="7:9">
      <c r="G260" s="42" t="str">
        <f t="shared" si="10"/>
        <v/>
      </c>
      <c r="H260" s="42">
        <f>SUMIF('Prix vente'!B:B,CUMP!A260,'Prix vente'!C:C)</f>
        <v>0</v>
      </c>
      <c r="I260" s="42" t="str">
        <f t="shared" si="11"/>
        <v/>
      </c>
    </row>
    <row r="261" spans="7:9">
      <c r="G261" s="42" t="str">
        <f t="shared" si="10"/>
        <v/>
      </c>
      <c r="H261" s="42">
        <f>SUMIF('Prix vente'!B:B,CUMP!A261,'Prix vente'!C:C)</f>
        <v>0</v>
      </c>
      <c r="I261" s="42" t="str">
        <f t="shared" si="11"/>
        <v/>
      </c>
    </row>
    <row r="262" spans="7:9">
      <c r="G262" s="42" t="str">
        <f t="shared" si="10"/>
        <v/>
      </c>
      <c r="H262" s="42">
        <f>SUMIF('Prix vente'!B:B,CUMP!A262,'Prix vente'!C:C)</f>
        <v>0</v>
      </c>
      <c r="I262" s="42" t="str">
        <f t="shared" si="11"/>
        <v/>
      </c>
    </row>
    <row r="263" spans="7:9">
      <c r="G263" s="42" t="str">
        <f t="shared" si="10"/>
        <v/>
      </c>
      <c r="H263" s="42">
        <f>SUMIF('Prix vente'!B:B,CUMP!A263,'Prix vente'!C:C)</f>
        <v>0</v>
      </c>
      <c r="I263" s="42" t="str">
        <f t="shared" si="11"/>
        <v/>
      </c>
    </row>
    <row r="264" spans="7:9">
      <c r="G264" s="42" t="str">
        <f t="shared" si="10"/>
        <v/>
      </c>
      <c r="H264" s="42">
        <f>SUMIF('Prix vente'!B:B,CUMP!A264,'Prix vente'!C:C)</f>
        <v>0</v>
      </c>
      <c r="I264" s="42" t="str">
        <f t="shared" si="11"/>
        <v/>
      </c>
    </row>
    <row r="265" spans="7:9">
      <c r="G265" s="42" t="str">
        <f t="shared" si="10"/>
        <v/>
      </c>
      <c r="H265" s="42">
        <f>SUMIF('Prix vente'!B:B,CUMP!A265,'Prix vente'!C:C)</f>
        <v>0</v>
      </c>
      <c r="I265" s="42" t="str">
        <f t="shared" si="11"/>
        <v/>
      </c>
    </row>
    <row r="266" spans="7:9">
      <c r="G266" s="42" t="str">
        <f t="shared" si="10"/>
        <v/>
      </c>
      <c r="H266" s="42">
        <f>SUMIF('Prix vente'!B:B,CUMP!A266,'Prix vente'!C:C)</f>
        <v>0</v>
      </c>
      <c r="I266" s="42" t="str">
        <f t="shared" si="11"/>
        <v/>
      </c>
    </row>
    <row r="267" spans="7:9">
      <c r="G267" s="42" t="str">
        <f t="shared" si="10"/>
        <v/>
      </c>
      <c r="H267" s="42">
        <f>SUMIF('Prix vente'!B:B,CUMP!A267,'Prix vente'!C:C)</f>
        <v>0</v>
      </c>
      <c r="I267" s="42" t="str">
        <f t="shared" si="11"/>
        <v/>
      </c>
    </row>
    <row r="268" spans="7:9">
      <c r="G268" s="42" t="str">
        <f t="shared" si="10"/>
        <v/>
      </c>
      <c r="H268" s="42">
        <f>SUMIF('Prix vente'!B:B,CUMP!A268,'Prix vente'!C:C)</f>
        <v>0</v>
      </c>
      <c r="I268" s="42" t="str">
        <f t="shared" si="11"/>
        <v/>
      </c>
    </row>
    <row r="269" spans="7:9">
      <c r="G269" s="42" t="str">
        <f t="shared" si="10"/>
        <v/>
      </c>
      <c r="H269" s="42">
        <f>SUMIF('Prix vente'!B:B,CUMP!A269,'Prix vente'!C:C)</f>
        <v>0</v>
      </c>
      <c r="I269" s="42" t="str">
        <f t="shared" si="11"/>
        <v/>
      </c>
    </row>
    <row r="270" spans="7:9">
      <c r="G270" s="42" t="str">
        <f t="shared" si="10"/>
        <v/>
      </c>
      <c r="H270" s="42">
        <f>SUMIF('Prix vente'!B:B,CUMP!A270,'Prix vente'!C:C)</f>
        <v>0</v>
      </c>
      <c r="I270" s="42" t="str">
        <f t="shared" si="11"/>
        <v/>
      </c>
    </row>
    <row r="271" spans="7:9">
      <c r="G271" s="42" t="str">
        <f t="shared" si="10"/>
        <v/>
      </c>
      <c r="H271" s="42">
        <f>SUMIF('Prix vente'!B:B,CUMP!A271,'Prix vente'!C:C)</f>
        <v>0</v>
      </c>
      <c r="I271" s="42" t="str">
        <f t="shared" si="11"/>
        <v/>
      </c>
    </row>
    <row r="272" spans="7:9">
      <c r="G272" s="42" t="str">
        <f t="shared" si="10"/>
        <v/>
      </c>
      <c r="H272" s="42">
        <f>SUMIF('Prix vente'!B:B,CUMP!A272,'Prix vente'!C:C)</f>
        <v>0</v>
      </c>
      <c r="I272" s="42" t="str">
        <f t="shared" si="11"/>
        <v/>
      </c>
    </row>
    <row r="273" spans="7:9">
      <c r="G273" s="42" t="str">
        <f t="shared" si="10"/>
        <v/>
      </c>
      <c r="H273" s="42">
        <f>SUMIF('Prix vente'!B:B,CUMP!A273,'Prix vente'!C:C)</f>
        <v>0</v>
      </c>
      <c r="I273" s="42" t="str">
        <f t="shared" si="11"/>
        <v/>
      </c>
    </row>
    <row r="274" spans="7:9">
      <c r="G274" s="42" t="str">
        <f t="shared" si="10"/>
        <v/>
      </c>
      <c r="H274" s="42">
        <f>SUMIF('Prix vente'!B:B,CUMP!A274,'Prix vente'!C:C)</f>
        <v>0</v>
      </c>
      <c r="I274" s="42" t="str">
        <f t="shared" si="11"/>
        <v/>
      </c>
    </row>
    <row r="275" spans="7:9">
      <c r="G275" s="42" t="str">
        <f t="shared" si="10"/>
        <v/>
      </c>
      <c r="H275" s="42">
        <f>SUMIF('Prix vente'!B:B,CUMP!A275,'Prix vente'!C:C)</f>
        <v>0</v>
      </c>
      <c r="I275" s="42" t="str">
        <f t="shared" si="11"/>
        <v/>
      </c>
    </row>
    <row r="276" spans="7:9">
      <c r="G276" s="42" t="str">
        <f t="shared" si="10"/>
        <v/>
      </c>
      <c r="H276" s="42">
        <f>SUMIF('Prix vente'!B:B,CUMP!A276,'Prix vente'!C:C)</f>
        <v>0</v>
      </c>
      <c r="I276" s="42" t="str">
        <f t="shared" si="11"/>
        <v/>
      </c>
    </row>
    <row r="277" spans="7:9">
      <c r="G277" s="42" t="str">
        <f t="shared" si="10"/>
        <v/>
      </c>
      <c r="H277" s="42">
        <f>SUMIF('Prix vente'!B:B,CUMP!A277,'Prix vente'!C:C)</f>
        <v>0</v>
      </c>
      <c r="I277" s="42" t="str">
        <f t="shared" si="11"/>
        <v/>
      </c>
    </row>
    <row r="278" spans="7:9">
      <c r="G278" s="42" t="str">
        <f t="shared" ref="G278:G341" si="12">IF(B278&lt;&gt;"",C278/B278,"")</f>
        <v/>
      </c>
      <c r="H278" s="42">
        <f>SUMIF('Prix vente'!B:B,CUMP!A278,'Prix vente'!C:C)</f>
        <v>0</v>
      </c>
      <c r="I278" s="42" t="str">
        <f t="shared" ref="I278:I341" si="13">IF(G278&lt;&gt;"",(H278-G278)*B278,"")</f>
        <v/>
      </c>
    </row>
    <row r="279" spans="7:9">
      <c r="G279" s="42" t="str">
        <f t="shared" si="12"/>
        <v/>
      </c>
      <c r="H279" s="42">
        <f>SUMIF('Prix vente'!B:B,CUMP!A279,'Prix vente'!C:C)</f>
        <v>0</v>
      </c>
      <c r="I279" s="42" t="str">
        <f t="shared" si="13"/>
        <v/>
      </c>
    </row>
    <row r="280" spans="7:9">
      <c r="G280" s="42" t="str">
        <f t="shared" si="12"/>
        <v/>
      </c>
      <c r="H280" s="42">
        <f>SUMIF('Prix vente'!B:B,CUMP!A280,'Prix vente'!C:C)</f>
        <v>0</v>
      </c>
      <c r="I280" s="42" t="str">
        <f t="shared" si="13"/>
        <v/>
      </c>
    </row>
    <row r="281" spans="7:9">
      <c r="G281" s="42" t="str">
        <f t="shared" si="12"/>
        <v/>
      </c>
      <c r="H281" s="42">
        <f>SUMIF('Prix vente'!B:B,CUMP!A281,'Prix vente'!C:C)</f>
        <v>0</v>
      </c>
      <c r="I281" s="42" t="str">
        <f t="shared" si="13"/>
        <v/>
      </c>
    </row>
    <row r="282" spans="7:9">
      <c r="G282" s="42" t="str">
        <f t="shared" si="12"/>
        <v/>
      </c>
      <c r="H282" s="42">
        <f>SUMIF('Prix vente'!B:B,CUMP!A282,'Prix vente'!C:C)</f>
        <v>0</v>
      </c>
      <c r="I282" s="42" t="str">
        <f t="shared" si="13"/>
        <v/>
      </c>
    </row>
    <row r="283" spans="7:9">
      <c r="G283" s="42" t="str">
        <f t="shared" si="12"/>
        <v/>
      </c>
      <c r="H283" s="42">
        <f>SUMIF('Prix vente'!B:B,CUMP!A283,'Prix vente'!C:C)</f>
        <v>0</v>
      </c>
      <c r="I283" s="42" t="str">
        <f t="shared" si="13"/>
        <v/>
      </c>
    </row>
    <row r="284" spans="7:9">
      <c r="G284" s="42" t="str">
        <f t="shared" si="12"/>
        <v/>
      </c>
      <c r="H284" s="42">
        <f>SUMIF('Prix vente'!B:B,CUMP!A284,'Prix vente'!C:C)</f>
        <v>0</v>
      </c>
      <c r="I284" s="42" t="str">
        <f t="shared" si="13"/>
        <v/>
      </c>
    </row>
    <row r="285" spans="7:9">
      <c r="G285" s="42" t="str">
        <f t="shared" si="12"/>
        <v/>
      </c>
      <c r="H285" s="42">
        <f>SUMIF('Prix vente'!B:B,CUMP!A285,'Prix vente'!C:C)</f>
        <v>0</v>
      </c>
      <c r="I285" s="42" t="str">
        <f t="shared" si="13"/>
        <v/>
      </c>
    </row>
    <row r="286" spans="7:9">
      <c r="G286" s="42" t="str">
        <f t="shared" si="12"/>
        <v/>
      </c>
      <c r="H286" s="42">
        <f>SUMIF('Prix vente'!B:B,CUMP!A286,'Prix vente'!C:C)</f>
        <v>0</v>
      </c>
      <c r="I286" s="42" t="str">
        <f t="shared" si="13"/>
        <v/>
      </c>
    </row>
    <row r="287" spans="7:9">
      <c r="G287" s="42" t="str">
        <f t="shared" si="12"/>
        <v/>
      </c>
      <c r="H287" s="42">
        <f>SUMIF('Prix vente'!B:B,CUMP!A287,'Prix vente'!C:C)</f>
        <v>0</v>
      </c>
      <c r="I287" s="42" t="str">
        <f t="shared" si="13"/>
        <v/>
      </c>
    </row>
    <row r="288" spans="7:9">
      <c r="G288" s="42" t="str">
        <f t="shared" si="12"/>
        <v/>
      </c>
      <c r="H288" s="42">
        <f>SUMIF('Prix vente'!B:B,CUMP!A288,'Prix vente'!C:C)</f>
        <v>0</v>
      </c>
      <c r="I288" s="42" t="str">
        <f t="shared" si="13"/>
        <v/>
      </c>
    </row>
    <row r="289" spans="7:9">
      <c r="G289" s="42" t="str">
        <f t="shared" si="12"/>
        <v/>
      </c>
      <c r="H289" s="42">
        <f>SUMIF('Prix vente'!B:B,CUMP!A289,'Prix vente'!C:C)</f>
        <v>0</v>
      </c>
      <c r="I289" s="42" t="str">
        <f t="shared" si="13"/>
        <v/>
      </c>
    </row>
    <row r="290" spans="7:9">
      <c r="G290" s="42" t="str">
        <f t="shared" si="12"/>
        <v/>
      </c>
      <c r="H290" s="42">
        <f>SUMIF('Prix vente'!B:B,CUMP!A290,'Prix vente'!C:C)</f>
        <v>0</v>
      </c>
      <c r="I290" s="42" t="str">
        <f t="shared" si="13"/>
        <v/>
      </c>
    </row>
    <row r="291" spans="7:9">
      <c r="G291" s="42" t="str">
        <f t="shared" si="12"/>
        <v/>
      </c>
      <c r="H291" s="42">
        <f>SUMIF('Prix vente'!B:B,CUMP!A291,'Prix vente'!C:C)</f>
        <v>0</v>
      </c>
      <c r="I291" s="42" t="str">
        <f t="shared" si="13"/>
        <v/>
      </c>
    </row>
    <row r="292" spans="7:9">
      <c r="G292" s="42" t="str">
        <f t="shared" si="12"/>
        <v/>
      </c>
      <c r="H292" s="42">
        <f>SUMIF('Prix vente'!B:B,CUMP!A292,'Prix vente'!C:C)</f>
        <v>0</v>
      </c>
      <c r="I292" s="42" t="str">
        <f t="shared" si="13"/>
        <v/>
      </c>
    </row>
    <row r="293" spans="7:9">
      <c r="G293" s="42" t="str">
        <f t="shared" si="12"/>
        <v/>
      </c>
      <c r="H293" s="42">
        <f>SUMIF('Prix vente'!B:B,CUMP!A293,'Prix vente'!C:C)</f>
        <v>0</v>
      </c>
      <c r="I293" s="42" t="str">
        <f t="shared" si="13"/>
        <v/>
      </c>
    </row>
    <row r="294" spans="7:9">
      <c r="G294" s="42" t="str">
        <f t="shared" si="12"/>
        <v/>
      </c>
      <c r="H294" s="42">
        <f>SUMIF('Prix vente'!B:B,CUMP!A294,'Prix vente'!C:C)</f>
        <v>0</v>
      </c>
      <c r="I294" s="42" t="str">
        <f t="shared" si="13"/>
        <v/>
      </c>
    </row>
    <row r="295" spans="7:9">
      <c r="G295" s="42" t="str">
        <f t="shared" si="12"/>
        <v/>
      </c>
      <c r="H295" s="42">
        <f>SUMIF('Prix vente'!B:B,CUMP!A295,'Prix vente'!C:C)</f>
        <v>0</v>
      </c>
      <c r="I295" s="42" t="str">
        <f t="shared" si="13"/>
        <v/>
      </c>
    </row>
    <row r="296" spans="7:9">
      <c r="G296" s="42" t="str">
        <f t="shared" si="12"/>
        <v/>
      </c>
      <c r="H296" s="42">
        <f>SUMIF('Prix vente'!B:B,CUMP!A296,'Prix vente'!C:C)</f>
        <v>0</v>
      </c>
      <c r="I296" s="42" t="str">
        <f t="shared" si="13"/>
        <v/>
      </c>
    </row>
    <row r="297" spans="7:9">
      <c r="G297" s="42" t="str">
        <f t="shared" si="12"/>
        <v/>
      </c>
      <c r="H297" s="42">
        <f>SUMIF('Prix vente'!B:B,CUMP!A297,'Prix vente'!C:C)</f>
        <v>0</v>
      </c>
      <c r="I297" s="42" t="str">
        <f t="shared" si="13"/>
        <v/>
      </c>
    </row>
    <row r="298" spans="7:9">
      <c r="G298" s="42" t="str">
        <f t="shared" si="12"/>
        <v/>
      </c>
      <c r="H298" s="42">
        <f>SUMIF('Prix vente'!B:B,CUMP!A298,'Prix vente'!C:C)</f>
        <v>0</v>
      </c>
      <c r="I298" s="42" t="str">
        <f t="shared" si="13"/>
        <v/>
      </c>
    </row>
    <row r="299" spans="7:9">
      <c r="G299" s="42" t="str">
        <f t="shared" si="12"/>
        <v/>
      </c>
      <c r="H299" s="42">
        <f>SUMIF('Prix vente'!B:B,CUMP!A299,'Prix vente'!C:C)</f>
        <v>0</v>
      </c>
      <c r="I299" s="42" t="str">
        <f t="shared" si="13"/>
        <v/>
      </c>
    </row>
    <row r="300" spans="7:9">
      <c r="G300" s="42" t="str">
        <f t="shared" si="12"/>
        <v/>
      </c>
      <c r="H300" s="42">
        <f>SUMIF('Prix vente'!B:B,CUMP!A300,'Prix vente'!C:C)</f>
        <v>0</v>
      </c>
      <c r="I300" s="42" t="str">
        <f t="shared" si="13"/>
        <v/>
      </c>
    </row>
    <row r="301" spans="7:9">
      <c r="G301" s="42" t="str">
        <f t="shared" si="12"/>
        <v/>
      </c>
      <c r="H301" s="42">
        <f>SUMIF('Prix vente'!B:B,CUMP!A301,'Prix vente'!C:C)</f>
        <v>0</v>
      </c>
      <c r="I301" s="42" t="str">
        <f t="shared" si="13"/>
        <v/>
      </c>
    </row>
    <row r="302" spans="7:9">
      <c r="G302" s="42" t="str">
        <f t="shared" si="12"/>
        <v/>
      </c>
      <c r="H302" s="42">
        <f>SUMIF('Prix vente'!B:B,CUMP!A302,'Prix vente'!C:C)</f>
        <v>0</v>
      </c>
      <c r="I302" s="42" t="str">
        <f t="shared" si="13"/>
        <v/>
      </c>
    </row>
    <row r="303" spans="7:9">
      <c r="G303" s="42" t="str">
        <f t="shared" si="12"/>
        <v/>
      </c>
      <c r="H303" s="42">
        <f>SUMIF('Prix vente'!B:B,CUMP!A303,'Prix vente'!C:C)</f>
        <v>0</v>
      </c>
      <c r="I303" s="42" t="str">
        <f t="shared" si="13"/>
        <v/>
      </c>
    </row>
    <row r="304" spans="7:9">
      <c r="G304" s="42" t="str">
        <f t="shared" si="12"/>
        <v/>
      </c>
      <c r="H304" s="42">
        <f>SUMIF('Prix vente'!B:B,CUMP!A304,'Prix vente'!C:C)</f>
        <v>0</v>
      </c>
      <c r="I304" s="42" t="str">
        <f t="shared" si="13"/>
        <v/>
      </c>
    </row>
    <row r="305" spans="7:9">
      <c r="G305" s="42" t="str">
        <f t="shared" si="12"/>
        <v/>
      </c>
      <c r="H305" s="42">
        <f>SUMIF('Prix vente'!B:B,CUMP!A305,'Prix vente'!C:C)</f>
        <v>0</v>
      </c>
      <c r="I305" s="42" t="str">
        <f t="shared" si="13"/>
        <v/>
      </c>
    </row>
    <row r="306" spans="7:9">
      <c r="G306" s="42" t="str">
        <f t="shared" si="12"/>
        <v/>
      </c>
      <c r="H306" s="42">
        <f>SUMIF('Prix vente'!B:B,CUMP!A306,'Prix vente'!C:C)</f>
        <v>0</v>
      </c>
      <c r="I306" s="42" t="str">
        <f t="shared" si="13"/>
        <v/>
      </c>
    </row>
    <row r="307" spans="7:9">
      <c r="G307" s="42" t="str">
        <f t="shared" si="12"/>
        <v/>
      </c>
      <c r="H307" s="42">
        <f>SUMIF('Prix vente'!B:B,CUMP!A307,'Prix vente'!C:C)</f>
        <v>0</v>
      </c>
      <c r="I307" s="42" t="str">
        <f t="shared" si="13"/>
        <v/>
      </c>
    </row>
    <row r="308" spans="7:9">
      <c r="G308" s="42" t="str">
        <f t="shared" si="12"/>
        <v/>
      </c>
      <c r="H308" s="42">
        <f>SUMIF('Prix vente'!B:B,CUMP!A308,'Prix vente'!C:C)</f>
        <v>0</v>
      </c>
      <c r="I308" s="42" t="str">
        <f t="shared" si="13"/>
        <v/>
      </c>
    </row>
    <row r="309" spans="7:9">
      <c r="G309" s="42" t="str">
        <f t="shared" si="12"/>
        <v/>
      </c>
      <c r="H309" s="42">
        <f>SUMIF('Prix vente'!B:B,CUMP!A309,'Prix vente'!C:C)</f>
        <v>0</v>
      </c>
      <c r="I309" s="42" t="str">
        <f t="shared" si="13"/>
        <v/>
      </c>
    </row>
    <row r="310" spans="7:9">
      <c r="G310" s="42" t="str">
        <f t="shared" si="12"/>
        <v/>
      </c>
      <c r="H310" s="42">
        <f>SUMIF('Prix vente'!B:B,CUMP!A310,'Prix vente'!C:C)</f>
        <v>0</v>
      </c>
      <c r="I310" s="42" t="str">
        <f t="shared" si="13"/>
        <v/>
      </c>
    </row>
    <row r="311" spans="7:9">
      <c r="G311" s="42" t="str">
        <f t="shared" si="12"/>
        <v/>
      </c>
      <c r="H311" s="42">
        <f>SUMIF('Prix vente'!B:B,CUMP!A311,'Prix vente'!C:C)</f>
        <v>0</v>
      </c>
      <c r="I311" s="42" t="str">
        <f t="shared" si="13"/>
        <v/>
      </c>
    </row>
    <row r="312" spans="7:9">
      <c r="G312" s="42" t="str">
        <f t="shared" si="12"/>
        <v/>
      </c>
      <c r="H312" s="42">
        <f>SUMIF('Prix vente'!B:B,CUMP!A312,'Prix vente'!C:C)</f>
        <v>0</v>
      </c>
      <c r="I312" s="42" t="str">
        <f t="shared" si="13"/>
        <v/>
      </c>
    </row>
    <row r="313" spans="7:9">
      <c r="G313" s="42" t="str">
        <f t="shared" si="12"/>
        <v/>
      </c>
      <c r="H313" s="42">
        <f>SUMIF('Prix vente'!B:B,CUMP!A313,'Prix vente'!C:C)</f>
        <v>0</v>
      </c>
      <c r="I313" s="42" t="str">
        <f t="shared" si="13"/>
        <v/>
      </c>
    </row>
    <row r="314" spans="7:9">
      <c r="G314" s="42" t="str">
        <f t="shared" si="12"/>
        <v/>
      </c>
      <c r="H314" s="42">
        <f>SUMIF('Prix vente'!B:B,CUMP!A314,'Prix vente'!C:C)</f>
        <v>0</v>
      </c>
      <c r="I314" s="42" t="str">
        <f t="shared" si="13"/>
        <v/>
      </c>
    </row>
    <row r="315" spans="7:9">
      <c r="G315" s="42" t="str">
        <f t="shared" si="12"/>
        <v/>
      </c>
      <c r="H315" s="42">
        <f>SUMIF('Prix vente'!B:B,CUMP!A315,'Prix vente'!C:C)</f>
        <v>0</v>
      </c>
      <c r="I315" s="42" t="str">
        <f t="shared" si="13"/>
        <v/>
      </c>
    </row>
    <row r="316" spans="7:9">
      <c r="G316" s="42" t="str">
        <f t="shared" si="12"/>
        <v/>
      </c>
      <c r="H316" s="42">
        <f>SUMIF('Prix vente'!B:B,CUMP!A316,'Prix vente'!C:C)</f>
        <v>0</v>
      </c>
      <c r="I316" s="42" t="str">
        <f t="shared" si="13"/>
        <v/>
      </c>
    </row>
    <row r="317" spans="7:9">
      <c r="G317" s="42" t="str">
        <f t="shared" si="12"/>
        <v/>
      </c>
      <c r="H317" s="42">
        <f>SUMIF('Prix vente'!B:B,CUMP!A317,'Prix vente'!C:C)</f>
        <v>0</v>
      </c>
      <c r="I317" s="42" t="str">
        <f t="shared" si="13"/>
        <v/>
      </c>
    </row>
    <row r="318" spans="7:9">
      <c r="G318" s="42" t="str">
        <f t="shared" si="12"/>
        <v/>
      </c>
      <c r="H318" s="42">
        <f>SUMIF('Prix vente'!B:B,CUMP!A318,'Prix vente'!C:C)</f>
        <v>0</v>
      </c>
      <c r="I318" s="42" t="str">
        <f t="shared" si="13"/>
        <v/>
      </c>
    </row>
    <row r="319" spans="7:9">
      <c r="G319" s="42" t="str">
        <f t="shared" si="12"/>
        <v/>
      </c>
      <c r="H319" s="42">
        <f>SUMIF('Prix vente'!B:B,CUMP!A319,'Prix vente'!C:C)</f>
        <v>0</v>
      </c>
      <c r="I319" s="42" t="str">
        <f t="shared" si="13"/>
        <v/>
      </c>
    </row>
    <row r="320" spans="7:9">
      <c r="G320" s="42" t="str">
        <f t="shared" si="12"/>
        <v/>
      </c>
      <c r="H320" s="42">
        <f>SUMIF('Prix vente'!B:B,CUMP!A320,'Prix vente'!C:C)</f>
        <v>0</v>
      </c>
      <c r="I320" s="42" t="str">
        <f t="shared" si="13"/>
        <v/>
      </c>
    </row>
    <row r="321" spans="7:9">
      <c r="G321" s="42" t="str">
        <f t="shared" si="12"/>
        <v/>
      </c>
      <c r="H321" s="42">
        <f>SUMIF('Prix vente'!B:B,CUMP!A321,'Prix vente'!C:C)</f>
        <v>0</v>
      </c>
      <c r="I321" s="42" t="str">
        <f t="shared" si="13"/>
        <v/>
      </c>
    </row>
    <row r="322" spans="7:9">
      <c r="G322" s="42" t="str">
        <f t="shared" si="12"/>
        <v/>
      </c>
      <c r="H322" s="42">
        <f>SUMIF('Prix vente'!B:B,CUMP!A322,'Prix vente'!C:C)</f>
        <v>0</v>
      </c>
      <c r="I322" s="42" t="str">
        <f t="shared" si="13"/>
        <v/>
      </c>
    </row>
    <row r="323" spans="7:9">
      <c r="G323" s="42" t="str">
        <f t="shared" si="12"/>
        <v/>
      </c>
      <c r="H323" s="42">
        <f>SUMIF('Prix vente'!B:B,CUMP!A323,'Prix vente'!C:C)</f>
        <v>0</v>
      </c>
      <c r="I323" s="42" t="str">
        <f t="shared" si="13"/>
        <v/>
      </c>
    </row>
    <row r="324" spans="7:9">
      <c r="G324" s="42" t="str">
        <f t="shared" si="12"/>
        <v/>
      </c>
      <c r="H324" s="42">
        <f>SUMIF('Prix vente'!B:B,CUMP!A324,'Prix vente'!C:C)</f>
        <v>0</v>
      </c>
      <c r="I324" s="42" t="str">
        <f t="shared" si="13"/>
        <v/>
      </c>
    </row>
    <row r="325" spans="7:9">
      <c r="G325" s="42" t="str">
        <f t="shared" si="12"/>
        <v/>
      </c>
      <c r="H325" s="42">
        <f>SUMIF('Prix vente'!B:B,CUMP!A325,'Prix vente'!C:C)</f>
        <v>0</v>
      </c>
      <c r="I325" s="42" t="str">
        <f t="shared" si="13"/>
        <v/>
      </c>
    </row>
    <row r="326" spans="7:9">
      <c r="G326" s="42" t="str">
        <f t="shared" si="12"/>
        <v/>
      </c>
      <c r="H326" s="42">
        <f>SUMIF('Prix vente'!B:B,CUMP!A326,'Prix vente'!C:C)</f>
        <v>0</v>
      </c>
      <c r="I326" s="42" t="str">
        <f t="shared" si="13"/>
        <v/>
      </c>
    </row>
    <row r="327" spans="7:9">
      <c r="G327" s="42" t="str">
        <f t="shared" si="12"/>
        <v/>
      </c>
      <c r="H327" s="42">
        <f>SUMIF('Prix vente'!B:B,CUMP!A327,'Prix vente'!C:C)</f>
        <v>0</v>
      </c>
      <c r="I327" s="42" t="str">
        <f t="shared" si="13"/>
        <v/>
      </c>
    </row>
    <row r="328" spans="7:9">
      <c r="G328" s="42" t="str">
        <f t="shared" si="12"/>
        <v/>
      </c>
      <c r="H328" s="42">
        <f>SUMIF('Prix vente'!B:B,CUMP!A328,'Prix vente'!C:C)</f>
        <v>0</v>
      </c>
      <c r="I328" s="42" t="str">
        <f t="shared" si="13"/>
        <v/>
      </c>
    </row>
    <row r="329" spans="7:9">
      <c r="G329" s="42" t="str">
        <f t="shared" si="12"/>
        <v/>
      </c>
      <c r="H329" s="42">
        <f>SUMIF('Prix vente'!B:B,CUMP!A329,'Prix vente'!C:C)</f>
        <v>0</v>
      </c>
      <c r="I329" s="42" t="str">
        <f t="shared" si="13"/>
        <v/>
      </c>
    </row>
    <row r="330" spans="7:9">
      <c r="G330" s="42" t="str">
        <f t="shared" si="12"/>
        <v/>
      </c>
      <c r="H330" s="42">
        <f>SUMIF('Prix vente'!B:B,CUMP!A330,'Prix vente'!C:C)</f>
        <v>0</v>
      </c>
      <c r="I330" s="42" t="str">
        <f t="shared" si="13"/>
        <v/>
      </c>
    </row>
    <row r="331" spans="7:9">
      <c r="G331" s="42" t="str">
        <f t="shared" si="12"/>
        <v/>
      </c>
      <c r="H331" s="42">
        <f>SUMIF('Prix vente'!B:B,CUMP!A331,'Prix vente'!C:C)</f>
        <v>0</v>
      </c>
      <c r="I331" s="42" t="str">
        <f t="shared" si="13"/>
        <v/>
      </c>
    </row>
    <row r="332" spans="7:9">
      <c r="G332" s="42" t="str">
        <f t="shared" si="12"/>
        <v/>
      </c>
      <c r="H332" s="42">
        <f>SUMIF('Prix vente'!B:B,CUMP!A332,'Prix vente'!C:C)</f>
        <v>0</v>
      </c>
      <c r="I332" s="42" t="str">
        <f t="shared" si="13"/>
        <v/>
      </c>
    </row>
    <row r="333" spans="7:9">
      <c r="G333" s="42" t="str">
        <f t="shared" si="12"/>
        <v/>
      </c>
      <c r="H333" s="42">
        <f>SUMIF('Prix vente'!B:B,CUMP!A333,'Prix vente'!C:C)</f>
        <v>0</v>
      </c>
      <c r="I333" s="42" t="str">
        <f t="shared" si="13"/>
        <v/>
      </c>
    </row>
    <row r="334" spans="7:9">
      <c r="G334" s="42" t="str">
        <f t="shared" si="12"/>
        <v/>
      </c>
      <c r="H334" s="42">
        <f>SUMIF('Prix vente'!B:B,CUMP!A334,'Prix vente'!C:C)</f>
        <v>0</v>
      </c>
      <c r="I334" s="42" t="str">
        <f t="shared" si="13"/>
        <v/>
      </c>
    </row>
    <row r="335" spans="7:9">
      <c r="G335" s="42" t="str">
        <f t="shared" si="12"/>
        <v/>
      </c>
      <c r="H335" s="42">
        <f>SUMIF('Prix vente'!B:B,CUMP!A335,'Prix vente'!C:C)</f>
        <v>0</v>
      </c>
      <c r="I335" s="42" t="str">
        <f t="shared" si="13"/>
        <v/>
      </c>
    </row>
    <row r="336" spans="7:9">
      <c r="G336" s="42" t="str">
        <f t="shared" si="12"/>
        <v/>
      </c>
      <c r="H336" s="42">
        <f>SUMIF('Prix vente'!B:B,CUMP!A336,'Prix vente'!C:C)</f>
        <v>0</v>
      </c>
      <c r="I336" s="42" t="str">
        <f t="shared" si="13"/>
        <v/>
      </c>
    </row>
    <row r="337" spans="7:9">
      <c r="G337" s="42" t="str">
        <f t="shared" si="12"/>
        <v/>
      </c>
      <c r="H337" s="42">
        <f>SUMIF('Prix vente'!B:B,CUMP!A337,'Prix vente'!C:C)</f>
        <v>0</v>
      </c>
      <c r="I337" s="42" t="str">
        <f t="shared" si="13"/>
        <v/>
      </c>
    </row>
    <row r="338" spans="7:9">
      <c r="G338" s="42" t="str">
        <f t="shared" si="12"/>
        <v/>
      </c>
      <c r="H338" s="42">
        <f>SUMIF('Prix vente'!B:B,CUMP!A338,'Prix vente'!C:C)</f>
        <v>0</v>
      </c>
      <c r="I338" s="42" t="str">
        <f t="shared" si="13"/>
        <v/>
      </c>
    </row>
    <row r="339" spans="7:9">
      <c r="G339" s="42" t="str">
        <f t="shared" si="12"/>
        <v/>
      </c>
      <c r="H339" s="42">
        <f>SUMIF('Prix vente'!B:B,CUMP!A339,'Prix vente'!C:C)</f>
        <v>0</v>
      </c>
      <c r="I339" s="42" t="str">
        <f t="shared" si="13"/>
        <v/>
      </c>
    </row>
    <row r="340" spans="7:9">
      <c r="G340" s="42" t="str">
        <f t="shared" si="12"/>
        <v/>
      </c>
      <c r="H340" s="42">
        <f>SUMIF('Prix vente'!B:B,CUMP!A340,'Prix vente'!C:C)</f>
        <v>0</v>
      </c>
      <c r="I340" s="42" t="str">
        <f t="shared" si="13"/>
        <v/>
      </c>
    </row>
    <row r="341" spans="7:9">
      <c r="G341" s="42" t="str">
        <f t="shared" si="12"/>
        <v/>
      </c>
      <c r="H341" s="42">
        <f>SUMIF('Prix vente'!B:B,CUMP!A341,'Prix vente'!C:C)</f>
        <v>0</v>
      </c>
      <c r="I341" s="42" t="str">
        <f t="shared" si="13"/>
        <v/>
      </c>
    </row>
    <row r="342" spans="7:9">
      <c r="G342" s="42" t="str">
        <f t="shared" ref="G342:G405" si="14">IF(B342&lt;&gt;"",C342/B342,"")</f>
        <v/>
      </c>
      <c r="H342" s="42">
        <f>SUMIF('Prix vente'!B:B,CUMP!A342,'Prix vente'!C:C)</f>
        <v>0</v>
      </c>
      <c r="I342" s="42" t="str">
        <f t="shared" ref="I342:I405" si="15">IF(G342&lt;&gt;"",(H342-G342)*B342,"")</f>
        <v/>
      </c>
    </row>
    <row r="343" spans="7:9">
      <c r="G343" s="42" t="str">
        <f t="shared" si="14"/>
        <v/>
      </c>
      <c r="H343" s="42">
        <f>SUMIF('Prix vente'!B:B,CUMP!A343,'Prix vente'!C:C)</f>
        <v>0</v>
      </c>
      <c r="I343" s="42" t="str">
        <f t="shared" si="15"/>
        <v/>
      </c>
    </row>
    <row r="344" spans="7:9">
      <c r="G344" s="42" t="str">
        <f t="shared" si="14"/>
        <v/>
      </c>
      <c r="H344" s="42">
        <f>SUMIF('Prix vente'!B:B,CUMP!A344,'Prix vente'!C:C)</f>
        <v>0</v>
      </c>
      <c r="I344" s="42" t="str">
        <f t="shared" si="15"/>
        <v/>
      </c>
    </row>
    <row r="345" spans="7:9">
      <c r="G345" s="42" t="str">
        <f t="shared" si="14"/>
        <v/>
      </c>
      <c r="H345" s="42">
        <f>SUMIF('Prix vente'!B:B,CUMP!A345,'Prix vente'!C:C)</f>
        <v>0</v>
      </c>
      <c r="I345" s="42" t="str">
        <f t="shared" si="15"/>
        <v/>
      </c>
    </row>
    <row r="346" spans="7:9">
      <c r="G346" s="42" t="str">
        <f t="shared" si="14"/>
        <v/>
      </c>
      <c r="H346" s="42">
        <f>SUMIF('Prix vente'!B:B,CUMP!A346,'Prix vente'!C:C)</f>
        <v>0</v>
      </c>
      <c r="I346" s="42" t="str">
        <f t="shared" si="15"/>
        <v/>
      </c>
    </row>
    <row r="347" spans="7:9">
      <c r="G347" s="42" t="str">
        <f t="shared" si="14"/>
        <v/>
      </c>
      <c r="H347" s="42">
        <f>SUMIF('Prix vente'!B:B,CUMP!A347,'Prix vente'!C:C)</f>
        <v>0</v>
      </c>
      <c r="I347" s="42" t="str">
        <f t="shared" si="15"/>
        <v/>
      </c>
    </row>
    <row r="348" spans="7:9">
      <c r="G348" s="42" t="str">
        <f t="shared" si="14"/>
        <v/>
      </c>
      <c r="H348" s="42">
        <f>SUMIF('Prix vente'!B:B,CUMP!A348,'Prix vente'!C:C)</f>
        <v>0</v>
      </c>
      <c r="I348" s="42" t="str">
        <f t="shared" si="15"/>
        <v/>
      </c>
    </row>
    <row r="349" spans="7:9">
      <c r="G349" s="42" t="str">
        <f t="shared" si="14"/>
        <v/>
      </c>
      <c r="H349" s="42">
        <f>SUMIF('Prix vente'!B:B,CUMP!A349,'Prix vente'!C:C)</f>
        <v>0</v>
      </c>
      <c r="I349" s="42" t="str">
        <f t="shared" si="15"/>
        <v/>
      </c>
    </row>
    <row r="350" spans="7:9">
      <c r="G350" s="42" t="str">
        <f t="shared" si="14"/>
        <v/>
      </c>
      <c r="H350" s="42">
        <f>SUMIF('Prix vente'!B:B,CUMP!A350,'Prix vente'!C:C)</f>
        <v>0</v>
      </c>
      <c r="I350" s="42" t="str">
        <f t="shared" si="15"/>
        <v/>
      </c>
    </row>
    <row r="351" spans="7:9">
      <c r="G351" s="42" t="str">
        <f t="shared" si="14"/>
        <v/>
      </c>
      <c r="H351" s="42">
        <f>SUMIF('Prix vente'!B:B,CUMP!A351,'Prix vente'!C:C)</f>
        <v>0</v>
      </c>
      <c r="I351" s="42" t="str">
        <f t="shared" si="15"/>
        <v/>
      </c>
    </row>
    <row r="352" spans="7:9">
      <c r="G352" s="42" t="str">
        <f t="shared" si="14"/>
        <v/>
      </c>
      <c r="H352" s="42">
        <f>SUMIF('Prix vente'!B:B,CUMP!A352,'Prix vente'!C:C)</f>
        <v>0</v>
      </c>
      <c r="I352" s="42" t="str">
        <f t="shared" si="15"/>
        <v/>
      </c>
    </row>
    <row r="353" spans="7:9">
      <c r="G353" s="42" t="str">
        <f t="shared" si="14"/>
        <v/>
      </c>
      <c r="H353" s="42">
        <f>SUMIF('Prix vente'!B:B,CUMP!A353,'Prix vente'!C:C)</f>
        <v>0</v>
      </c>
      <c r="I353" s="42" t="str">
        <f t="shared" si="15"/>
        <v/>
      </c>
    </row>
    <row r="354" spans="7:9">
      <c r="G354" s="42" t="str">
        <f t="shared" si="14"/>
        <v/>
      </c>
      <c r="H354" s="42">
        <f>SUMIF('Prix vente'!B:B,CUMP!A354,'Prix vente'!C:C)</f>
        <v>0</v>
      </c>
      <c r="I354" s="42" t="str">
        <f t="shared" si="15"/>
        <v/>
      </c>
    </row>
    <row r="355" spans="7:9">
      <c r="G355" s="42" t="str">
        <f t="shared" si="14"/>
        <v/>
      </c>
      <c r="H355" s="42">
        <f>SUMIF('Prix vente'!B:B,CUMP!A355,'Prix vente'!C:C)</f>
        <v>0</v>
      </c>
      <c r="I355" s="42" t="str">
        <f t="shared" si="15"/>
        <v/>
      </c>
    </row>
    <row r="356" spans="7:9">
      <c r="G356" s="42" t="str">
        <f t="shared" si="14"/>
        <v/>
      </c>
      <c r="H356" s="42">
        <f>SUMIF('Prix vente'!B:B,CUMP!A356,'Prix vente'!C:C)</f>
        <v>0</v>
      </c>
      <c r="I356" s="42" t="str">
        <f t="shared" si="15"/>
        <v/>
      </c>
    </row>
    <row r="357" spans="7:9">
      <c r="G357" s="42" t="str">
        <f t="shared" si="14"/>
        <v/>
      </c>
      <c r="H357" s="42">
        <f>SUMIF('Prix vente'!B:B,CUMP!A357,'Prix vente'!C:C)</f>
        <v>0</v>
      </c>
      <c r="I357" s="42" t="str">
        <f t="shared" si="15"/>
        <v/>
      </c>
    </row>
    <row r="358" spans="7:9">
      <c r="G358" s="42" t="str">
        <f t="shared" si="14"/>
        <v/>
      </c>
      <c r="H358" s="42">
        <f>SUMIF('Prix vente'!B:B,CUMP!A358,'Prix vente'!C:C)</f>
        <v>0</v>
      </c>
      <c r="I358" s="42" t="str">
        <f t="shared" si="15"/>
        <v/>
      </c>
    </row>
    <row r="359" spans="7:9">
      <c r="G359" s="42" t="str">
        <f t="shared" si="14"/>
        <v/>
      </c>
      <c r="H359" s="42">
        <f>SUMIF('Prix vente'!B:B,CUMP!A359,'Prix vente'!C:C)</f>
        <v>0</v>
      </c>
      <c r="I359" s="42" t="str">
        <f t="shared" si="15"/>
        <v/>
      </c>
    </row>
    <row r="360" spans="7:9">
      <c r="G360" s="42" t="str">
        <f t="shared" si="14"/>
        <v/>
      </c>
      <c r="H360" s="42">
        <f>SUMIF('Prix vente'!B:B,CUMP!A360,'Prix vente'!C:C)</f>
        <v>0</v>
      </c>
      <c r="I360" s="42" t="str">
        <f t="shared" si="15"/>
        <v/>
      </c>
    </row>
    <row r="361" spans="7:9">
      <c r="G361" s="42" t="str">
        <f t="shared" si="14"/>
        <v/>
      </c>
      <c r="H361" s="42">
        <f>SUMIF('Prix vente'!B:B,CUMP!A361,'Prix vente'!C:C)</f>
        <v>0</v>
      </c>
      <c r="I361" s="42" t="str">
        <f t="shared" si="15"/>
        <v/>
      </c>
    </row>
    <row r="362" spans="7:9">
      <c r="G362" s="42" t="str">
        <f t="shared" si="14"/>
        <v/>
      </c>
      <c r="H362" s="42">
        <f>SUMIF('Prix vente'!B:B,CUMP!A362,'Prix vente'!C:C)</f>
        <v>0</v>
      </c>
      <c r="I362" s="42" t="str">
        <f t="shared" si="15"/>
        <v/>
      </c>
    </row>
    <row r="363" spans="7:9">
      <c r="G363" s="42" t="str">
        <f t="shared" si="14"/>
        <v/>
      </c>
      <c r="H363" s="42">
        <f>SUMIF('Prix vente'!B:B,CUMP!A363,'Prix vente'!C:C)</f>
        <v>0</v>
      </c>
      <c r="I363" s="42" t="str">
        <f t="shared" si="15"/>
        <v/>
      </c>
    </row>
    <row r="364" spans="7:9">
      <c r="G364" s="42" t="str">
        <f t="shared" si="14"/>
        <v/>
      </c>
      <c r="H364" s="42">
        <f>SUMIF('Prix vente'!B:B,CUMP!A364,'Prix vente'!C:C)</f>
        <v>0</v>
      </c>
      <c r="I364" s="42" t="str">
        <f t="shared" si="15"/>
        <v/>
      </c>
    </row>
    <row r="365" spans="7:9">
      <c r="G365" s="42" t="str">
        <f t="shared" si="14"/>
        <v/>
      </c>
      <c r="H365" s="42">
        <f>SUMIF('Prix vente'!B:B,CUMP!A365,'Prix vente'!C:C)</f>
        <v>0</v>
      </c>
      <c r="I365" s="42" t="str">
        <f t="shared" si="15"/>
        <v/>
      </c>
    </row>
    <row r="366" spans="7:9">
      <c r="G366" s="42" t="str">
        <f t="shared" si="14"/>
        <v/>
      </c>
      <c r="H366" s="42">
        <f>SUMIF('Prix vente'!B:B,CUMP!A366,'Prix vente'!C:C)</f>
        <v>0</v>
      </c>
      <c r="I366" s="42" t="str">
        <f t="shared" si="15"/>
        <v/>
      </c>
    </row>
    <row r="367" spans="7:9">
      <c r="G367" s="42" t="str">
        <f t="shared" si="14"/>
        <v/>
      </c>
      <c r="H367" s="42">
        <f>SUMIF('Prix vente'!B:B,CUMP!A367,'Prix vente'!C:C)</f>
        <v>0</v>
      </c>
      <c r="I367" s="42" t="str">
        <f t="shared" si="15"/>
        <v/>
      </c>
    </row>
    <row r="368" spans="7:9">
      <c r="G368" s="42" t="str">
        <f t="shared" si="14"/>
        <v/>
      </c>
      <c r="H368" s="42">
        <f>SUMIF('Prix vente'!B:B,CUMP!A368,'Prix vente'!C:C)</f>
        <v>0</v>
      </c>
      <c r="I368" s="42" t="str">
        <f t="shared" si="15"/>
        <v/>
      </c>
    </row>
    <row r="369" spans="7:9">
      <c r="G369" s="42" t="str">
        <f t="shared" si="14"/>
        <v/>
      </c>
      <c r="H369" s="42">
        <f>SUMIF('Prix vente'!B:B,CUMP!A369,'Prix vente'!C:C)</f>
        <v>0</v>
      </c>
      <c r="I369" s="42" t="str">
        <f t="shared" si="15"/>
        <v/>
      </c>
    </row>
    <row r="370" spans="7:9">
      <c r="G370" s="42" t="str">
        <f t="shared" si="14"/>
        <v/>
      </c>
      <c r="H370" s="42">
        <f>SUMIF('Prix vente'!B:B,CUMP!A370,'Prix vente'!C:C)</f>
        <v>0</v>
      </c>
      <c r="I370" s="42" t="str">
        <f t="shared" si="15"/>
        <v/>
      </c>
    </row>
    <row r="371" spans="7:9">
      <c r="G371" s="42" t="str">
        <f t="shared" si="14"/>
        <v/>
      </c>
      <c r="H371" s="42">
        <f>SUMIF('Prix vente'!B:B,CUMP!A371,'Prix vente'!C:C)</f>
        <v>0</v>
      </c>
      <c r="I371" s="42" t="str">
        <f t="shared" si="15"/>
        <v/>
      </c>
    </row>
    <row r="372" spans="7:9">
      <c r="G372" s="42" t="str">
        <f t="shared" si="14"/>
        <v/>
      </c>
      <c r="H372" s="42">
        <f>SUMIF('Prix vente'!B:B,CUMP!A372,'Prix vente'!C:C)</f>
        <v>0</v>
      </c>
      <c r="I372" s="42" t="str">
        <f t="shared" si="15"/>
        <v/>
      </c>
    </row>
    <row r="373" spans="7:9">
      <c r="G373" s="42" t="str">
        <f t="shared" si="14"/>
        <v/>
      </c>
      <c r="H373" s="42">
        <f>SUMIF('Prix vente'!B:B,CUMP!A373,'Prix vente'!C:C)</f>
        <v>0</v>
      </c>
      <c r="I373" s="42" t="str">
        <f t="shared" si="15"/>
        <v/>
      </c>
    </row>
    <row r="374" spans="7:9">
      <c r="G374" s="42" t="str">
        <f t="shared" si="14"/>
        <v/>
      </c>
      <c r="H374" s="42">
        <f>SUMIF('Prix vente'!B:B,CUMP!A374,'Prix vente'!C:C)</f>
        <v>0</v>
      </c>
      <c r="I374" s="42" t="str">
        <f t="shared" si="15"/>
        <v/>
      </c>
    </row>
    <row r="375" spans="7:9">
      <c r="G375" s="42" t="str">
        <f t="shared" si="14"/>
        <v/>
      </c>
      <c r="H375" s="42">
        <f>SUMIF('Prix vente'!B:B,CUMP!A375,'Prix vente'!C:C)</f>
        <v>0</v>
      </c>
      <c r="I375" s="42" t="str">
        <f t="shared" si="15"/>
        <v/>
      </c>
    </row>
    <row r="376" spans="7:9">
      <c r="G376" s="42" t="str">
        <f t="shared" si="14"/>
        <v/>
      </c>
      <c r="H376" s="42">
        <f>SUMIF('Prix vente'!B:B,CUMP!A376,'Prix vente'!C:C)</f>
        <v>0</v>
      </c>
      <c r="I376" s="42" t="str">
        <f t="shared" si="15"/>
        <v/>
      </c>
    </row>
    <row r="377" spans="7:9">
      <c r="G377" s="42" t="str">
        <f t="shared" si="14"/>
        <v/>
      </c>
      <c r="H377" s="42">
        <f>SUMIF('Prix vente'!B:B,CUMP!A377,'Prix vente'!C:C)</f>
        <v>0</v>
      </c>
      <c r="I377" s="42" t="str">
        <f t="shared" si="15"/>
        <v/>
      </c>
    </row>
    <row r="378" spans="7:9">
      <c r="G378" s="42" t="str">
        <f t="shared" si="14"/>
        <v/>
      </c>
      <c r="H378" s="42">
        <f>SUMIF('Prix vente'!B:B,CUMP!A378,'Prix vente'!C:C)</f>
        <v>0</v>
      </c>
      <c r="I378" s="42" t="str">
        <f t="shared" si="15"/>
        <v/>
      </c>
    </row>
    <row r="379" spans="7:9">
      <c r="G379" s="42" t="str">
        <f t="shared" si="14"/>
        <v/>
      </c>
      <c r="H379" s="42">
        <f>SUMIF('Prix vente'!B:B,CUMP!A379,'Prix vente'!C:C)</f>
        <v>0</v>
      </c>
      <c r="I379" s="42" t="str">
        <f t="shared" si="15"/>
        <v/>
      </c>
    </row>
    <row r="380" spans="7:9">
      <c r="G380" s="42" t="str">
        <f t="shared" si="14"/>
        <v/>
      </c>
      <c r="H380" s="42">
        <f>SUMIF('Prix vente'!B:B,CUMP!A380,'Prix vente'!C:C)</f>
        <v>0</v>
      </c>
      <c r="I380" s="42" t="str">
        <f t="shared" si="15"/>
        <v/>
      </c>
    </row>
    <row r="381" spans="7:9">
      <c r="G381" s="42" t="str">
        <f t="shared" si="14"/>
        <v/>
      </c>
      <c r="H381" s="42">
        <f>SUMIF('Prix vente'!B:B,CUMP!A381,'Prix vente'!C:C)</f>
        <v>0</v>
      </c>
      <c r="I381" s="42" t="str">
        <f t="shared" si="15"/>
        <v/>
      </c>
    </row>
    <row r="382" spans="7:9">
      <c r="G382" s="42" t="str">
        <f t="shared" si="14"/>
        <v/>
      </c>
      <c r="H382" s="42">
        <f>SUMIF('Prix vente'!B:B,CUMP!A382,'Prix vente'!C:C)</f>
        <v>0</v>
      </c>
      <c r="I382" s="42" t="str">
        <f t="shared" si="15"/>
        <v/>
      </c>
    </row>
    <row r="383" spans="7:9">
      <c r="G383" s="42" t="str">
        <f t="shared" si="14"/>
        <v/>
      </c>
      <c r="H383" s="42">
        <f>SUMIF('Prix vente'!B:B,CUMP!A383,'Prix vente'!C:C)</f>
        <v>0</v>
      </c>
      <c r="I383" s="42" t="str">
        <f t="shared" si="15"/>
        <v/>
      </c>
    </row>
    <row r="384" spans="7:9">
      <c r="G384" s="42" t="str">
        <f t="shared" si="14"/>
        <v/>
      </c>
      <c r="H384" s="42">
        <f>SUMIF('Prix vente'!B:B,CUMP!A384,'Prix vente'!C:C)</f>
        <v>0</v>
      </c>
      <c r="I384" s="42" t="str">
        <f t="shared" si="15"/>
        <v/>
      </c>
    </row>
    <row r="385" spans="7:9">
      <c r="G385" s="42" t="str">
        <f t="shared" si="14"/>
        <v/>
      </c>
      <c r="H385" s="42">
        <f>SUMIF('Prix vente'!B:B,CUMP!A385,'Prix vente'!C:C)</f>
        <v>0</v>
      </c>
      <c r="I385" s="42" t="str">
        <f t="shared" si="15"/>
        <v/>
      </c>
    </row>
    <row r="386" spans="7:9">
      <c r="G386" s="42" t="str">
        <f t="shared" si="14"/>
        <v/>
      </c>
      <c r="H386" s="42">
        <f>SUMIF('Prix vente'!B:B,CUMP!A386,'Prix vente'!C:C)</f>
        <v>0</v>
      </c>
      <c r="I386" s="42" t="str">
        <f t="shared" si="15"/>
        <v/>
      </c>
    </row>
    <row r="387" spans="7:9">
      <c r="G387" s="42" t="str">
        <f t="shared" si="14"/>
        <v/>
      </c>
      <c r="H387" s="42">
        <f>SUMIF('Prix vente'!B:B,CUMP!A387,'Prix vente'!C:C)</f>
        <v>0</v>
      </c>
      <c r="I387" s="42" t="str">
        <f t="shared" si="15"/>
        <v/>
      </c>
    </row>
    <row r="388" spans="7:9">
      <c r="G388" s="42" t="str">
        <f t="shared" si="14"/>
        <v/>
      </c>
      <c r="H388" s="42">
        <f>SUMIF('Prix vente'!B:B,CUMP!A388,'Prix vente'!C:C)</f>
        <v>0</v>
      </c>
      <c r="I388" s="42" t="str">
        <f t="shared" si="15"/>
        <v/>
      </c>
    </row>
    <row r="389" spans="7:9">
      <c r="G389" s="42" t="str">
        <f t="shared" si="14"/>
        <v/>
      </c>
      <c r="H389" s="42">
        <f>SUMIF('Prix vente'!B:B,CUMP!A389,'Prix vente'!C:C)</f>
        <v>0</v>
      </c>
      <c r="I389" s="42" t="str">
        <f t="shared" si="15"/>
        <v/>
      </c>
    </row>
    <row r="390" spans="7:9">
      <c r="G390" s="42" t="str">
        <f t="shared" si="14"/>
        <v/>
      </c>
      <c r="H390" s="42">
        <f>SUMIF('Prix vente'!B:B,CUMP!A390,'Prix vente'!C:C)</f>
        <v>0</v>
      </c>
      <c r="I390" s="42" t="str">
        <f t="shared" si="15"/>
        <v/>
      </c>
    </row>
    <row r="391" spans="7:9">
      <c r="G391" s="42" t="str">
        <f t="shared" si="14"/>
        <v/>
      </c>
      <c r="H391" s="42">
        <f>SUMIF('Prix vente'!B:B,CUMP!A391,'Prix vente'!C:C)</f>
        <v>0</v>
      </c>
      <c r="I391" s="42" t="str">
        <f t="shared" si="15"/>
        <v/>
      </c>
    </row>
    <row r="392" spans="7:9">
      <c r="G392" s="42" t="str">
        <f t="shared" si="14"/>
        <v/>
      </c>
      <c r="H392" s="42">
        <f>SUMIF('Prix vente'!B:B,CUMP!A392,'Prix vente'!C:C)</f>
        <v>0</v>
      </c>
      <c r="I392" s="42" t="str">
        <f t="shared" si="15"/>
        <v/>
      </c>
    </row>
    <row r="393" spans="7:9">
      <c r="G393" s="42" t="str">
        <f t="shared" si="14"/>
        <v/>
      </c>
      <c r="H393" s="42">
        <f>SUMIF('Prix vente'!B:B,CUMP!A393,'Prix vente'!C:C)</f>
        <v>0</v>
      </c>
      <c r="I393" s="42" t="str">
        <f t="shared" si="15"/>
        <v/>
      </c>
    </row>
    <row r="394" spans="7:9">
      <c r="G394" s="42" t="str">
        <f t="shared" si="14"/>
        <v/>
      </c>
      <c r="H394" s="42">
        <f>SUMIF('Prix vente'!B:B,CUMP!A394,'Prix vente'!C:C)</f>
        <v>0</v>
      </c>
      <c r="I394" s="42" t="str">
        <f t="shared" si="15"/>
        <v/>
      </c>
    </row>
    <row r="395" spans="7:9">
      <c r="G395" s="42" t="str">
        <f t="shared" si="14"/>
        <v/>
      </c>
      <c r="H395" s="42">
        <f>SUMIF('Prix vente'!B:B,CUMP!A395,'Prix vente'!C:C)</f>
        <v>0</v>
      </c>
      <c r="I395" s="42" t="str">
        <f t="shared" si="15"/>
        <v/>
      </c>
    </row>
    <row r="396" spans="7:9">
      <c r="G396" s="42" t="str">
        <f t="shared" si="14"/>
        <v/>
      </c>
      <c r="H396" s="42">
        <f>SUMIF('Prix vente'!B:B,CUMP!A396,'Prix vente'!C:C)</f>
        <v>0</v>
      </c>
      <c r="I396" s="42" t="str">
        <f t="shared" si="15"/>
        <v/>
      </c>
    </row>
    <row r="397" spans="7:9">
      <c r="G397" s="42" t="str">
        <f t="shared" si="14"/>
        <v/>
      </c>
      <c r="H397" s="42">
        <f>SUMIF('Prix vente'!B:B,CUMP!A397,'Prix vente'!C:C)</f>
        <v>0</v>
      </c>
      <c r="I397" s="42" t="str">
        <f t="shared" si="15"/>
        <v/>
      </c>
    </row>
    <row r="398" spans="7:9">
      <c r="G398" s="42" t="str">
        <f t="shared" si="14"/>
        <v/>
      </c>
      <c r="H398" s="42">
        <f>SUMIF('Prix vente'!B:B,CUMP!A398,'Prix vente'!C:C)</f>
        <v>0</v>
      </c>
      <c r="I398" s="42" t="str">
        <f t="shared" si="15"/>
        <v/>
      </c>
    </row>
    <row r="399" spans="7:9">
      <c r="G399" s="42" t="str">
        <f t="shared" si="14"/>
        <v/>
      </c>
      <c r="H399" s="42">
        <f>SUMIF('Prix vente'!B:B,CUMP!A399,'Prix vente'!C:C)</f>
        <v>0</v>
      </c>
      <c r="I399" s="42" t="str">
        <f t="shared" si="15"/>
        <v/>
      </c>
    </row>
    <row r="400" spans="7:9">
      <c r="G400" s="42" t="str">
        <f t="shared" si="14"/>
        <v/>
      </c>
      <c r="H400" s="42">
        <f>SUMIF('Prix vente'!B:B,CUMP!A400,'Prix vente'!C:C)</f>
        <v>0</v>
      </c>
      <c r="I400" s="42" t="str">
        <f t="shared" si="15"/>
        <v/>
      </c>
    </row>
    <row r="401" spans="7:9">
      <c r="G401" s="42" t="str">
        <f t="shared" si="14"/>
        <v/>
      </c>
      <c r="H401" s="42">
        <f>SUMIF('Prix vente'!B:B,CUMP!A401,'Prix vente'!C:C)</f>
        <v>0</v>
      </c>
      <c r="I401" s="42" t="str">
        <f t="shared" si="15"/>
        <v/>
      </c>
    </row>
    <row r="402" spans="7:9">
      <c r="G402" s="42" t="str">
        <f t="shared" si="14"/>
        <v/>
      </c>
      <c r="H402" s="42">
        <f>SUMIF('Prix vente'!B:B,CUMP!A402,'Prix vente'!C:C)</f>
        <v>0</v>
      </c>
      <c r="I402" s="42" t="str">
        <f t="shared" si="15"/>
        <v/>
      </c>
    </row>
    <row r="403" spans="7:9">
      <c r="G403" s="42" t="str">
        <f t="shared" si="14"/>
        <v/>
      </c>
      <c r="H403" s="42">
        <f>SUMIF('Prix vente'!B:B,CUMP!A403,'Prix vente'!C:C)</f>
        <v>0</v>
      </c>
      <c r="I403" s="42" t="str">
        <f t="shared" si="15"/>
        <v/>
      </c>
    </row>
    <row r="404" spans="7:9">
      <c r="G404" s="42" t="str">
        <f t="shared" si="14"/>
        <v/>
      </c>
      <c r="H404" s="42">
        <f>SUMIF('Prix vente'!B:B,CUMP!A404,'Prix vente'!C:C)</f>
        <v>0</v>
      </c>
      <c r="I404" s="42" t="str">
        <f t="shared" si="15"/>
        <v/>
      </c>
    </row>
    <row r="405" spans="7:9">
      <c r="G405" s="42" t="str">
        <f t="shared" si="14"/>
        <v/>
      </c>
      <c r="H405" s="42">
        <f>SUMIF('Prix vente'!B:B,CUMP!A405,'Prix vente'!C:C)</f>
        <v>0</v>
      </c>
      <c r="I405" s="42" t="str">
        <f t="shared" si="15"/>
        <v/>
      </c>
    </row>
    <row r="406" spans="7:9">
      <c r="G406" s="42" t="str">
        <f t="shared" ref="G406:G469" si="16">IF(B406&lt;&gt;"",C406/B406,"")</f>
        <v/>
      </c>
      <c r="H406" s="42">
        <f>SUMIF('Prix vente'!B:B,CUMP!A406,'Prix vente'!C:C)</f>
        <v>0</v>
      </c>
      <c r="I406" s="42" t="str">
        <f t="shared" ref="I406:I469" si="17">IF(G406&lt;&gt;"",(H406-G406)*B406,"")</f>
        <v/>
      </c>
    </row>
    <row r="407" spans="7:9">
      <c r="G407" s="42" t="str">
        <f t="shared" si="16"/>
        <v/>
      </c>
      <c r="H407" s="42">
        <f>SUMIF('Prix vente'!B:B,CUMP!A407,'Prix vente'!C:C)</f>
        <v>0</v>
      </c>
      <c r="I407" s="42" t="str">
        <f t="shared" si="17"/>
        <v/>
      </c>
    </row>
    <row r="408" spans="7:9">
      <c r="G408" s="42" t="str">
        <f t="shared" si="16"/>
        <v/>
      </c>
      <c r="H408" s="42">
        <f>SUMIF('Prix vente'!B:B,CUMP!A408,'Prix vente'!C:C)</f>
        <v>0</v>
      </c>
      <c r="I408" s="42" t="str">
        <f t="shared" si="17"/>
        <v/>
      </c>
    </row>
    <row r="409" spans="7:9">
      <c r="G409" s="42" t="str">
        <f t="shared" si="16"/>
        <v/>
      </c>
      <c r="H409" s="42">
        <f>SUMIF('Prix vente'!B:B,CUMP!A409,'Prix vente'!C:C)</f>
        <v>0</v>
      </c>
      <c r="I409" s="42" t="str">
        <f t="shared" si="17"/>
        <v/>
      </c>
    </row>
    <row r="410" spans="7:9">
      <c r="G410" s="42" t="str">
        <f t="shared" si="16"/>
        <v/>
      </c>
      <c r="H410" s="42">
        <f>SUMIF('Prix vente'!B:B,CUMP!A410,'Prix vente'!C:C)</f>
        <v>0</v>
      </c>
      <c r="I410" s="42" t="str">
        <f t="shared" si="17"/>
        <v/>
      </c>
    </row>
    <row r="411" spans="7:9">
      <c r="G411" s="42" t="str">
        <f t="shared" si="16"/>
        <v/>
      </c>
      <c r="H411" s="42">
        <f>SUMIF('Prix vente'!B:B,CUMP!A411,'Prix vente'!C:C)</f>
        <v>0</v>
      </c>
      <c r="I411" s="42" t="str">
        <f t="shared" si="17"/>
        <v/>
      </c>
    </row>
    <row r="412" spans="7:9">
      <c r="G412" s="42" t="str">
        <f t="shared" si="16"/>
        <v/>
      </c>
      <c r="H412" s="42">
        <f>SUMIF('Prix vente'!B:B,CUMP!A412,'Prix vente'!C:C)</f>
        <v>0</v>
      </c>
      <c r="I412" s="42" t="str">
        <f t="shared" si="17"/>
        <v/>
      </c>
    </row>
    <row r="413" spans="7:9">
      <c r="G413" s="42" t="str">
        <f t="shared" si="16"/>
        <v/>
      </c>
      <c r="H413" s="42">
        <f>SUMIF('Prix vente'!B:B,CUMP!A413,'Prix vente'!C:C)</f>
        <v>0</v>
      </c>
      <c r="I413" s="42" t="str">
        <f t="shared" si="17"/>
        <v/>
      </c>
    </row>
    <row r="414" spans="7:9">
      <c r="G414" s="42" t="str">
        <f t="shared" si="16"/>
        <v/>
      </c>
      <c r="H414" s="42">
        <f>SUMIF('Prix vente'!B:B,CUMP!A414,'Prix vente'!C:C)</f>
        <v>0</v>
      </c>
      <c r="I414" s="42" t="str">
        <f t="shared" si="17"/>
        <v/>
      </c>
    </row>
    <row r="415" spans="7:9">
      <c r="G415" s="42" t="str">
        <f t="shared" si="16"/>
        <v/>
      </c>
      <c r="H415" s="42">
        <f>SUMIF('Prix vente'!B:B,CUMP!A415,'Prix vente'!C:C)</f>
        <v>0</v>
      </c>
      <c r="I415" s="42" t="str">
        <f t="shared" si="17"/>
        <v/>
      </c>
    </row>
    <row r="416" spans="7:9">
      <c r="G416" s="42" t="str">
        <f t="shared" si="16"/>
        <v/>
      </c>
      <c r="H416" s="42">
        <f>SUMIF('Prix vente'!B:B,CUMP!A416,'Prix vente'!C:C)</f>
        <v>0</v>
      </c>
      <c r="I416" s="42" t="str">
        <f t="shared" si="17"/>
        <v/>
      </c>
    </row>
    <row r="417" spans="7:9">
      <c r="G417" s="42" t="str">
        <f t="shared" si="16"/>
        <v/>
      </c>
      <c r="H417" s="42">
        <f>SUMIF('Prix vente'!B:B,CUMP!A417,'Prix vente'!C:C)</f>
        <v>0</v>
      </c>
      <c r="I417" s="42" t="str">
        <f t="shared" si="17"/>
        <v/>
      </c>
    </row>
    <row r="418" spans="7:9">
      <c r="G418" s="42" t="str">
        <f t="shared" si="16"/>
        <v/>
      </c>
      <c r="H418" s="42">
        <f>SUMIF('Prix vente'!B:B,CUMP!A418,'Prix vente'!C:C)</f>
        <v>0</v>
      </c>
      <c r="I418" s="42" t="str">
        <f t="shared" si="17"/>
        <v/>
      </c>
    </row>
    <row r="419" spans="7:9">
      <c r="G419" s="42" t="str">
        <f t="shared" si="16"/>
        <v/>
      </c>
      <c r="H419" s="42">
        <f>SUMIF('Prix vente'!B:B,CUMP!A419,'Prix vente'!C:C)</f>
        <v>0</v>
      </c>
      <c r="I419" s="42" t="str">
        <f t="shared" si="17"/>
        <v/>
      </c>
    </row>
    <row r="420" spans="7:9">
      <c r="G420" s="42" t="str">
        <f t="shared" si="16"/>
        <v/>
      </c>
      <c r="H420" s="42">
        <f>SUMIF('Prix vente'!B:B,CUMP!A420,'Prix vente'!C:C)</f>
        <v>0</v>
      </c>
      <c r="I420" s="42" t="str">
        <f t="shared" si="17"/>
        <v/>
      </c>
    </row>
    <row r="421" spans="7:9">
      <c r="G421" s="42" t="str">
        <f t="shared" si="16"/>
        <v/>
      </c>
      <c r="H421" s="42">
        <f>SUMIF('Prix vente'!B:B,CUMP!A421,'Prix vente'!C:C)</f>
        <v>0</v>
      </c>
      <c r="I421" s="42" t="str">
        <f t="shared" si="17"/>
        <v/>
      </c>
    </row>
    <row r="422" spans="7:9">
      <c r="G422" s="42" t="str">
        <f t="shared" si="16"/>
        <v/>
      </c>
      <c r="H422" s="42">
        <f>SUMIF('Prix vente'!B:B,CUMP!A422,'Prix vente'!C:C)</f>
        <v>0</v>
      </c>
      <c r="I422" s="42" t="str">
        <f t="shared" si="17"/>
        <v/>
      </c>
    </row>
    <row r="423" spans="7:9">
      <c r="G423" s="42" t="str">
        <f t="shared" si="16"/>
        <v/>
      </c>
      <c r="H423" s="42">
        <f>SUMIF('Prix vente'!B:B,CUMP!A423,'Prix vente'!C:C)</f>
        <v>0</v>
      </c>
      <c r="I423" s="42" t="str">
        <f t="shared" si="17"/>
        <v/>
      </c>
    </row>
    <row r="424" spans="7:9">
      <c r="G424" s="42" t="str">
        <f t="shared" si="16"/>
        <v/>
      </c>
      <c r="H424" s="42">
        <f>SUMIF('Prix vente'!B:B,CUMP!A424,'Prix vente'!C:C)</f>
        <v>0</v>
      </c>
      <c r="I424" s="42" t="str">
        <f t="shared" si="17"/>
        <v/>
      </c>
    </row>
    <row r="425" spans="7:9">
      <c r="G425" s="42" t="str">
        <f t="shared" si="16"/>
        <v/>
      </c>
      <c r="H425" s="42">
        <f>SUMIF('Prix vente'!B:B,CUMP!A425,'Prix vente'!C:C)</f>
        <v>0</v>
      </c>
      <c r="I425" s="42" t="str">
        <f t="shared" si="17"/>
        <v/>
      </c>
    </row>
    <row r="426" spans="7:9">
      <c r="G426" s="42" t="str">
        <f t="shared" si="16"/>
        <v/>
      </c>
      <c r="H426" s="42">
        <f>SUMIF('Prix vente'!B:B,CUMP!A426,'Prix vente'!C:C)</f>
        <v>0</v>
      </c>
      <c r="I426" s="42" t="str">
        <f t="shared" si="17"/>
        <v/>
      </c>
    </row>
    <row r="427" spans="7:9">
      <c r="G427" s="42" t="str">
        <f t="shared" si="16"/>
        <v/>
      </c>
      <c r="H427" s="42">
        <f>SUMIF('Prix vente'!B:B,CUMP!A427,'Prix vente'!C:C)</f>
        <v>0</v>
      </c>
      <c r="I427" s="42" t="str">
        <f t="shared" si="17"/>
        <v/>
      </c>
    </row>
    <row r="428" spans="7:9">
      <c r="G428" s="42" t="str">
        <f t="shared" si="16"/>
        <v/>
      </c>
      <c r="H428" s="42">
        <f>SUMIF('Prix vente'!B:B,CUMP!A428,'Prix vente'!C:C)</f>
        <v>0</v>
      </c>
      <c r="I428" s="42" t="str">
        <f t="shared" si="17"/>
        <v/>
      </c>
    </row>
    <row r="429" spans="7:9">
      <c r="G429" s="42" t="str">
        <f t="shared" si="16"/>
        <v/>
      </c>
      <c r="H429" s="42">
        <f>SUMIF('Prix vente'!B:B,CUMP!A429,'Prix vente'!C:C)</f>
        <v>0</v>
      </c>
      <c r="I429" s="42" t="str">
        <f t="shared" si="17"/>
        <v/>
      </c>
    </row>
    <row r="430" spans="7:9">
      <c r="G430" s="42" t="str">
        <f t="shared" si="16"/>
        <v/>
      </c>
      <c r="H430" s="42">
        <f>SUMIF('Prix vente'!B:B,CUMP!A430,'Prix vente'!C:C)</f>
        <v>0</v>
      </c>
      <c r="I430" s="42" t="str">
        <f t="shared" si="17"/>
        <v/>
      </c>
    </row>
    <row r="431" spans="7:9">
      <c r="G431" s="42" t="str">
        <f t="shared" si="16"/>
        <v/>
      </c>
      <c r="H431" s="42">
        <f>SUMIF('Prix vente'!B:B,CUMP!A431,'Prix vente'!C:C)</f>
        <v>0</v>
      </c>
      <c r="I431" s="42" t="str">
        <f t="shared" si="17"/>
        <v/>
      </c>
    </row>
    <row r="432" spans="7:9">
      <c r="G432" s="42" t="str">
        <f t="shared" si="16"/>
        <v/>
      </c>
      <c r="H432" s="42">
        <f>SUMIF('Prix vente'!B:B,CUMP!A432,'Prix vente'!C:C)</f>
        <v>0</v>
      </c>
      <c r="I432" s="42" t="str">
        <f t="shared" si="17"/>
        <v/>
      </c>
    </row>
    <row r="433" spans="7:9">
      <c r="G433" s="42" t="str">
        <f t="shared" si="16"/>
        <v/>
      </c>
      <c r="H433" s="42">
        <f>SUMIF('Prix vente'!B:B,CUMP!A433,'Prix vente'!C:C)</f>
        <v>0</v>
      </c>
      <c r="I433" s="42" t="str">
        <f t="shared" si="17"/>
        <v/>
      </c>
    </row>
    <row r="434" spans="7:9">
      <c r="G434" s="42" t="str">
        <f t="shared" si="16"/>
        <v/>
      </c>
      <c r="H434" s="42">
        <f>SUMIF('Prix vente'!B:B,CUMP!A434,'Prix vente'!C:C)</f>
        <v>0</v>
      </c>
      <c r="I434" s="42" t="str">
        <f t="shared" si="17"/>
        <v/>
      </c>
    </row>
    <row r="435" spans="7:9">
      <c r="G435" s="42" t="str">
        <f t="shared" si="16"/>
        <v/>
      </c>
      <c r="H435" s="42">
        <f>SUMIF('Prix vente'!B:B,CUMP!A435,'Prix vente'!C:C)</f>
        <v>0</v>
      </c>
      <c r="I435" s="42" t="str">
        <f t="shared" si="17"/>
        <v/>
      </c>
    </row>
    <row r="436" spans="7:9">
      <c r="G436" s="42" t="str">
        <f t="shared" si="16"/>
        <v/>
      </c>
      <c r="H436" s="42">
        <f>SUMIF('Prix vente'!B:B,CUMP!A436,'Prix vente'!C:C)</f>
        <v>0</v>
      </c>
      <c r="I436" s="42" t="str">
        <f t="shared" si="17"/>
        <v/>
      </c>
    </row>
    <row r="437" spans="7:9">
      <c r="G437" s="42" t="str">
        <f t="shared" si="16"/>
        <v/>
      </c>
      <c r="H437" s="42">
        <f>SUMIF('Prix vente'!B:B,CUMP!A437,'Prix vente'!C:C)</f>
        <v>0</v>
      </c>
      <c r="I437" s="42" t="str">
        <f t="shared" si="17"/>
        <v/>
      </c>
    </row>
    <row r="438" spans="7:9">
      <c r="G438" s="42" t="str">
        <f t="shared" si="16"/>
        <v/>
      </c>
      <c r="H438" s="42">
        <f>SUMIF('Prix vente'!B:B,CUMP!A438,'Prix vente'!C:C)</f>
        <v>0</v>
      </c>
      <c r="I438" s="42" t="str">
        <f t="shared" si="17"/>
        <v/>
      </c>
    </row>
    <row r="439" spans="7:9">
      <c r="G439" s="42" t="str">
        <f t="shared" si="16"/>
        <v/>
      </c>
      <c r="H439" s="42">
        <f>SUMIF('Prix vente'!B:B,CUMP!A439,'Prix vente'!C:C)</f>
        <v>0</v>
      </c>
      <c r="I439" s="42" t="str">
        <f t="shared" si="17"/>
        <v/>
      </c>
    </row>
    <row r="440" spans="7:9">
      <c r="G440" s="42" t="str">
        <f t="shared" si="16"/>
        <v/>
      </c>
      <c r="H440" s="42">
        <f>SUMIF('Prix vente'!B:B,CUMP!A440,'Prix vente'!C:C)</f>
        <v>0</v>
      </c>
      <c r="I440" s="42" t="str">
        <f t="shared" si="17"/>
        <v/>
      </c>
    </row>
    <row r="441" spans="7:9">
      <c r="G441" s="42" t="str">
        <f t="shared" si="16"/>
        <v/>
      </c>
      <c r="H441" s="42">
        <f>SUMIF('Prix vente'!B:B,CUMP!A441,'Prix vente'!C:C)</f>
        <v>0</v>
      </c>
      <c r="I441" s="42" t="str">
        <f t="shared" si="17"/>
        <v/>
      </c>
    </row>
    <row r="442" spans="7:9">
      <c r="G442" s="42" t="str">
        <f t="shared" si="16"/>
        <v/>
      </c>
      <c r="H442" s="42">
        <f>SUMIF('Prix vente'!B:B,CUMP!A442,'Prix vente'!C:C)</f>
        <v>0</v>
      </c>
      <c r="I442" s="42" t="str">
        <f t="shared" si="17"/>
        <v/>
      </c>
    </row>
    <row r="443" spans="7:9">
      <c r="G443" s="42" t="str">
        <f t="shared" si="16"/>
        <v/>
      </c>
      <c r="H443" s="42">
        <f>SUMIF('Prix vente'!B:B,CUMP!A443,'Prix vente'!C:C)</f>
        <v>0</v>
      </c>
      <c r="I443" s="42" t="str">
        <f t="shared" si="17"/>
        <v/>
      </c>
    </row>
    <row r="444" spans="7:9">
      <c r="G444" s="42" t="str">
        <f t="shared" si="16"/>
        <v/>
      </c>
      <c r="H444" s="42">
        <f>SUMIF('Prix vente'!B:B,CUMP!A444,'Prix vente'!C:C)</f>
        <v>0</v>
      </c>
      <c r="I444" s="42" t="str">
        <f t="shared" si="17"/>
        <v/>
      </c>
    </row>
    <row r="445" spans="7:9">
      <c r="G445" s="42" t="str">
        <f t="shared" si="16"/>
        <v/>
      </c>
      <c r="H445" s="42">
        <f>SUMIF('Prix vente'!B:B,CUMP!A445,'Prix vente'!C:C)</f>
        <v>0</v>
      </c>
      <c r="I445" s="42" t="str">
        <f t="shared" si="17"/>
        <v/>
      </c>
    </row>
    <row r="446" spans="7:9">
      <c r="G446" s="42" t="str">
        <f t="shared" si="16"/>
        <v/>
      </c>
      <c r="H446" s="42">
        <f>SUMIF('Prix vente'!B:B,CUMP!A446,'Prix vente'!C:C)</f>
        <v>0</v>
      </c>
      <c r="I446" s="42" t="str">
        <f t="shared" si="17"/>
        <v/>
      </c>
    </row>
    <row r="447" spans="7:9">
      <c r="G447" s="42" t="str">
        <f t="shared" si="16"/>
        <v/>
      </c>
      <c r="H447" s="42">
        <f>SUMIF('Prix vente'!B:B,CUMP!A447,'Prix vente'!C:C)</f>
        <v>0</v>
      </c>
      <c r="I447" s="42" t="str">
        <f t="shared" si="17"/>
        <v/>
      </c>
    </row>
    <row r="448" spans="7:9">
      <c r="G448" s="42" t="str">
        <f t="shared" si="16"/>
        <v/>
      </c>
      <c r="H448" s="42">
        <f>SUMIF('Prix vente'!B:B,CUMP!A448,'Prix vente'!C:C)</f>
        <v>0</v>
      </c>
      <c r="I448" s="42" t="str">
        <f t="shared" si="17"/>
        <v/>
      </c>
    </row>
    <row r="449" spans="7:9">
      <c r="G449" s="42" t="str">
        <f t="shared" si="16"/>
        <v/>
      </c>
      <c r="H449" s="42">
        <f>SUMIF('Prix vente'!B:B,CUMP!A449,'Prix vente'!C:C)</f>
        <v>0</v>
      </c>
      <c r="I449" s="42" t="str">
        <f t="shared" si="17"/>
        <v/>
      </c>
    </row>
    <row r="450" spans="7:9">
      <c r="G450" s="42" t="str">
        <f t="shared" si="16"/>
        <v/>
      </c>
      <c r="H450" s="42">
        <f>SUMIF('Prix vente'!B:B,CUMP!A450,'Prix vente'!C:C)</f>
        <v>0</v>
      </c>
      <c r="I450" s="42" t="str">
        <f t="shared" si="17"/>
        <v/>
      </c>
    </row>
    <row r="451" spans="7:9">
      <c r="G451" s="42" t="str">
        <f t="shared" si="16"/>
        <v/>
      </c>
      <c r="H451" s="42">
        <f>SUMIF('Prix vente'!B:B,CUMP!A451,'Prix vente'!C:C)</f>
        <v>0</v>
      </c>
      <c r="I451" s="42" t="str">
        <f t="shared" si="17"/>
        <v/>
      </c>
    </row>
    <row r="452" spans="7:9">
      <c r="G452" s="42" t="str">
        <f t="shared" si="16"/>
        <v/>
      </c>
      <c r="H452" s="42">
        <f>SUMIF('Prix vente'!B:B,CUMP!A452,'Prix vente'!C:C)</f>
        <v>0</v>
      </c>
      <c r="I452" s="42" t="str">
        <f t="shared" si="17"/>
        <v/>
      </c>
    </row>
    <row r="453" spans="7:9">
      <c r="G453" s="42" t="str">
        <f t="shared" si="16"/>
        <v/>
      </c>
      <c r="H453" s="42">
        <f>SUMIF('Prix vente'!B:B,CUMP!A453,'Prix vente'!C:C)</f>
        <v>0</v>
      </c>
      <c r="I453" s="42" t="str">
        <f t="shared" si="17"/>
        <v/>
      </c>
    </row>
    <row r="454" spans="7:9">
      <c r="G454" s="42" t="str">
        <f t="shared" si="16"/>
        <v/>
      </c>
      <c r="H454" s="42">
        <f>SUMIF('Prix vente'!B:B,CUMP!A454,'Prix vente'!C:C)</f>
        <v>0</v>
      </c>
      <c r="I454" s="42" t="str">
        <f t="shared" si="17"/>
        <v/>
      </c>
    </row>
    <row r="455" spans="7:9">
      <c r="G455" s="42" t="str">
        <f t="shared" si="16"/>
        <v/>
      </c>
      <c r="H455" s="42">
        <f>SUMIF('Prix vente'!B:B,CUMP!A455,'Prix vente'!C:C)</f>
        <v>0</v>
      </c>
      <c r="I455" s="42" t="str">
        <f t="shared" si="17"/>
        <v/>
      </c>
    </row>
    <row r="456" spans="7:9">
      <c r="G456" s="42" t="str">
        <f t="shared" si="16"/>
        <v/>
      </c>
      <c r="H456" s="42">
        <f>SUMIF('Prix vente'!B:B,CUMP!A456,'Prix vente'!C:C)</f>
        <v>0</v>
      </c>
      <c r="I456" s="42" t="str">
        <f t="shared" si="17"/>
        <v/>
      </c>
    </row>
    <row r="457" spans="7:9">
      <c r="G457" s="42" t="str">
        <f t="shared" si="16"/>
        <v/>
      </c>
      <c r="H457" s="42">
        <f>SUMIF('Prix vente'!B:B,CUMP!A457,'Prix vente'!C:C)</f>
        <v>0</v>
      </c>
      <c r="I457" s="42" t="str">
        <f t="shared" si="17"/>
        <v/>
      </c>
    </row>
    <row r="458" spans="7:9">
      <c r="G458" s="42" t="str">
        <f t="shared" si="16"/>
        <v/>
      </c>
      <c r="H458" s="42">
        <f>SUMIF('Prix vente'!B:B,CUMP!A458,'Prix vente'!C:C)</f>
        <v>0</v>
      </c>
      <c r="I458" s="42" t="str">
        <f t="shared" si="17"/>
        <v/>
      </c>
    </row>
    <row r="459" spans="7:9">
      <c r="G459" s="42" t="str">
        <f t="shared" si="16"/>
        <v/>
      </c>
      <c r="H459" s="42">
        <f>SUMIF('Prix vente'!B:B,CUMP!A459,'Prix vente'!C:C)</f>
        <v>0</v>
      </c>
      <c r="I459" s="42" t="str">
        <f t="shared" si="17"/>
        <v/>
      </c>
    </row>
    <row r="460" spans="7:9">
      <c r="G460" s="42" t="str">
        <f t="shared" si="16"/>
        <v/>
      </c>
      <c r="H460" s="42">
        <f>SUMIF('Prix vente'!B:B,CUMP!A460,'Prix vente'!C:C)</f>
        <v>0</v>
      </c>
      <c r="I460" s="42" t="str">
        <f t="shared" si="17"/>
        <v/>
      </c>
    </row>
    <row r="461" spans="7:9">
      <c r="G461" s="42" t="str">
        <f t="shared" si="16"/>
        <v/>
      </c>
      <c r="H461" s="42">
        <f>SUMIF('Prix vente'!B:B,CUMP!A461,'Prix vente'!C:C)</f>
        <v>0</v>
      </c>
      <c r="I461" s="42" t="str">
        <f t="shared" si="17"/>
        <v/>
      </c>
    </row>
    <row r="462" spans="7:9">
      <c r="G462" s="42" t="str">
        <f t="shared" si="16"/>
        <v/>
      </c>
      <c r="H462" s="42">
        <f>SUMIF('Prix vente'!B:B,CUMP!A462,'Prix vente'!C:C)</f>
        <v>0</v>
      </c>
      <c r="I462" s="42" t="str">
        <f t="shared" si="17"/>
        <v/>
      </c>
    </row>
    <row r="463" spans="7:9">
      <c r="G463" s="42" t="str">
        <f t="shared" si="16"/>
        <v/>
      </c>
      <c r="H463" s="42">
        <f>SUMIF('Prix vente'!B:B,CUMP!A463,'Prix vente'!C:C)</f>
        <v>0</v>
      </c>
      <c r="I463" s="42" t="str">
        <f t="shared" si="17"/>
        <v/>
      </c>
    </row>
    <row r="464" spans="7:9">
      <c r="G464" s="42" t="str">
        <f t="shared" si="16"/>
        <v/>
      </c>
      <c r="H464" s="42">
        <f>SUMIF('Prix vente'!B:B,CUMP!A464,'Prix vente'!C:C)</f>
        <v>0</v>
      </c>
      <c r="I464" s="42" t="str">
        <f t="shared" si="17"/>
        <v/>
      </c>
    </row>
    <row r="465" spans="7:9">
      <c r="G465" s="42" t="str">
        <f t="shared" si="16"/>
        <v/>
      </c>
      <c r="H465" s="42">
        <f>SUMIF('Prix vente'!B:B,CUMP!A465,'Prix vente'!C:C)</f>
        <v>0</v>
      </c>
      <c r="I465" s="42" t="str">
        <f t="shared" si="17"/>
        <v/>
      </c>
    </row>
    <row r="466" spans="7:9">
      <c r="G466" s="42" t="str">
        <f t="shared" si="16"/>
        <v/>
      </c>
      <c r="H466" s="42">
        <f>SUMIF('Prix vente'!B:B,CUMP!A466,'Prix vente'!C:C)</f>
        <v>0</v>
      </c>
      <c r="I466" s="42" t="str">
        <f t="shared" si="17"/>
        <v/>
      </c>
    </row>
    <row r="467" spans="7:9">
      <c r="G467" s="42" t="str">
        <f t="shared" si="16"/>
        <v/>
      </c>
      <c r="H467" s="42">
        <f>SUMIF('Prix vente'!B:B,CUMP!A467,'Prix vente'!C:C)</f>
        <v>0</v>
      </c>
      <c r="I467" s="42" t="str">
        <f t="shared" si="17"/>
        <v/>
      </c>
    </row>
    <row r="468" spans="7:9">
      <c r="G468" s="42" t="str">
        <f t="shared" si="16"/>
        <v/>
      </c>
      <c r="H468" s="42">
        <f>SUMIF('Prix vente'!B:B,CUMP!A468,'Prix vente'!C:C)</f>
        <v>0</v>
      </c>
      <c r="I468" s="42" t="str">
        <f t="shared" si="17"/>
        <v/>
      </c>
    </row>
    <row r="469" spans="7:9">
      <c r="G469" s="42" t="str">
        <f t="shared" si="16"/>
        <v/>
      </c>
      <c r="H469" s="42">
        <f>SUMIF('Prix vente'!B:B,CUMP!A469,'Prix vente'!C:C)</f>
        <v>0</v>
      </c>
      <c r="I469" s="42" t="str">
        <f t="shared" si="17"/>
        <v/>
      </c>
    </row>
    <row r="470" spans="7:9">
      <c r="G470" s="42" t="str">
        <f t="shared" ref="G470:G533" si="18">IF(B470&lt;&gt;"",C470/B470,"")</f>
        <v/>
      </c>
      <c r="H470" s="42">
        <f>SUMIF('Prix vente'!B:B,CUMP!A470,'Prix vente'!C:C)</f>
        <v>0</v>
      </c>
      <c r="I470" s="42" t="str">
        <f t="shared" ref="I470:I533" si="19">IF(G470&lt;&gt;"",(H470-G470)*B470,"")</f>
        <v/>
      </c>
    </row>
    <row r="471" spans="7:9">
      <c r="G471" s="42" t="str">
        <f t="shared" si="18"/>
        <v/>
      </c>
      <c r="H471" s="42">
        <f>SUMIF('Prix vente'!B:B,CUMP!A471,'Prix vente'!C:C)</f>
        <v>0</v>
      </c>
      <c r="I471" s="42" t="str">
        <f t="shared" si="19"/>
        <v/>
      </c>
    </row>
    <row r="472" spans="7:9">
      <c r="G472" s="42" t="str">
        <f t="shared" si="18"/>
        <v/>
      </c>
      <c r="H472" s="42">
        <f>SUMIF('Prix vente'!B:B,CUMP!A472,'Prix vente'!C:C)</f>
        <v>0</v>
      </c>
      <c r="I472" s="42" t="str">
        <f t="shared" si="19"/>
        <v/>
      </c>
    </row>
    <row r="473" spans="7:9">
      <c r="G473" s="42" t="str">
        <f t="shared" si="18"/>
        <v/>
      </c>
      <c r="H473" s="42">
        <f>SUMIF('Prix vente'!B:B,CUMP!A473,'Prix vente'!C:C)</f>
        <v>0</v>
      </c>
      <c r="I473" s="42" t="str">
        <f t="shared" si="19"/>
        <v/>
      </c>
    </row>
    <row r="474" spans="7:9">
      <c r="G474" s="42" t="str">
        <f t="shared" si="18"/>
        <v/>
      </c>
      <c r="H474" s="42">
        <f>SUMIF('Prix vente'!B:B,CUMP!A474,'Prix vente'!C:C)</f>
        <v>0</v>
      </c>
      <c r="I474" s="42" t="str">
        <f t="shared" si="19"/>
        <v/>
      </c>
    </row>
    <row r="475" spans="7:9">
      <c r="G475" s="42" t="str">
        <f t="shared" si="18"/>
        <v/>
      </c>
      <c r="H475" s="42">
        <f>SUMIF('Prix vente'!B:B,CUMP!A475,'Prix vente'!C:C)</f>
        <v>0</v>
      </c>
      <c r="I475" s="42" t="str">
        <f t="shared" si="19"/>
        <v/>
      </c>
    </row>
    <row r="476" spans="7:9">
      <c r="G476" s="42" t="str">
        <f t="shared" si="18"/>
        <v/>
      </c>
      <c r="H476" s="42">
        <f>SUMIF('Prix vente'!B:B,CUMP!A476,'Prix vente'!C:C)</f>
        <v>0</v>
      </c>
      <c r="I476" s="42" t="str">
        <f t="shared" si="19"/>
        <v/>
      </c>
    </row>
    <row r="477" spans="7:9">
      <c r="G477" s="42" t="str">
        <f t="shared" si="18"/>
        <v/>
      </c>
      <c r="H477" s="42">
        <f>SUMIF('Prix vente'!B:B,CUMP!A477,'Prix vente'!C:C)</f>
        <v>0</v>
      </c>
      <c r="I477" s="42" t="str">
        <f t="shared" si="19"/>
        <v/>
      </c>
    </row>
    <row r="478" spans="7:9">
      <c r="G478" s="42" t="str">
        <f t="shared" si="18"/>
        <v/>
      </c>
      <c r="H478" s="42">
        <f>SUMIF('Prix vente'!B:B,CUMP!A478,'Prix vente'!C:C)</f>
        <v>0</v>
      </c>
      <c r="I478" s="42" t="str">
        <f t="shared" si="19"/>
        <v/>
      </c>
    </row>
    <row r="479" spans="7:9">
      <c r="G479" s="42" t="str">
        <f t="shared" si="18"/>
        <v/>
      </c>
      <c r="H479" s="42">
        <f>SUMIF('Prix vente'!B:B,CUMP!A479,'Prix vente'!C:C)</f>
        <v>0</v>
      </c>
      <c r="I479" s="42" t="str">
        <f t="shared" si="19"/>
        <v/>
      </c>
    </row>
    <row r="480" spans="7:9">
      <c r="G480" s="42" t="str">
        <f t="shared" si="18"/>
        <v/>
      </c>
      <c r="H480" s="42">
        <f>SUMIF('Prix vente'!B:B,CUMP!A480,'Prix vente'!C:C)</f>
        <v>0</v>
      </c>
      <c r="I480" s="42" t="str">
        <f t="shared" si="19"/>
        <v/>
      </c>
    </row>
    <row r="481" spans="7:9">
      <c r="G481" s="42" t="str">
        <f t="shared" si="18"/>
        <v/>
      </c>
      <c r="H481" s="42">
        <f>SUMIF('Prix vente'!B:B,CUMP!A481,'Prix vente'!C:C)</f>
        <v>0</v>
      </c>
      <c r="I481" s="42" t="str">
        <f t="shared" si="19"/>
        <v/>
      </c>
    </row>
    <row r="482" spans="7:9">
      <c r="G482" s="42" t="str">
        <f t="shared" si="18"/>
        <v/>
      </c>
      <c r="H482" s="42">
        <f>SUMIF('Prix vente'!B:B,CUMP!A482,'Prix vente'!C:C)</f>
        <v>0</v>
      </c>
      <c r="I482" s="42" t="str">
        <f t="shared" si="19"/>
        <v/>
      </c>
    </row>
    <row r="483" spans="7:9">
      <c r="G483" s="42" t="str">
        <f t="shared" si="18"/>
        <v/>
      </c>
      <c r="H483" s="42">
        <f>SUMIF('Prix vente'!B:B,CUMP!A483,'Prix vente'!C:C)</f>
        <v>0</v>
      </c>
      <c r="I483" s="42" t="str">
        <f t="shared" si="19"/>
        <v/>
      </c>
    </row>
    <row r="484" spans="7:9">
      <c r="G484" s="42" t="str">
        <f t="shared" si="18"/>
        <v/>
      </c>
      <c r="H484" s="42">
        <f>SUMIF('Prix vente'!B:B,CUMP!A484,'Prix vente'!C:C)</f>
        <v>0</v>
      </c>
      <c r="I484" s="42" t="str">
        <f t="shared" si="19"/>
        <v/>
      </c>
    </row>
    <row r="485" spans="7:9">
      <c r="G485" s="42" t="str">
        <f t="shared" si="18"/>
        <v/>
      </c>
      <c r="H485" s="42">
        <f>SUMIF('Prix vente'!B:B,CUMP!A485,'Prix vente'!C:C)</f>
        <v>0</v>
      </c>
      <c r="I485" s="42" t="str">
        <f t="shared" si="19"/>
        <v/>
      </c>
    </row>
    <row r="486" spans="7:9">
      <c r="G486" s="42" t="str">
        <f t="shared" si="18"/>
        <v/>
      </c>
      <c r="H486" s="42">
        <f>SUMIF('Prix vente'!B:B,CUMP!A486,'Prix vente'!C:C)</f>
        <v>0</v>
      </c>
      <c r="I486" s="42" t="str">
        <f t="shared" si="19"/>
        <v/>
      </c>
    </row>
    <row r="487" spans="7:9">
      <c r="G487" s="42" t="str">
        <f t="shared" si="18"/>
        <v/>
      </c>
      <c r="H487" s="42">
        <f>SUMIF('Prix vente'!B:B,CUMP!A487,'Prix vente'!C:C)</f>
        <v>0</v>
      </c>
      <c r="I487" s="42" t="str">
        <f t="shared" si="19"/>
        <v/>
      </c>
    </row>
    <row r="488" spans="7:9">
      <c r="G488" s="42" t="str">
        <f t="shared" si="18"/>
        <v/>
      </c>
      <c r="H488" s="42">
        <f>SUMIF('Prix vente'!B:B,CUMP!A488,'Prix vente'!C:C)</f>
        <v>0</v>
      </c>
      <c r="I488" s="42" t="str">
        <f t="shared" si="19"/>
        <v/>
      </c>
    </row>
    <row r="489" spans="7:9">
      <c r="G489" s="42" t="str">
        <f t="shared" si="18"/>
        <v/>
      </c>
      <c r="H489" s="42">
        <f>SUMIF('Prix vente'!B:B,CUMP!A489,'Prix vente'!C:C)</f>
        <v>0</v>
      </c>
      <c r="I489" s="42" t="str">
        <f t="shared" si="19"/>
        <v/>
      </c>
    </row>
    <row r="490" spans="7:9">
      <c r="G490" s="42" t="str">
        <f t="shared" si="18"/>
        <v/>
      </c>
      <c r="H490" s="42">
        <f>SUMIF('Prix vente'!B:B,CUMP!A490,'Prix vente'!C:C)</f>
        <v>0</v>
      </c>
      <c r="I490" s="42" t="str">
        <f t="shared" si="19"/>
        <v/>
      </c>
    </row>
    <row r="491" spans="7:9">
      <c r="G491" s="42" t="str">
        <f t="shared" si="18"/>
        <v/>
      </c>
      <c r="H491" s="42">
        <f>SUMIF('Prix vente'!B:B,CUMP!A491,'Prix vente'!C:C)</f>
        <v>0</v>
      </c>
      <c r="I491" s="42" t="str">
        <f t="shared" si="19"/>
        <v/>
      </c>
    </row>
    <row r="492" spans="7:9">
      <c r="G492" s="42" t="str">
        <f t="shared" si="18"/>
        <v/>
      </c>
      <c r="H492" s="42">
        <f>SUMIF('Prix vente'!B:B,CUMP!A492,'Prix vente'!C:C)</f>
        <v>0</v>
      </c>
      <c r="I492" s="42" t="str">
        <f t="shared" si="19"/>
        <v/>
      </c>
    </row>
    <row r="493" spans="7:9">
      <c r="G493" s="42" t="str">
        <f t="shared" si="18"/>
        <v/>
      </c>
      <c r="H493" s="42">
        <f>SUMIF('Prix vente'!B:B,CUMP!A493,'Prix vente'!C:C)</f>
        <v>0</v>
      </c>
      <c r="I493" s="42" t="str">
        <f t="shared" si="19"/>
        <v/>
      </c>
    </row>
    <row r="494" spans="7:9">
      <c r="G494" s="42" t="str">
        <f t="shared" si="18"/>
        <v/>
      </c>
      <c r="H494" s="42">
        <f>SUMIF('Prix vente'!B:B,CUMP!A494,'Prix vente'!C:C)</f>
        <v>0</v>
      </c>
      <c r="I494" s="42" t="str">
        <f t="shared" si="19"/>
        <v/>
      </c>
    </row>
    <row r="495" spans="7:9">
      <c r="G495" s="42" t="str">
        <f t="shared" si="18"/>
        <v/>
      </c>
      <c r="H495" s="42">
        <f>SUMIF('Prix vente'!B:B,CUMP!A495,'Prix vente'!C:C)</f>
        <v>0</v>
      </c>
      <c r="I495" s="42" t="str">
        <f t="shared" si="19"/>
        <v/>
      </c>
    </row>
    <row r="496" spans="7:9">
      <c r="G496" s="42" t="str">
        <f t="shared" si="18"/>
        <v/>
      </c>
      <c r="H496" s="42">
        <f>SUMIF('Prix vente'!B:B,CUMP!A496,'Prix vente'!C:C)</f>
        <v>0</v>
      </c>
      <c r="I496" s="42" t="str">
        <f t="shared" si="19"/>
        <v/>
      </c>
    </row>
    <row r="497" spans="7:9">
      <c r="G497" s="42" t="str">
        <f t="shared" si="18"/>
        <v/>
      </c>
      <c r="H497" s="42">
        <f>SUMIF('Prix vente'!B:B,CUMP!A497,'Prix vente'!C:C)</f>
        <v>0</v>
      </c>
      <c r="I497" s="42" t="str">
        <f t="shared" si="19"/>
        <v/>
      </c>
    </row>
    <row r="498" spans="7:9">
      <c r="G498" s="42" t="str">
        <f t="shared" si="18"/>
        <v/>
      </c>
      <c r="H498" s="42">
        <f>SUMIF('Prix vente'!B:B,CUMP!A498,'Prix vente'!C:C)</f>
        <v>0</v>
      </c>
      <c r="I498" s="42" t="str">
        <f t="shared" si="19"/>
        <v/>
      </c>
    </row>
    <row r="499" spans="7:9">
      <c r="G499" s="42" t="str">
        <f t="shared" si="18"/>
        <v/>
      </c>
      <c r="H499" s="42">
        <f>SUMIF('Prix vente'!B:B,CUMP!A499,'Prix vente'!C:C)</f>
        <v>0</v>
      </c>
      <c r="I499" s="42" t="str">
        <f t="shared" si="19"/>
        <v/>
      </c>
    </row>
    <row r="500" spans="7:9">
      <c r="G500" s="42" t="str">
        <f t="shared" si="18"/>
        <v/>
      </c>
      <c r="H500" s="42">
        <f>SUMIF('Prix vente'!B:B,CUMP!A500,'Prix vente'!C:C)</f>
        <v>0</v>
      </c>
      <c r="I500" s="42" t="str">
        <f t="shared" si="19"/>
        <v/>
      </c>
    </row>
    <row r="501" spans="7:9">
      <c r="G501" s="42" t="str">
        <f t="shared" si="18"/>
        <v/>
      </c>
      <c r="H501" s="42">
        <f>SUMIF('Prix vente'!B:B,CUMP!A501,'Prix vente'!C:C)</f>
        <v>0</v>
      </c>
      <c r="I501" s="42" t="str">
        <f t="shared" si="19"/>
        <v/>
      </c>
    </row>
    <row r="502" spans="7:9">
      <c r="G502" s="42" t="str">
        <f t="shared" si="18"/>
        <v/>
      </c>
      <c r="H502" s="42">
        <f>SUMIF('Prix vente'!B:B,CUMP!A502,'Prix vente'!C:C)</f>
        <v>0</v>
      </c>
      <c r="I502" s="42" t="str">
        <f t="shared" si="19"/>
        <v/>
      </c>
    </row>
    <row r="503" spans="7:9">
      <c r="G503" s="42" t="str">
        <f t="shared" si="18"/>
        <v/>
      </c>
      <c r="H503" s="42">
        <f>SUMIF('Prix vente'!B:B,CUMP!A503,'Prix vente'!C:C)</f>
        <v>0</v>
      </c>
      <c r="I503" s="42" t="str">
        <f t="shared" si="19"/>
        <v/>
      </c>
    </row>
    <row r="504" spans="7:9">
      <c r="G504" s="42" t="str">
        <f t="shared" si="18"/>
        <v/>
      </c>
      <c r="H504" s="42">
        <f>SUMIF('Prix vente'!B:B,CUMP!A504,'Prix vente'!C:C)</f>
        <v>0</v>
      </c>
      <c r="I504" s="42" t="str">
        <f t="shared" si="19"/>
        <v/>
      </c>
    </row>
    <row r="505" spans="7:9">
      <c r="G505" s="42" t="str">
        <f t="shared" si="18"/>
        <v/>
      </c>
      <c r="H505" s="42">
        <f>SUMIF('Prix vente'!B:B,CUMP!A505,'Prix vente'!C:C)</f>
        <v>0</v>
      </c>
      <c r="I505" s="42" t="str">
        <f t="shared" si="19"/>
        <v/>
      </c>
    </row>
    <row r="506" spans="7:9">
      <c r="G506" s="42" t="str">
        <f t="shared" si="18"/>
        <v/>
      </c>
      <c r="H506" s="42">
        <f>SUMIF('Prix vente'!B:B,CUMP!A506,'Prix vente'!C:C)</f>
        <v>0</v>
      </c>
      <c r="I506" s="42" t="str">
        <f t="shared" si="19"/>
        <v/>
      </c>
    </row>
    <row r="507" spans="7:9">
      <c r="G507" s="42" t="str">
        <f t="shared" si="18"/>
        <v/>
      </c>
      <c r="H507" s="42">
        <f>SUMIF('Prix vente'!B:B,CUMP!A507,'Prix vente'!C:C)</f>
        <v>0</v>
      </c>
      <c r="I507" s="42" t="str">
        <f t="shared" si="19"/>
        <v/>
      </c>
    </row>
    <row r="508" spans="7:9">
      <c r="G508" s="42" t="str">
        <f t="shared" si="18"/>
        <v/>
      </c>
      <c r="H508" s="42">
        <f>SUMIF('Prix vente'!B:B,CUMP!A508,'Prix vente'!C:C)</f>
        <v>0</v>
      </c>
      <c r="I508" s="42" t="str">
        <f t="shared" si="19"/>
        <v/>
      </c>
    </row>
    <row r="509" spans="7:9">
      <c r="G509" s="42" t="str">
        <f t="shared" si="18"/>
        <v/>
      </c>
      <c r="H509" s="42">
        <f>SUMIF('Prix vente'!B:B,CUMP!A509,'Prix vente'!C:C)</f>
        <v>0</v>
      </c>
      <c r="I509" s="42" t="str">
        <f t="shared" si="19"/>
        <v/>
      </c>
    </row>
    <row r="510" spans="7:9">
      <c r="G510" s="42" t="str">
        <f t="shared" si="18"/>
        <v/>
      </c>
      <c r="H510" s="42">
        <f>SUMIF('Prix vente'!B:B,CUMP!A510,'Prix vente'!C:C)</f>
        <v>0</v>
      </c>
      <c r="I510" s="42" t="str">
        <f t="shared" si="19"/>
        <v/>
      </c>
    </row>
    <row r="511" spans="7:9">
      <c r="G511" s="42" t="str">
        <f t="shared" si="18"/>
        <v/>
      </c>
      <c r="H511" s="42">
        <f>SUMIF('Prix vente'!B:B,CUMP!A511,'Prix vente'!C:C)</f>
        <v>0</v>
      </c>
      <c r="I511" s="42" t="str">
        <f t="shared" si="19"/>
        <v/>
      </c>
    </row>
    <row r="512" spans="7:9">
      <c r="G512" s="42" t="str">
        <f t="shared" si="18"/>
        <v/>
      </c>
      <c r="H512" s="42">
        <f>SUMIF('Prix vente'!B:B,CUMP!A512,'Prix vente'!C:C)</f>
        <v>0</v>
      </c>
      <c r="I512" s="42" t="str">
        <f t="shared" si="19"/>
        <v/>
      </c>
    </row>
    <row r="513" spans="7:9">
      <c r="G513" s="42" t="str">
        <f t="shared" si="18"/>
        <v/>
      </c>
      <c r="H513" s="42">
        <f>SUMIF('Prix vente'!B:B,CUMP!A513,'Prix vente'!C:C)</f>
        <v>0</v>
      </c>
      <c r="I513" s="42" t="str">
        <f t="shared" si="19"/>
        <v/>
      </c>
    </row>
    <row r="514" spans="7:9">
      <c r="G514" s="42" t="str">
        <f t="shared" si="18"/>
        <v/>
      </c>
      <c r="H514" s="42">
        <f>SUMIF('Prix vente'!B:B,CUMP!A514,'Prix vente'!C:C)</f>
        <v>0</v>
      </c>
      <c r="I514" s="42" t="str">
        <f t="shared" si="19"/>
        <v/>
      </c>
    </row>
    <row r="515" spans="7:9">
      <c r="G515" s="42" t="str">
        <f t="shared" si="18"/>
        <v/>
      </c>
      <c r="H515" s="42">
        <f>SUMIF('Prix vente'!B:B,CUMP!A515,'Prix vente'!C:C)</f>
        <v>0</v>
      </c>
      <c r="I515" s="42" t="str">
        <f t="shared" si="19"/>
        <v/>
      </c>
    </row>
    <row r="516" spans="7:9">
      <c r="G516" s="42" t="str">
        <f t="shared" si="18"/>
        <v/>
      </c>
      <c r="H516" s="42">
        <f>SUMIF('Prix vente'!B:B,CUMP!A516,'Prix vente'!C:C)</f>
        <v>0</v>
      </c>
      <c r="I516" s="42" t="str">
        <f t="shared" si="19"/>
        <v/>
      </c>
    </row>
    <row r="517" spans="7:9">
      <c r="G517" s="42" t="str">
        <f t="shared" si="18"/>
        <v/>
      </c>
      <c r="H517" s="42">
        <f>SUMIF('Prix vente'!B:B,CUMP!A517,'Prix vente'!C:C)</f>
        <v>0</v>
      </c>
      <c r="I517" s="42" t="str">
        <f t="shared" si="19"/>
        <v/>
      </c>
    </row>
    <row r="518" spans="7:9">
      <c r="G518" s="42" t="str">
        <f t="shared" si="18"/>
        <v/>
      </c>
      <c r="H518" s="42">
        <f>SUMIF('Prix vente'!B:B,CUMP!A518,'Prix vente'!C:C)</f>
        <v>0</v>
      </c>
      <c r="I518" s="42" t="str">
        <f t="shared" si="19"/>
        <v/>
      </c>
    </row>
    <row r="519" spans="7:9">
      <c r="G519" s="42" t="str">
        <f t="shared" si="18"/>
        <v/>
      </c>
      <c r="H519" s="42">
        <f>SUMIF('Prix vente'!B:B,CUMP!A519,'Prix vente'!C:C)</f>
        <v>0</v>
      </c>
      <c r="I519" s="42" t="str">
        <f t="shared" si="19"/>
        <v/>
      </c>
    </row>
    <row r="520" spans="7:9">
      <c r="G520" s="42" t="str">
        <f t="shared" si="18"/>
        <v/>
      </c>
      <c r="H520" s="42">
        <f>SUMIF('Prix vente'!B:B,CUMP!A520,'Prix vente'!C:C)</f>
        <v>0</v>
      </c>
      <c r="I520" s="42" t="str">
        <f t="shared" si="19"/>
        <v/>
      </c>
    </row>
    <row r="521" spans="7:9">
      <c r="G521" s="42" t="str">
        <f t="shared" si="18"/>
        <v/>
      </c>
      <c r="H521" s="42">
        <f>SUMIF('Prix vente'!B:B,CUMP!A521,'Prix vente'!C:C)</f>
        <v>0</v>
      </c>
      <c r="I521" s="42" t="str">
        <f t="shared" si="19"/>
        <v/>
      </c>
    </row>
    <row r="522" spans="7:9">
      <c r="G522" s="42" t="str">
        <f t="shared" si="18"/>
        <v/>
      </c>
      <c r="H522" s="42">
        <f>SUMIF('Prix vente'!B:B,CUMP!A522,'Prix vente'!C:C)</f>
        <v>0</v>
      </c>
      <c r="I522" s="42" t="str">
        <f t="shared" si="19"/>
        <v/>
      </c>
    </row>
    <row r="523" spans="7:9">
      <c r="G523" s="42" t="str">
        <f t="shared" si="18"/>
        <v/>
      </c>
      <c r="H523" s="42">
        <f>SUMIF('Prix vente'!B:B,CUMP!A523,'Prix vente'!C:C)</f>
        <v>0</v>
      </c>
      <c r="I523" s="42" t="str">
        <f t="shared" si="19"/>
        <v/>
      </c>
    </row>
    <row r="524" spans="7:9">
      <c r="G524" s="42" t="str">
        <f t="shared" si="18"/>
        <v/>
      </c>
      <c r="H524" s="42">
        <f>SUMIF('Prix vente'!B:B,CUMP!A524,'Prix vente'!C:C)</f>
        <v>0</v>
      </c>
      <c r="I524" s="42" t="str">
        <f t="shared" si="19"/>
        <v/>
      </c>
    </row>
    <row r="525" spans="7:9">
      <c r="G525" s="42" t="str">
        <f t="shared" si="18"/>
        <v/>
      </c>
      <c r="H525" s="42">
        <f>SUMIF('Prix vente'!B:B,CUMP!A525,'Prix vente'!C:C)</f>
        <v>0</v>
      </c>
      <c r="I525" s="42" t="str">
        <f t="shared" si="19"/>
        <v/>
      </c>
    </row>
    <row r="526" spans="7:9">
      <c r="G526" s="42" t="str">
        <f t="shared" si="18"/>
        <v/>
      </c>
      <c r="H526" s="42">
        <f>SUMIF('Prix vente'!B:B,CUMP!A526,'Prix vente'!C:C)</f>
        <v>0</v>
      </c>
      <c r="I526" s="42" t="str">
        <f t="shared" si="19"/>
        <v/>
      </c>
    </row>
    <row r="527" spans="7:9">
      <c r="G527" s="42" t="str">
        <f t="shared" si="18"/>
        <v/>
      </c>
      <c r="H527" s="42">
        <f>SUMIF('Prix vente'!B:B,CUMP!A527,'Prix vente'!C:C)</f>
        <v>0</v>
      </c>
      <c r="I527" s="42" t="str">
        <f t="shared" si="19"/>
        <v/>
      </c>
    </row>
    <row r="528" spans="7:9">
      <c r="G528" s="42" t="str">
        <f t="shared" si="18"/>
        <v/>
      </c>
      <c r="H528" s="42">
        <f>SUMIF('Prix vente'!B:B,CUMP!A528,'Prix vente'!C:C)</f>
        <v>0</v>
      </c>
      <c r="I528" s="42" t="str">
        <f t="shared" si="19"/>
        <v/>
      </c>
    </row>
    <row r="529" spans="7:9">
      <c r="G529" s="42" t="str">
        <f t="shared" si="18"/>
        <v/>
      </c>
      <c r="H529" s="42">
        <f>SUMIF('Prix vente'!B:B,CUMP!A529,'Prix vente'!C:C)</f>
        <v>0</v>
      </c>
      <c r="I529" s="42" t="str">
        <f t="shared" si="19"/>
        <v/>
      </c>
    </row>
    <row r="530" spans="7:9">
      <c r="G530" s="42" t="str">
        <f t="shared" si="18"/>
        <v/>
      </c>
      <c r="H530" s="42">
        <f>SUMIF('Prix vente'!B:B,CUMP!A530,'Prix vente'!C:C)</f>
        <v>0</v>
      </c>
      <c r="I530" s="42" t="str">
        <f t="shared" si="19"/>
        <v/>
      </c>
    </row>
    <row r="531" spans="7:9">
      <c r="G531" s="42" t="str">
        <f t="shared" si="18"/>
        <v/>
      </c>
      <c r="H531" s="42">
        <f>SUMIF('Prix vente'!B:B,CUMP!A531,'Prix vente'!C:C)</f>
        <v>0</v>
      </c>
      <c r="I531" s="42" t="str">
        <f t="shared" si="19"/>
        <v/>
      </c>
    </row>
    <row r="532" spans="7:9">
      <c r="G532" s="42" t="str">
        <f t="shared" si="18"/>
        <v/>
      </c>
      <c r="H532" s="42">
        <f>SUMIF('Prix vente'!B:B,CUMP!A532,'Prix vente'!C:C)</f>
        <v>0</v>
      </c>
      <c r="I532" s="42" t="str">
        <f t="shared" si="19"/>
        <v/>
      </c>
    </row>
    <row r="533" spans="7:9">
      <c r="G533" s="42" t="str">
        <f t="shared" si="18"/>
        <v/>
      </c>
      <c r="H533" s="42">
        <f>SUMIF('Prix vente'!B:B,CUMP!A533,'Prix vente'!C:C)</f>
        <v>0</v>
      </c>
      <c r="I533" s="42" t="str">
        <f t="shared" si="19"/>
        <v/>
      </c>
    </row>
    <row r="534" spans="7:9">
      <c r="G534" s="42" t="str">
        <f t="shared" ref="G534:G597" si="20">IF(B534&lt;&gt;"",C534/B534,"")</f>
        <v/>
      </c>
      <c r="H534" s="42">
        <f>SUMIF('Prix vente'!B:B,CUMP!A534,'Prix vente'!C:C)</f>
        <v>0</v>
      </c>
      <c r="I534" s="42" t="str">
        <f t="shared" ref="I534:I597" si="21">IF(G534&lt;&gt;"",(H534-G534)*B534,"")</f>
        <v/>
      </c>
    </row>
    <row r="535" spans="7:9">
      <c r="G535" s="42" t="str">
        <f t="shared" si="20"/>
        <v/>
      </c>
      <c r="H535" s="42">
        <f>SUMIF('Prix vente'!B:B,CUMP!A535,'Prix vente'!C:C)</f>
        <v>0</v>
      </c>
      <c r="I535" s="42" t="str">
        <f t="shared" si="21"/>
        <v/>
      </c>
    </row>
    <row r="536" spans="7:9">
      <c r="G536" s="42" t="str">
        <f t="shared" si="20"/>
        <v/>
      </c>
      <c r="H536" s="42">
        <f>SUMIF('Prix vente'!B:B,CUMP!A536,'Prix vente'!C:C)</f>
        <v>0</v>
      </c>
      <c r="I536" s="42" t="str">
        <f t="shared" si="21"/>
        <v/>
      </c>
    </row>
    <row r="537" spans="7:9">
      <c r="G537" s="42" t="str">
        <f t="shared" si="20"/>
        <v/>
      </c>
      <c r="H537" s="42">
        <f>SUMIF('Prix vente'!B:B,CUMP!A537,'Prix vente'!C:C)</f>
        <v>0</v>
      </c>
      <c r="I537" s="42" t="str">
        <f t="shared" si="21"/>
        <v/>
      </c>
    </row>
    <row r="538" spans="7:9">
      <c r="G538" s="42" t="str">
        <f t="shared" si="20"/>
        <v/>
      </c>
      <c r="H538" s="42">
        <f>SUMIF('Prix vente'!B:B,CUMP!A538,'Prix vente'!C:C)</f>
        <v>0</v>
      </c>
      <c r="I538" s="42" t="str">
        <f t="shared" si="21"/>
        <v/>
      </c>
    </row>
    <row r="539" spans="7:9">
      <c r="G539" s="42" t="str">
        <f t="shared" si="20"/>
        <v/>
      </c>
      <c r="H539" s="42">
        <f>SUMIF('Prix vente'!B:B,CUMP!A539,'Prix vente'!C:C)</f>
        <v>0</v>
      </c>
      <c r="I539" s="42" t="str">
        <f t="shared" si="21"/>
        <v/>
      </c>
    </row>
    <row r="540" spans="7:9">
      <c r="G540" s="42" t="str">
        <f t="shared" si="20"/>
        <v/>
      </c>
      <c r="H540" s="42">
        <f>SUMIF('Prix vente'!B:B,CUMP!A540,'Prix vente'!C:C)</f>
        <v>0</v>
      </c>
      <c r="I540" s="42" t="str">
        <f t="shared" si="21"/>
        <v/>
      </c>
    </row>
    <row r="541" spans="7:9">
      <c r="G541" s="42" t="str">
        <f t="shared" si="20"/>
        <v/>
      </c>
      <c r="H541" s="42">
        <f>SUMIF('Prix vente'!B:B,CUMP!A541,'Prix vente'!C:C)</f>
        <v>0</v>
      </c>
      <c r="I541" s="42" t="str">
        <f t="shared" si="21"/>
        <v/>
      </c>
    </row>
    <row r="542" spans="7:9">
      <c r="G542" s="42" t="str">
        <f t="shared" si="20"/>
        <v/>
      </c>
      <c r="H542" s="42">
        <f>SUMIF('Prix vente'!B:B,CUMP!A542,'Prix vente'!C:C)</f>
        <v>0</v>
      </c>
      <c r="I542" s="42" t="str">
        <f t="shared" si="21"/>
        <v/>
      </c>
    </row>
    <row r="543" spans="7:9">
      <c r="G543" s="42" t="str">
        <f t="shared" si="20"/>
        <v/>
      </c>
      <c r="H543" s="42">
        <f>SUMIF('Prix vente'!B:B,CUMP!A543,'Prix vente'!C:C)</f>
        <v>0</v>
      </c>
      <c r="I543" s="42" t="str">
        <f t="shared" si="21"/>
        <v/>
      </c>
    </row>
    <row r="544" spans="7:9">
      <c r="G544" s="42" t="str">
        <f t="shared" si="20"/>
        <v/>
      </c>
      <c r="H544" s="42">
        <f>SUMIF('Prix vente'!B:B,CUMP!A544,'Prix vente'!C:C)</f>
        <v>0</v>
      </c>
      <c r="I544" s="42" t="str">
        <f t="shared" si="21"/>
        <v/>
      </c>
    </row>
    <row r="545" spans="7:9">
      <c r="G545" s="42" t="str">
        <f t="shared" si="20"/>
        <v/>
      </c>
      <c r="H545" s="42">
        <f>SUMIF('Prix vente'!B:B,CUMP!A545,'Prix vente'!C:C)</f>
        <v>0</v>
      </c>
      <c r="I545" s="42" t="str">
        <f t="shared" si="21"/>
        <v/>
      </c>
    </row>
    <row r="546" spans="7:9">
      <c r="G546" s="42" t="str">
        <f t="shared" si="20"/>
        <v/>
      </c>
      <c r="H546" s="42">
        <f>SUMIF('Prix vente'!B:B,CUMP!A546,'Prix vente'!C:C)</f>
        <v>0</v>
      </c>
      <c r="I546" s="42" t="str">
        <f t="shared" si="21"/>
        <v/>
      </c>
    </row>
    <row r="547" spans="7:9">
      <c r="G547" s="42" t="str">
        <f t="shared" si="20"/>
        <v/>
      </c>
      <c r="H547" s="42">
        <f>SUMIF('Prix vente'!B:B,CUMP!A547,'Prix vente'!C:C)</f>
        <v>0</v>
      </c>
      <c r="I547" s="42" t="str">
        <f t="shared" si="21"/>
        <v/>
      </c>
    </row>
    <row r="548" spans="7:9">
      <c r="G548" s="42" t="str">
        <f t="shared" si="20"/>
        <v/>
      </c>
      <c r="H548" s="42">
        <f>SUMIF('Prix vente'!B:B,CUMP!A548,'Prix vente'!C:C)</f>
        <v>0</v>
      </c>
      <c r="I548" s="42" t="str">
        <f t="shared" si="21"/>
        <v/>
      </c>
    </row>
    <row r="549" spans="7:9">
      <c r="G549" s="42" t="str">
        <f t="shared" si="20"/>
        <v/>
      </c>
      <c r="H549" s="42">
        <f>SUMIF('Prix vente'!B:B,CUMP!A549,'Prix vente'!C:C)</f>
        <v>0</v>
      </c>
      <c r="I549" s="42" t="str">
        <f t="shared" si="21"/>
        <v/>
      </c>
    </row>
    <row r="550" spans="7:9">
      <c r="G550" s="42" t="str">
        <f t="shared" si="20"/>
        <v/>
      </c>
      <c r="H550" s="42">
        <f>SUMIF('Prix vente'!B:B,CUMP!A550,'Prix vente'!C:C)</f>
        <v>0</v>
      </c>
      <c r="I550" s="42" t="str">
        <f t="shared" si="21"/>
        <v/>
      </c>
    </row>
    <row r="551" spans="7:9">
      <c r="G551" s="42" t="str">
        <f t="shared" si="20"/>
        <v/>
      </c>
      <c r="H551" s="42">
        <f>SUMIF('Prix vente'!B:B,CUMP!A551,'Prix vente'!C:C)</f>
        <v>0</v>
      </c>
      <c r="I551" s="42" t="str">
        <f t="shared" si="21"/>
        <v/>
      </c>
    </row>
    <row r="552" spans="7:9">
      <c r="G552" s="42" t="str">
        <f t="shared" si="20"/>
        <v/>
      </c>
      <c r="H552" s="42">
        <f>SUMIF('Prix vente'!B:B,CUMP!A552,'Prix vente'!C:C)</f>
        <v>0</v>
      </c>
      <c r="I552" s="42" t="str">
        <f t="shared" si="21"/>
        <v/>
      </c>
    </row>
    <row r="553" spans="7:9">
      <c r="G553" s="42" t="str">
        <f t="shared" si="20"/>
        <v/>
      </c>
      <c r="H553" s="42">
        <f>SUMIF('Prix vente'!B:B,CUMP!A553,'Prix vente'!C:C)</f>
        <v>0</v>
      </c>
      <c r="I553" s="42" t="str">
        <f t="shared" si="21"/>
        <v/>
      </c>
    </row>
    <row r="554" spans="7:9">
      <c r="G554" s="42" t="str">
        <f t="shared" si="20"/>
        <v/>
      </c>
      <c r="H554" s="42">
        <f>SUMIF('Prix vente'!B:B,CUMP!A554,'Prix vente'!C:C)</f>
        <v>0</v>
      </c>
      <c r="I554" s="42" t="str">
        <f t="shared" si="21"/>
        <v/>
      </c>
    </row>
    <row r="555" spans="7:9">
      <c r="G555" s="42" t="str">
        <f t="shared" si="20"/>
        <v/>
      </c>
      <c r="H555" s="42">
        <f>SUMIF('Prix vente'!B:B,CUMP!A555,'Prix vente'!C:C)</f>
        <v>0</v>
      </c>
      <c r="I555" s="42" t="str">
        <f t="shared" si="21"/>
        <v/>
      </c>
    </row>
    <row r="556" spans="7:9">
      <c r="G556" s="42" t="str">
        <f t="shared" si="20"/>
        <v/>
      </c>
      <c r="H556" s="42">
        <f>SUMIF('Prix vente'!B:B,CUMP!A556,'Prix vente'!C:C)</f>
        <v>0</v>
      </c>
      <c r="I556" s="42" t="str">
        <f t="shared" si="21"/>
        <v/>
      </c>
    </row>
    <row r="557" spans="7:9">
      <c r="G557" s="42" t="str">
        <f t="shared" si="20"/>
        <v/>
      </c>
      <c r="H557" s="42">
        <f>SUMIF('Prix vente'!B:B,CUMP!A557,'Prix vente'!C:C)</f>
        <v>0</v>
      </c>
      <c r="I557" s="42" t="str">
        <f t="shared" si="21"/>
        <v/>
      </c>
    </row>
    <row r="558" spans="7:9">
      <c r="G558" s="42" t="str">
        <f t="shared" si="20"/>
        <v/>
      </c>
      <c r="H558" s="42">
        <f>SUMIF('Prix vente'!B:B,CUMP!A558,'Prix vente'!C:C)</f>
        <v>0</v>
      </c>
      <c r="I558" s="42" t="str">
        <f t="shared" si="21"/>
        <v/>
      </c>
    </row>
    <row r="559" spans="7:9">
      <c r="G559" s="42" t="str">
        <f t="shared" si="20"/>
        <v/>
      </c>
      <c r="H559" s="42">
        <f>SUMIF('Prix vente'!B:B,CUMP!A559,'Prix vente'!C:C)</f>
        <v>0</v>
      </c>
      <c r="I559" s="42" t="str">
        <f t="shared" si="21"/>
        <v/>
      </c>
    </row>
    <row r="560" spans="7:9">
      <c r="G560" s="42" t="str">
        <f t="shared" si="20"/>
        <v/>
      </c>
      <c r="H560" s="42">
        <f>SUMIF('Prix vente'!B:B,CUMP!A560,'Prix vente'!C:C)</f>
        <v>0</v>
      </c>
      <c r="I560" s="42" t="str">
        <f t="shared" si="21"/>
        <v/>
      </c>
    </row>
    <row r="561" spans="7:9">
      <c r="G561" s="42" t="str">
        <f t="shared" si="20"/>
        <v/>
      </c>
      <c r="H561" s="42">
        <f>SUMIF('Prix vente'!B:B,CUMP!A561,'Prix vente'!C:C)</f>
        <v>0</v>
      </c>
      <c r="I561" s="42" t="str">
        <f t="shared" si="21"/>
        <v/>
      </c>
    </row>
    <row r="562" spans="7:9">
      <c r="G562" s="42" t="str">
        <f t="shared" si="20"/>
        <v/>
      </c>
      <c r="H562" s="42">
        <f>SUMIF('Prix vente'!B:B,CUMP!A562,'Prix vente'!C:C)</f>
        <v>0</v>
      </c>
      <c r="I562" s="42" t="str">
        <f t="shared" si="21"/>
        <v/>
      </c>
    </row>
    <row r="563" spans="7:9">
      <c r="G563" s="42" t="str">
        <f t="shared" si="20"/>
        <v/>
      </c>
      <c r="H563" s="42">
        <f>SUMIF('Prix vente'!B:B,CUMP!A563,'Prix vente'!C:C)</f>
        <v>0</v>
      </c>
      <c r="I563" s="42" t="str">
        <f t="shared" si="21"/>
        <v/>
      </c>
    </row>
    <row r="564" spans="7:9">
      <c r="G564" s="42" t="str">
        <f t="shared" si="20"/>
        <v/>
      </c>
      <c r="H564" s="42">
        <f>SUMIF('Prix vente'!B:B,CUMP!A564,'Prix vente'!C:C)</f>
        <v>0</v>
      </c>
      <c r="I564" s="42" t="str">
        <f t="shared" si="21"/>
        <v/>
      </c>
    </row>
    <row r="565" spans="7:9">
      <c r="G565" s="42" t="str">
        <f t="shared" si="20"/>
        <v/>
      </c>
      <c r="H565" s="42">
        <f>SUMIF('Prix vente'!B:B,CUMP!A565,'Prix vente'!C:C)</f>
        <v>0</v>
      </c>
      <c r="I565" s="42" t="str">
        <f t="shared" si="21"/>
        <v/>
      </c>
    </row>
    <row r="566" spans="7:9">
      <c r="G566" s="42" t="str">
        <f t="shared" si="20"/>
        <v/>
      </c>
      <c r="H566" s="42">
        <f>SUMIF('Prix vente'!B:B,CUMP!A566,'Prix vente'!C:C)</f>
        <v>0</v>
      </c>
      <c r="I566" s="42" t="str">
        <f t="shared" si="21"/>
        <v/>
      </c>
    </row>
    <row r="567" spans="7:9">
      <c r="G567" s="42" t="str">
        <f t="shared" si="20"/>
        <v/>
      </c>
      <c r="H567" s="42">
        <f>SUMIF('Prix vente'!B:B,CUMP!A567,'Prix vente'!C:C)</f>
        <v>0</v>
      </c>
      <c r="I567" s="42" t="str">
        <f t="shared" si="21"/>
        <v/>
      </c>
    </row>
    <row r="568" spans="7:9">
      <c r="G568" s="42" t="str">
        <f t="shared" si="20"/>
        <v/>
      </c>
      <c r="H568" s="42">
        <f>SUMIF('Prix vente'!B:B,CUMP!A568,'Prix vente'!C:C)</f>
        <v>0</v>
      </c>
      <c r="I568" s="42" t="str">
        <f t="shared" si="21"/>
        <v/>
      </c>
    </row>
    <row r="569" spans="7:9">
      <c r="G569" s="42" t="str">
        <f t="shared" si="20"/>
        <v/>
      </c>
      <c r="H569" s="42">
        <f>SUMIF('Prix vente'!B:B,CUMP!A569,'Prix vente'!C:C)</f>
        <v>0</v>
      </c>
      <c r="I569" s="42" t="str">
        <f t="shared" si="21"/>
        <v/>
      </c>
    </row>
    <row r="570" spans="7:9">
      <c r="G570" s="42" t="str">
        <f t="shared" si="20"/>
        <v/>
      </c>
      <c r="H570" s="42">
        <f>SUMIF('Prix vente'!B:B,CUMP!A570,'Prix vente'!C:C)</f>
        <v>0</v>
      </c>
      <c r="I570" s="42" t="str">
        <f t="shared" si="21"/>
        <v/>
      </c>
    </row>
    <row r="571" spans="7:9">
      <c r="G571" s="42" t="str">
        <f t="shared" si="20"/>
        <v/>
      </c>
      <c r="H571" s="42">
        <f>SUMIF('Prix vente'!B:B,CUMP!A571,'Prix vente'!C:C)</f>
        <v>0</v>
      </c>
      <c r="I571" s="42" t="str">
        <f t="shared" si="21"/>
        <v/>
      </c>
    </row>
    <row r="572" spans="7:9">
      <c r="G572" s="42" t="str">
        <f t="shared" si="20"/>
        <v/>
      </c>
      <c r="H572" s="42">
        <f>SUMIF('Prix vente'!B:B,CUMP!A572,'Prix vente'!C:C)</f>
        <v>0</v>
      </c>
      <c r="I572" s="42" t="str">
        <f t="shared" si="21"/>
        <v/>
      </c>
    </row>
    <row r="573" spans="7:9">
      <c r="G573" s="42" t="str">
        <f t="shared" si="20"/>
        <v/>
      </c>
      <c r="H573" s="42">
        <f>SUMIF('Prix vente'!B:B,CUMP!A573,'Prix vente'!C:C)</f>
        <v>0</v>
      </c>
      <c r="I573" s="42" t="str">
        <f t="shared" si="21"/>
        <v/>
      </c>
    </row>
    <row r="574" spans="7:9">
      <c r="G574" s="42" t="str">
        <f t="shared" si="20"/>
        <v/>
      </c>
      <c r="H574" s="42">
        <f>SUMIF('Prix vente'!B:B,CUMP!A574,'Prix vente'!C:C)</f>
        <v>0</v>
      </c>
      <c r="I574" s="42" t="str">
        <f t="shared" si="21"/>
        <v/>
      </c>
    </row>
    <row r="575" spans="7:9">
      <c r="G575" s="42" t="str">
        <f t="shared" si="20"/>
        <v/>
      </c>
      <c r="H575" s="42">
        <f>SUMIF('Prix vente'!B:B,CUMP!A575,'Prix vente'!C:C)</f>
        <v>0</v>
      </c>
      <c r="I575" s="42" t="str">
        <f t="shared" si="21"/>
        <v/>
      </c>
    </row>
    <row r="576" spans="7:9">
      <c r="G576" s="42" t="str">
        <f t="shared" si="20"/>
        <v/>
      </c>
      <c r="H576" s="42">
        <f>SUMIF('Prix vente'!B:B,CUMP!A576,'Prix vente'!C:C)</f>
        <v>0</v>
      </c>
      <c r="I576" s="42" t="str">
        <f t="shared" si="21"/>
        <v/>
      </c>
    </row>
    <row r="577" spans="7:9">
      <c r="G577" s="42" t="str">
        <f t="shared" si="20"/>
        <v/>
      </c>
      <c r="H577" s="42">
        <f>SUMIF('Prix vente'!B:B,CUMP!A577,'Prix vente'!C:C)</f>
        <v>0</v>
      </c>
      <c r="I577" s="42" t="str">
        <f t="shared" si="21"/>
        <v/>
      </c>
    </row>
    <row r="578" spans="7:9">
      <c r="G578" s="42" t="str">
        <f t="shared" si="20"/>
        <v/>
      </c>
      <c r="H578" s="42">
        <f>SUMIF('Prix vente'!B:B,CUMP!A578,'Prix vente'!C:C)</f>
        <v>0</v>
      </c>
      <c r="I578" s="42" t="str">
        <f t="shared" si="21"/>
        <v/>
      </c>
    </row>
    <row r="579" spans="7:9">
      <c r="G579" s="42" t="str">
        <f t="shared" si="20"/>
        <v/>
      </c>
      <c r="H579" s="42">
        <f>SUMIF('Prix vente'!B:B,CUMP!A579,'Prix vente'!C:C)</f>
        <v>0</v>
      </c>
      <c r="I579" s="42" t="str">
        <f t="shared" si="21"/>
        <v/>
      </c>
    </row>
    <row r="580" spans="7:9">
      <c r="G580" s="42" t="str">
        <f t="shared" si="20"/>
        <v/>
      </c>
      <c r="H580" s="42">
        <f>SUMIF('Prix vente'!B:B,CUMP!A580,'Prix vente'!C:C)</f>
        <v>0</v>
      </c>
      <c r="I580" s="42" t="str">
        <f t="shared" si="21"/>
        <v/>
      </c>
    </row>
    <row r="581" spans="7:9">
      <c r="G581" s="42" t="str">
        <f t="shared" si="20"/>
        <v/>
      </c>
      <c r="H581" s="42">
        <f>SUMIF('Prix vente'!B:B,CUMP!A581,'Prix vente'!C:C)</f>
        <v>0</v>
      </c>
      <c r="I581" s="42" t="str">
        <f t="shared" si="21"/>
        <v/>
      </c>
    </row>
    <row r="582" spans="7:9">
      <c r="G582" s="42" t="str">
        <f t="shared" si="20"/>
        <v/>
      </c>
      <c r="H582" s="42">
        <f>SUMIF('Prix vente'!B:B,CUMP!A582,'Prix vente'!C:C)</f>
        <v>0</v>
      </c>
      <c r="I582" s="42" t="str">
        <f t="shared" si="21"/>
        <v/>
      </c>
    </row>
    <row r="583" spans="7:9">
      <c r="G583" s="42" t="str">
        <f t="shared" si="20"/>
        <v/>
      </c>
      <c r="H583" s="42">
        <f>SUMIF('Prix vente'!B:B,CUMP!A583,'Prix vente'!C:C)</f>
        <v>0</v>
      </c>
      <c r="I583" s="42" t="str">
        <f t="shared" si="21"/>
        <v/>
      </c>
    </row>
    <row r="584" spans="7:9">
      <c r="G584" s="42" t="str">
        <f t="shared" si="20"/>
        <v/>
      </c>
      <c r="H584" s="42">
        <f>SUMIF('Prix vente'!B:B,CUMP!A584,'Prix vente'!C:C)</f>
        <v>0</v>
      </c>
      <c r="I584" s="42" t="str">
        <f t="shared" si="21"/>
        <v/>
      </c>
    </row>
    <row r="585" spans="7:9">
      <c r="G585" s="42" t="str">
        <f t="shared" si="20"/>
        <v/>
      </c>
      <c r="H585" s="42">
        <f>SUMIF('Prix vente'!B:B,CUMP!A585,'Prix vente'!C:C)</f>
        <v>0</v>
      </c>
      <c r="I585" s="42" t="str">
        <f t="shared" si="21"/>
        <v/>
      </c>
    </row>
    <row r="586" spans="7:9">
      <c r="G586" s="42" t="str">
        <f t="shared" si="20"/>
        <v/>
      </c>
      <c r="H586" s="42">
        <f>SUMIF('Prix vente'!B:B,CUMP!A586,'Prix vente'!C:C)</f>
        <v>0</v>
      </c>
      <c r="I586" s="42" t="str">
        <f t="shared" si="21"/>
        <v/>
      </c>
    </row>
    <row r="587" spans="7:9">
      <c r="G587" s="42" t="str">
        <f t="shared" si="20"/>
        <v/>
      </c>
      <c r="H587" s="42">
        <f>SUMIF('Prix vente'!B:B,CUMP!A587,'Prix vente'!C:C)</f>
        <v>0</v>
      </c>
      <c r="I587" s="42" t="str">
        <f t="shared" si="21"/>
        <v/>
      </c>
    </row>
    <row r="588" spans="7:9">
      <c r="G588" s="42" t="str">
        <f t="shared" si="20"/>
        <v/>
      </c>
      <c r="H588" s="42">
        <f>SUMIF('Prix vente'!B:B,CUMP!A588,'Prix vente'!C:C)</f>
        <v>0</v>
      </c>
      <c r="I588" s="42" t="str">
        <f t="shared" si="21"/>
        <v/>
      </c>
    </row>
    <row r="589" spans="7:9">
      <c r="G589" s="42" t="str">
        <f t="shared" si="20"/>
        <v/>
      </c>
      <c r="H589" s="42">
        <f>SUMIF('Prix vente'!B:B,CUMP!A589,'Prix vente'!C:C)</f>
        <v>0</v>
      </c>
      <c r="I589" s="42" t="str">
        <f t="shared" si="21"/>
        <v/>
      </c>
    </row>
    <row r="590" spans="7:9">
      <c r="G590" s="42" t="str">
        <f t="shared" si="20"/>
        <v/>
      </c>
      <c r="H590" s="42">
        <f>SUMIF('Prix vente'!B:B,CUMP!A590,'Prix vente'!C:C)</f>
        <v>0</v>
      </c>
      <c r="I590" s="42" t="str">
        <f t="shared" si="21"/>
        <v/>
      </c>
    </row>
    <row r="591" spans="7:9">
      <c r="G591" s="42" t="str">
        <f t="shared" si="20"/>
        <v/>
      </c>
      <c r="H591" s="42">
        <f>SUMIF('Prix vente'!B:B,CUMP!A591,'Prix vente'!C:C)</f>
        <v>0</v>
      </c>
      <c r="I591" s="42" t="str">
        <f t="shared" si="21"/>
        <v/>
      </c>
    </row>
    <row r="592" spans="7:9">
      <c r="G592" s="42" t="str">
        <f t="shared" si="20"/>
        <v/>
      </c>
      <c r="H592" s="42">
        <f>SUMIF('Prix vente'!B:B,CUMP!A592,'Prix vente'!C:C)</f>
        <v>0</v>
      </c>
      <c r="I592" s="42" t="str">
        <f t="shared" si="21"/>
        <v/>
      </c>
    </row>
    <row r="593" spans="7:9">
      <c r="G593" s="42" t="str">
        <f t="shared" si="20"/>
        <v/>
      </c>
      <c r="H593" s="42">
        <f>SUMIF('Prix vente'!B:B,CUMP!A593,'Prix vente'!C:C)</f>
        <v>0</v>
      </c>
      <c r="I593" s="42" t="str">
        <f t="shared" si="21"/>
        <v/>
      </c>
    </row>
    <row r="594" spans="7:9">
      <c r="G594" s="42" t="str">
        <f t="shared" si="20"/>
        <v/>
      </c>
      <c r="H594" s="42">
        <f>SUMIF('Prix vente'!B:B,CUMP!A594,'Prix vente'!C:C)</f>
        <v>0</v>
      </c>
      <c r="I594" s="42" t="str">
        <f t="shared" si="21"/>
        <v/>
      </c>
    </row>
    <row r="595" spans="7:9">
      <c r="G595" s="42" t="str">
        <f t="shared" si="20"/>
        <v/>
      </c>
      <c r="H595" s="42">
        <f>SUMIF('Prix vente'!B:B,CUMP!A595,'Prix vente'!C:C)</f>
        <v>0</v>
      </c>
      <c r="I595" s="42" t="str">
        <f t="shared" si="21"/>
        <v/>
      </c>
    </row>
    <row r="596" spans="7:9">
      <c r="G596" s="42" t="str">
        <f t="shared" si="20"/>
        <v/>
      </c>
      <c r="H596" s="42">
        <f>SUMIF('Prix vente'!B:B,CUMP!A596,'Prix vente'!C:C)</f>
        <v>0</v>
      </c>
      <c r="I596" s="42" t="str">
        <f t="shared" si="21"/>
        <v/>
      </c>
    </row>
    <row r="597" spans="7:9">
      <c r="G597" s="42" t="str">
        <f t="shared" si="20"/>
        <v/>
      </c>
      <c r="H597" s="42">
        <f>SUMIF('Prix vente'!B:B,CUMP!A597,'Prix vente'!C:C)</f>
        <v>0</v>
      </c>
      <c r="I597" s="42" t="str">
        <f t="shared" si="21"/>
        <v/>
      </c>
    </row>
    <row r="598" spans="7:9">
      <c r="G598" s="42" t="str">
        <f t="shared" ref="G598:G623" si="22">IF(B598&lt;&gt;"",C598/B598,"")</f>
        <v/>
      </c>
      <c r="H598" s="42">
        <f>SUMIF('Prix vente'!B:B,CUMP!A598,'Prix vente'!C:C)</f>
        <v>0</v>
      </c>
      <c r="I598" s="42" t="str">
        <f t="shared" ref="I598:I623" si="23">IF(G598&lt;&gt;"",(H598-G598)*B598,"")</f>
        <v/>
      </c>
    </row>
    <row r="599" spans="7:9">
      <c r="G599" s="42" t="str">
        <f t="shared" si="22"/>
        <v/>
      </c>
      <c r="H599" s="42">
        <f>SUMIF('Prix vente'!B:B,CUMP!A599,'Prix vente'!C:C)</f>
        <v>0</v>
      </c>
      <c r="I599" s="42" t="str">
        <f t="shared" si="23"/>
        <v/>
      </c>
    </row>
    <row r="600" spans="7:9">
      <c r="G600" s="42" t="str">
        <f t="shared" si="22"/>
        <v/>
      </c>
      <c r="H600" s="42">
        <f>SUMIF('Prix vente'!B:B,CUMP!A600,'Prix vente'!C:C)</f>
        <v>0</v>
      </c>
      <c r="I600" s="42" t="str">
        <f t="shared" si="23"/>
        <v/>
      </c>
    </row>
    <row r="601" spans="7:9">
      <c r="G601" s="42" t="str">
        <f t="shared" si="22"/>
        <v/>
      </c>
      <c r="H601" s="42">
        <f>SUMIF('Prix vente'!B:B,CUMP!A601,'Prix vente'!C:C)</f>
        <v>0</v>
      </c>
      <c r="I601" s="42" t="str">
        <f t="shared" si="23"/>
        <v/>
      </c>
    </row>
    <row r="602" spans="7:9">
      <c r="G602" s="42" t="str">
        <f t="shared" si="22"/>
        <v/>
      </c>
      <c r="H602" s="42">
        <f>SUMIF('Prix vente'!B:B,CUMP!A602,'Prix vente'!C:C)</f>
        <v>0</v>
      </c>
      <c r="I602" s="42" t="str">
        <f t="shared" si="23"/>
        <v/>
      </c>
    </row>
    <row r="603" spans="7:9">
      <c r="G603" s="42" t="str">
        <f t="shared" si="22"/>
        <v/>
      </c>
      <c r="H603" s="42">
        <f>SUMIF('Prix vente'!B:B,CUMP!A603,'Prix vente'!C:C)</f>
        <v>0</v>
      </c>
      <c r="I603" s="42" t="str">
        <f t="shared" si="23"/>
        <v/>
      </c>
    </row>
    <row r="604" spans="7:9">
      <c r="G604" s="42" t="str">
        <f t="shared" si="22"/>
        <v/>
      </c>
      <c r="H604" s="42">
        <f>SUMIF('Prix vente'!B:B,CUMP!A604,'Prix vente'!C:C)</f>
        <v>0</v>
      </c>
      <c r="I604" s="42" t="str">
        <f t="shared" si="23"/>
        <v/>
      </c>
    </row>
    <row r="605" spans="7:9">
      <c r="G605" s="42" t="str">
        <f t="shared" si="22"/>
        <v/>
      </c>
      <c r="H605" s="42">
        <f>SUMIF('Prix vente'!B:B,CUMP!A605,'Prix vente'!C:C)</f>
        <v>0</v>
      </c>
      <c r="I605" s="42" t="str">
        <f t="shared" si="23"/>
        <v/>
      </c>
    </row>
    <row r="606" spans="7:9">
      <c r="G606" s="42" t="str">
        <f t="shared" si="22"/>
        <v/>
      </c>
      <c r="H606" s="42">
        <f>SUMIF('Prix vente'!B:B,CUMP!A606,'Prix vente'!C:C)</f>
        <v>0</v>
      </c>
      <c r="I606" s="42" t="str">
        <f t="shared" si="23"/>
        <v/>
      </c>
    </row>
    <row r="607" spans="7:9">
      <c r="G607" s="42" t="str">
        <f t="shared" si="22"/>
        <v/>
      </c>
      <c r="H607" s="42">
        <f>SUMIF('Prix vente'!B:B,CUMP!A607,'Prix vente'!C:C)</f>
        <v>0</v>
      </c>
      <c r="I607" s="42" t="str">
        <f t="shared" si="23"/>
        <v/>
      </c>
    </row>
    <row r="608" spans="7:9">
      <c r="G608" s="42" t="str">
        <f t="shared" si="22"/>
        <v/>
      </c>
      <c r="H608" s="42">
        <f>SUMIF('Prix vente'!B:B,CUMP!A608,'Prix vente'!C:C)</f>
        <v>0</v>
      </c>
      <c r="I608" s="42" t="str">
        <f t="shared" si="23"/>
        <v/>
      </c>
    </row>
    <row r="609" spans="7:9">
      <c r="G609" s="42" t="str">
        <f t="shared" si="22"/>
        <v/>
      </c>
      <c r="H609" s="42">
        <f>SUMIF('Prix vente'!B:B,CUMP!A609,'Prix vente'!C:C)</f>
        <v>0</v>
      </c>
      <c r="I609" s="42" t="str">
        <f t="shared" si="23"/>
        <v/>
      </c>
    </row>
    <row r="610" spans="7:9">
      <c r="G610" s="42" t="str">
        <f t="shared" si="22"/>
        <v/>
      </c>
      <c r="H610" s="42">
        <f>SUMIF('Prix vente'!B:B,CUMP!A610,'Prix vente'!C:C)</f>
        <v>0</v>
      </c>
      <c r="I610" s="42" t="str">
        <f t="shared" si="23"/>
        <v/>
      </c>
    </row>
    <row r="611" spans="7:9">
      <c r="G611" s="42" t="str">
        <f t="shared" si="22"/>
        <v/>
      </c>
      <c r="H611" s="42">
        <f>SUMIF('Prix vente'!B:B,CUMP!A611,'Prix vente'!C:C)</f>
        <v>0</v>
      </c>
      <c r="I611" s="42" t="str">
        <f t="shared" si="23"/>
        <v/>
      </c>
    </row>
    <row r="612" spans="7:9">
      <c r="G612" s="42" t="str">
        <f t="shared" si="22"/>
        <v/>
      </c>
      <c r="H612" s="42">
        <f>SUMIF('Prix vente'!B:B,CUMP!A612,'Prix vente'!C:C)</f>
        <v>0</v>
      </c>
      <c r="I612" s="42" t="str">
        <f t="shared" si="23"/>
        <v/>
      </c>
    </row>
    <row r="613" spans="7:9">
      <c r="G613" s="42" t="str">
        <f t="shared" si="22"/>
        <v/>
      </c>
      <c r="H613" s="42">
        <f>SUMIF('Prix vente'!B:B,CUMP!A613,'Prix vente'!C:C)</f>
        <v>0</v>
      </c>
      <c r="I613" s="42" t="str">
        <f t="shared" si="23"/>
        <v/>
      </c>
    </row>
    <row r="614" spans="7:9">
      <c r="G614" s="42" t="str">
        <f t="shared" si="22"/>
        <v/>
      </c>
      <c r="H614" s="42">
        <f>SUMIF('Prix vente'!B:B,CUMP!A614,'Prix vente'!C:C)</f>
        <v>0</v>
      </c>
      <c r="I614" s="42" t="str">
        <f t="shared" si="23"/>
        <v/>
      </c>
    </row>
    <row r="615" spans="7:9">
      <c r="G615" s="42" t="str">
        <f t="shared" si="22"/>
        <v/>
      </c>
      <c r="H615" s="42">
        <f>SUMIF('Prix vente'!B:B,CUMP!A615,'Prix vente'!C:C)</f>
        <v>0</v>
      </c>
      <c r="I615" s="42" t="str">
        <f t="shared" si="23"/>
        <v/>
      </c>
    </row>
    <row r="616" spans="7:9">
      <c r="G616" s="42" t="str">
        <f t="shared" si="22"/>
        <v/>
      </c>
      <c r="H616" s="42">
        <f>SUMIF('Prix vente'!B:B,CUMP!A616,'Prix vente'!C:C)</f>
        <v>0</v>
      </c>
      <c r="I616" s="42" t="str">
        <f t="shared" si="23"/>
        <v/>
      </c>
    </row>
    <row r="617" spans="7:9">
      <c r="G617" s="42" t="str">
        <f t="shared" si="22"/>
        <v/>
      </c>
      <c r="H617" s="42">
        <f>SUMIF('Prix vente'!B:B,CUMP!A617,'Prix vente'!C:C)</f>
        <v>0</v>
      </c>
      <c r="I617" s="42" t="str">
        <f t="shared" si="23"/>
        <v/>
      </c>
    </row>
    <row r="618" spans="7:9">
      <c r="G618" s="42" t="str">
        <f t="shared" si="22"/>
        <v/>
      </c>
      <c r="H618" s="42">
        <f>SUMIF('Prix vente'!B:B,CUMP!A618,'Prix vente'!C:C)</f>
        <v>0</v>
      </c>
      <c r="I618" s="42" t="str">
        <f t="shared" si="23"/>
        <v/>
      </c>
    </row>
    <row r="619" spans="7:9">
      <c r="G619" s="42" t="str">
        <f t="shared" si="22"/>
        <v/>
      </c>
      <c r="H619" s="42">
        <f>SUMIF('Prix vente'!B:B,CUMP!A619,'Prix vente'!C:C)</f>
        <v>0</v>
      </c>
      <c r="I619" s="42" t="str">
        <f t="shared" si="23"/>
        <v/>
      </c>
    </row>
    <row r="620" spans="7:9">
      <c r="G620" s="42" t="str">
        <f t="shared" si="22"/>
        <v/>
      </c>
      <c r="H620" s="42">
        <f>SUMIF('Prix vente'!B:B,CUMP!A620,'Prix vente'!C:C)</f>
        <v>0</v>
      </c>
      <c r="I620" s="42" t="str">
        <f t="shared" si="23"/>
        <v/>
      </c>
    </row>
    <row r="621" spans="7:9">
      <c r="G621" s="42" t="str">
        <f t="shared" si="22"/>
        <v/>
      </c>
      <c r="H621" s="42">
        <f>SUMIF('Prix vente'!B:B,CUMP!A621,'Prix vente'!C:C)</f>
        <v>0</v>
      </c>
      <c r="I621" s="42" t="str">
        <f t="shared" si="23"/>
        <v/>
      </c>
    </row>
    <row r="622" spans="7:9">
      <c r="G622" s="42" t="str">
        <f t="shared" si="22"/>
        <v/>
      </c>
      <c r="H622" s="42">
        <f>SUMIF('Prix vente'!B:B,CUMP!A622,'Prix vente'!C:C)</f>
        <v>0</v>
      </c>
      <c r="I622" s="42" t="str">
        <f t="shared" si="23"/>
        <v/>
      </c>
    </row>
    <row r="623" spans="7:9">
      <c r="G623" s="42" t="str">
        <f t="shared" si="22"/>
        <v/>
      </c>
      <c r="H623" s="42">
        <f>SUMIF('Prix vente'!B:B,CUMP!A623,'Prix vente'!C:C)</f>
        <v>0</v>
      </c>
      <c r="I623" s="42" t="str">
        <f t="shared" si="23"/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4:L44"/>
  <sheetViews>
    <sheetView tabSelected="1" workbookViewId="0">
      <selection activeCell="K7" sqref="K7"/>
    </sheetView>
  </sheetViews>
  <sheetFormatPr baseColWidth="10" defaultRowHeight="16.5"/>
  <cols>
    <col min="1" max="1" width="11.42578125" style="1"/>
    <col min="2" max="2" width="22" style="1" customWidth="1"/>
    <col min="3" max="8" width="11.42578125" style="1"/>
    <col min="9" max="9" width="27.28515625" style="1" customWidth="1"/>
    <col min="10" max="10" width="14.42578125" style="1" customWidth="1"/>
    <col min="11" max="16384" width="11.42578125" style="1"/>
  </cols>
  <sheetData>
    <row r="4" spans="2:12" ht="27">
      <c r="B4" s="29" t="s">
        <v>74</v>
      </c>
      <c r="I4" s="29" t="s">
        <v>79</v>
      </c>
    </row>
    <row r="5" spans="2:12">
      <c r="E5" s="61" t="s">
        <v>76</v>
      </c>
      <c r="L5" s="61" t="s">
        <v>76</v>
      </c>
    </row>
    <row r="6" spans="2:12">
      <c r="B6" s="28" t="s">
        <v>53</v>
      </c>
      <c r="C6" s="46" t="s">
        <v>4</v>
      </c>
      <c r="D6" s="47" t="s">
        <v>75</v>
      </c>
      <c r="E6" s="62"/>
      <c r="I6" s="28" t="s">
        <v>111</v>
      </c>
      <c r="J6" s="46" t="s">
        <v>4</v>
      </c>
      <c r="K6" s="47" t="s">
        <v>75</v>
      </c>
      <c r="L6" s="62"/>
    </row>
    <row r="7" spans="2:12">
      <c r="B7" s="43" t="str">
        <f>'Recette salades_sandwich'!C4</f>
        <v>Salade</v>
      </c>
      <c r="C7" s="43">
        <f>VLOOKUP($B$6,'Recette salades_sandwich'!$A$5:$BL$14,3)</f>
        <v>0.09</v>
      </c>
      <c r="D7" s="44">
        <f>SUMIF('feuille calcul'!A:A,'récapitulatif prix'!B7,'feuille calcul'!G:G)</f>
        <v>0.8</v>
      </c>
      <c r="E7" s="45">
        <f>IF(C7&gt;0,C7*D7,"")</f>
        <v>7.1999999999999995E-2</v>
      </c>
      <c r="I7" s="43" t="str">
        <f>'Recette salades_sandwich'!C18</f>
        <v>Pain 1</v>
      </c>
      <c r="J7" s="43">
        <f>VLOOKUP($I$6,'Recette salades_sandwich'!$A$19:$BL$33,3)</f>
        <v>15</v>
      </c>
      <c r="K7" s="44">
        <f>SUMIF('feuille calcul'!A:A,'récapitulatif prix'!I7,'feuille calcul'!G:G)</f>
        <v>0</v>
      </c>
      <c r="L7" s="45">
        <f>IF(J7&gt;0,J7*K7,"")</f>
        <v>0</v>
      </c>
    </row>
    <row r="8" spans="2:12">
      <c r="B8" s="43" t="str">
        <f>'Recette salades_sandwich'!E4</f>
        <v>tomate</v>
      </c>
      <c r="C8" s="43">
        <f>VLOOKUP($B$6,'Recette salades_sandwich'!$A$5:$BL$14,5)</f>
        <v>0</v>
      </c>
      <c r="D8" s="44">
        <f>SUMIF('feuille calcul'!A:A,'récapitulatif prix'!B8,'feuille calcul'!G:G)</f>
        <v>1.2</v>
      </c>
      <c r="E8" s="45" t="str">
        <f t="shared" ref="E8:E22" si="0">IF(C8&gt;0,C8*D8,"")</f>
        <v/>
      </c>
      <c r="I8" s="43" t="str">
        <f>'Recette salades_sandwich'!E18</f>
        <v>Pain 2</v>
      </c>
      <c r="J8" s="43">
        <f>VLOOKUP($I$6,'Recette salades_sandwich'!$A$19:$BL$33,5)</f>
        <v>0</v>
      </c>
      <c r="K8" s="44">
        <f>SUMIF('feuille calcul'!A:A,'récapitulatif prix'!I8,'feuille calcul'!G:G)</f>
        <v>0</v>
      </c>
      <c r="L8" s="45" t="str">
        <f t="shared" ref="L8:L40" si="1">IF(J8&gt;0,J8*K8,"")</f>
        <v/>
      </c>
    </row>
    <row r="9" spans="2:12">
      <c r="B9" s="43" t="str">
        <f>'Recette salades_sandwich'!G4</f>
        <v>maïs</v>
      </c>
      <c r="C9" s="43">
        <f>VLOOKUP($B$6,'Recette salades_sandwich'!$A$5:$BL$14,7)</f>
        <v>0.09</v>
      </c>
      <c r="D9" s="44">
        <f>SUMIF('feuille calcul'!A:A,'récapitulatif prix'!B9,'feuille calcul'!G:G)</f>
        <v>3.5</v>
      </c>
      <c r="E9" s="45">
        <f t="shared" si="0"/>
        <v>0.315</v>
      </c>
      <c r="I9" s="43" t="str">
        <f>'Recette salades_sandwich'!G18</f>
        <v>beurre</v>
      </c>
      <c r="J9" s="43">
        <f>VLOOKUP($I$6,'Recette salades_sandwich'!$A$19:$BL$33,7)</f>
        <v>0</v>
      </c>
      <c r="K9" s="44">
        <f>SUMIF('feuille calcul'!A:A,'récapitulatif prix'!I9,'feuille calcul'!G:G)</f>
        <v>0</v>
      </c>
      <c r="L9" s="45" t="str">
        <f t="shared" si="1"/>
        <v/>
      </c>
    </row>
    <row r="10" spans="2:12">
      <c r="B10" s="43" t="str">
        <f>'Recette salades_sandwich'!I4</f>
        <v>blanc poulet</v>
      </c>
      <c r="C10" s="43">
        <f>VLOOKUP($B$6,'Recette salades_sandwich'!$A$5:$BL$14,9)</f>
        <v>0</v>
      </c>
      <c r="D10" s="44">
        <f>SUMIF('feuille calcul'!A:A,'récapitulatif prix'!B10,'feuille calcul'!G:G)</f>
        <v>5</v>
      </c>
      <c r="E10" s="45" t="str">
        <f t="shared" si="0"/>
        <v/>
      </c>
      <c r="I10" s="43" t="str">
        <f>'Recette salades_sandwich'!I18</f>
        <v>blanc poulet</v>
      </c>
      <c r="J10" s="43">
        <f>VLOOKUP($I$6,'Recette salades_sandwich'!$A$19:$BL$33,9)</f>
        <v>0</v>
      </c>
      <c r="K10" s="44">
        <f>SUMIF('feuille calcul'!A:A,'récapitulatif prix'!I10,'feuille calcul'!G:G)</f>
        <v>5</v>
      </c>
      <c r="L10" s="45" t="str">
        <f t="shared" si="1"/>
        <v/>
      </c>
    </row>
    <row r="11" spans="2:12">
      <c r="B11" s="43" t="str">
        <f>'Recette salades_sandwich'!K4</f>
        <v>jambon</v>
      </c>
      <c r="C11" s="43">
        <f>VLOOKUP($B$6,'Recette salades_sandwich'!A$5:$BL$14,11)</f>
        <v>0</v>
      </c>
      <c r="D11" s="44">
        <f>SUMIF('feuille calcul'!A:A,'récapitulatif prix'!B11,'feuille calcul'!G:G)</f>
        <v>0</v>
      </c>
      <c r="E11" s="45" t="str">
        <f t="shared" si="0"/>
        <v/>
      </c>
      <c r="I11" s="43" t="str">
        <f>'Recette salades_sandwich'!K18</f>
        <v>jambon blanc</v>
      </c>
      <c r="J11" s="43">
        <f>VLOOKUP($I$6,'Recette salades_sandwich'!$A$19:$BL$33,11)</f>
        <v>0</v>
      </c>
      <c r="K11" s="44">
        <f>SUMIF('feuille calcul'!A:A,'récapitulatif prix'!I11,'feuille calcul'!G:G)</f>
        <v>0</v>
      </c>
      <c r="L11" s="45" t="str">
        <f t="shared" si="1"/>
        <v/>
      </c>
    </row>
    <row r="12" spans="2:12">
      <c r="B12" s="43" t="str">
        <f>'Recette salades_sandwich'!M4</f>
        <v>Composant n°6</v>
      </c>
      <c r="C12" s="43">
        <f>VLOOKUP($B$6,'Recette salades_sandwich'!$A$5:$BL$14,13)</f>
        <v>0</v>
      </c>
      <c r="D12" s="44">
        <f>SUMIF('feuille calcul'!A:A,'récapitulatif prix'!B12,'feuille calcul'!G:G)</f>
        <v>0</v>
      </c>
      <c r="E12" s="45" t="str">
        <f t="shared" si="0"/>
        <v/>
      </c>
      <c r="I12" s="43" t="str">
        <f>'Recette salades_sandwich'!M18</f>
        <v>Jambon cru</v>
      </c>
      <c r="J12" s="43">
        <f>VLOOKUP($I$6,'Recette salades_sandwich'!$A$19:$BL$33,13)</f>
        <v>0</v>
      </c>
      <c r="K12" s="44">
        <f>SUMIF('feuille calcul'!A:A,'récapitulatif prix'!I12,'feuille calcul'!G:G)</f>
        <v>12</v>
      </c>
      <c r="L12" s="45" t="str">
        <f t="shared" si="1"/>
        <v/>
      </c>
    </row>
    <row r="13" spans="2:12">
      <c r="B13" s="43" t="str">
        <f>'Recette salades_sandwich'!O4</f>
        <v>Composant n°7</v>
      </c>
      <c r="C13" s="43">
        <f>VLOOKUP($B$6,'Recette salades_sandwich'!$A$5:$BL$14,15)</f>
        <v>0</v>
      </c>
      <c r="D13" s="44">
        <f>SUMIF('feuille calcul'!A:A,'récapitulatif prix'!B13,'feuille calcul'!G:G)</f>
        <v>0</v>
      </c>
      <c r="E13" s="45" t="str">
        <f t="shared" si="0"/>
        <v/>
      </c>
      <c r="I13" s="43" t="str">
        <f>'Recette salades_sandwich'!O18</f>
        <v>Rillette</v>
      </c>
      <c r="J13" s="43">
        <f>VLOOKUP($I$6,'Recette salades_sandwich'!$A$19:$BL$33,15)</f>
        <v>0</v>
      </c>
      <c r="K13" s="44">
        <f>SUMIF('feuille calcul'!A:A,'récapitulatif prix'!I13,'feuille calcul'!G:G)</f>
        <v>0</v>
      </c>
      <c r="L13" s="45" t="str">
        <f t="shared" si="1"/>
        <v/>
      </c>
    </row>
    <row r="14" spans="2:12">
      <c r="B14" s="43" t="str">
        <f>'Recette salades_sandwich'!Q4</f>
        <v>Composant n°8</v>
      </c>
      <c r="C14" s="43">
        <f>VLOOKUP($B$6,'Recette salades_sandwich'!$A$5:$BL$14,17)</f>
        <v>0</v>
      </c>
      <c r="D14" s="44">
        <f>SUMIF('feuille calcul'!A:A,'récapitulatif prix'!B14,'feuille calcul'!G:G)</f>
        <v>0</v>
      </c>
      <c r="E14" s="45" t="str">
        <f t="shared" si="0"/>
        <v/>
      </c>
      <c r="I14" s="43" t="str">
        <f>'Recette salades_sandwich'!Q18</f>
        <v>Rosette</v>
      </c>
      <c r="J14" s="43">
        <f>VLOOKUP($I$6,'Recette salades_sandwich'!$A$19:$BL$33,17)</f>
        <v>0</v>
      </c>
      <c r="K14" s="44">
        <f>SUMIF('feuille calcul'!A:A,'récapitulatif prix'!I14,'feuille calcul'!G:G)</f>
        <v>0</v>
      </c>
      <c r="L14" s="45" t="str">
        <f t="shared" si="1"/>
        <v/>
      </c>
    </row>
    <row r="15" spans="2:12">
      <c r="B15" s="43" t="str">
        <f>'Recette salades_sandwich'!S4</f>
        <v>Composant n°9</v>
      </c>
      <c r="C15" s="43">
        <f>VLOOKUP($B$6,'Recette salades_sandwich'!$A$5:$BL$14,19)</f>
        <v>0</v>
      </c>
      <c r="D15" s="44">
        <f>SUMIF('feuille calcul'!A:A,'récapitulatif prix'!B15,'feuille calcul'!G:G)</f>
        <v>0</v>
      </c>
      <c r="E15" s="45" t="str">
        <f t="shared" si="0"/>
        <v/>
      </c>
      <c r="I15" s="43" t="str">
        <f>'Recette salades_sandwich'!S18</f>
        <v>Carpaccio de bœuf</v>
      </c>
      <c r="J15" s="43">
        <f>VLOOKUP($I$6,'Recette salades_sandwich'!$A$19:$BL$33,19)</f>
        <v>0</v>
      </c>
      <c r="K15" s="44">
        <f>SUMIF('feuille calcul'!A:A,'récapitulatif prix'!I15,'feuille calcul'!G:G)</f>
        <v>0</v>
      </c>
      <c r="L15" s="45" t="str">
        <f t="shared" si="1"/>
        <v/>
      </c>
    </row>
    <row r="16" spans="2:12">
      <c r="B16" s="43" t="str">
        <f>'Recette salades_sandwich'!U4</f>
        <v>Composant n°10</v>
      </c>
      <c r="C16" s="43">
        <f>VLOOKUP($B$6,'Recette salades_sandwich'!$A$5:$BL$14,21)</f>
        <v>0</v>
      </c>
      <c r="D16" s="44">
        <f>SUMIF('feuille calcul'!A:A,'récapitulatif prix'!B16,'feuille calcul'!G:G)</f>
        <v>0</v>
      </c>
      <c r="E16" s="45" t="str">
        <f t="shared" si="0"/>
        <v/>
      </c>
      <c r="I16" s="43" t="str">
        <f>'Recette salades_sandwich'!U18</f>
        <v>Œuf</v>
      </c>
      <c r="J16" s="43">
        <f>VLOOKUP($I$6,'Recette salades_sandwich'!$A$19:$BL$33,21)</f>
        <v>0</v>
      </c>
      <c r="K16" s="44">
        <f>SUMIF('feuille calcul'!A:A,'récapitulatif prix'!I16,'feuille calcul'!G:G)</f>
        <v>0</v>
      </c>
      <c r="L16" s="45" t="str">
        <f t="shared" si="1"/>
        <v/>
      </c>
    </row>
    <row r="17" spans="2:12">
      <c r="B17" s="43" t="str">
        <f>'Recette salades_sandwich'!W4</f>
        <v>Composant n°11</v>
      </c>
      <c r="C17" s="43">
        <f>VLOOKUP($B$6,'Recette salades_sandwich'!A$5:$BL$14,23)</f>
        <v>0</v>
      </c>
      <c r="D17" s="44">
        <f>SUMIF('feuille calcul'!A:A,'récapitulatif prix'!B17,'feuille calcul'!G:G)</f>
        <v>0</v>
      </c>
      <c r="E17" s="45" t="str">
        <f t="shared" si="0"/>
        <v/>
      </c>
      <c r="I17" s="43" t="str">
        <f>'Recette salades_sandwich'!W18</f>
        <v>Roti de Bœuf</v>
      </c>
      <c r="J17" s="43">
        <f>VLOOKUP($I$6,'Recette salades_sandwich'!$A$19:$BL$33,23)</f>
        <v>0</v>
      </c>
      <c r="K17" s="44">
        <f>SUMIF('feuille calcul'!A:A,'récapitulatif prix'!I17,'feuille calcul'!G:G)</f>
        <v>0</v>
      </c>
      <c r="L17" s="45" t="str">
        <f t="shared" si="1"/>
        <v/>
      </c>
    </row>
    <row r="18" spans="2:12">
      <c r="B18" s="43" t="str">
        <f>'Recette salades_sandwich'!Y4</f>
        <v>Composant n°11</v>
      </c>
      <c r="C18" s="43">
        <f>VLOOKUP($B$6,'Recette salades_sandwich'!A$5:$BL$14,23)</f>
        <v>0</v>
      </c>
      <c r="D18" s="44">
        <f>SUMIF('feuille calcul'!A:A,'récapitulatif prix'!B18,'feuille calcul'!G:G)</f>
        <v>0</v>
      </c>
      <c r="E18" s="45" t="str">
        <f t="shared" ref="E18" si="2">IF(C18&gt;0,C18*D18,"")</f>
        <v/>
      </c>
      <c r="I18" s="43" t="str">
        <f>'Recette salades_sandwich'!Y18</f>
        <v>filet Canard</v>
      </c>
      <c r="J18" s="43">
        <f>VLOOKUP($I$6,'Recette salades_sandwich'!$A$19:$BL$33,25)</f>
        <v>0</v>
      </c>
      <c r="K18" s="44">
        <f>SUMIF('feuille calcul'!A:A,'récapitulatif prix'!I18,'feuille calcul'!G:G)</f>
        <v>0</v>
      </c>
      <c r="L18" s="45" t="str">
        <f t="shared" si="1"/>
        <v/>
      </c>
    </row>
    <row r="19" spans="2:12">
      <c r="B19" s="43"/>
      <c r="C19" s="43"/>
      <c r="D19" s="44"/>
      <c r="E19" s="45"/>
      <c r="I19" s="43" t="str">
        <f>'Recette salades_sandwich'!AA18</f>
        <v>Saumon fumé</v>
      </c>
      <c r="J19" s="43">
        <f>VLOOKUP($I$6,'Recette salades_sandwich'!$A$19:$BL$33,25)</f>
        <v>0</v>
      </c>
      <c r="K19" s="44">
        <f>SUMIF('feuille calcul'!A:A,'récapitulatif prix'!I19,'feuille calcul'!G:G)</f>
        <v>0</v>
      </c>
      <c r="L19" s="45" t="str">
        <f t="shared" ref="L19" si="3">IF(J19&gt;0,J19*K19,"")</f>
        <v/>
      </c>
    </row>
    <row r="20" spans="2:12">
      <c r="B20" s="43" t="str">
        <f>'Recette salades_sandwich'!AC4</f>
        <v>Composant n°12</v>
      </c>
      <c r="C20" s="43">
        <f>VLOOKUP($B$6,'Recette salades_sandwich'!$A$5:$BL$14,25)</f>
        <v>0</v>
      </c>
      <c r="D20" s="44">
        <f>SUMIF('feuille calcul'!A:A,'récapitulatif prix'!B20,'feuille calcul'!G:G)</f>
        <v>0</v>
      </c>
      <c r="E20" s="45" t="str">
        <f t="shared" si="0"/>
        <v/>
      </c>
      <c r="I20" s="43" t="str">
        <f>'Recette salades_sandwich'!AC18</f>
        <v>Cantal</v>
      </c>
      <c r="J20" s="43">
        <f>VLOOKUP($I$6,'Recette salades_sandwich'!$A$19:$BL$33,27)</f>
        <v>0</v>
      </c>
      <c r="K20" s="44">
        <f>SUMIF('feuille calcul'!A:A,'récapitulatif prix'!I20,'feuille calcul'!G:G)</f>
        <v>0</v>
      </c>
      <c r="L20" s="45" t="str">
        <f t="shared" si="1"/>
        <v/>
      </c>
    </row>
    <row r="21" spans="2:12">
      <c r="B21" s="43" t="str">
        <f>'Recette salades_sandwich'!AE4</f>
        <v>Composant n°13</v>
      </c>
      <c r="C21" s="43">
        <f>VLOOKUP($B$6,'Recette salades_sandwich'!$A$5:$BL$14,27)</f>
        <v>0</v>
      </c>
      <c r="D21" s="44">
        <f>SUMIF('feuille calcul'!A:A,'récapitulatif prix'!B21,'feuille calcul'!G:G)</f>
        <v>0</v>
      </c>
      <c r="E21" s="45" t="str">
        <f t="shared" si="0"/>
        <v/>
      </c>
      <c r="I21" s="43" t="str">
        <f>'Recette salades_sandwich'!AE18</f>
        <v>Emmental</v>
      </c>
      <c r="J21" s="43">
        <f>VLOOKUP($I$6,'Recette salades_sandwich'!$A$19:$BL$33,29)</f>
        <v>0</v>
      </c>
      <c r="K21" s="44">
        <f>SUMIF('feuille calcul'!A:A,'récapitulatif prix'!I21,'feuille calcul'!G:G)</f>
        <v>0</v>
      </c>
      <c r="L21" s="45" t="str">
        <f t="shared" si="1"/>
        <v/>
      </c>
    </row>
    <row r="22" spans="2:12">
      <c r="B22" s="43" t="str">
        <f>'Recette salades_sandwich'!AG4</f>
        <v>Composant n°14</v>
      </c>
      <c r="C22" s="43">
        <f>VLOOKUP($B$6,'Recette salades_sandwich'!$A$5:$BL$14,29)</f>
        <v>0</v>
      </c>
      <c r="D22" s="44">
        <f>SUMIF('feuille calcul'!A:A,'récapitulatif prix'!B22,'feuille calcul'!G:G)</f>
        <v>0</v>
      </c>
      <c r="E22" s="45" t="str">
        <f t="shared" si="0"/>
        <v/>
      </c>
      <c r="I22" s="43" t="str">
        <f>'Recette salades_sandwich'!AG18</f>
        <v>Brie</v>
      </c>
      <c r="J22" s="43">
        <f>VLOOKUP($I$6,'Recette salades_sandwich'!$A$19:$BL$33,31)</f>
        <v>0</v>
      </c>
      <c r="K22" s="44">
        <f>SUMIF('feuille calcul'!A:A,'récapitulatif prix'!I22,'feuille calcul'!G:G)</f>
        <v>0</v>
      </c>
      <c r="L22" s="45" t="str">
        <f t="shared" si="1"/>
        <v/>
      </c>
    </row>
    <row r="23" spans="2:12">
      <c r="B23" s="43" t="str">
        <f>'Recette salades_sandwich'!AI4</f>
        <v>Composant n°15</v>
      </c>
      <c r="C23" s="43">
        <f>VLOOKUP($B$6,'Recette salades_sandwich'!$A$5:$BL$14,31)</f>
        <v>0</v>
      </c>
      <c r="D23" s="44">
        <f>SUMIF('feuille calcul'!A:A,'récapitulatif prix'!B23,'feuille calcul'!G:G)</f>
        <v>0</v>
      </c>
      <c r="E23" s="45" t="str">
        <f t="shared" ref="E23:E37" si="4">IF(C23&gt;0,C23*D23,"")</f>
        <v/>
      </c>
      <c r="I23" s="43" t="str">
        <f>'Recette salades_sandwich'!AI18</f>
        <v>Parmesan</v>
      </c>
      <c r="J23" s="43">
        <f>VLOOKUP($I$6,'Recette salades_sandwich'!$A$19:$BL$33,33)</f>
        <v>0</v>
      </c>
      <c r="K23" s="44">
        <f>SUMIF('feuille calcul'!A:A,'récapitulatif prix'!I23,'feuille calcul'!G:G)</f>
        <v>0</v>
      </c>
      <c r="L23" s="45" t="str">
        <f t="shared" si="1"/>
        <v/>
      </c>
    </row>
    <row r="24" spans="2:12">
      <c r="B24" s="43" t="str">
        <f>'Recette salades_sandwich'!AK4</f>
        <v>Composant n°16</v>
      </c>
      <c r="C24" s="43">
        <f>VLOOKUP($B$6,'Recette salades_sandwich'!$A$5:$BL$14,33)</f>
        <v>0</v>
      </c>
      <c r="D24" s="44">
        <f>SUMIF('feuille calcul'!A:A,'récapitulatif prix'!B24,'feuille calcul'!G:G)</f>
        <v>0</v>
      </c>
      <c r="E24" s="45" t="str">
        <f t="shared" si="4"/>
        <v/>
      </c>
      <c r="I24" s="43" t="str">
        <f>'Recette salades_sandwich'!AK18</f>
        <v>Ricotta</v>
      </c>
      <c r="J24" s="43">
        <f>VLOOKUP($I$6,'Recette salades_sandwich'!$A$19:$BL$33,35)</f>
        <v>0</v>
      </c>
      <c r="K24" s="44">
        <f>SUMIF('feuille calcul'!A:A,'récapitulatif prix'!I24,'feuille calcul'!G:G)</f>
        <v>0</v>
      </c>
      <c r="L24" s="45" t="str">
        <f t="shared" si="1"/>
        <v/>
      </c>
    </row>
    <row r="25" spans="2:12">
      <c r="B25" s="43" t="str">
        <f>'Recette salades_sandwich'!AM4</f>
        <v>Composant n°16</v>
      </c>
      <c r="C25" s="43">
        <f>VLOOKUP($B$6,'Recette salades_sandwich'!$A$5:$BL$14,35)</f>
        <v>0</v>
      </c>
      <c r="D25" s="44">
        <f>SUMIF('feuille calcul'!A:A,'récapitulatif prix'!B25,'feuille calcul'!G:G)</f>
        <v>0</v>
      </c>
      <c r="E25" s="45" t="str">
        <f t="shared" si="4"/>
        <v/>
      </c>
      <c r="I25" s="43" t="str">
        <f>'Recette salades_sandwich'!AM18</f>
        <v>Cornichon</v>
      </c>
      <c r="J25" s="43">
        <f>VLOOKUP($I$6,'Recette salades_sandwich'!$A$19:$BL$33,37)</f>
        <v>0</v>
      </c>
      <c r="K25" s="44">
        <f>SUMIF('feuille calcul'!A:A,'récapitulatif prix'!I25,'feuille calcul'!G:G)</f>
        <v>0</v>
      </c>
      <c r="L25" s="45" t="str">
        <f t="shared" si="1"/>
        <v/>
      </c>
    </row>
    <row r="26" spans="2:12">
      <c r="B26" s="43" t="str">
        <f>'Recette salades_sandwich'!AO4</f>
        <v>Composant n°16</v>
      </c>
      <c r="C26" s="43">
        <f>VLOOKUP($B$6,'Recette salades_sandwich'!$A$5:$BL$14,37)</f>
        <v>0</v>
      </c>
      <c r="D26" s="44">
        <f>SUMIF('feuille calcul'!A:A,'récapitulatif prix'!B26,'feuille calcul'!G:G)</f>
        <v>0</v>
      </c>
      <c r="E26" s="45" t="str">
        <f t="shared" si="4"/>
        <v/>
      </c>
      <c r="I26" s="43" t="str">
        <f>'Recette salades_sandwich'!AO18</f>
        <v>Moyonnaise</v>
      </c>
      <c r="J26" s="43">
        <f>VLOOKUP($I$6,'Recette salades_sandwich'!$A$19:$BL$33,39)</f>
        <v>0</v>
      </c>
      <c r="K26" s="44">
        <f>SUMIF('feuille calcul'!A:A,'récapitulatif prix'!I26,'feuille calcul'!G:G)</f>
        <v>0</v>
      </c>
      <c r="L26" s="45" t="str">
        <f t="shared" si="1"/>
        <v/>
      </c>
    </row>
    <row r="27" spans="2:12">
      <c r="B27" s="43" t="str">
        <f>'Recette salades_sandwich'!AQ4</f>
        <v>Composant n°16</v>
      </c>
      <c r="C27" s="43">
        <f>VLOOKUP($B$6,'Recette salades_sandwich'!$A$5:$BL$14,39)</f>
        <v>0</v>
      </c>
      <c r="D27" s="44">
        <f>SUMIF('feuille calcul'!A:A,'récapitulatif prix'!B27,'feuille calcul'!G:G)</f>
        <v>0</v>
      </c>
      <c r="E27" s="45" t="str">
        <f t="shared" si="4"/>
        <v/>
      </c>
      <c r="I27" s="43" t="str">
        <f>'Recette salades_sandwich'!AQ18</f>
        <v>Sauce Curry</v>
      </c>
      <c r="J27" s="43">
        <f>VLOOKUP($I$6,'Recette salades_sandwich'!$A$19:$BL$33,41)</f>
        <v>0</v>
      </c>
      <c r="K27" s="44">
        <f>SUMIF('feuille calcul'!A:A,'récapitulatif prix'!I27,'feuille calcul'!G:G)</f>
        <v>0</v>
      </c>
      <c r="L27" s="45" t="str">
        <f t="shared" si="1"/>
        <v/>
      </c>
    </row>
    <row r="28" spans="2:12">
      <c r="B28" s="43" t="str">
        <f>'Recette salades_sandwich'!AS4</f>
        <v>Composant n°16</v>
      </c>
      <c r="C28" s="43">
        <f>VLOOKUP($B$6,'Recette salades_sandwich'!$A$5:$BL$14,41)</f>
        <v>0</v>
      </c>
      <c r="D28" s="44">
        <f>SUMIF('feuille calcul'!A:A,'récapitulatif prix'!B28,'feuille calcul'!G:G)</f>
        <v>0</v>
      </c>
      <c r="E28" s="45" t="str">
        <f t="shared" si="4"/>
        <v/>
      </c>
      <c r="I28" s="43" t="str">
        <f>'Recette salades_sandwich'!AS18</f>
        <v>huile olive</v>
      </c>
      <c r="J28" s="43">
        <f>VLOOKUP($I$6,'Recette salades_sandwich'!$A$19:$BL$33,43)</f>
        <v>0</v>
      </c>
      <c r="K28" s="44">
        <f>SUMIF('feuille calcul'!A:A,'récapitulatif prix'!I28,'feuille calcul'!G:G)</f>
        <v>0</v>
      </c>
      <c r="L28" s="45" t="str">
        <f t="shared" si="1"/>
        <v/>
      </c>
    </row>
    <row r="29" spans="2:12">
      <c r="B29" s="43"/>
      <c r="C29" s="43"/>
      <c r="D29" s="44"/>
      <c r="E29" s="45"/>
      <c r="I29" s="43" t="str">
        <f>'Recette salades_sandwich'!AU18</f>
        <v>Sauce poivre</v>
      </c>
      <c r="J29" s="43">
        <f>VLOOKUP($I$6,'Recette salades_sandwich'!$A$19:$BL$33,43)</f>
        <v>0</v>
      </c>
      <c r="K29" s="44">
        <f>SUMIF('feuille calcul'!A:A,'récapitulatif prix'!I29,'feuille calcul'!G:G)</f>
        <v>0</v>
      </c>
      <c r="L29" s="45" t="str">
        <f t="shared" ref="L29" si="5">IF(J29&gt;0,J29*K29,"")</f>
        <v/>
      </c>
    </row>
    <row r="30" spans="2:12">
      <c r="B30" s="43"/>
      <c r="C30" s="43"/>
      <c r="D30" s="44"/>
      <c r="E30" s="45"/>
      <c r="I30" s="43" t="str">
        <f>'Recette salades_sandwich'!AW18</f>
        <v>Creme fraiche ciboulette</v>
      </c>
      <c r="J30" s="43">
        <f>VLOOKUP($I$6,'Recette salades_sandwich'!$A$19:$BL$33,43)</f>
        <v>0</v>
      </c>
      <c r="K30" s="44">
        <f>SUMIF('feuille calcul'!A:A,'récapitulatif prix'!I30,'feuille calcul'!G:G)</f>
        <v>0</v>
      </c>
      <c r="L30" s="45"/>
    </row>
    <row r="31" spans="2:12">
      <c r="B31" s="43" t="str">
        <f>'Recette salades_sandwich'!AY4</f>
        <v>Composant n°16</v>
      </c>
      <c r="C31" s="43">
        <f>VLOOKUP($B$6,'Recette salades_sandwich'!$A$5:$BL$14,43)</f>
        <v>0</v>
      </c>
      <c r="D31" s="44">
        <f>SUMIF('feuille calcul'!A:A,'récapitulatif prix'!B31,'feuille calcul'!G:G)</f>
        <v>0</v>
      </c>
      <c r="E31" s="45" t="str">
        <f t="shared" si="4"/>
        <v/>
      </c>
      <c r="I31" s="43" t="str">
        <f>'Recette salades_sandwich'!AY18</f>
        <v>Tomate confites</v>
      </c>
      <c r="J31" s="43">
        <f>VLOOKUP($I$6,'Recette salades_sandwich'!$A$19:$BL$33,45)</f>
        <v>0</v>
      </c>
      <c r="K31" s="44">
        <f>SUMIF('feuille calcul'!A:A,'récapitulatif prix'!I31,'feuille calcul'!G:G)</f>
        <v>0</v>
      </c>
      <c r="L31" s="45" t="str">
        <f t="shared" si="1"/>
        <v/>
      </c>
    </row>
    <row r="32" spans="2:12">
      <c r="B32" s="43" t="str">
        <f>'Recette salades_sandwich'!BA4</f>
        <v>Composant n°16</v>
      </c>
      <c r="C32" s="43">
        <f>VLOOKUP($B$6,'Recette salades_sandwich'!$A$5:$BL$14,45)</f>
        <v>0</v>
      </c>
      <c r="D32" s="44">
        <f>SUMIF('feuille calcul'!A:A,'récapitulatif prix'!B32,'feuille calcul'!G:G)</f>
        <v>0</v>
      </c>
      <c r="E32" s="45" t="str">
        <f t="shared" si="4"/>
        <v/>
      </c>
      <c r="I32" s="43" t="str">
        <f>'Recette salades_sandwich'!BA18</f>
        <v>Sauce andalouse</v>
      </c>
      <c r="J32" s="43">
        <f>VLOOKUP($I$6,'Recette salades_sandwich'!$A$19:$BL$33,47)</f>
        <v>0</v>
      </c>
      <c r="K32" s="44">
        <f>SUMIF('feuille calcul'!A:A,'récapitulatif prix'!I32,'feuille calcul'!G:G)</f>
        <v>0</v>
      </c>
      <c r="L32" s="45" t="str">
        <f t="shared" si="1"/>
        <v/>
      </c>
    </row>
    <row r="33" spans="2:12">
      <c r="B33" s="43" t="str">
        <f>'Recette salades_sandwich'!BC4</f>
        <v>Composant n°16</v>
      </c>
      <c r="C33" s="43">
        <f>VLOOKUP($B$6,'Recette salades_sandwich'!$A$5:$BL$14,47)</f>
        <v>0</v>
      </c>
      <c r="D33" s="44">
        <f>SUMIF('feuille calcul'!A:A,'récapitulatif prix'!B33,'feuille calcul'!G:G)</f>
        <v>0</v>
      </c>
      <c r="E33" s="45" t="str">
        <f t="shared" si="4"/>
        <v/>
      </c>
      <c r="I33" s="43" t="str">
        <f>'Recette salades_sandwich'!BC18</f>
        <v>Condiment 5</v>
      </c>
      <c r="J33" s="43">
        <f>VLOOKUP($I$6,'Recette salades_sandwich'!$A$19:$BL$33,49)</f>
        <v>0</v>
      </c>
      <c r="K33" s="44">
        <f>SUMIF('feuille calcul'!A:A,'récapitulatif prix'!I33,'feuille calcul'!G:G)</f>
        <v>0</v>
      </c>
      <c r="L33" s="45" t="str">
        <f t="shared" si="1"/>
        <v/>
      </c>
    </row>
    <row r="34" spans="2:12">
      <c r="B34" s="43" t="str">
        <f>'Recette salades_sandwich'!BE4</f>
        <v>Composant n°16</v>
      </c>
      <c r="C34" s="43">
        <f>VLOOKUP($B$6,'Recette salades_sandwich'!$A$5:$BL$14,49)</f>
        <v>0</v>
      </c>
      <c r="D34" s="44">
        <f>SUMIF('feuille calcul'!A:A,'récapitulatif prix'!B34,'feuille calcul'!G:G)</f>
        <v>0</v>
      </c>
      <c r="E34" s="45" t="str">
        <f t="shared" si="4"/>
        <v/>
      </c>
      <c r="I34" s="43" t="str">
        <f>'Recette salades_sandwich'!BE18</f>
        <v>Salade</v>
      </c>
      <c r="J34" s="43">
        <f>VLOOKUP($I$6,'Recette salades_sandwich'!$A$19:$BL$33,51)</f>
        <v>0</v>
      </c>
      <c r="K34" s="44">
        <f>SUMIF('feuille calcul'!A:A,'récapitulatif prix'!I34,'feuille calcul'!G:G)</f>
        <v>0.8</v>
      </c>
      <c r="L34" s="45" t="str">
        <f t="shared" si="1"/>
        <v/>
      </c>
    </row>
    <row r="35" spans="2:12">
      <c r="B35" s="43" t="str">
        <f>'Recette salades_sandwich'!BG4</f>
        <v>Composant n°16</v>
      </c>
      <c r="C35" s="43">
        <f>VLOOKUP($B$6,'Recette salades_sandwich'!$A$5:$BL$14,51)</f>
        <v>0</v>
      </c>
      <c r="D35" s="44">
        <f>SUMIF('feuille calcul'!A:A,'récapitulatif prix'!B35,'feuille calcul'!G:G)</f>
        <v>0</v>
      </c>
      <c r="E35" s="45" t="str">
        <f t="shared" si="4"/>
        <v/>
      </c>
      <c r="I35" s="43" t="str">
        <f>'Recette salades_sandwich'!BG18</f>
        <v>Tomate</v>
      </c>
      <c r="J35" s="43">
        <f>VLOOKUP($I$6,'Recette salades_sandwich'!$A$19:$BL$33,53)</f>
        <v>0</v>
      </c>
      <c r="K35" s="44">
        <f>SUMIF('feuille calcul'!A:A,'récapitulatif prix'!I35,'feuille calcul'!G:G)</f>
        <v>1.2</v>
      </c>
      <c r="L35" s="45" t="str">
        <f t="shared" si="1"/>
        <v/>
      </c>
    </row>
    <row r="36" spans="2:12">
      <c r="B36" s="43" t="str">
        <f>'Recette salades_sandwich'!BI4</f>
        <v>Composant n°16</v>
      </c>
      <c r="C36" s="43">
        <f>VLOOKUP($B$6,'Recette salades_sandwich'!$A$5:$BL$14,53)</f>
        <v>0</v>
      </c>
      <c r="D36" s="44">
        <f>SUMIF('feuille calcul'!A:A,'récapitulatif prix'!B36,'feuille calcul'!G:G)</f>
        <v>0</v>
      </c>
      <c r="E36" s="45" t="str">
        <f t="shared" si="4"/>
        <v/>
      </c>
      <c r="I36" s="43" t="str">
        <f>'Recette salades_sandwich'!BI18</f>
        <v>Pomme</v>
      </c>
      <c r="J36" s="43">
        <f>VLOOKUP($I$6,'Recette salades_sandwich'!$A$19:$BL$33,55)</f>
        <v>0</v>
      </c>
      <c r="K36" s="44">
        <f>SUMIF('feuille calcul'!A:A,'récapitulatif prix'!I36,'feuille calcul'!G:G)</f>
        <v>0</v>
      </c>
      <c r="L36" s="45" t="str">
        <f t="shared" si="1"/>
        <v/>
      </c>
    </row>
    <row r="37" spans="2:12">
      <c r="B37" s="43" t="str">
        <f>'Recette salades_sandwich'!BK4</f>
        <v>Composant n°16</v>
      </c>
      <c r="C37" s="43">
        <f>VLOOKUP($B$6,'Recette salades_sandwich'!$A$5:$BL$14,55)</f>
        <v>0</v>
      </c>
      <c r="D37" s="44">
        <f>SUMIF('feuille calcul'!A:A,'récapitulatif prix'!B37,'feuille calcul'!G:G)</f>
        <v>0</v>
      </c>
      <c r="E37" s="45" t="str">
        <f t="shared" si="4"/>
        <v/>
      </c>
      <c r="I37" s="43" t="str">
        <f>'Recette salades_sandwich'!BK18</f>
        <v>Verdure 4</v>
      </c>
      <c r="J37" s="43">
        <f>VLOOKUP($I$6,'Recette salades_sandwich'!$A$19:$BL$33,55)</f>
        <v>0</v>
      </c>
      <c r="K37" s="44">
        <f>SUMIF('feuille calcul'!A:A,'récapitulatif prix'!I37,'feuille calcul'!G:G)</f>
        <v>0</v>
      </c>
      <c r="L37" s="45" t="str">
        <f t="shared" si="1"/>
        <v/>
      </c>
    </row>
    <row r="38" spans="2:12">
      <c r="B38" s="58"/>
      <c r="C38" s="58"/>
      <c r="D38" s="59"/>
      <c r="E38" s="59"/>
      <c r="I38" s="43"/>
      <c r="J38" s="43"/>
      <c r="K38" s="44">
        <f>SUMIF('feuille calcul'!A:A,'récapitulatif prix'!I38,'feuille calcul'!G:G)</f>
        <v>0</v>
      </c>
      <c r="L38" s="45" t="str">
        <f t="shared" si="1"/>
        <v/>
      </c>
    </row>
    <row r="39" spans="2:12">
      <c r="B39" s="58"/>
      <c r="C39" s="58"/>
      <c r="D39" s="59"/>
      <c r="E39" s="59"/>
      <c r="I39" s="43"/>
      <c r="J39" s="43"/>
      <c r="K39" s="44">
        <f>SUMIF('feuille calcul'!A:A,'récapitulatif prix'!I39,'feuille calcul'!G:G)</f>
        <v>0</v>
      </c>
      <c r="L39" s="45" t="str">
        <f t="shared" si="1"/>
        <v/>
      </c>
    </row>
    <row r="40" spans="2:12">
      <c r="B40" s="58"/>
      <c r="C40" s="58"/>
      <c r="D40" s="59"/>
      <c r="E40" s="59"/>
      <c r="I40" s="43"/>
      <c r="J40" s="43"/>
      <c r="K40" s="44">
        <f>SUMIF('feuille calcul'!A:A,'récapitulatif prix'!I40,'feuille calcul'!G:G)</f>
        <v>0</v>
      </c>
      <c r="L40" s="45" t="str">
        <f t="shared" si="1"/>
        <v/>
      </c>
    </row>
    <row r="41" spans="2:12">
      <c r="B41" s="58"/>
      <c r="C41" s="58"/>
      <c r="D41" s="59"/>
      <c r="E41" s="59"/>
      <c r="I41" s="43"/>
      <c r="J41" s="43"/>
      <c r="K41" s="44"/>
      <c r="L41" s="45"/>
    </row>
    <row r="42" spans="2:12" ht="17.25" thickBot="1"/>
    <row r="43" spans="2:12" ht="22.5" thickTop="1" thickBot="1">
      <c r="B43" s="30" t="s">
        <v>78</v>
      </c>
      <c r="C43" s="31"/>
      <c r="D43" s="31"/>
      <c r="E43" s="32">
        <f>SUM(E7:E23)</f>
        <v>0.38700000000000001</v>
      </c>
      <c r="I43" s="30" t="s">
        <v>78</v>
      </c>
      <c r="J43" s="31"/>
      <c r="K43" s="31"/>
      <c r="L43" s="32">
        <f>SUM(L7:L23)</f>
        <v>0</v>
      </c>
    </row>
    <row r="44" spans="2:12" ht="17.25" thickTop="1"/>
  </sheetData>
  <mergeCells count="2">
    <mergeCell ref="E5:E6"/>
    <mergeCell ref="L5:L6"/>
  </mergeCells>
  <dataValidations count="3">
    <dataValidation type="list" allowBlank="1" showDropDown="1" showInputMessage="1" showErrorMessage="1" sqref="A6 H6">
      <formula1>salade</formula1>
    </dataValidation>
    <dataValidation type="list" allowBlank="1" showInputMessage="1" showErrorMessage="1" sqref="B6">
      <formula1>salade</formula1>
    </dataValidation>
    <dataValidation type="list" allowBlank="1" showInputMessage="1" showErrorMessage="1" sqref="I6">
      <formula1>sandwichs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données_fact</vt:lpstr>
      <vt:lpstr>Recette salades_sandwich</vt:lpstr>
      <vt:lpstr>CUMP</vt:lpstr>
      <vt:lpstr>Prix vente</vt:lpstr>
      <vt:lpstr>feuille calcul</vt:lpstr>
      <vt:lpstr>récapitulatif prix</vt:lpstr>
      <vt:lpstr>Feuil1</vt:lpstr>
      <vt:lpstr>composants</vt:lpstr>
      <vt:lpstr>salade</vt:lpstr>
      <vt:lpstr>sandwich</vt:lpstr>
      <vt:lpstr>sandwichs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2011-10-03T06:26:52Z</dcterms:created>
  <dcterms:modified xsi:type="dcterms:W3CDTF">2011-10-04T12:59:40Z</dcterms:modified>
</cp:coreProperties>
</file>