
<file path=[Content_Types].xml><?xml version="1.0" encoding="utf-8"?>
<Types xmlns="http://schemas.openxmlformats.org/package/2006/content-types"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Cache/pivotCacheRecords1.xml" ContentType="application/vnd.openxmlformats-officedocument.spreadsheetml.pivotCacheRecords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20115" windowHeight="7995" activeTab="1"/>
  </bookViews>
  <sheets>
    <sheet name="produit" sheetId="4" r:id="rId1"/>
    <sheet name="salarié" sheetId="1" r:id="rId2"/>
    <sheet name="commande" sheetId="2" r:id="rId3"/>
    <sheet name="Feuil3" sheetId="3" r:id="rId4"/>
  </sheets>
  <definedNames>
    <definedName name="_xlnm._FilterDatabase" localSheetId="1" hidden="1">salarié!$A$3:$P$54</definedName>
  </definedNames>
  <calcPr calcId="125725"/>
  <pivotCaches>
    <pivotCache cacheId="18" r:id="rId5"/>
  </pivotCaches>
</workbook>
</file>

<file path=xl/calcChain.xml><?xml version="1.0" encoding="utf-8"?>
<calcChain xmlns="http://schemas.openxmlformats.org/spreadsheetml/2006/main">
  <c r="D2" i="2"/>
  <c r="E5"/>
  <c r="E4"/>
  <c r="D10"/>
  <c r="D11"/>
  <c r="D12"/>
  <c r="D13"/>
  <c r="D14"/>
  <c r="D15"/>
  <c r="D16"/>
  <c r="D17"/>
  <c r="D18"/>
  <c r="D19"/>
  <c r="D20"/>
  <c r="D21"/>
  <c r="D22"/>
  <c r="D9"/>
  <c r="H23"/>
  <c r="H24"/>
  <c r="H25"/>
  <c r="G23"/>
  <c r="G24"/>
  <c r="G25"/>
  <c r="I23"/>
  <c r="I24"/>
  <c r="I25"/>
  <c r="F23"/>
  <c r="F24"/>
  <c r="F25"/>
  <c r="E23"/>
  <c r="E24"/>
  <c r="E25"/>
  <c r="G34" l="1"/>
  <c r="B10"/>
  <c r="C10"/>
  <c r="B11"/>
  <c r="C11"/>
  <c r="B12"/>
  <c r="C12"/>
  <c r="B13"/>
  <c r="C13"/>
  <c r="B14"/>
  <c r="C14"/>
  <c r="B15"/>
  <c r="C15"/>
  <c r="B16"/>
  <c r="C16"/>
  <c r="B17"/>
  <c r="C17"/>
  <c r="B18"/>
  <c r="C18"/>
  <c r="B19"/>
  <c r="C19"/>
  <c r="B20"/>
  <c r="C20"/>
  <c r="B21"/>
  <c r="C21"/>
  <c r="B22"/>
  <c r="C22"/>
  <c r="C9"/>
  <c r="B23"/>
  <c r="J23" s="1"/>
  <c r="B24"/>
  <c r="J24" s="1"/>
  <c r="B25"/>
  <c r="J25" s="1"/>
  <c r="B34"/>
  <c r="B9"/>
  <c r="G22" l="1"/>
  <c r="F22"/>
  <c r="E22"/>
  <c r="I22" s="1"/>
  <c r="H22"/>
  <c r="G21"/>
  <c r="F21"/>
  <c r="H21"/>
  <c r="E21"/>
  <c r="G20"/>
  <c r="F20"/>
  <c r="E20"/>
  <c r="I20" s="1"/>
  <c r="H20"/>
  <c r="G19"/>
  <c r="F19"/>
  <c r="H19"/>
  <c r="E19"/>
  <c r="G18"/>
  <c r="E18"/>
  <c r="H18"/>
  <c r="F18"/>
  <c r="G17"/>
  <c r="F17"/>
  <c r="H17"/>
  <c r="E17"/>
  <c r="I17" s="1"/>
  <c r="G16"/>
  <c r="H16"/>
  <c r="F16"/>
  <c r="E16"/>
  <c r="I16" s="1"/>
  <c r="G15"/>
  <c r="F15"/>
  <c r="H15"/>
  <c r="E15"/>
  <c r="I15" s="1"/>
  <c r="F14"/>
  <c r="H14"/>
  <c r="G14"/>
  <c r="E14"/>
  <c r="G13"/>
  <c r="E13"/>
  <c r="H13"/>
  <c r="F13"/>
  <c r="E12"/>
  <c r="H12"/>
  <c r="G12"/>
  <c r="F12"/>
  <c r="G11"/>
  <c r="H11"/>
  <c r="F11"/>
  <c r="E11"/>
  <c r="I11" s="1"/>
  <c r="E10"/>
  <c r="H10"/>
  <c r="G10"/>
  <c r="F10"/>
  <c r="J10" s="1"/>
  <c r="G9"/>
  <c r="H9"/>
  <c r="E9"/>
  <c r="I9" s="1"/>
  <c r="F9"/>
  <c r="J9" s="1"/>
  <c r="J11"/>
  <c r="J12"/>
  <c r="I12"/>
  <c r="I10"/>
  <c r="J15" l="1"/>
  <c r="I19"/>
  <c r="I21"/>
  <c r="J17"/>
  <c r="J18"/>
  <c r="I18"/>
  <c r="J16"/>
  <c r="J19"/>
  <c r="J20"/>
  <c r="J21"/>
  <c r="J22"/>
  <c r="J14"/>
  <c r="J13"/>
  <c r="I13"/>
  <c r="I14"/>
</calcChain>
</file>

<file path=xl/sharedStrings.xml><?xml version="1.0" encoding="utf-8"?>
<sst xmlns="http://schemas.openxmlformats.org/spreadsheetml/2006/main" count="300" uniqueCount="140">
  <si>
    <t>Produit</t>
  </si>
  <si>
    <t>temps</t>
  </si>
  <si>
    <t>A</t>
  </si>
  <si>
    <t>(Tous)</t>
  </si>
  <si>
    <t>Valeurs</t>
  </si>
  <si>
    <t>Salarié</t>
  </si>
  <si>
    <t>machine 1</t>
  </si>
  <si>
    <t>machine 2</t>
  </si>
  <si>
    <t>machine 3</t>
  </si>
  <si>
    <t>P/A</t>
  </si>
  <si>
    <t>machine 4</t>
  </si>
  <si>
    <t>salarié 34</t>
  </si>
  <si>
    <t>salarié 35</t>
  </si>
  <si>
    <t>salarié 36</t>
  </si>
  <si>
    <t>salarié 37</t>
  </si>
  <si>
    <t>salarié 38</t>
  </si>
  <si>
    <t>salarié 39</t>
  </si>
  <si>
    <t>salarié 40</t>
  </si>
  <si>
    <t>salarié 41</t>
  </si>
  <si>
    <t>salarié 42</t>
  </si>
  <si>
    <t>salarié 43</t>
  </si>
  <si>
    <t>salarié 44</t>
  </si>
  <si>
    <t>P</t>
  </si>
  <si>
    <t>p</t>
  </si>
  <si>
    <t>Étiquettes de lignes</t>
  </si>
  <si>
    <t>Total général</t>
  </si>
  <si>
    <t>Produit 1</t>
  </si>
  <si>
    <t>Temps</t>
  </si>
  <si>
    <t>Nb Pers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</si>
  <si>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</si>
  <si>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</si>
  <si>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</si>
  <si>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</si>
  <si>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</si>
  <si>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</si>
  <si>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</si>
  <si>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</si>
  <si>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</si>
  <si>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</si>
  <si>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</si>
  <si>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</si>
  <si>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</si>
  <si>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</si>
  <si>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</si>
  <si>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</si>
  <si>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</t>
  </si>
  <si>
    <t>poste</t>
  </si>
  <si>
    <t>Pers poste0</t>
  </si>
  <si>
    <t>Pers poste1</t>
  </si>
  <si>
    <t>Personnel</t>
  </si>
  <si>
    <t>Conducteur</t>
  </si>
  <si>
    <t>Nb pers necéssaire</t>
  </si>
  <si>
    <t>Machine</t>
  </si>
  <si>
    <t>possibilité production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</si>
  <si>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</si>
  <si>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</si>
  <si>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</si>
  <si>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</si>
  <si>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</si>
  <si>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</si>
  <si>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</si>
  <si>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</si>
  <si>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machine 13</t>
  </si>
  <si>
    <t>Mettre 0 pour inapte machine, 1 apte machine, 2 conducteur de ligne machine</t>
  </si>
  <si>
    <t>Nombre de Salarié</t>
  </si>
  <si>
    <t>Étiquettes de colonnes</t>
  </si>
  <si>
    <t xml:space="preserve"> machine 1</t>
  </si>
  <si>
    <t xml:space="preserve"> machine 2</t>
  </si>
  <si>
    <t xml:space="preserve"> machine 3</t>
  </si>
  <si>
    <t xml:space="preserve"> machine 4</t>
  </si>
  <si>
    <t xml:space="preserve"> machine 5</t>
  </si>
  <si>
    <t xml:space="preserve"> machine 6</t>
  </si>
  <si>
    <t xml:space="preserve"> machine 7</t>
  </si>
  <si>
    <t xml:space="preserve"> machine 8</t>
  </si>
  <si>
    <t xml:space="preserve"> machine 9</t>
  </si>
  <si>
    <t xml:space="preserve"> machine 10</t>
  </si>
  <si>
    <t xml:space="preserve"> machine 11</t>
  </si>
  <si>
    <t xml:space="preserve"> machine 12</t>
  </si>
  <si>
    <t xml:space="preserve"> machine 13</t>
  </si>
  <si>
    <t xml:space="preserve"> Machine 1</t>
  </si>
  <si>
    <t xml:space="preserve"> Machine 2</t>
  </si>
  <si>
    <t xml:space="preserve">Nombre de personnes disponible </t>
  </si>
  <si>
    <t>Poste 1 :</t>
  </si>
  <si>
    <t>Poste 0 :</t>
  </si>
  <si>
    <t>Personnel Poste 0 / Poste 1</t>
  </si>
  <si>
    <t>Planning de production</t>
  </si>
  <si>
    <t>conditionneuse(s)</t>
  </si>
  <si>
    <t>Machine 1 Qualif / poste</t>
  </si>
  <si>
    <t>Machine 2 Qualif / Poste</t>
  </si>
  <si>
    <t>Machine 3 Qualif /Poste</t>
  </si>
  <si>
    <t>Poste</t>
  </si>
  <si>
    <t>salarié 45</t>
  </si>
  <si>
    <t>salarié 46</t>
  </si>
  <si>
    <t>salarié 47</t>
  </si>
  <si>
    <t>salarié 48</t>
  </si>
  <si>
    <t>salarié 49</t>
  </si>
  <si>
    <t>salarié 50</t>
  </si>
  <si>
    <t>salarié 51</t>
  </si>
  <si>
    <t>Machine 4 Qualif</t>
  </si>
  <si>
    <t>Machine 5</t>
  </si>
  <si>
    <t>Machine 6</t>
  </si>
  <si>
    <t>Machine 7</t>
  </si>
  <si>
    <t>Machine 8</t>
  </si>
  <si>
    <t>Machine 9</t>
  </si>
  <si>
    <t>Machine 10</t>
  </si>
  <si>
    <t>Machine 11</t>
  </si>
  <si>
    <t>Machine 12</t>
  </si>
  <si>
    <t>Salarié 1</t>
  </si>
  <si>
    <t>Salarié 2</t>
  </si>
  <si>
    <t>Salarié 3</t>
  </si>
  <si>
    <t>Salarié 4</t>
  </si>
  <si>
    <t>Salarié 5</t>
  </si>
  <si>
    <t>Salarié 6</t>
  </si>
  <si>
    <t>Salarié 7</t>
  </si>
  <si>
    <t>Salarié 8</t>
  </si>
  <si>
    <t>Salarié 9</t>
  </si>
  <si>
    <t>Salarié 10</t>
  </si>
  <si>
    <t>Salarié 11</t>
  </si>
  <si>
    <t>Salarié 12</t>
  </si>
  <si>
    <t>Salarié 13</t>
  </si>
  <si>
    <t>Salarié 14</t>
  </si>
  <si>
    <t>Salarié 15</t>
  </si>
  <si>
    <t>Salarié 16</t>
  </si>
  <si>
    <t>Salarié 17</t>
  </si>
  <si>
    <t>Salarié 18</t>
  </si>
  <si>
    <t>Salarié 19</t>
  </si>
  <si>
    <t>Salarié 20</t>
  </si>
  <si>
    <t>Salarié 21</t>
  </si>
  <si>
    <t>Salarié 22</t>
  </si>
  <si>
    <t>Salarié 23</t>
  </si>
  <si>
    <t>Salarié 24</t>
  </si>
  <si>
    <t>Salarié 25</t>
  </si>
  <si>
    <t>Salarié 26</t>
  </si>
  <si>
    <t>Salarié 27</t>
  </si>
  <si>
    <t>Salarié 28</t>
  </si>
  <si>
    <t>Salarié 29</t>
  </si>
  <si>
    <t>Salarié 30</t>
  </si>
  <si>
    <t>Salarié 31</t>
  </si>
  <si>
    <t>Salarié 32</t>
  </si>
  <si>
    <t>Salarié 33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</si>
</sst>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i/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i/>
      <u/>
      <sz val="11"/>
      <color theme="1"/>
      <name val="Comic Sans MS"/>
      <family val="4"/>
    </font>
  </fonts>
  <fills count="10">
    <fill>
      <patternFill patternType="none"/>
    </fill>
    <fill>
      <patternFill patternType="gray125"/>
    </fill>
    <fill>
      <patternFill patternType="solid">
        <fgColor theme="9" tint="0.59996337778862885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599963377788628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450666829432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Continuous"/>
    </xf>
    <xf numFmtId="0" fontId="1" fillId="0" borderId="3" xfId="0" applyFont="1" applyBorder="1" applyAlignment="1">
      <alignment horizontal="centerContinuous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1" fillId="4" borderId="0" xfId="0" applyFont="1" applyFill="1"/>
    <xf numFmtId="0" fontId="2" fillId="0" borderId="0" xfId="0" applyFont="1"/>
    <xf numFmtId="0" fontId="1" fillId="0" borderId="0" xfId="0" pivotButton="1" applyFont="1"/>
    <xf numFmtId="0" fontId="1" fillId="0" borderId="0" xfId="0" applyFont="1" applyAlignment="1">
      <alignment horizontal="left"/>
    </xf>
    <xf numFmtId="0" fontId="1" fillId="0" borderId="0" xfId="0" applyNumberFormat="1" applyFont="1"/>
    <xf numFmtId="0" fontId="1" fillId="5" borderId="4" xfId="0" applyFont="1" applyFill="1" applyBorder="1"/>
    <xf numFmtId="0" fontId="1" fillId="6" borderId="5" xfId="0" applyFont="1" applyFill="1" applyBorder="1"/>
    <xf numFmtId="0" fontId="1" fillId="0" borderId="0" xfId="0" pivotButton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 wrapText="1"/>
    </xf>
    <xf numFmtId="0" fontId="1" fillId="7" borderId="1" xfId="0" applyFont="1" applyFill="1" applyBorder="1"/>
    <xf numFmtId="0" fontId="1" fillId="8" borderId="1" xfId="0" applyFont="1" applyFill="1" applyBorder="1"/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1" fillId="9" borderId="0" xfId="0" applyFont="1" applyFill="1"/>
  </cellXfs>
  <cellStyles count="1">
    <cellStyle name="Normal" xfId="0" builtinId="0"/>
  </cellStyles>
  <dxfs count="36">
    <dxf>
      <font>
        <name val="Comic Sans MS"/>
        <scheme val="none"/>
      </font>
    </dxf>
    <dxf>
      <font>
        <name val="Comic Sans MS"/>
        <scheme val="none"/>
      </font>
    </dxf>
    <dxf>
      <fill>
        <patternFill patternType="solid">
          <bgColor theme="5" tint="0.39994506668294322"/>
        </patternFill>
      </fill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ill>
        <patternFill patternType="solid">
          <bgColor theme="5" tint="0.39994506668294322"/>
        </patternFill>
      </fill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ill>
        <patternFill patternType="solid">
          <bgColor theme="5" tint="0.39994506668294322"/>
        </patternFill>
      </fill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ill>
        <patternFill patternType="solid">
          <bgColor theme="5" tint="0.39994506668294322"/>
        </patternFill>
      </fill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ill>
        <patternFill patternType="solid">
          <bgColor theme="5" tint="0.39994506668294322"/>
        </patternFill>
      </fill>
    </dxf>
    <dxf>
      <font>
        <name val="Comic Sans MS"/>
        <scheme val="none"/>
      </font>
    </dxf>
    <dxf>
      <font>
        <name val="Comic Sans MS"/>
        <scheme val="none"/>
      </font>
    </dxf>
    <dxf>
      <font>
        <name val="Comic Sans MS"/>
        <scheme val="none"/>
      </font>
    </dxf>
    <dxf>
      <fill>
        <patternFill patternType="solid">
          <bgColor theme="5" tint="0.39994506668294322"/>
        </patternFill>
      </fill>
    </dxf>
    <dxf>
      <font>
        <name val="Comic Sans MS"/>
        <scheme val="none"/>
      </font>
    </dxf>
    <dxf>
      <font>
        <name val="Comic Sans MS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buyse" refreshedDate="40968.804723958332" createdVersion="3" refreshedVersion="3" minRefreshableVersion="3" recordCount="51">
  <cacheSource type="worksheet">
    <worksheetSource ref="A3:P54" sheet="salarié"/>
  </cacheSource>
  <cacheFields count="16">
    <cacheField name="Salarié" numFmtId="0">
      <sharedItems count="50">
        <s v="Aviles Corinne"/>
        <s v="Barbeyer"/>
        <s v="Cascales"/>
        <s v="Charron"/>
        <s v="Coste"/>
        <s v="Gauthier"/>
        <s v="Montet"/>
        <s v="Reboul"/>
        <s v="Rojas "/>
        <s v="Veyrat"/>
        <s v="Augier"/>
        <s v="Chauvain"/>
        <s v="Juchereau"/>
        <s v="Marseille"/>
        <s v="Renaux"/>
        <s v="Dorier"/>
        <s v="Haond"/>
        <s v="Hecquet"/>
        <s v="Lantheaume"/>
        <s v="Nodin"/>
        <s v="Renardias"/>
        <s v="Roux"/>
        <s v="Rive"/>
        <s v="Vincent"/>
        <s v="Collus"/>
        <s v="Douillon"/>
        <s v="Maza"/>
        <s v="Gaillard"/>
        <s v="Tell"/>
        <s v="Zizernaghian"/>
        <s v="Collin"/>
        <s v="Costabelli"/>
        <s v="salarié 34"/>
        <s v="salarié 35"/>
        <s v="salarié 36"/>
        <s v="salarié 37"/>
        <s v="salarié 38"/>
        <s v="salarié 39"/>
        <s v="salarié 40"/>
        <s v="salarié 41"/>
        <s v="salarié 42"/>
        <s v="salarié 43"/>
        <s v="salarié 44"/>
        <s v="salarié 45"/>
        <s v="salarié 46"/>
        <s v="salarié 47"/>
        <s v="salarié 48"/>
        <s v="salarié 49"/>
        <s v="salarié 50"/>
        <s v="salarié 51"/>
      </sharedItems>
    </cacheField>
    <cacheField name="P/A" numFmtId="0">
      <sharedItems containsBlank="1" count="3">
        <s v="P"/>
        <s v="A"/>
        <m/>
      </sharedItems>
    </cacheField>
    <cacheField name="poste" numFmtId="0">
      <sharedItems containsString="0" containsBlank="1" containsNumber="1" containsInteger="1" minValue="0" maxValue="1" count="3">
        <n v="1"/>
        <n v="0"/>
        <m/>
      </sharedItems>
    </cacheField>
    <cacheField name="machine 1" numFmtId="0">
      <sharedItems containsSemiMixedTypes="0" containsString="0" containsNumber="1" containsInteger="1" minValue="0" maxValue="2" count="3">
        <n v="1"/>
        <n v="2"/>
        <n v="0"/>
      </sharedItems>
    </cacheField>
    <cacheField name="machine 2" numFmtId="0">
      <sharedItems containsSemiMixedTypes="0" containsString="0" containsNumber="1" containsInteger="1" minValue="0" maxValue="2" count="3">
        <n v="1"/>
        <n v="2"/>
        <n v="0"/>
      </sharedItems>
    </cacheField>
    <cacheField name="machine 3" numFmtId="0">
      <sharedItems containsSemiMixedTypes="0" containsString="0" containsNumber="1" containsInteger="1" minValue="0" maxValue="2" count="3">
        <n v="1"/>
        <n v="2"/>
        <n v="0"/>
      </sharedItems>
    </cacheField>
    <cacheField name="machine 4" numFmtId="0">
      <sharedItems containsSemiMixedTypes="0" containsString="0" containsNumber="1" containsInteger="1" minValue="0" maxValue="2" count="3">
        <n v="1"/>
        <n v="2"/>
        <n v="0"/>
      </sharedItems>
    </cacheField>
    <cacheField name="machine 5" numFmtId="0">
      <sharedItems containsSemiMixedTypes="0" containsString="0" containsNumber="1" containsInteger="1" minValue="0" maxValue="2" count="3">
        <n v="1"/>
        <n v="2"/>
        <n v="0"/>
      </sharedItems>
    </cacheField>
    <cacheField name="machine 6" numFmtId="0">
      <sharedItems containsSemiMixedTypes="0" containsString="0" containsNumber="1" containsInteger="1" minValue="0" maxValue="1" count="2">
        <n v="1"/>
        <n v="0"/>
      </sharedItems>
    </cacheField>
    <cacheField name="machine 7" numFmtId="0">
      <sharedItems containsSemiMixedTypes="0" containsString="0" containsNumber="1" containsInteger="1" minValue="0" maxValue="2" count="3">
        <n v="1"/>
        <n v="2"/>
        <n v="0"/>
      </sharedItems>
    </cacheField>
    <cacheField name="machine 8" numFmtId="0">
      <sharedItems containsSemiMixedTypes="0" containsString="0" containsNumber="1" containsInteger="1" minValue="0" maxValue="1" count="2">
        <n v="1"/>
        <n v="0"/>
      </sharedItems>
    </cacheField>
    <cacheField name="machine 9" numFmtId="0">
      <sharedItems containsSemiMixedTypes="0" containsString="0" containsNumber="1" containsInteger="1" minValue="0" maxValue="1" count="2">
        <n v="1"/>
        <n v="0"/>
      </sharedItems>
    </cacheField>
    <cacheField name="machine 10" numFmtId="0">
      <sharedItems containsSemiMixedTypes="0" containsString="0" containsNumber="1" containsInteger="1" minValue="0" maxValue="2" count="3">
        <n v="2"/>
        <n v="1"/>
        <n v="0"/>
      </sharedItems>
    </cacheField>
    <cacheField name="machine 11" numFmtId="0">
      <sharedItems containsSemiMixedTypes="0" containsString="0" containsNumber="1" containsInteger="1" minValue="0" maxValue="1" count="2">
        <n v="1"/>
        <n v="0"/>
      </sharedItems>
    </cacheField>
    <cacheField name="machine 12" numFmtId="0">
      <sharedItems containsSemiMixedTypes="0" containsString="0" containsNumber="1" containsInteger="1" minValue="0" maxValue="1" count="2">
        <n v="1"/>
        <n v="0"/>
      </sharedItems>
    </cacheField>
    <cacheField name="machine 13" numFmtId="0">
      <sharedItems containsSemiMixedTypes="0" containsString="0" containsNumber="1" containsInteger="1" minValue="0" maxValue="2" count="3">
        <n v="1"/>
        <n v="0"/>
        <n v="2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x v="0"/>
    <x v="0"/>
    <x v="0"/>
    <x v="0"/>
    <x v="0"/>
    <x v="0"/>
    <x v="0"/>
    <x v="0"/>
    <x v="0"/>
    <x v="0"/>
    <x v="0"/>
    <x v="0"/>
    <x v="0"/>
    <x v="0"/>
    <x v="0"/>
    <x v="0"/>
  </r>
  <r>
    <x v="1"/>
    <x v="0"/>
    <x v="0"/>
    <x v="0"/>
    <x v="1"/>
    <x v="0"/>
    <x v="1"/>
    <x v="0"/>
    <x v="0"/>
    <x v="1"/>
    <x v="0"/>
    <x v="0"/>
    <x v="0"/>
    <x v="0"/>
    <x v="0"/>
    <x v="0"/>
  </r>
  <r>
    <x v="2"/>
    <x v="0"/>
    <x v="0"/>
    <x v="0"/>
    <x v="0"/>
    <x v="0"/>
    <x v="0"/>
    <x v="0"/>
    <x v="0"/>
    <x v="0"/>
    <x v="0"/>
    <x v="0"/>
    <x v="1"/>
    <x v="0"/>
    <x v="0"/>
    <x v="1"/>
  </r>
  <r>
    <x v="3"/>
    <x v="0"/>
    <x v="0"/>
    <x v="0"/>
    <x v="2"/>
    <x v="0"/>
    <x v="0"/>
    <x v="1"/>
    <x v="0"/>
    <x v="0"/>
    <x v="0"/>
    <x v="0"/>
    <x v="1"/>
    <x v="0"/>
    <x v="0"/>
    <x v="1"/>
  </r>
  <r>
    <x v="4"/>
    <x v="0"/>
    <x v="0"/>
    <x v="0"/>
    <x v="0"/>
    <x v="0"/>
    <x v="1"/>
    <x v="0"/>
    <x v="0"/>
    <x v="0"/>
    <x v="0"/>
    <x v="0"/>
    <x v="0"/>
    <x v="0"/>
    <x v="1"/>
    <x v="1"/>
  </r>
  <r>
    <x v="5"/>
    <x v="0"/>
    <x v="0"/>
    <x v="0"/>
    <x v="2"/>
    <x v="1"/>
    <x v="0"/>
    <x v="0"/>
    <x v="0"/>
    <x v="0"/>
    <x v="0"/>
    <x v="0"/>
    <x v="0"/>
    <x v="0"/>
    <x v="1"/>
    <x v="1"/>
  </r>
  <r>
    <x v="6"/>
    <x v="0"/>
    <x v="0"/>
    <x v="0"/>
    <x v="0"/>
    <x v="0"/>
    <x v="0"/>
    <x v="1"/>
    <x v="0"/>
    <x v="0"/>
    <x v="0"/>
    <x v="0"/>
    <x v="0"/>
    <x v="0"/>
    <x v="1"/>
    <x v="1"/>
  </r>
  <r>
    <x v="7"/>
    <x v="0"/>
    <x v="0"/>
    <x v="0"/>
    <x v="1"/>
    <x v="0"/>
    <x v="0"/>
    <x v="0"/>
    <x v="0"/>
    <x v="0"/>
    <x v="0"/>
    <x v="0"/>
    <x v="0"/>
    <x v="0"/>
    <x v="0"/>
    <x v="0"/>
  </r>
  <r>
    <x v="8"/>
    <x v="0"/>
    <x v="0"/>
    <x v="0"/>
    <x v="0"/>
    <x v="0"/>
    <x v="0"/>
    <x v="0"/>
    <x v="0"/>
    <x v="0"/>
    <x v="0"/>
    <x v="0"/>
    <x v="0"/>
    <x v="0"/>
    <x v="1"/>
    <x v="1"/>
  </r>
  <r>
    <x v="9"/>
    <x v="0"/>
    <x v="0"/>
    <x v="1"/>
    <x v="0"/>
    <x v="0"/>
    <x v="1"/>
    <x v="0"/>
    <x v="0"/>
    <x v="0"/>
    <x v="0"/>
    <x v="0"/>
    <x v="0"/>
    <x v="0"/>
    <x v="1"/>
    <x v="0"/>
  </r>
  <r>
    <x v="10"/>
    <x v="0"/>
    <x v="0"/>
    <x v="0"/>
    <x v="0"/>
    <x v="0"/>
    <x v="0"/>
    <x v="0"/>
    <x v="0"/>
    <x v="1"/>
    <x v="0"/>
    <x v="0"/>
    <x v="0"/>
    <x v="1"/>
    <x v="1"/>
    <x v="0"/>
  </r>
  <r>
    <x v="11"/>
    <x v="0"/>
    <x v="0"/>
    <x v="0"/>
    <x v="2"/>
    <x v="0"/>
    <x v="0"/>
    <x v="0"/>
    <x v="0"/>
    <x v="2"/>
    <x v="0"/>
    <x v="0"/>
    <x v="0"/>
    <x v="1"/>
    <x v="0"/>
    <x v="0"/>
  </r>
  <r>
    <x v="12"/>
    <x v="0"/>
    <x v="0"/>
    <x v="0"/>
    <x v="2"/>
    <x v="0"/>
    <x v="2"/>
    <x v="0"/>
    <x v="1"/>
    <x v="2"/>
    <x v="1"/>
    <x v="0"/>
    <x v="0"/>
    <x v="1"/>
    <x v="0"/>
    <x v="0"/>
  </r>
  <r>
    <x v="13"/>
    <x v="0"/>
    <x v="0"/>
    <x v="0"/>
    <x v="0"/>
    <x v="2"/>
    <x v="0"/>
    <x v="0"/>
    <x v="1"/>
    <x v="2"/>
    <x v="1"/>
    <x v="0"/>
    <x v="0"/>
    <x v="1"/>
    <x v="0"/>
    <x v="0"/>
  </r>
  <r>
    <x v="14"/>
    <x v="1"/>
    <x v="0"/>
    <x v="0"/>
    <x v="2"/>
    <x v="2"/>
    <x v="2"/>
    <x v="0"/>
    <x v="0"/>
    <x v="2"/>
    <x v="1"/>
    <x v="0"/>
    <x v="0"/>
    <x v="0"/>
    <x v="0"/>
    <x v="0"/>
  </r>
  <r>
    <x v="15"/>
    <x v="0"/>
    <x v="1"/>
    <x v="0"/>
    <x v="0"/>
    <x v="2"/>
    <x v="2"/>
    <x v="2"/>
    <x v="1"/>
    <x v="2"/>
    <x v="1"/>
    <x v="1"/>
    <x v="0"/>
    <x v="1"/>
    <x v="0"/>
    <x v="0"/>
  </r>
  <r>
    <x v="16"/>
    <x v="0"/>
    <x v="1"/>
    <x v="0"/>
    <x v="0"/>
    <x v="2"/>
    <x v="2"/>
    <x v="2"/>
    <x v="0"/>
    <x v="0"/>
    <x v="1"/>
    <x v="1"/>
    <x v="0"/>
    <x v="0"/>
    <x v="0"/>
    <x v="0"/>
  </r>
  <r>
    <x v="17"/>
    <x v="0"/>
    <x v="1"/>
    <x v="0"/>
    <x v="2"/>
    <x v="0"/>
    <x v="2"/>
    <x v="2"/>
    <x v="0"/>
    <x v="2"/>
    <x v="1"/>
    <x v="1"/>
    <x v="0"/>
    <x v="1"/>
    <x v="0"/>
    <x v="0"/>
  </r>
  <r>
    <x v="18"/>
    <x v="0"/>
    <x v="1"/>
    <x v="0"/>
    <x v="0"/>
    <x v="0"/>
    <x v="0"/>
    <x v="2"/>
    <x v="0"/>
    <x v="2"/>
    <x v="1"/>
    <x v="1"/>
    <x v="0"/>
    <x v="0"/>
    <x v="0"/>
    <x v="0"/>
  </r>
  <r>
    <x v="19"/>
    <x v="1"/>
    <x v="1"/>
    <x v="0"/>
    <x v="0"/>
    <x v="0"/>
    <x v="0"/>
    <x v="0"/>
    <x v="0"/>
    <x v="0"/>
    <x v="1"/>
    <x v="1"/>
    <x v="1"/>
    <x v="0"/>
    <x v="0"/>
    <x v="0"/>
  </r>
  <r>
    <x v="20"/>
    <x v="0"/>
    <x v="1"/>
    <x v="0"/>
    <x v="0"/>
    <x v="0"/>
    <x v="0"/>
    <x v="0"/>
    <x v="0"/>
    <x v="0"/>
    <x v="1"/>
    <x v="1"/>
    <x v="1"/>
    <x v="0"/>
    <x v="0"/>
    <x v="0"/>
  </r>
  <r>
    <x v="21"/>
    <x v="0"/>
    <x v="1"/>
    <x v="0"/>
    <x v="0"/>
    <x v="0"/>
    <x v="0"/>
    <x v="0"/>
    <x v="0"/>
    <x v="0"/>
    <x v="0"/>
    <x v="1"/>
    <x v="1"/>
    <x v="0"/>
    <x v="0"/>
    <x v="0"/>
  </r>
  <r>
    <x v="22"/>
    <x v="1"/>
    <x v="1"/>
    <x v="0"/>
    <x v="0"/>
    <x v="0"/>
    <x v="0"/>
    <x v="0"/>
    <x v="0"/>
    <x v="0"/>
    <x v="0"/>
    <x v="0"/>
    <x v="1"/>
    <x v="0"/>
    <x v="0"/>
    <x v="0"/>
  </r>
  <r>
    <x v="23"/>
    <x v="0"/>
    <x v="1"/>
    <x v="0"/>
    <x v="0"/>
    <x v="0"/>
    <x v="0"/>
    <x v="0"/>
    <x v="0"/>
    <x v="0"/>
    <x v="0"/>
    <x v="0"/>
    <x v="1"/>
    <x v="0"/>
    <x v="0"/>
    <x v="0"/>
  </r>
  <r>
    <x v="24"/>
    <x v="1"/>
    <x v="1"/>
    <x v="0"/>
    <x v="0"/>
    <x v="0"/>
    <x v="0"/>
    <x v="0"/>
    <x v="0"/>
    <x v="0"/>
    <x v="0"/>
    <x v="0"/>
    <x v="1"/>
    <x v="0"/>
    <x v="0"/>
    <x v="0"/>
  </r>
  <r>
    <x v="25"/>
    <x v="1"/>
    <x v="1"/>
    <x v="0"/>
    <x v="0"/>
    <x v="0"/>
    <x v="0"/>
    <x v="0"/>
    <x v="0"/>
    <x v="0"/>
    <x v="0"/>
    <x v="0"/>
    <x v="1"/>
    <x v="0"/>
    <x v="0"/>
    <x v="0"/>
  </r>
  <r>
    <x v="17"/>
    <x v="0"/>
    <x v="1"/>
    <x v="0"/>
    <x v="0"/>
    <x v="0"/>
    <x v="0"/>
    <x v="0"/>
    <x v="0"/>
    <x v="0"/>
    <x v="0"/>
    <x v="0"/>
    <x v="1"/>
    <x v="0"/>
    <x v="0"/>
    <x v="0"/>
  </r>
  <r>
    <x v="26"/>
    <x v="0"/>
    <x v="1"/>
    <x v="0"/>
    <x v="1"/>
    <x v="0"/>
    <x v="1"/>
    <x v="0"/>
    <x v="0"/>
    <x v="1"/>
    <x v="0"/>
    <x v="0"/>
    <x v="0"/>
    <x v="0"/>
    <x v="0"/>
    <x v="0"/>
  </r>
  <r>
    <x v="27"/>
    <x v="0"/>
    <x v="1"/>
    <x v="0"/>
    <x v="0"/>
    <x v="0"/>
    <x v="0"/>
    <x v="0"/>
    <x v="0"/>
    <x v="0"/>
    <x v="0"/>
    <x v="0"/>
    <x v="1"/>
    <x v="0"/>
    <x v="0"/>
    <x v="0"/>
  </r>
  <r>
    <x v="28"/>
    <x v="0"/>
    <x v="1"/>
    <x v="0"/>
    <x v="0"/>
    <x v="0"/>
    <x v="0"/>
    <x v="0"/>
    <x v="0"/>
    <x v="0"/>
    <x v="0"/>
    <x v="0"/>
    <x v="1"/>
    <x v="0"/>
    <x v="0"/>
    <x v="0"/>
  </r>
  <r>
    <x v="29"/>
    <x v="0"/>
    <x v="1"/>
    <x v="0"/>
    <x v="0"/>
    <x v="0"/>
    <x v="0"/>
    <x v="0"/>
    <x v="0"/>
    <x v="0"/>
    <x v="0"/>
    <x v="0"/>
    <x v="1"/>
    <x v="0"/>
    <x v="0"/>
    <x v="0"/>
  </r>
  <r>
    <x v="30"/>
    <x v="0"/>
    <x v="0"/>
    <x v="0"/>
    <x v="0"/>
    <x v="0"/>
    <x v="0"/>
    <x v="0"/>
    <x v="0"/>
    <x v="0"/>
    <x v="0"/>
    <x v="0"/>
    <x v="1"/>
    <x v="0"/>
    <x v="0"/>
    <x v="0"/>
  </r>
  <r>
    <x v="31"/>
    <x v="0"/>
    <x v="1"/>
    <x v="0"/>
    <x v="1"/>
    <x v="0"/>
    <x v="1"/>
    <x v="0"/>
    <x v="0"/>
    <x v="1"/>
    <x v="0"/>
    <x v="0"/>
    <x v="0"/>
    <x v="0"/>
    <x v="0"/>
    <x v="2"/>
  </r>
  <r>
    <x v="32"/>
    <x v="2"/>
    <x v="2"/>
    <x v="2"/>
    <x v="2"/>
    <x v="2"/>
    <x v="2"/>
    <x v="2"/>
    <x v="1"/>
    <x v="2"/>
    <x v="1"/>
    <x v="1"/>
    <x v="2"/>
    <x v="1"/>
    <x v="1"/>
    <x v="1"/>
  </r>
  <r>
    <x v="33"/>
    <x v="2"/>
    <x v="2"/>
    <x v="2"/>
    <x v="2"/>
    <x v="2"/>
    <x v="2"/>
    <x v="2"/>
    <x v="1"/>
    <x v="2"/>
    <x v="1"/>
    <x v="1"/>
    <x v="2"/>
    <x v="1"/>
    <x v="1"/>
    <x v="1"/>
  </r>
  <r>
    <x v="34"/>
    <x v="2"/>
    <x v="2"/>
    <x v="2"/>
    <x v="2"/>
    <x v="2"/>
    <x v="2"/>
    <x v="2"/>
    <x v="1"/>
    <x v="2"/>
    <x v="1"/>
    <x v="1"/>
    <x v="2"/>
    <x v="1"/>
    <x v="1"/>
    <x v="1"/>
  </r>
  <r>
    <x v="35"/>
    <x v="2"/>
    <x v="2"/>
    <x v="2"/>
    <x v="2"/>
    <x v="2"/>
    <x v="2"/>
    <x v="2"/>
    <x v="1"/>
    <x v="2"/>
    <x v="1"/>
    <x v="1"/>
    <x v="2"/>
    <x v="1"/>
    <x v="1"/>
    <x v="1"/>
  </r>
  <r>
    <x v="36"/>
    <x v="2"/>
    <x v="2"/>
    <x v="2"/>
    <x v="2"/>
    <x v="2"/>
    <x v="2"/>
    <x v="2"/>
    <x v="1"/>
    <x v="2"/>
    <x v="1"/>
    <x v="1"/>
    <x v="2"/>
    <x v="1"/>
    <x v="1"/>
    <x v="1"/>
  </r>
  <r>
    <x v="37"/>
    <x v="2"/>
    <x v="2"/>
    <x v="2"/>
    <x v="2"/>
    <x v="2"/>
    <x v="2"/>
    <x v="2"/>
    <x v="1"/>
    <x v="2"/>
    <x v="1"/>
    <x v="1"/>
    <x v="2"/>
    <x v="1"/>
    <x v="1"/>
    <x v="1"/>
  </r>
  <r>
    <x v="38"/>
    <x v="2"/>
    <x v="2"/>
    <x v="2"/>
    <x v="2"/>
    <x v="2"/>
    <x v="2"/>
    <x v="2"/>
    <x v="1"/>
    <x v="2"/>
    <x v="1"/>
    <x v="1"/>
    <x v="2"/>
    <x v="1"/>
    <x v="1"/>
    <x v="1"/>
  </r>
  <r>
    <x v="39"/>
    <x v="2"/>
    <x v="2"/>
    <x v="2"/>
    <x v="2"/>
    <x v="2"/>
    <x v="2"/>
    <x v="2"/>
    <x v="1"/>
    <x v="2"/>
    <x v="1"/>
    <x v="1"/>
    <x v="2"/>
    <x v="1"/>
    <x v="1"/>
    <x v="1"/>
  </r>
  <r>
    <x v="40"/>
    <x v="2"/>
    <x v="2"/>
    <x v="2"/>
    <x v="2"/>
    <x v="2"/>
    <x v="2"/>
    <x v="2"/>
    <x v="1"/>
    <x v="2"/>
    <x v="1"/>
    <x v="1"/>
    <x v="2"/>
    <x v="1"/>
    <x v="1"/>
    <x v="1"/>
  </r>
  <r>
    <x v="41"/>
    <x v="2"/>
    <x v="2"/>
    <x v="2"/>
    <x v="2"/>
    <x v="2"/>
    <x v="2"/>
    <x v="2"/>
    <x v="1"/>
    <x v="2"/>
    <x v="1"/>
    <x v="1"/>
    <x v="2"/>
    <x v="1"/>
    <x v="1"/>
    <x v="1"/>
  </r>
  <r>
    <x v="42"/>
    <x v="2"/>
    <x v="2"/>
    <x v="2"/>
    <x v="2"/>
    <x v="2"/>
    <x v="2"/>
    <x v="2"/>
    <x v="1"/>
    <x v="2"/>
    <x v="1"/>
    <x v="1"/>
    <x v="2"/>
    <x v="1"/>
    <x v="1"/>
    <x v="1"/>
  </r>
  <r>
    <x v="43"/>
    <x v="2"/>
    <x v="2"/>
    <x v="2"/>
    <x v="2"/>
    <x v="2"/>
    <x v="2"/>
    <x v="2"/>
    <x v="1"/>
    <x v="2"/>
    <x v="1"/>
    <x v="1"/>
    <x v="2"/>
    <x v="1"/>
    <x v="1"/>
    <x v="1"/>
  </r>
  <r>
    <x v="44"/>
    <x v="2"/>
    <x v="2"/>
    <x v="2"/>
    <x v="2"/>
    <x v="2"/>
    <x v="2"/>
    <x v="2"/>
    <x v="1"/>
    <x v="2"/>
    <x v="1"/>
    <x v="1"/>
    <x v="2"/>
    <x v="1"/>
    <x v="1"/>
    <x v="1"/>
  </r>
  <r>
    <x v="45"/>
    <x v="2"/>
    <x v="2"/>
    <x v="2"/>
    <x v="2"/>
    <x v="2"/>
    <x v="2"/>
    <x v="2"/>
    <x v="1"/>
    <x v="2"/>
    <x v="1"/>
    <x v="1"/>
    <x v="2"/>
    <x v="1"/>
    <x v="1"/>
    <x v="1"/>
  </r>
  <r>
    <x v="46"/>
    <x v="2"/>
    <x v="2"/>
    <x v="2"/>
    <x v="2"/>
    <x v="2"/>
    <x v="2"/>
    <x v="2"/>
    <x v="1"/>
    <x v="2"/>
    <x v="1"/>
    <x v="1"/>
    <x v="2"/>
    <x v="1"/>
    <x v="1"/>
    <x v="1"/>
  </r>
  <r>
    <x v="47"/>
    <x v="2"/>
    <x v="2"/>
    <x v="2"/>
    <x v="2"/>
    <x v="2"/>
    <x v="2"/>
    <x v="2"/>
    <x v="1"/>
    <x v="2"/>
    <x v="1"/>
    <x v="1"/>
    <x v="2"/>
    <x v="1"/>
    <x v="1"/>
    <x v="1"/>
  </r>
  <r>
    <x v="48"/>
    <x v="2"/>
    <x v="2"/>
    <x v="2"/>
    <x v="2"/>
    <x v="2"/>
    <x v="2"/>
    <x v="2"/>
    <x v="1"/>
    <x v="2"/>
    <x v="1"/>
    <x v="1"/>
    <x v="2"/>
    <x v="1"/>
    <x v="1"/>
    <x v="1"/>
  </r>
  <r>
    <x v="49"/>
    <x v="2"/>
    <x v="2"/>
    <x v="2"/>
    <x v="2"/>
    <x v="2"/>
    <x v="2"/>
    <x v="2"/>
    <x v="1"/>
    <x v="2"/>
    <x v="1"/>
    <x v="1"/>
    <x v="2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4" cacheId="18" applyNumberFormats="0" applyBorderFormats="0" applyFontFormats="0" applyPatternFormats="0" applyAlignmentFormats="0" applyWidthHeightFormats="1" dataCaption="Valeurs" updatedVersion="3" minRefreshableVersion="3" showCalcMbrs="0" itemPrintTitles="1" mergeItem="1" createdVersion="3" indent="0" outline="1" outlineData="1" multipleFieldFilters="0" rowHeaderCaption="Personnel Poste 0 / Poste 1">
  <location ref="R5:AF9" firstHeaderRow="1" firstDataRow="2" firstDataCol="1" rowPageCount="2" colPageCount="1"/>
  <pivotFields count="16">
    <pivotField axis="axisPage" dataField="1" showAll="0">
      <items count="51">
        <item x="32"/>
        <item x="33"/>
        <item x="34"/>
        <item x="35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t="default"/>
      </items>
    </pivotField>
    <pivotField axis="axisPage" multipleItemSelectionAllowed="1" showAll="0">
      <items count="4">
        <item h="1" x="1"/>
        <item x="0"/>
        <item h="1" x="2"/>
        <item t="default"/>
      </items>
    </pivotField>
    <pivotField axis="axisRow" showAll="0" defaultSubtotal="0">
      <items count="3">
        <item x="1"/>
        <item x="0"/>
        <item x="2"/>
      </items>
    </pivotField>
    <pivotField dataField="1" showAll="0"/>
    <pivotField dataField="1" showAll="0"/>
    <pivotField dataField="1" showAll="0"/>
    <pivotField dataField="1" showAl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  <pivotField dataField="1" showAll="0" defaultSubtotal="0"/>
  </pivotFields>
  <rowFields count="1">
    <field x="2"/>
  </rowFields>
  <rowItems count="3">
    <i>
      <x/>
    </i>
    <i>
      <x v="1"/>
    </i>
    <i t="grand">
      <x/>
    </i>
  </rowItems>
  <colFields count="1">
    <field x="-2"/>
  </colFields>
  <colItems count="14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  <i i="11">
      <x v="11"/>
    </i>
    <i i="12">
      <x v="12"/>
    </i>
    <i i="13">
      <x v="13"/>
    </i>
  </colItems>
  <pageFields count="2">
    <pageField fld="1" hier="-1"/>
    <pageField fld="0" hier="-1"/>
  </pageFields>
  <dataFields count="14">
    <dataField name="Nombre de Salarié" fld="0" subtotal="count" baseField="0" baseItem="0"/>
    <dataField name=" machine 1" fld="3" baseField="0" baseItem="0"/>
    <dataField name=" machine 2" fld="4" baseField="0" baseItem="0"/>
    <dataField name=" machine 3" fld="5" baseField="0" baseItem="0"/>
    <dataField name=" machine 4" fld="6" baseField="0" baseItem="0"/>
    <dataField name=" machine 5" fld="7" baseField="0" baseItem="0"/>
    <dataField name=" machine 6" fld="8" baseField="0" baseItem="0"/>
    <dataField name=" machine 7" fld="9" baseField="0" baseItem="0"/>
    <dataField name=" machine 8" fld="10" baseField="0" baseItem="0"/>
    <dataField name=" machine 9" fld="11" baseField="0" baseItem="0"/>
    <dataField name=" machine 10" fld="12" baseField="0" baseItem="0"/>
    <dataField name=" machine 11" fld="13" baseField="0" baseItem="0"/>
    <dataField name=" machine 12" fld="14" baseField="0" baseItem="0"/>
    <dataField name=" machine 13" fld="15" baseField="0" baseItem="0"/>
  </dataFields>
  <formats count="1">
    <format dxfId="19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6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5">
  <location ref="R49:U54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7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20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1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10">
  <location ref="W31:Z35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2"/>
        <item x="1"/>
        <item x="0"/>
        <item t="default"/>
      </items>
    </pivotField>
    <pivotField showAll="0"/>
    <pivotField showAll="0"/>
    <pivotField showAll="0"/>
  </pivotFields>
  <rowFields count="1">
    <field x="12"/>
  </rowFields>
  <rowItems count="3"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21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5" cacheId="18" applyNumberFormats="0" applyBorderFormats="0" applyFontFormats="0" applyPatternFormats="0" applyAlignmentFormats="0" applyWidthHeightFormats="1" dataCaption="Valeurs" showMissing="0" updatedVersion="3" minRefreshableVersion="3" showCalcMbrs="0" itemPrintTitles="1" createdVersion="3" indent="0" outline="1" outlineData="1" multipleFieldFilters="0" rowHeaderCaption="Machine 4 Qualif">
  <location ref="R40:U45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6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22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5.xml><?xml version="1.0" encoding="utf-8"?>
<pivotTableDefinition xmlns="http://schemas.openxmlformats.org/spreadsheetml/2006/main" name="Tableau croisé dynamique10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9">
  <location ref="W22:Z26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</pivotFields>
  <rowFields count="1">
    <field x="11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23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6.xml><?xml version="1.0" encoding="utf-8"?>
<pivotTableDefinition xmlns="http://schemas.openxmlformats.org/spreadsheetml/2006/main" name="Tableau croisé dynamique3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3 Qualif /Poste" colHeaderCaption="Poste">
  <location ref="R31:U36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5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2">
    <format dxfId="25">
      <pivotArea type="all" dataOnly="0" outline="0" fieldPosition="0"/>
    </format>
    <format dxfId="24">
      <pivotArea field="5" type="button" dataOnly="0" labelOnly="1" outline="0" axis="axisRow" fieldPosition="0"/>
    </format>
  </formats>
  <pivotTableStyleInfo name="PivotStyleLight16" showRowHeaders="1" showColHeaders="1" showRowStripes="0" showColStripes="0" showLastColumn="1"/>
</pivotTableDefinition>
</file>

<file path=xl/pivotTables/pivotTable7.xml><?xml version="1.0" encoding="utf-8"?>
<pivotTableDefinition xmlns="http://schemas.openxmlformats.org/spreadsheetml/2006/main" name="Tableau croisé dynamique9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8">
  <location ref="W13:Z17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</pivotFields>
  <rowFields count="1">
    <field x="10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26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8.xml><?xml version="1.0" encoding="utf-8"?>
<pivotTableDefinition xmlns="http://schemas.openxmlformats.org/spreadsheetml/2006/main" name="Tableau croisé dynamique14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>
  <location ref="W58:Z63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4">
        <item x="1"/>
        <item x="0"/>
        <item x="2"/>
        <item t="default"/>
      </items>
    </pivotField>
  </pivotFields>
  <rowFields count="1">
    <field x="15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27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9.xml><?xml version="1.0" encoding="utf-8"?>
<pivotTableDefinition xmlns="http://schemas.openxmlformats.org/spreadsheetml/2006/main" name="Tableau croisé dynamique13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12">
  <location ref="W49:Z53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</pivotFields>
  <rowFields count="1">
    <field x="14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28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10.xml><?xml version="1.0" encoding="utf-8"?>
<pivotTableDefinition xmlns="http://schemas.openxmlformats.org/spreadsheetml/2006/main" name="Tableau croisé dynamique2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2 Qualif / Poste" colHeaderCaption="Poste">
  <location ref="R22:U27" firstHeaderRow="1" firstDataRow="2" firstDataCol="1" rowPageCount="1" colPageCount="1"/>
  <pivotFields count="16">
    <pivotField dataField="1" showAll="0"/>
    <pivotField axis="axisPage" showAll="0">
      <items count="4">
        <item x="1"/>
        <item x="0"/>
        <item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axis="axisRow"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4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item="1" hier="-1"/>
  </pageFields>
  <dataFields count="1">
    <dataField name="Nombre de Salarié" fld="0" subtotal="count" baseField="0" baseItem="0"/>
  </dataFields>
  <formats count="2">
    <format dxfId="30">
      <pivotArea type="all" dataOnly="0" outline="0" fieldPosition="0"/>
    </format>
    <format dxfId="29">
      <pivotArea field="4" type="button" dataOnly="0" labelOnly="1" outline="0" axis="axisRow" fieldPosition="0"/>
    </format>
  </formats>
  <pivotTableStyleInfo name="PivotStyleLight16" showRowHeaders="1" showColHeaders="1" showRowStripes="0" showColStripes="0" showLastColumn="1"/>
</pivotTableDefinition>
</file>

<file path=xl/pivotTables/pivotTable11.xml><?xml version="1.0" encoding="utf-8"?>
<pivotTableDefinition xmlns="http://schemas.openxmlformats.org/spreadsheetml/2006/main" name="Tableau croisé dynamique8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7">
  <location ref="R66:U71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axis="axisRow"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</pivotFields>
  <rowFields count="1">
    <field x="9"/>
  </rowFields>
  <rowItems count="4">
    <i>
      <x/>
    </i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31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12.xml><?xml version="1.0" encoding="utf-8"?>
<pivotTableDefinition xmlns="http://schemas.openxmlformats.org/spreadsheetml/2006/main" name="Tableau croisé dynamique12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11">
  <location ref="W40:Z44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</pivotFields>
  <rowFields count="1">
    <field x="13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32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pivotTables/pivotTable13.xml><?xml version="1.0" encoding="utf-8"?>
<pivotTableDefinition xmlns="http://schemas.openxmlformats.org/spreadsheetml/2006/main" name="Tableau croisé dynamique1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1 Qualif / poste" colHeaderCaption="Poste">
  <location ref="R13:U17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axis="axisRow" showAll="0">
      <items count="4">
        <item x="2"/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3">
    <i>
      <x v="1"/>
    </i>
    <i>
      <x v="2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2">
    <format dxfId="34">
      <pivotArea type="all" dataOnly="0" outline="0" fieldPosition="0"/>
    </format>
    <format dxfId="33">
      <pivotArea field="3" type="button" dataOnly="0" labelOnly="1" outline="0" axis="axisRow" fieldPosition="0"/>
    </format>
  </formats>
  <pivotTableStyleInfo name="PivotStyleLight16" showRowHeaders="1" showColHeaders="1" showRowStripes="0" showColStripes="0" showLastColumn="1"/>
</pivotTableDefinition>
</file>

<file path=xl/pivotTables/pivotTable14.xml><?xml version="1.0" encoding="utf-8"?>
<pivotTableDefinition xmlns="http://schemas.openxmlformats.org/spreadsheetml/2006/main" name="Tableau croisé dynamique7" cacheId="18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outline="1" outlineData="1" multipleFieldFilters="0" rowHeaderCaption="Machine 6">
  <location ref="R58:U62" firstHeaderRow="1" firstDataRow="2" firstDataCol="1" rowPageCount="1" colPageCount="1"/>
  <pivotFields count="16">
    <pivotField dataField="1" showAll="0"/>
    <pivotField axis="axisPage" multipleItemSelectionAllowed="1" showAll="0">
      <items count="4">
        <item h="1" x="1"/>
        <item x="0"/>
        <item h="1" x="2"/>
        <item t="default"/>
      </items>
    </pivotField>
    <pivotField axis="axisCol" showAll="0">
      <items count="4">
        <item x="1"/>
        <item x="0"/>
        <item x="2"/>
        <item t="default"/>
      </items>
    </pivotField>
    <pivotField showAll="0"/>
    <pivotField showAll="0"/>
    <pivotField showAll="0"/>
    <pivotField showAll="0"/>
    <pivotField showAll="0"/>
    <pivotField axis="axisRow" showAll="0">
      <items count="3">
        <item x="1"/>
        <item x="0"/>
        <item t="default"/>
      </items>
    </pivotField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3">
    <i>
      <x/>
    </i>
    <i>
      <x v="1"/>
    </i>
    <i t="grand">
      <x/>
    </i>
  </rowItems>
  <colFields count="1">
    <field x="2"/>
  </colFields>
  <colItems count="3">
    <i>
      <x/>
    </i>
    <i>
      <x v="1"/>
    </i>
    <i t="grand">
      <x/>
    </i>
  </colItems>
  <pageFields count="1">
    <pageField fld="1" hier="-1"/>
  </pageFields>
  <dataFields count="1">
    <dataField name="Nombre de Salarié" fld="0" subtotal="count" baseField="0" baseItem="0"/>
  </dataFields>
  <formats count="1">
    <format dxfId="35">
      <pivotArea type="all" dataOnly="0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13" Type="http://schemas.openxmlformats.org/officeDocument/2006/relationships/pivotTable" Target="../pivotTables/pivotTable13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12" Type="http://schemas.openxmlformats.org/officeDocument/2006/relationships/pivotTable" Target="../pivotTables/pivotTable12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pivotTable" Target="../pivotTables/pivotTable11.xml"/><Relationship Id="rId5" Type="http://schemas.openxmlformats.org/officeDocument/2006/relationships/pivotTable" Target="../pivotTables/pivotTable5.xml"/><Relationship Id="rId15" Type="http://schemas.openxmlformats.org/officeDocument/2006/relationships/printerSettings" Target="../printerSettings/printerSettings1.bin"/><Relationship Id="rId10" Type="http://schemas.openxmlformats.org/officeDocument/2006/relationships/pivotTable" Target="../pivotTables/pivotTable10.xml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Relationship Id="rId14" Type="http://schemas.openxmlformats.org/officeDocument/2006/relationships/pivotTable" Target="../pivotTables/pivotTable1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D19"/>
  <sheetViews>
    <sheetView workbookViewId="0">
      <selection activeCell="A3" sqref="A3"/>
    </sheetView>
  </sheetViews>
  <sheetFormatPr baseColWidth="10" defaultRowHeight="16.5"/>
  <cols>
    <col min="1" max="1" width="12.28515625" style="1" customWidth="1"/>
    <col min="2" max="2" width="14.85546875" style="1" customWidth="1"/>
    <col min="3" max="16384" width="11.42578125" style="1"/>
  </cols>
  <sheetData>
    <row r="2" spans="1:4">
      <c r="A2" s="1" t="s">
        <v>45</v>
      </c>
      <c r="C2" s="1" t="s">
        <v>27</v>
      </c>
      <c r="D2" s="1" t="s">
        <v>28</v>
      </c>
    </row>
    <row r="3" spans="1:4">
      <c r="A3" s="1" t="s">
        <v>26</v>
      </c>
      <c r="B3" s="1" t="s">
        <v>79</v>
      </c>
      <c r="C3" s="1">
        <v>15</v>
      </c>
      <c r="D3" s="1">
        <v>2</v>
      </c>
    </row>
    <row r="4" spans="1:4">
      <c r="A4" s="1" t="s">
        <v>29</v>
      </c>
      <c r="B4" s="1" t="s">
        <v>75</v>
      </c>
      <c r="C4" s="1">
        <v>20</v>
      </c>
      <c r="D4" s="1">
        <v>2</v>
      </c>
    </row>
    <row r="5" spans="1:4">
      <c r="A5" s="1" t="s">
        <v>30</v>
      </c>
      <c r="B5" s="1" t="s">
        <v>67</v>
      </c>
      <c r="C5" s="1">
        <v>10</v>
      </c>
      <c r="D5" s="1">
        <v>2</v>
      </c>
    </row>
    <row r="6" spans="1:4">
      <c r="A6" s="1" t="s">
        <v>31</v>
      </c>
      <c r="B6" s="1" t="s">
        <v>79</v>
      </c>
      <c r="C6" s="1">
        <v>15</v>
      </c>
      <c r="D6" s="1">
        <v>1</v>
      </c>
    </row>
    <row r="7" spans="1:4">
      <c r="A7" s="1" t="s">
        <v>32</v>
      </c>
      <c r="B7" s="1" t="s">
        <v>68</v>
      </c>
      <c r="C7" s="1">
        <v>20</v>
      </c>
      <c r="D7" s="1">
        <v>3</v>
      </c>
    </row>
    <row r="8" spans="1:4">
      <c r="A8" s="1" t="s">
        <v>33</v>
      </c>
      <c r="B8" s="1" t="s">
        <v>72</v>
      </c>
      <c r="C8" s="1">
        <v>15</v>
      </c>
      <c r="D8" s="1">
        <v>2</v>
      </c>
    </row>
    <row r="9" spans="1:4">
      <c r="A9" s="1" t="s">
        <v>34</v>
      </c>
      <c r="B9" s="1" t="s">
        <v>70</v>
      </c>
      <c r="C9" s="1">
        <v>15</v>
      </c>
      <c r="D9" s="1">
        <v>1</v>
      </c>
    </row>
    <row r="10" spans="1:4">
      <c r="A10" s="1" t="s">
        <v>35</v>
      </c>
      <c r="B10" s="1" t="s">
        <v>71</v>
      </c>
      <c r="C10" s="1">
        <v>25</v>
      </c>
      <c r="D10" s="1">
        <v>2</v>
      </c>
    </row>
    <row r="11" spans="1:4">
      <c r="A11" s="1" t="s">
        <v>36</v>
      </c>
      <c r="B11" s="1" t="s">
        <v>73</v>
      </c>
      <c r="C11" s="1">
        <v>25</v>
      </c>
      <c r="D11" s="1">
        <v>2</v>
      </c>
    </row>
    <row r="12" spans="1:4">
      <c r="A12" s="1" t="s">
        <v>37</v>
      </c>
      <c r="B12" s="1" t="s">
        <v>76</v>
      </c>
      <c r="C12" s="1">
        <v>30</v>
      </c>
      <c r="D12" s="1">
        <v>4</v>
      </c>
    </row>
    <row r="13" spans="1:4">
      <c r="A13" s="1" t="s">
        <v>38</v>
      </c>
      <c r="B13" s="1" t="s">
        <v>74</v>
      </c>
      <c r="C13" s="1">
        <v>15</v>
      </c>
      <c r="D13" s="1">
        <v>2</v>
      </c>
    </row>
    <row r="14" spans="1:4">
      <c r="A14" s="1" t="s">
        <v>39</v>
      </c>
      <c r="B14" s="1" t="s">
        <v>78</v>
      </c>
      <c r="C14" s="1">
        <v>14</v>
      </c>
      <c r="D14" s="1">
        <v>2</v>
      </c>
    </row>
    <row r="15" spans="1:4">
      <c r="A15" s="1" t="s">
        <v>40</v>
      </c>
      <c r="B15" s="1" t="s">
        <v>79</v>
      </c>
      <c r="C15" s="1">
        <v>20</v>
      </c>
      <c r="D15" s="1">
        <v>3</v>
      </c>
    </row>
    <row r="16" spans="1:4">
      <c r="A16" s="1" t="s">
        <v>41</v>
      </c>
      <c r="B16" s="1" t="s">
        <v>77</v>
      </c>
      <c r="C16" s="1">
        <v>25</v>
      </c>
      <c r="D16" s="1">
        <v>2</v>
      </c>
    </row>
    <row r="17" spans="1:4">
      <c r="A17" s="1" t="s">
        <v>42</v>
      </c>
      <c r="B17" s="1" t="s">
        <v>69</v>
      </c>
      <c r="C17" s="1">
        <v>18</v>
      </c>
      <c r="D17" s="1">
        <v>5</v>
      </c>
    </row>
    <row r="18" spans="1:4">
      <c r="A18" s="1" t="s">
        <v>43</v>
      </c>
      <c r="B18" s="1" t="s">
        <v>68</v>
      </c>
      <c r="C18" s="1">
        <v>18</v>
      </c>
      <c r="D18" s="1">
        <v>5</v>
      </c>
    </row>
    <row r="19" spans="1:4">
      <c r="A19" s="1" t="s">
        <v>44</v>
      </c>
      <c r="B19" s="1" t="s">
        <v>80</v>
      </c>
      <c r="C19" s="1">
        <v>25</v>
      </c>
      <c r="D19" s="1">
        <v>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H254"/>
  <sheetViews>
    <sheetView tabSelected="1" workbookViewId="0">
      <selection activeCell="D29" sqref="D29"/>
    </sheetView>
  </sheetViews>
  <sheetFormatPr baseColWidth="10" defaultRowHeight="16.5"/>
  <cols>
    <col min="1" max="1" width="17.28515625" style="1" customWidth="1"/>
    <col min="2" max="2" width="4.7109375" style="1" customWidth="1"/>
    <col min="3" max="3" width="6.42578125" style="1" customWidth="1"/>
    <col min="4" max="4" width="11.42578125" style="1"/>
    <col min="5" max="6" width="11.42578125" style="1" customWidth="1"/>
    <col min="7" max="15" width="11.42578125" style="1"/>
    <col min="16" max="16" width="15.28515625" style="1" customWidth="1"/>
    <col min="17" max="17" width="9.140625" style="1" customWidth="1"/>
    <col min="18" max="18" width="20.85546875" style="1" customWidth="1"/>
    <col min="19" max="19" width="27.140625" style="1" customWidth="1"/>
    <col min="20" max="20" width="3.85546875" style="1" customWidth="1"/>
    <col min="21" max="21" width="14.85546875" style="1" customWidth="1"/>
    <col min="22" max="22" width="12.5703125" style="1" customWidth="1"/>
    <col min="23" max="23" width="20.85546875" style="1" customWidth="1"/>
    <col min="24" max="24" width="27.140625" style="1" customWidth="1"/>
    <col min="25" max="25" width="6" style="1" customWidth="1"/>
    <col min="26" max="26" width="15.5703125" style="1" customWidth="1"/>
    <col min="27" max="27" width="12.5703125" style="1" customWidth="1"/>
    <col min="28" max="28" width="12.7109375" style="1" customWidth="1"/>
    <col min="29" max="32" width="14" style="1" customWidth="1"/>
    <col min="33" max="33" width="8.5703125" style="1" customWidth="1"/>
    <col min="34" max="35" width="7.7109375" style="1" customWidth="1"/>
    <col min="36" max="36" width="9.7109375" style="1" customWidth="1"/>
    <col min="37" max="37" width="13.28515625" style="1" customWidth="1"/>
    <col min="38" max="38" width="11.140625" style="1" customWidth="1"/>
    <col min="39" max="39" width="6.28515625" style="1" customWidth="1"/>
    <col min="40" max="40" width="8.85546875" style="1" customWidth="1"/>
    <col min="41" max="41" width="6.5703125" style="1" customWidth="1"/>
    <col min="42" max="42" width="9" style="1" customWidth="1"/>
    <col min="43" max="43" width="5" style="1" customWidth="1"/>
    <col min="44" max="44" width="14.140625" style="1" customWidth="1"/>
    <col min="45" max="45" width="6.5703125" style="1" customWidth="1"/>
    <col min="46" max="46" width="11" style="1" customWidth="1"/>
    <col min="47" max="47" width="15.5703125" style="1" customWidth="1"/>
    <col min="48" max="48" width="10.42578125" style="1" customWidth="1"/>
    <col min="49" max="49" width="9.7109375" style="1" customWidth="1"/>
    <col min="50" max="50" width="9.28515625" style="1" customWidth="1"/>
    <col min="51" max="51" width="6.85546875" style="1" customWidth="1"/>
    <col min="52" max="52" width="10" style="1" customWidth="1"/>
    <col min="53" max="53" width="8.5703125" style="1" customWidth="1"/>
    <col min="54" max="54" width="8" style="1" customWidth="1"/>
    <col min="55" max="55" width="7.85546875" style="1" customWidth="1"/>
    <col min="56" max="56" width="8.140625" style="1" customWidth="1"/>
    <col min="57" max="57" width="7.85546875" style="1" customWidth="1"/>
    <col min="58" max="58" width="10" style="1" customWidth="1"/>
    <col min="59" max="59" width="11.85546875" style="1" customWidth="1"/>
    <col min="60" max="60" width="10.28515625" style="1" customWidth="1"/>
    <col min="61" max="61" width="8.5703125" style="1" customWidth="1"/>
    <col min="62" max="63" width="7.7109375" style="1" customWidth="1"/>
    <col min="64" max="64" width="9.7109375" style="1" customWidth="1"/>
    <col min="65" max="65" width="13.28515625" style="1" customWidth="1"/>
    <col min="66" max="66" width="11.140625" style="1" customWidth="1"/>
    <col min="67" max="67" width="6.28515625" style="1" customWidth="1"/>
    <col min="68" max="68" width="8.85546875" style="1" customWidth="1"/>
    <col min="69" max="69" width="6.5703125" style="1" customWidth="1"/>
    <col min="70" max="70" width="9" style="1" customWidth="1"/>
    <col min="71" max="71" width="5" style="1" customWidth="1"/>
    <col min="72" max="72" width="14.140625" style="1" customWidth="1"/>
    <col min="73" max="73" width="6.5703125" style="1" customWidth="1"/>
    <col min="74" max="74" width="11" style="1" customWidth="1"/>
    <col min="75" max="75" width="15.5703125" style="1" customWidth="1"/>
    <col min="76" max="76" width="10.42578125" style="1" customWidth="1"/>
    <col min="77" max="77" width="9.7109375" style="1" customWidth="1"/>
    <col min="78" max="78" width="9.28515625" style="1" customWidth="1"/>
    <col min="79" max="79" width="6.85546875" style="1" customWidth="1"/>
    <col min="80" max="80" width="10" style="1" customWidth="1"/>
    <col min="81" max="81" width="8.5703125" style="1" customWidth="1"/>
    <col min="82" max="82" width="8" style="1" customWidth="1"/>
    <col min="83" max="83" width="7.85546875" style="1" customWidth="1"/>
    <col min="84" max="84" width="8.140625" style="1" customWidth="1"/>
    <col min="85" max="85" width="7.85546875" style="1" customWidth="1"/>
    <col min="86" max="86" width="10" style="1" customWidth="1"/>
    <col min="87" max="87" width="11.85546875" style="1" customWidth="1"/>
    <col min="88" max="88" width="10.28515625" style="1" customWidth="1"/>
    <col min="89" max="89" width="8.5703125" style="1" customWidth="1"/>
    <col min="90" max="91" width="7.7109375" style="1" customWidth="1"/>
    <col min="92" max="92" width="9.7109375" style="1" customWidth="1"/>
    <col min="93" max="93" width="13.28515625" style="1" customWidth="1"/>
    <col min="94" max="94" width="11.140625" style="1" customWidth="1"/>
    <col min="95" max="95" width="6.28515625" style="1" customWidth="1"/>
    <col min="96" max="96" width="8.85546875" style="1" customWidth="1"/>
    <col min="97" max="97" width="6.5703125" style="1" customWidth="1"/>
    <col min="98" max="98" width="9" style="1" customWidth="1"/>
    <col min="99" max="99" width="5" style="1" customWidth="1"/>
    <col min="100" max="100" width="14.140625" style="1" customWidth="1"/>
    <col min="101" max="101" width="6.5703125" style="1" customWidth="1"/>
    <col min="102" max="102" width="11" style="1" customWidth="1"/>
    <col min="103" max="103" width="15.5703125" style="1" customWidth="1"/>
    <col min="104" max="104" width="10.42578125" style="1" customWidth="1"/>
    <col min="105" max="105" width="9.7109375" style="1" customWidth="1"/>
    <col min="106" max="106" width="9.28515625" style="1" customWidth="1"/>
    <col min="107" max="107" width="6.85546875" style="1" customWidth="1"/>
    <col min="108" max="108" width="10" style="1" customWidth="1"/>
    <col min="109" max="109" width="8.5703125" style="1" customWidth="1"/>
    <col min="110" max="110" width="8" style="1" customWidth="1"/>
    <col min="111" max="111" width="7.85546875" style="1" customWidth="1"/>
    <col min="112" max="112" width="8.140625" style="1" customWidth="1"/>
    <col min="113" max="113" width="7.85546875" style="1" customWidth="1"/>
    <col min="114" max="114" width="10" style="1" customWidth="1"/>
    <col min="115" max="115" width="11.85546875" style="1" customWidth="1"/>
    <col min="116" max="116" width="10.28515625" style="1" customWidth="1"/>
    <col min="117" max="117" width="8.5703125" style="1" customWidth="1"/>
    <col min="118" max="119" width="7.7109375" style="1" customWidth="1"/>
    <col min="120" max="120" width="9.7109375" style="1" customWidth="1"/>
    <col min="121" max="121" width="13.28515625" style="1" customWidth="1"/>
    <col min="122" max="122" width="11.140625" style="1" customWidth="1"/>
    <col min="123" max="123" width="6.28515625" style="1" customWidth="1"/>
    <col min="124" max="124" width="8.85546875" style="1" customWidth="1"/>
    <col min="125" max="125" width="6.5703125" style="1" customWidth="1"/>
    <col min="126" max="126" width="9" style="1" customWidth="1"/>
    <col min="127" max="127" width="5" style="1" customWidth="1"/>
    <col min="128" max="128" width="14.140625" style="1" customWidth="1"/>
    <col min="129" max="129" width="6.5703125" style="1" customWidth="1"/>
    <col min="130" max="130" width="11" style="1" customWidth="1"/>
    <col min="131" max="131" width="15.5703125" style="1" customWidth="1"/>
    <col min="132" max="132" width="10.42578125" style="1" customWidth="1"/>
    <col min="133" max="133" width="9.7109375" style="1" customWidth="1"/>
    <col min="134" max="134" width="9.28515625" style="1" customWidth="1"/>
    <col min="135" max="135" width="6.85546875" style="1" customWidth="1"/>
    <col min="136" max="136" width="10" style="1" customWidth="1"/>
    <col min="137" max="137" width="8.5703125" style="1" customWidth="1"/>
    <col min="138" max="138" width="8" style="1" customWidth="1"/>
    <col min="139" max="139" width="7.85546875" style="1" customWidth="1"/>
    <col min="140" max="140" width="8.140625" style="1" customWidth="1"/>
    <col min="141" max="141" width="7.85546875" style="1" customWidth="1"/>
    <col min="142" max="142" width="10" style="1" customWidth="1"/>
    <col min="143" max="143" width="11.85546875" style="1" customWidth="1"/>
    <col min="144" max="144" width="10.28515625" style="1" customWidth="1"/>
    <col min="145" max="145" width="8.5703125" style="1" customWidth="1"/>
    <col min="146" max="147" width="7.7109375" style="1" customWidth="1"/>
    <col min="148" max="148" width="9.7109375" style="1" customWidth="1"/>
    <col min="149" max="149" width="13.28515625" style="1" customWidth="1"/>
    <col min="150" max="150" width="11.140625" style="1" customWidth="1"/>
    <col min="151" max="151" width="6.28515625" style="1" customWidth="1"/>
    <col min="152" max="152" width="8.85546875" style="1" customWidth="1"/>
    <col min="153" max="153" width="6.5703125" style="1" customWidth="1"/>
    <col min="154" max="154" width="9" style="1" customWidth="1"/>
    <col min="155" max="155" width="5" style="1" customWidth="1"/>
    <col min="156" max="156" width="14.140625" style="1" customWidth="1"/>
    <col min="157" max="157" width="6.5703125" style="1" customWidth="1"/>
    <col min="158" max="158" width="11" style="1" customWidth="1"/>
    <col min="159" max="159" width="15.5703125" style="1" customWidth="1"/>
    <col min="160" max="160" width="10.42578125" style="1" customWidth="1"/>
    <col min="161" max="161" width="9.7109375" style="1" customWidth="1"/>
    <col min="162" max="162" width="9.28515625" style="1" customWidth="1"/>
    <col min="163" max="163" width="6.85546875" style="1" customWidth="1"/>
    <col min="164" max="164" width="10" style="1" customWidth="1"/>
    <col min="165" max="165" width="8.5703125" style="1" customWidth="1"/>
    <col min="166" max="166" width="8" style="1" customWidth="1"/>
    <col min="167" max="167" width="7.85546875" style="1" customWidth="1"/>
    <col min="168" max="168" width="8.140625" style="1" customWidth="1"/>
    <col min="169" max="169" width="7.85546875" style="1" customWidth="1"/>
    <col min="170" max="170" width="10" style="1" customWidth="1"/>
    <col min="171" max="171" width="11.85546875" style="1" bestFit="1" customWidth="1"/>
    <col min="172" max="172" width="10.28515625" style="1" customWidth="1"/>
    <col min="173" max="173" width="8.5703125" style="1" customWidth="1"/>
    <col min="174" max="175" width="7.7109375" style="1" customWidth="1"/>
    <col min="176" max="176" width="9.7109375" style="1" customWidth="1"/>
    <col min="177" max="177" width="13.28515625" style="1" bestFit="1" customWidth="1"/>
    <col min="178" max="178" width="11.140625" style="1" customWidth="1"/>
    <col min="179" max="179" width="6.28515625" style="1" customWidth="1"/>
    <col min="180" max="180" width="8.85546875" style="1" customWidth="1"/>
    <col min="181" max="181" width="6.5703125" style="1" customWidth="1"/>
    <col min="182" max="182" width="9" style="1" customWidth="1"/>
    <col min="183" max="183" width="5" style="1" customWidth="1"/>
    <col min="184" max="184" width="14.140625" style="1" bestFit="1" customWidth="1"/>
    <col min="185" max="185" width="6.5703125" style="1" customWidth="1"/>
    <col min="186" max="186" width="11" style="1" customWidth="1"/>
    <col min="187" max="187" width="15.5703125" style="1" bestFit="1" customWidth="1"/>
    <col min="188" max="188" width="10.42578125" style="1" customWidth="1"/>
    <col min="189" max="189" width="9.7109375" style="1" customWidth="1"/>
    <col min="190" max="190" width="9.28515625" style="1" customWidth="1"/>
    <col min="191" max="191" width="6.85546875" style="1" customWidth="1"/>
    <col min="192" max="192" width="10" style="1" customWidth="1"/>
    <col min="193" max="193" width="8.5703125" style="1" customWidth="1"/>
    <col min="194" max="194" width="8" style="1" customWidth="1"/>
    <col min="195" max="195" width="7.85546875" style="1" customWidth="1"/>
    <col min="196" max="196" width="8.140625" style="1" customWidth="1"/>
    <col min="197" max="197" width="7.85546875" style="1" customWidth="1"/>
    <col min="198" max="198" width="10" style="1" customWidth="1"/>
    <col min="199" max="199" width="11.85546875" style="1" bestFit="1" customWidth="1"/>
    <col min="200" max="200" width="10.28515625" style="1" customWidth="1"/>
    <col min="201" max="201" width="8.5703125" style="1" customWidth="1"/>
    <col min="202" max="203" width="7.7109375" style="1" customWidth="1"/>
    <col min="204" max="204" width="9.7109375" style="1" customWidth="1"/>
    <col min="205" max="205" width="13.28515625" style="1" bestFit="1" customWidth="1"/>
    <col min="206" max="206" width="11.140625" style="1" customWidth="1"/>
    <col min="207" max="207" width="6.28515625" style="1" customWidth="1"/>
    <col min="208" max="208" width="8.85546875" style="1" customWidth="1"/>
    <col min="209" max="209" width="6.5703125" style="1" customWidth="1"/>
    <col min="210" max="210" width="9" style="1" customWidth="1"/>
    <col min="211" max="211" width="5" style="1" customWidth="1"/>
    <col min="212" max="212" width="14.140625" style="1" bestFit="1" customWidth="1"/>
    <col min="213" max="213" width="6.5703125" style="1" customWidth="1"/>
    <col min="214" max="214" width="11" style="1" customWidth="1"/>
    <col min="215" max="215" width="15.5703125" style="1" bestFit="1" customWidth="1"/>
    <col min="216" max="216" width="10.42578125" style="1" customWidth="1"/>
    <col min="217" max="217" width="9.7109375" style="1" customWidth="1"/>
    <col min="218" max="218" width="9.28515625" style="1" customWidth="1"/>
    <col min="219" max="219" width="6.85546875" style="1" customWidth="1"/>
    <col min="220" max="220" width="10" style="1" customWidth="1"/>
    <col min="221" max="221" width="8.5703125" style="1" customWidth="1"/>
    <col min="222" max="222" width="8" style="1" customWidth="1"/>
    <col min="223" max="223" width="7.85546875" style="1" customWidth="1"/>
    <col min="224" max="224" width="8.140625" style="1" customWidth="1"/>
    <col min="225" max="225" width="7.85546875" style="1" customWidth="1"/>
    <col min="226" max="226" width="10" style="1" customWidth="1"/>
    <col min="227" max="227" width="11.85546875" style="1" bestFit="1" customWidth="1"/>
    <col min="228" max="228" width="10.28515625" style="1" customWidth="1"/>
    <col min="229" max="229" width="8.5703125" style="1" customWidth="1"/>
    <col min="230" max="231" width="7.7109375" style="1" customWidth="1"/>
    <col min="232" max="232" width="9.7109375" style="1" customWidth="1"/>
    <col min="233" max="233" width="13.28515625" style="1" bestFit="1" customWidth="1"/>
    <col min="234" max="234" width="11.140625" style="1" customWidth="1"/>
    <col min="235" max="235" width="6.28515625" style="1" customWidth="1"/>
    <col min="236" max="236" width="8.85546875" style="1" customWidth="1"/>
    <col min="237" max="237" width="6.5703125" style="1" customWidth="1"/>
    <col min="238" max="238" width="9" style="1" customWidth="1"/>
    <col min="239" max="239" width="5" style="1" customWidth="1"/>
    <col min="240" max="240" width="14.140625" style="1" bestFit="1" customWidth="1"/>
    <col min="241" max="241" width="6.5703125" style="1" customWidth="1"/>
    <col min="242" max="242" width="11" style="1" customWidth="1"/>
    <col min="243" max="243" width="15.5703125" style="1" bestFit="1" customWidth="1"/>
    <col min="244" max="244" width="10.42578125" style="1" customWidth="1"/>
    <col min="245" max="245" width="9.7109375" style="1" customWidth="1"/>
    <col min="246" max="246" width="9.28515625" style="1" customWidth="1"/>
    <col min="247" max="247" width="6.85546875" style="1" customWidth="1"/>
    <col min="248" max="248" width="10" style="1" customWidth="1"/>
    <col min="249" max="249" width="8.5703125" style="1" customWidth="1"/>
    <col min="250" max="250" width="8" style="1" customWidth="1"/>
    <col min="251" max="251" width="7.85546875" style="1" customWidth="1"/>
    <col min="252" max="252" width="8.140625" style="1" customWidth="1"/>
    <col min="253" max="253" width="7.85546875" style="1" customWidth="1"/>
    <col min="254" max="254" width="10" style="1" customWidth="1"/>
    <col min="255" max="255" width="11.85546875" style="1" bestFit="1" customWidth="1"/>
    <col min="256" max="256" width="10.28515625" style="1" customWidth="1"/>
    <col min="257" max="257" width="8.5703125" style="1" customWidth="1"/>
    <col min="258" max="259" width="7.7109375" style="1" customWidth="1"/>
    <col min="260" max="260" width="9.7109375" style="1" customWidth="1"/>
    <col min="261" max="261" width="13.28515625" style="1" bestFit="1" customWidth="1"/>
    <col min="262" max="262" width="11.140625" style="1" customWidth="1"/>
    <col min="263" max="263" width="6.28515625" style="1" customWidth="1"/>
    <col min="264" max="264" width="8.85546875" style="1" customWidth="1"/>
    <col min="265" max="265" width="6.5703125" style="1" customWidth="1"/>
    <col min="266" max="266" width="9" style="1" customWidth="1"/>
    <col min="267" max="267" width="5" style="1" customWidth="1"/>
    <col min="268" max="268" width="14.140625" style="1" bestFit="1" customWidth="1"/>
    <col min="269" max="269" width="6.5703125" style="1" customWidth="1"/>
    <col min="270" max="270" width="11" style="1" customWidth="1"/>
    <col min="271" max="271" width="15.5703125" style="1" bestFit="1" customWidth="1"/>
    <col min="272" max="272" width="10.42578125" style="1" customWidth="1"/>
    <col min="273" max="273" width="9.7109375" style="1" customWidth="1"/>
    <col min="274" max="274" width="9.28515625" style="1" customWidth="1"/>
    <col min="275" max="275" width="6.85546875" style="1" customWidth="1"/>
    <col min="276" max="276" width="10" style="1" customWidth="1"/>
    <col min="277" max="277" width="8.5703125" style="1" customWidth="1"/>
    <col min="278" max="278" width="8" style="1" customWidth="1"/>
    <col min="279" max="279" width="7.85546875" style="1" customWidth="1"/>
    <col min="280" max="280" width="8.140625" style="1" customWidth="1"/>
    <col min="281" max="281" width="7.85546875" style="1" customWidth="1"/>
    <col min="282" max="282" width="10" style="1" customWidth="1"/>
    <col min="283" max="283" width="11.85546875" style="1" bestFit="1" customWidth="1"/>
    <col min="284" max="284" width="10.28515625" style="1" customWidth="1"/>
    <col min="285" max="285" width="8.5703125" style="1" customWidth="1"/>
    <col min="286" max="287" width="7.7109375" style="1" customWidth="1"/>
    <col min="288" max="288" width="9.7109375" style="1" customWidth="1"/>
    <col min="289" max="289" width="13.28515625" style="1" bestFit="1" customWidth="1"/>
    <col min="290" max="290" width="11.140625" style="1" customWidth="1"/>
    <col min="291" max="291" width="6.28515625" style="1" customWidth="1"/>
    <col min="292" max="292" width="8.85546875" style="1" customWidth="1"/>
    <col min="293" max="293" width="6.5703125" style="1" customWidth="1"/>
    <col min="294" max="294" width="9" style="1" customWidth="1"/>
    <col min="295" max="295" width="5" style="1" customWidth="1"/>
    <col min="296" max="296" width="14.140625" style="1" bestFit="1" customWidth="1"/>
    <col min="297" max="297" width="6.5703125" style="1" customWidth="1"/>
    <col min="298" max="298" width="11" style="1" customWidth="1"/>
    <col min="299" max="299" width="15.5703125" style="1" bestFit="1" customWidth="1"/>
    <col min="300" max="300" width="10.42578125" style="1" customWidth="1"/>
    <col min="301" max="301" width="9.7109375" style="1" customWidth="1"/>
    <col min="302" max="302" width="9.28515625" style="1" customWidth="1"/>
    <col min="303" max="303" width="6.85546875" style="1" customWidth="1"/>
    <col min="304" max="304" width="10" style="1" customWidth="1"/>
    <col min="305" max="305" width="8.5703125" style="1" customWidth="1"/>
    <col min="306" max="306" width="8" style="1" customWidth="1"/>
    <col min="307" max="307" width="7.85546875" style="1" customWidth="1"/>
    <col min="308" max="308" width="8.140625" style="1" customWidth="1"/>
    <col min="309" max="309" width="7.85546875" style="1" customWidth="1"/>
    <col min="310" max="310" width="10" style="1" customWidth="1"/>
    <col min="311" max="311" width="11.85546875" style="1" bestFit="1" customWidth="1"/>
    <col min="312" max="312" width="10.28515625" style="1" customWidth="1"/>
    <col min="313" max="313" width="8.5703125" style="1" customWidth="1"/>
    <col min="314" max="315" width="7.7109375" style="1" customWidth="1"/>
    <col min="316" max="316" width="9.7109375" style="1" customWidth="1"/>
    <col min="317" max="317" width="13.28515625" style="1" bestFit="1" customWidth="1"/>
    <col min="318" max="318" width="11.140625" style="1" customWidth="1"/>
    <col min="319" max="319" width="6.28515625" style="1" customWidth="1"/>
    <col min="320" max="320" width="8.85546875" style="1" customWidth="1"/>
    <col min="321" max="321" width="6.5703125" style="1" customWidth="1"/>
    <col min="322" max="322" width="9" style="1" customWidth="1"/>
    <col min="323" max="323" width="5" style="1" customWidth="1"/>
    <col min="324" max="324" width="14.140625" style="1" bestFit="1" customWidth="1"/>
    <col min="325" max="325" width="6.5703125" style="1" customWidth="1"/>
    <col min="326" max="326" width="11" style="1" customWidth="1"/>
    <col min="327" max="327" width="15.5703125" style="1" bestFit="1" customWidth="1"/>
    <col min="328" max="328" width="10.42578125" style="1" customWidth="1"/>
    <col min="329" max="329" width="9.7109375" style="1" customWidth="1"/>
    <col min="330" max="330" width="9.28515625" style="1" customWidth="1"/>
    <col min="331" max="331" width="6.85546875" style="1" customWidth="1"/>
    <col min="332" max="332" width="10" style="1" customWidth="1"/>
    <col min="333" max="333" width="8.5703125" style="1" customWidth="1"/>
    <col min="334" max="334" width="8" style="1" customWidth="1"/>
    <col min="335" max="335" width="7.85546875" style="1" customWidth="1"/>
    <col min="336" max="336" width="8.140625" style="1" customWidth="1"/>
    <col min="337" max="337" width="7.85546875" style="1" customWidth="1"/>
    <col min="338" max="338" width="10" style="1" customWidth="1"/>
    <col min="339" max="339" width="11.85546875" style="1" bestFit="1" customWidth="1"/>
    <col min="340" max="340" width="10.28515625" style="1" customWidth="1"/>
    <col min="341" max="341" width="8.5703125" style="1" customWidth="1"/>
    <col min="342" max="343" width="7.7109375" style="1" customWidth="1"/>
    <col min="344" max="344" width="9.7109375" style="1" customWidth="1"/>
    <col min="345" max="345" width="13.28515625" style="1" bestFit="1" customWidth="1"/>
    <col min="346" max="346" width="11.140625" style="1" customWidth="1"/>
    <col min="347" max="347" width="6.28515625" style="1" customWidth="1"/>
    <col min="348" max="348" width="8.85546875" style="1" customWidth="1"/>
    <col min="349" max="349" width="6.5703125" style="1" customWidth="1"/>
    <col min="350" max="350" width="9" style="1" customWidth="1"/>
    <col min="351" max="351" width="5" style="1" customWidth="1"/>
    <col min="352" max="352" width="14.140625" style="1" bestFit="1" customWidth="1"/>
    <col min="353" max="353" width="6.5703125" style="1" customWidth="1"/>
    <col min="354" max="354" width="11" style="1" customWidth="1"/>
    <col min="355" max="355" width="15.5703125" style="1" bestFit="1" customWidth="1"/>
    <col min="356" max="356" width="10.42578125" style="1" customWidth="1"/>
    <col min="357" max="357" width="9.7109375" style="1" customWidth="1"/>
    <col min="358" max="358" width="9.28515625" style="1" customWidth="1"/>
    <col min="359" max="359" width="6.85546875" style="1" customWidth="1"/>
    <col min="360" max="360" width="10" style="1" customWidth="1"/>
    <col min="361" max="361" width="8.5703125" style="1" customWidth="1"/>
    <col min="362" max="362" width="8" style="1" customWidth="1"/>
    <col min="363" max="363" width="7.85546875" style="1" customWidth="1"/>
    <col min="364" max="364" width="8.140625" style="1" customWidth="1"/>
    <col min="365" max="365" width="7.85546875" style="1" customWidth="1"/>
    <col min="366" max="366" width="10" style="1" customWidth="1"/>
    <col min="367" max="367" width="11.85546875" style="1" bestFit="1" customWidth="1"/>
    <col min="368" max="368" width="10.28515625" style="1" customWidth="1"/>
    <col min="369" max="369" width="8.5703125" style="1" customWidth="1"/>
    <col min="370" max="371" width="7.7109375" style="1" customWidth="1"/>
    <col min="372" max="372" width="9.7109375" style="1" customWidth="1"/>
    <col min="373" max="373" width="13.28515625" style="1" bestFit="1" customWidth="1"/>
    <col min="374" max="374" width="11.140625" style="1" customWidth="1"/>
    <col min="375" max="375" width="6.28515625" style="1" customWidth="1"/>
    <col min="376" max="376" width="8.85546875" style="1" customWidth="1"/>
    <col min="377" max="377" width="6.5703125" style="1" customWidth="1"/>
    <col min="378" max="378" width="9" style="1" customWidth="1"/>
    <col min="379" max="379" width="5" style="1" customWidth="1"/>
    <col min="380" max="380" width="14.140625" style="1" bestFit="1" customWidth="1"/>
    <col min="381" max="381" width="6.5703125" style="1" customWidth="1"/>
    <col min="382" max="382" width="11" style="1" customWidth="1"/>
    <col min="383" max="383" width="15.5703125" style="1" bestFit="1" customWidth="1"/>
    <col min="384" max="384" width="10.42578125" style="1" customWidth="1"/>
    <col min="385" max="385" width="9.7109375" style="1" customWidth="1"/>
    <col min="386" max="386" width="9.28515625" style="1" customWidth="1"/>
    <col min="387" max="387" width="6.85546875" style="1" customWidth="1"/>
    <col min="388" max="388" width="10" style="1" customWidth="1"/>
    <col min="389" max="389" width="8.5703125" style="1" customWidth="1"/>
    <col min="390" max="390" width="8" style="1" customWidth="1"/>
    <col min="391" max="391" width="7.85546875" style="1" customWidth="1"/>
    <col min="392" max="392" width="8.140625" style="1" customWidth="1"/>
    <col min="393" max="393" width="7.85546875" style="1" customWidth="1"/>
    <col min="394" max="394" width="10" style="1" customWidth="1"/>
    <col min="395" max="395" width="11.85546875" style="1" bestFit="1" customWidth="1"/>
    <col min="396" max="396" width="10.28515625" style="1" customWidth="1"/>
    <col min="397" max="397" width="8.5703125" style="1" customWidth="1"/>
    <col min="398" max="399" width="7.7109375" style="1" customWidth="1"/>
    <col min="400" max="400" width="9.7109375" style="1" customWidth="1"/>
    <col min="401" max="401" width="13.28515625" style="1" bestFit="1" customWidth="1"/>
    <col min="402" max="402" width="11.140625" style="1" customWidth="1"/>
    <col min="403" max="403" width="6.28515625" style="1" customWidth="1"/>
    <col min="404" max="404" width="8.85546875" style="1" customWidth="1"/>
    <col min="405" max="405" width="6.5703125" style="1" customWidth="1"/>
    <col min="406" max="406" width="9" style="1" customWidth="1"/>
    <col min="407" max="407" width="5" style="1" customWidth="1"/>
    <col min="408" max="408" width="14.140625" style="1" bestFit="1" customWidth="1"/>
    <col min="409" max="409" width="6.5703125" style="1" customWidth="1"/>
    <col min="410" max="410" width="11" style="1" customWidth="1"/>
    <col min="411" max="411" width="27.42578125" style="1" bestFit="1" customWidth="1"/>
    <col min="412" max="420" width="19.140625" style="1" bestFit="1" customWidth="1"/>
    <col min="421" max="424" width="20.42578125" style="1" bestFit="1" customWidth="1"/>
    <col min="425" max="16384" width="11.42578125" style="1"/>
  </cols>
  <sheetData>
    <row r="1" spans="1:424">
      <c r="R1"/>
      <c r="S1"/>
    </row>
    <row r="2" spans="1:424" ht="18">
      <c r="D2" s="11" t="s">
        <v>63</v>
      </c>
      <c r="R2" s="12" t="s">
        <v>9</v>
      </c>
      <c r="S2" s="1" t="s">
        <v>22</v>
      </c>
    </row>
    <row r="3" spans="1:424">
      <c r="A3" s="2" t="s">
        <v>5</v>
      </c>
      <c r="B3" s="2" t="s">
        <v>9</v>
      </c>
      <c r="C3" s="2" t="s">
        <v>46</v>
      </c>
      <c r="D3" s="3" t="s">
        <v>6</v>
      </c>
      <c r="E3" s="3" t="s">
        <v>7</v>
      </c>
      <c r="F3" s="3" t="s">
        <v>8</v>
      </c>
      <c r="G3" s="3" t="s">
        <v>10</v>
      </c>
      <c r="H3" s="3" t="s">
        <v>54</v>
      </c>
      <c r="I3" s="3" t="s">
        <v>55</v>
      </c>
      <c r="J3" s="3" t="s">
        <v>56</v>
      </c>
      <c r="K3" s="3" t="s">
        <v>57</v>
      </c>
      <c r="L3" s="3" t="s">
        <v>58</v>
      </c>
      <c r="M3" s="3" t="s">
        <v>59</v>
      </c>
      <c r="N3" s="3" t="s">
        <v>60</v>
      </c>
      <c r="O3" s="3" t="s">
        <v>61</v>
      </c>
      <c r="P3" s="3" t="s">
        <v>62</v>
      </c>
      <c r="R3" s="12" t="s">
        <v>5</v>
      </c>
      <c r="S3" s="1" t="s">
        <v>3</v>
      </c>
    </row>
    <row r="4" spans="1:424">
      <c r="A4" s="15" t="s">
        <v>107</v>
      </c>
      <c r="B4" s="15" t="s">
        <v>22</v>
      </c>
      <c r="C4" s="15">
        <v>1</v>
      </c>
      <c r="D4" s="15">
        <v>1</v>
      </c>
      <c r="E4" s="15">
        <v>1</v>
      </c>
      <c r="F4" s="15">
        <v>1</v>
      </c>
      <c r="G4" s="15">
        <v>1</v>
      </c>
      <c r="H4" s="15">
        <v>1</v>
      </c>
      <c r="I4" s="15">
        <v>1</v>
      </c>
      <c r="J4" s="15">
        <v>1</v>
      </c>
      <c r="K4" s="15">
        <v>1</v>
      </c>
      <c r="L4" s="15">
        <v>1</v>
      </c>
      <c r="M4" s="15">
        <v>2</v>
      </c>
      <c r="N4" s="15">
        <v>1</v>
      </c>
      <c r="O4" s="15">
        <v>1</v>
      </c>
      <c r="P4" s="15">
        <v>1</v>
      </c>
    </row>
    <row r="5" spans="1:424">
      <c r="A5" s="15" t="s">
        <v>108</v>
      </c>
      <c r="B5" s="16" t="s">
        <v>23</v>
      </c>
      <c r="C5" s="16">
        <v>1</v>
      </c>
      <c r="D5" s="16">
        <v>1</v>
      </c>
      <c r="E5" s="16">
        <v>2</v>
      </c>
      <c r="F5" s="16">
        <v>1</v>
      </c>
      <c r="G5" s="16">
        <v>2</v>
      </c>
      <c r="H5" s="16">
        <v>1</v>
      </c>
      <c r="I5" s="16">
        <v>1</v>
      </c>
      <c r="J5" s="16">
        <v>2</v>
      </c>
      <c r="K5" s="16">
        <v>1</v>
      </c>
      <c r="L5" s="16">
        <v>1</v>
      </c>
      <c r="M5" s="16">
        <v>2</v>
      </c>
      <c r="N5" s="16">
        <v>1</v>
      </c>
      <c r="O5" s="16">
        <v>1</v>
      </c>
      <c r="P5" s="16">
        <v>1</v>
      </c>
      <c r="R5" s="18"/>
      <c r="S5" s="17" t="s">
        <v>4</v>
      </c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/>
      <c r="AF5" s="18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  <c r="KF5"/>
      <c r="KG5"/>
      <c r="KH5"/>
      <c r="KI5"/>
      <c r="KJ5"/>
      <c r="KK5"/>
      <c r="KL5"/>
      <c r="KM5"/>
      <c r="KN5"/>
      <c r="KO5"/>
      <c r="KP5"/>
      <c r="KQ5"/>
      <c r="KR5"/>
      <c r="KS5"/>
      <c r="KT5"/>
      <c r="KU5"/>
      <c r="KV5"/>
      <c r="KW5"/>
      <c r="KX5"/>
      <c r="KY5"/>
      <c r="KZ5"/>
      <c r="LA5"/>
      <c r="LB5"/>
      <c r="LC5"/>
      <c r="LD5"/>
      <c r="LE5"/>
      <c r="LF5"/>
      <c r="LG5"/>
      <c r="LH5"/>
      <c r="LI5"/>
      <c r="LJ5"/>
      <c r="LK5"/>
      <c r="LL5"/>
      <c r="LM5"/>
      <c r="LN5"/>
      <c r="LO5"/>
      <c r="LP5"/>
      <c r="LQ5"/>
      <c r="LR5"/>
      <c r="LS5"/>
      <c r="LT5"/>
      <c r="LU5"/>
      <c r="LV5"/>
      <c r="LW5"/>
      <c r="LX5"/>
      <c r="LY5"/>
      <c r="LZ5"/>
      <c r="MA5"/>
      <c r="MB5"/>
      <c r="MC5"/>
      <c r="MD5"/>
      <c r="ME5"/>
      <c r="MF5"/>
      <c r="MG5"/>
      <c r="MH5"/>
      <c r="MI5"/>
      <c r="MJ5"/>
      <c r="MK5"/>
      <c r="ML5"/>
      <c r="MM5"/>
      <c r="MN5"/>
      <c r="MO5"/>
      <c r="MP5"/>
      <c r="MQ5"/>
      <c r="MR5"/>
      <c r="MS5"/>
      <c r="MT5"/>
      <c r="MU5"/>
      <c r="MV5"/>
      <c r="MW5"/>
      <c r="MX5"/>
      <c r="MY5"/>
      <c r="MZ5"/>
      <c r="NA5"/>
      <c r="NB5"/>
      <c r="NC5"/>
      <c r="ND5"/>
      <c r="NE5"/>
      <c r="NF5"/>
      <c r="NG5"/>
      <c r="NH5"/>
      <c r="NI5"/>
      <c r="NJ5"/>
      <c r="NK5"/>
      <c r="NL5"/>
      <c r="NM5"/>
      <c r="NN5"/>
      <c r="NO5"/>
      <c r="NP5"/>
      <c r="NQ5"/>
      <c r="NR5"/>
      <c r="NS5"/>
      <c r="NT5"/>
      <c r="NU5"/>
      <c r="NV5"/>
      <c r="NW5"/>
      <c r="NX5"/>
      <c r="NY5"/>
      <c r="NZ5"/>
      <c r="OA5"/>
      <c r="OB5"/>
      <c r="OC5"/>
      <c r="OD5"/>
      <c r="OE5"/>
      <c r="OF5"/>
      <c r="OG5"/>
      <c r="OH5"/>
      <c r="OI5"/>
      <c r="OJ5"/>
      <c r="OK5"/>
      <c r="OL5"/>
      <c r="OM5"/>
      <c r="ON5"/>
      <c r="OO5"/>
      <c r="OP5"/>
      <c r="OQ5"/>
      <c r="OR5"/>
      <c r="OS5"/>
      <c r="OT5"/>
      <c r="OU5"/>
      <c r="OV5"/>
      <c r="OW5"/>
      <c r="OX5"/>
      <c r="OY5"/>
      <c r="OZ5"/>
      <c r="PA5"/>
      <c r="PB5"/>
      <c r="PC5"/>
      <c r="PD5"/>
      <c r="PE5"/>
      <c r="PF5"/>
      <c r="PG5"/>
      <c r="PH5"/>
    </row>
    <row r="6" spans="1:424" ht="108">
      <c r="A6" s="15" t="s">
        <v>109</v>
      </c>
      <c r="B6" s="15" t="s">
        <v>23</v>
      </c>
      <c r="C6" s="15">
        <v>1</v>
      </c>
      <c r="D6" s="15">
        <v>1</v>
      </c>
      <c r="E6" s="15">
        <v>1</v>
      </c>
      <c r="F6" s="15">
        <v>1</v>
      </c>
      <c r="G6" s="15">
        <v>1</v>
      </c>
      <c r="H6" s="15">
        <v>1</v>
      </c>
      <c r="I6" s="15">
        <v>1</v>
      </c>
      <c r="J6" s="15">
        <v>1</v>
      </c>
      <c r="K6" s="15">
        <v>1</v>
      </c>
      <c r="L6" s="15">
        <v>1</v>
      </c>
      <c r="M6" s="15">
        <v>1</v>
      </c>
      <c r="N6" s="15">
        <v>1</v>
      </c>
      <c r="O6" s="15">
        <v>1</v>
      </c>
      <c r="P6" s="15">
        <v>0</v>
      </c>
      <c r="R6" s="17" t="s">
        <v>84</v>
      </c>
      <c r="S6" s="19" t="s">
        <v>64</v>
      </c>
      <c r="T6" s="19" t="s">
        <v>66</v>
      </c>
      <c r="U6" s="19" t="s">
        <v>67</v>
      </c>
      <c r="V6" s="19" t="s">
        <v>68</v>
      </c>
      <c r="W6" s="19" t="s">
        <v>69</v>
      </c>
      <c r="X6" s="19" t="s">
        <v>70</v>
      </c>
      <c r="Y6" s="19" t="s">
        <v>71</v>
      </c>
      <c r="Z6" s="19" t="s">
        <v>72</v>
      </c>
      <c r="AA6" s="19" t="s">
        <v>73</v>
      </c>
      <c r="AB6" s="19" t="s">
        <v>74</v>
      </c>
      <c r="AC6" s="19" t="s">
        <v>75</v>
      </c>
      <c r="AD6" s="19" t="s">
        <v>76</v>
      </c>
      <c r="AE6" s="19" t="s">
        <v>77</v>
      </c>
      <c r="AF6" s="19" t="s">
        <v>78</v>
      </c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  <c r="CJ6"/>
      <c r="CK6"/>
      <c r="CL6"/>
      <c r="CM6"/>
      <c r="CN6"/>
      <c r="CO6"/>
      <c r="CP6"/>
      <c r="CQ6"/>
      <c r="CR6"/>
      <c r="CS6"/>
      <c r="CT6"/>
      <c r="CU6"/>
      <c r="CV6"/>
      <c r="CW6"/>
      <c r="CX6"/>
      <c r="CY6"/>
      <c r="CZ6"/>
      <c r="DA6"/>
      <c r="DB6"/>
      <c r="DC6"/>
      <c r="DD6"/>
      <c r="DE6"/>
      <c r="DF6"/>
      <c r="DG6"/>
      <c r="DH6"/>
      <c r="DI6"/>
      <c r="DJ6"/>
      <c r="DK6"/>
      <c r="DL6"/>
      <c r="DM6"/>
      <c r="DN6"/>
      <c r="DO6"/>
      <c r="DP6"/>
      <c r="DQ6"/>
      <c r="DR6"/>
      <c r="DS6"/>
      <c r="DT6"/>
      <c r="DU6"/>
      <c r="DV6"/>
      <c r="DW6"/>
      <c r="DX6"/>
      <c r="DY6"/>
      <c r="DZ6"/>
      <c r="EA6"/>
      <c r="EB6"/>
      <c r="EC6"/>
      <c r="ED6"/>
      <c r="EE6"/>
      <c r="EF6"/>
      <c r="EG6"/>
      <c r="EH6"/>
      <c r="EI6"/>
      <c r="EJ6"/>
      <c r="EK6"/>
      <c r="EL6"/>
      <c r="EM6"/>
      <c r="EN6"/>
      <c r="EO6"/>
      <c r="EP6"/>
      <c r="EQ6"/>
      <c r="ER6"/>
      <c r="ES6"/>
      <c r="ET6"/>
      <c r="EU6"/>
      <c r="EV6"/>
      <c r="EW6"/>
      <c r="EX6"/>
      <c r="EY6"/>
      <c r="EZ6"/>
      <c r="FA6"/>
      <c r="FB6"/>
      <c r="FC6"/>
      <c r="FD6"/>
      <c r="FE6"/>
      <c r="FF6"/>
      <c r="FG6"/>
      <c r="FH6"/>
      <c r="FI6"/>
      <c r="FJ6"/>
      <c r="FK6"/>
      <c r="FL6"/>
      <c r="FM6"/>
      <c r="FN6"/>
      <c r="FO6"/>
      <c r="FP6"/>
      <c r="FQ6"/>
      <c r="FR6"/>
      <c r="FS6"/>
      <c r="FT6"/>
      <c r="FU6"/>
      <c r="FV6"/>
      <c r="FW6"/>
      <c r="FX6"/>
      <c r="FY6"/>
      <c r="FZ6"/>
      <c r="GA6"/>
      <c r="GB6"/>
      <c r="GC6"/>
      <c r="GD6"/>
      <c r="GE6"/>
      <c r="GF6"/>
      <c r="GG6"/>
      <c r="GH6"/>
      <c r="GI6"/>
      <c r="GJ6"/>
      <c r="GK6"/>
      <c r="GL6"/>
      <c r="GM6"/>
      <c r="GN6"/>
      <c r="GO6"/>
      <c r="GP6"/>
      <c r="GQ6"/>
      <c r="GR6"/>
      <c r="GS6"/>
      <c r="GT6"/>
      <c r="GU6"/>
      <c r="GV6"/>
      <c r="GW6"/>
      <c r="GX6"/>
      <c r="GY6"/>
      <c r="GZ6"/>
      <c r="HA6"/>
      <c r="HB6"/>
      <c r="HC6"/>
      <c r="HD6"/>
      <c r="HE6"/>
      <c r="HF6"/>
      <c r="HG6"/>
      <c r="HH6"/>
      <c r="HI6"/>
      <c r="HJ6"/>
      <c r="HK6"/>
      <c r="HL6"/>
      <c r="HM6"/>
      <c r="HN6"/>
      <c r="HO6"/>
      <c r="HP6"/>
      <c r="HQ6"/>
      <c r="HR6"/>
      <c r="HS6"/>
      <c r="HT6"/>
      <c r="HU6"/>
      <c r="HV6"/>
      <c r="HW6"/>
      <c r="HX6"/>
      <c r="HY6"/>
      <c r="HZ6"/>
      <c r="IA6"/>
      <c r="IB6"/>
      <c r="IC6"/>
      <c r="ID6"/>
      <c r="IE6"/>
      <c r="IF6"/>
      <c r="IG6"/>
      <c r="IH6"/>
      <c r="II6"/>
      <c r="IJ6"/>
      <c r="IK6"/>
      <c r="IL6"/>
      <c r="IM6"/>
      <c r="IN6"/>
      <c r="IO6"/>
      <c r="IP6"/>
      <c r="IQ6"/>
      <c r="IR6"/>
      <c r="IS6"/>
      <c r="IT6"/>
      <c r="IU6"/>
      <c r="IV6"/>
      <c r="IW6"/>
      <c r="IX6"/>
      <c r="IY6"/>
      <c r="IZ6"/>
      <c r="JA6"/>
      <c r="JB6"/>
      <c r="JC6"/>
      <c r="JD6"/>
      <c r="JE6"/>
      <c r="JF6"/>
      <c r="JG6"/>
      <c r="JH6"/>
      <c r="JI6"/>
      <c r="JJ6"/>
      <c r="JK6"/>
      <c r="JL6"/>
      <c r="JM6"/>
      <c r="JN6"/>
      <c r="JO6"/>
      <c r="JP6"/>
      <c r="JQ6"/>
      <c r="JR6"/>
      <c r="JS6"/>
      <c r="JT6"/>
      <c r="JU6"/>
      <c r="JV6"/>
      <c r="JW6"/>
      <c r="JX6"/>
      <c r="JY6"/>
      <c r="JZ6"/>
      <c r="KA6"/>
      <c r="KB6"/>
      <c r="KC6"/>
      <c r="KD6"/>
      <c r="KE6"/>
      <c r="KF6"/>
      <c r="KG6"/>
      <c r="KH6"/>
      <c r="KI6"/>
      <c r="KJ6"/>
      <c r="KK6"/>
      <c r="KL6"/>
      <c r="KM6"/>
      <c r="KN6"/>
      <c r="KO6"/>
      <c r="KP6"/>
      <c r="KQ6"/>
      <c r="KR6"/>
      <c r="KS6"/>
      <c r="KT6"/>
      <c r="KU6"/>
      <c r="KV6"/>
      <c r="KW6"/>
      <c r="KX6"/>
      <c r="KY6"/>
      <c r="KZ6"/>
      <c r="LA6"/>
      <c r="LB6"/>
      <c r="LC6"/>
      <c r="LD6"/>
      <c r="LE6"/>
      <c r="LF6"/>
      <c r="LG6"/>
      <c r="LH6"/>
      <c r="LI6"/>
      <c r="LJ6"/>
      <c r="LK6"/>
      <c r="LL6"/>
      <c r="LM6"/>
      <c r="LN6"/>
      <c r="LO6"/>
      <c r="LP6"/>
      <c r="LQ6"/>
      <c r="LR6"/>
      <c r="LS6"/>
      <c r="LT6"/>
      <c r="LU6"/>
      <c r="LV6"/>
      <c r="LW6"/>
      <c r="LX6"/>
      <c r="LY6"/>
      <c r="LZ6"/>
      <c r="MA6"/>
      <c r="MB6"/>
      <c r="MC6"/>
      <c r="MD6"/>
      <c r="ME6"/>
      <c r="MF6"/>
      <c r="MG6"/>
      <c r="MH6"/>
      <c r="MI6"/>
      <c r="MJ6"/>
      <c r="MK6"/>
      <c r="ML6"/>
      <c r="MM6"/>
      <c r="MN6"/>
      <c r="MO6"/>
      <c r="MP6"/>
      <c r="MQ6"/>
      <c r="MR6"/>
      <c r="MS6"/>
      <c r="MT6"/>
      <c r="MU6"/>
      <c r="MV6"/>
      <c r="MW6"/>
      <c r="MX6"/>
      <c r="MY6"/>
      <c r="MZ6"/>
      <c r="NA6"/>
      <c r="NB6"/>
      <c r="NC6"/>
      <c r="ND6"/>
      <c r="NE6"/>
      <c r="NF6"/>
      <c r="NG6"/>
      <c r="NH6"/>
      <c r="NI6"/>
      <c r="NJ6"/>
      <c r="NK6"/>
      <c r="NL6"/>
      <c r="NM6"/>
      <c r="NN6"/>
      <c r="NO6"/>
      <c r="NP6"/>
      <c r="NQ6"/>
      <c r="NR6"/>
      <c r="NS6"/>
      <c r="NT6"/>
      <c r="NU6"/>
      <c r="NV6"/>
      <c r="NW6"/>
      <c r="NX6"/>
      <c r="NY6"/>
      <c r="NZ6"/>
      <c r="OA6"/>
      <c r="OB6"/>
      <c r="OC6"/>
      <c r="OD6"/>
      <c r="OE6"/>
      <c r="OF6"/>
      <c r="OG6"/>
      <c r="OH6"/>
      <c r="OI6"/>
      <c r="OJ6"/>
      <c r="OK6"/>
      <c r="OL6"/>
      <c r="OM6"/>
      <c r="ON6"/>
      <c r="OO6"/>
      <c r="OP6"/>
      <c r="OQ6"/>
      <c r="OR6"/>
      <c r="OS6"/>
      <c r="OT6"/>
      <c r="OU6"/>
      <c r="OV6"/>
      <c r="OW6"/>
      <c r="OX6"/>
      <c r="OY6"/>
      <c r="OZ6"/>
      <c r="PA6"/>
      <c r="PB6"/>
      <c r="PC6"/>
      <c r="PD6"/>
      <c r="PE6"/>
      <c r="PF6"/>
      <c r="PG6"/>
      <c r="PH6"/>
    </row>
    <row r="7" spans="1:424" ht="16.5" customHeight="1">
      <c r="A7" s="15" t="s">
        <v>110</v>
      </c>
      <c r="B7" s="16" t="s">
        <v>22</v>
      </c>
      <c r="C7" s="16">
        <v>1</v>
      </c>
      <c r="D7" s="16">
        <v>1</v>
      </c>
      <c r="E7" s="16">
        <v>0</v>
      </c>
      <c r="F7" s="16">
        <v>1</v>
      </c>
      <c r="G7" s="16">
        <v>1</v>
      </c>
      <c r="H7" s="16">
        <v>2</v>
      </c>
      <c r="I7" s="16">
        <v>1</v>
      </c>
      <c r="J7" s="16">
        <v>1</v>
      </c>
      <c r="K7" s="16">
        <v>1</v>
      </c>
      <c r="L7" s="16">
        <v>1</v>
      </c>
      <c r="M7" s="16">
        <v>1</v>
      </c>
      <c r="N7" s="16">
        <v>1</v>
      </c>
      <c r="O7" s="16">
        <v>1</v>
      </c>
      <c r="P7" s="16">
        <v>0</v>
      </c>
      <c r="R7" s="13">
        <v>0</v>
      </c>
      <c r="S7" s="14">
        <v>13</v>
      </c>
      <c r="T7" s="14">
        <v>13</v>
      </c>
      <c r="U7" s="14">
        <v>14</v>
      </c>
      <c r="V7" s="14">
        <v>11</v>
      </c>
      <c r="W7" s="14">
        <v>12</v>
      </c>
      <c r="X7" s="14">
        <v>9</v>
      </c>
      <c r="Y7" s="14">
        <v>12</v>
      </c>
      <c r="Z7" s="14">
        <v>12</v>
      </c>
      <c r="AA7" s="14">
        <v>8</v>
      </c>
      <c r="AB7" s="14">
        <v>7</v>
      </c>
      <c r="AC7" s="14">
        <v>19</v>
      </c>
      <c r="AD7" s="14">
        <v>11</v>
      </c>
      <c r="AE7" s="14">
        <v>13</v>
      </c>
      <c r="AF7" s="14">
        <v>14</v>
      </c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</row>
    <row r="8" spans="1:424">
      <c r="A8" s="15" t="s">
        <v>111</v>
      </c>
      <c r="B8" s="15" t="s">
        <v>22</v>
      </c>
      <c r="C8" s="15">
        <v>1</v>
      </c>
      <c r="D8" s="15">
        <v>1</v>
      </c>
      <c r="E8" s="15">
        <v>1</v>
      </c>
      <c r="F8" s="15">
        <v>1</v>
      </c>
      <c r="G8" s="15">
        <v>2</v>
      </c>
      <c r="H8" s="15">
        <v>1</v>
      </c>
      <c r="I8" s="15">
        <v>1</v>
      </c>
      <c r="J8" s="15">
        <v>1</v>
      </c>
      <c r="K8" s="15">
        <v>1</v>
      </c>
      <c r="L8" s="15">
        <v>1</v>
      </c>
      <c r="M8" s="15">
        <v>2</v>
      </c>
      <c r="N8" s="15">
        <v>1</v>
      </c>
      <c r="O8" s="15">
        <v>0</v>
      </c>
      <c r="P8" s="15">
        <v>0</v>
      </c>
      <c r="R8" s="13">
        <v>1</v>
      </c>
      <c r="S8" s="14">
        <v>15</v>
      </c>
      <c r="T8" s="14">
        <v>16</v>
      </c>
      <c r="U8" s="14">
        <v>13</v>
      </c>
      <c r="V8" s="14">
        <v>15</v>
      </c>
      <c r="W8" s="14">
        <v>17</v>
      </c>
      <c r="X8" s="14">
        <v>17</v>
      </c>
      <c r="Y8" s="14">
        <v>13</v>
      </c>
      <c r="Z8" s="14">
        <v>14</v>
      </c>
      <c r="AA8" s="14">
        <v>13</v>
      </c>
      <c r="AB8" s="14">
        <v>15</v>
      </c>
      <c r="AC8" s="14">
        <v>27</v>
      </c>
      <c r="AD8" s="14">
        <v>11</v>
      </c>
      <c r="AE8" s="14">
        <v>9</v>
      </c>
      <c r="AF8" s="14">
        <v>9</v>
      </c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EZ8"/>
      <c r="FA8"/>
      <c r="FB8"/>
      <c r="FC8"/>
      <c r="FD8"/>
      <c r="FE8"/>
      <c r="FF8"/>
      <c r="FG8"/>
      <c r="FH8"/>
      <c r="FI8"/>
      <c r="FJ8"/>
      <c r="FK8"/>
      <c r="FL8"/>
      <c r="FM8"/>
      <c r="FN8"/>
      <c r="FO8"/>
      <c r="FP8"/>
      <c r="FQ8"/>
      <c r="FR8"/>
      <c r="FS8"/>
      <c r="FT8"/>
      <c r="FU8"/>
      <c r="FV8"/>
      <c r="FW8"/>
      <c r="FX8"/>
      <c r="FY8"/>
      <c r="FZ8"/>
      <c r="GA8"/>
      <c r="GB8"/>
      <c r="GC8"/>
      <c r="GD8"/>
      <c r="GE8"/>
      <c r="GF8"/>
      <c r="GG8"/>
      <c r="GH8"/>
      <c r="GI8"/>
      <c r="GJ8"/>
      <c r="GK8"/>
      <c r="GL8"/>
      <c r="GM8"/>
      <c r="GN8"/>
      <c r="GO8"/>
      <c r="GP8"/>
      <c r="GQ8"/>
      <c r="GR8"/>
      <c r="GS8"/>
      <c r="GT8"/>
      <c r="GU8"/>
      <c r="GV8"/>
      <c r="GW8"/>
      <c r="GX8"/>
      <c r="GY8"/>
      <c r="GZ8"/>
      <c r="HA8"/>
      <c r="HB8"/>
      <c r="HC8"/>
      <c r="HD8"/>
      <c r="HE8"/>
      <c r="HF8"/>
      <c r="HG8"/>
      <c r="HH8"/>
      <c r="HI8"/>
      <c r="HJ8"/>
      <c r="HK8"/>
      <c r="HL8"/>
      <c r="HM8"/>
      <c r="HN8"/>
      <c r="HO8"/>
      <c r="HP8"/>
      <c r="HQ8"/>
      <c r="HR8"/>
      <c r="HS8"/>
      <c r="HT8"/>
      <c r="HU8"/>
      <c r="HV8"/>
      <c r="HW8"/>
      <c r="HX8"/>
      <c r="HY8"/>
      <c r="HZ8"/>
      <c r="IA8"/>
      <c r="IB8"/>
      <c r="IC8"/>
      <c r="ID8"/>
      <c r="IE8"/>
      <c r="IF8"/>
      <c r="IG8"/>
      <c r="IH8"/>
      <c r="II8"/>
      <c r="IJ8"/>
      <c r="IK8"/>
      <c r="IL8"/>
      <c r="IM8"/>
      <c r="IN8"/>
      <c r="IO8"/>
      <c r="IP8"/>
      <c r="IQ8"/>
      <c r="IR8"/>
      <c r="IS8"/>
      <c r="IT8"/>
      <c r="IU8"/>
      <c r="IV8"/>
      <c r="IW8"/>
      <c r="IX8"/>
      <c r="IY8"/>
      <c r="IZ8"/>
      <c r="JA8"/>
      <c r="JB8"/>
      <c r="JC8"/>
      <c r="JD8"/>
      <c r="JE8"/>
      <c r="JF8"/>
      <c r="JG8"/>
      <c r="JH8"/>
      <c r="JI8"/>
      <c r="JJ8"/>
      <c r="JK8"/>
      <c r="JL8"/>
      <c r="JM8"/>
      <c r="JN8"/>
      <c r="JO8"/>
      <c r="JP8"/>
      <c r="JQ8"/>
      <c r="JR8"/>
      <c r="JS8"/>
      <c r="JT8"/>
      <c r="JU8"/>
      <c r="JV8"/>
      <c r="JW8"/>
      <c r="JX8"/>
      <c r="JY8"/>
      <c r="JZ8"/>
      <c r="KA8"/>
      <c r="KB8"/>
      <c r="KC8"/>
      <c r="KD8"/>
      <c r="KE8"/>
      <c r="KF8"/>
      <c r="KG8"/>
      <c r="KH8"/>
      <c r="KI8"/>
      <c r="KJ8"/>
      <c r="KK8"/>
      <c r="KL8"/>
      <c r="KM8"/>
      <c r="KN8"/>
      <c r="KO8"/>
      <c r="KP8"/>
      <c r="KQ8"/>
      <c r="KR8"/>
      <c r="KS8"/>
      <c r="KT8"/>
      <c r="KU8"/>
      <c r="KV8"/>
      <c r="KW8"/>
      <c r="KX8"/>
      <c r="KY8"/>
      <c r="KZ8"/>
      <c r="LA8"/>
      <c r="LB8"/>
      <c r="LC8"/>
      <c r="LD8"/>
      <c r="LE8"/>
      <c r="LF8"/>
      <c r="LG8"/>
      <c r="LH8"/>
      <c r="LI8"/>
      <c r="LJ8"/>
      <c r="LK8"/>
      <c r="LL8"/>
      <c r="LM8"/>
      <c r="LN8"/>
      <c r="LO8"/>
      <c r="LP8"/>
      <c r="LQ8"/>
      <c r="LR8"/>
      <c r="LS8"/>
      <c r="LT8"/>
      <c r="LU8"/>
      <c r="LV8"/>
      <c r="LW8"/>
      <c r="LX8"/>
      <c r="LY8"/>
      <c r="LZ8"/>
      <c r="MA8"/>
      <c r="MB8"/>
      <c r="MC8"/>
      <c r="MD8"/>
      <c r="ME8"/>
      <c r="MF8"/>
      <c r="MG8"/>
      <c r="MH8"/>
      <c r="MI8"/>
      <c r="MJ8"/>
      <c r="MK8"/>
      <c r="ML8"/>
      <c r="MM8"/>
      <c r="MN8"/>
      <c r="MO8"/>
      <c r="MP8"/>
      <c r="MQ8"/>
      <c r="MR8"/>
      <c r="MS8"/>
      <c r="MT8"/>
      <c r="MU8"/>
      <c r="MV8"/>
      <c r="MW8"/>
      <c r="MX8"/>
      <c r="MY8"/>
      <c r="MZ8"/>
      <c r="NA8"/>
      <c r="NB8"/>
      <c r="NC8"/>
      <c r="ND8"/>
      <c r="NE8"/>
      <c r="NF8"/>
      <c r="NG8"/>
      <c r="NH8"/>
      <c r="NI8"/>
      <c r="NJ8"/>
      <c r="NK8"/>
      <c r="NL8"/>
      <c r="NM8"/>
      <c r="NN8"/>
      <c r="NO8"/>
      <c r="NP8"/>
      <c r="NQ8"/>
      <c r="NR8"/>
      <c r="NS8"/>
      <c r="NT8"/>
      <c r="NU8"/>
      <c r="NV8"/>
      <c r="NW8"/>
      <c r="NX8"/>
      <c r="NY8"/>
      <c r="NZ8"/>
      <c r="OA8"/>
      <c r="OB8"/>
      <c r="OC8"/>
      <c r="OD8"/>
      <c r="OE8"/>
      <c r="OF8"/>
      <c r="OG8"/>
      <c r="OH8"/>
      <c r="OI8"/>
      <c r="OJ8"/>
      <c r="OK8"/>
      <c r="OL8"/>
      <c r="OM8"/>
      <c r="ON8"/>
      <c r="OO8"/>
      <c r="OP8"/>
      <c r="OQ8"/>
      <c r="OR8"/>
      <c r="OS8"/>
      <c r="OT8"/>
      <c r="OU8"/>
      <c r="OV8"/>
      <c r="OW8"/>
      <c r="OX8"/>
      <c r="OY8"/>
      <c r="OZ8"/>
      <c r="PA8"/>
      <c r="PB8"/>
      <c r="PC8"/>
      <c r="PD8"/>
      <c r="PE8"/>
      <c r="PF8"/>
      <c r="PG8"/>
      <c r="PH8"/>
    </row>
    <row r="9" spans="1:424">
      <c r="A9" s="15" t="s">
        <v>112</v>
      </c>
      <c r="B9" s="16" t="s">
        <v>22</v>
      </c>
      <c r="C9" s="16">
        <v>1</v>
      </c>
      <c r="D9" s="16">
        <v>1</v>
      </c>
      <c r="E9" s="16">
        <v>0</v>
      </c>
      <c r="F9" s="16">
        <v>2</v>
      </c>
      <c r="G9" s="16">
        <v>1</v>
      </c>
      <c r="H9" s="16">
        <v>1</v>
      </c>
      <c r="I9" s="16">
        <v>1</v>
      </c>
      <c r="J9" s="16">
        <v>1</v>
      </c>
      <c r="K9" s="16">
        <v>1</v>
      </c>
      <c r="L9" s="16">
        <v>1</v>
      </c>
      <c r="M9" s="16">
        <v>2</v>
      </c>
      <c r="N9" s="16">
        <v>1</v>
      </c>
      <c r="O9" s="16">
        <v>0</v>
      </c>
      <c r="P9" s="16">
        <v>0</v>
      </c>
      <c r="R9" s="13" t="s">
        <v>25</v>
      </c>
      <c r="S9" s="14">
        <v>28</v>
      </c>
      <c r="T9" s="14">
        <v>29</v>
      </c>
      <c r="U9" s="14">
        <v>27</v>
      </c>
      <c r="V9" s="14">
        <v>26</v>
      </c>
      <c r="W9" s="14">
        <v>29</v>
      </c>
      <c r="X9" s="14">
        <v>26</v>
      </c>
      <c r="Y9" s="14">
        <v>25</v>
      </c>
      <c r="Z9" s="14">
        <v>26</v>
      </c>
      <c r="AA9" s="14">
        <v>21</v>
      </c>
      <c r="AB9" s="14">
        <v>22</v>
      </c>
      <c r="AC9" s="14">
        <v>46</v>
      </c>
      <c r="AD9" s="14">
        <v>22</v>
      </c>
      <c r="AE9" s="14">
        <v>22</v>
      </c>
      <c r="AF9" s="14">
        <v>23</v>
      </c>
      <c r="AG9"/>
      <c r="AH9"/>
      <c r="AI9"/>
      <c r="AJ9"/>
      <c r="AK9"/>
      <c r="AL9"/>
      <c r="AM9"/>
      <c r="AN9"/>
      <c r="AO9"/>
      <c r="AP9"/>
      <c r="AQ9"/>
      <c r="AR9"/>
      <c r="AS9"/>
      <c r="AT9"/>
      <c r="AU9"/>
      <c r="AV9"/>
      <c r="AW9"/>
      <c r="AX9"/>
      <c r="AY9"/>
      <c r="AZ9"/>
      <c r="BA9"/>
      <c r="BB9"/>
      <c r="BC9"/>
      <c r="BD9"/>
      <c r="BE9"/>
      <c r="BF9"/>
      <c r="BG9"/>
      <c r="BH9"/>
      <c r="BI9"/>
      <c r="BJ9"/>
      <c r="BK9"/>
      <c r="BL9"/>
      <c r="BM9"/>
      <c r="BN9"/>
      <c r="BO9"/>
      <c r="BP9"/>
      <c r="BQ9"/>
      <c r="BR9"/>
      <c r="BS9"/>
      <c r="BT9"/>
      <c r="BU9"/>
      <c r="BV9"/>
      <c r="BW9"/>
      <c r="BX9"/>
      <c r="BY9"/>
      <c r="BZ9"/>
      <c r="CA9"/>
      <c r="CB9"/>
      <c r="CC9"/>
      <c r="CD9"/>
      <c r="CE9"/>
      <c r="CF9"/>
      <c r="CG9"/>
      <c r="CH9"/>
      <c r="CI9"/>
      <c r="CJ9"/>
      <c r="CK9"/>
      <c r="CL9"/>
      <c r="CM9"/>
      <c r="CN9"/>
      <c r="CO9"/>
      <c r="CP9"/>
      <c r="CQ9"/>
      <c r="CR9"/>
      <c r="CS9"/>
      <c r="CT9"/>
      <c r="CU9"/>
      <c r="CV9"/>
      <c r="CW9"/>
      <c r="CX9"/>
      <c r="CY9"/>
      <c r="CZ9"/>
      <c r="DA9"/>
      <c r="DB9"/>
      <c r="DC9"/>
      <c r="DD9"/>
      <c r="DE9"/>
      <c r="DF9"/>
      <c r="DG9"/>
      <c r="DH9"/>
      <c r="DI9"/>
      <c r="DJ9"/>
      <c r="DK9"/>
      <c r="DL9"/>
      <c r="DM9"/>
      <c r="DN9"/>
      <c r="DO9"/>
      <c r="DP9"/>
      <c r="DQ9"/>
      <c r="DR9"/>
      <c r="DS9"/>
      <c r="DT9"/>
      <c r="DU9"/>
      <c r="DV9"/>
      <c r="DW9"/>
      <c r="DX9"/>
      <c r="DY9"/>
      <c r="DZ9"/>
      <c r="EA9"/>
      <c r="EB9"/>
      <c r="EC9"/>
      <c r="ED9"/>
      <c r="EE9"/>
      <c r="EF9"/>
      <c r="EG9"/>
      <c r="EH9"/>
      <c r="EI9"/>
      <c r="EJ9"/>
      <c r="EK9"/>
      <c r="EL9"/>
      <c r="EM9"/>
      <c r="EN9"/>
      <c r="EO9"/>
      <c r="EP9"/>
      <c r="EQ9"/>
      <c r="ER9"/>
      <c r="ES9"/>
      <c r="ET9"/>
      <c r="EU9"/>
      <c r="EV9"/>
      <c r="EW9"/>
      <c r="EX9"/>
      <c r="EY9"/>
      <c r="EZ9"/>
      <c r="FA9"/>
      <c r="FB9"/>
      <c r="FC9"/>
      <c r="FD9"/>
      <c r="FE9"/>
      <c r="FF9"/>
      <c r="FG9"/>
      <c r="FH9"/>
      <c r="FI9"/>
      <c r="FJ9"/>
      <c r="FK9"/>
      <c r="FL9"/>
      <c r="FM9"/>
      <c r="FN9"/>
      <c r="FO9"/>
      <c r="FP9"/>
      <c r="FQ9"/>
      <c r="FR9"/>
      <c r="FS9"/>
      <c r="FT9"/>
      <c r="FU9"/>
      <c r="FV9"/>
      <c r="FW9"/>
      <c r="FX9"/>
      <c r="FY9"/>
      <c r="FZ9"/>
      <c r="GA9"/>
      <c r="GB9"/>
      <c r="GC9"/>
      <c r="GD9"/>
      <c r="GE9"/>
      <c r="GF9"/>
      <c r="GG9"/>
      <c r="GH9"/>
      <c r="GI9"/>
      <c r="GJ9"/>
      <c r="GK9"/>
      <c r="GL9"/>
      <c r="GM9"/>
      <c r="GN9"/>
      <c r="GO9"/>
      <c r="GP9"/>
      <c r="GQ9"/>
      <c r="GR9"/>
      <c r="GS9"/>
      <c r="GT9"/>
      <c r="GU9"/>
      <c r="GV9"/>
      <c r="GW9"/>
      <c r="GX9"/>
      <c r="GY9"/>
      <c r="GZ9"/>
      <c r="HA9"/>
      <c r="HB9"/>
      <c r="HC9"/>
      <c r="HD9"/>
      <c r="HE9"/>
      <c r="HF9"/>
      <c r="HG9"/>
      <c r="HH9"/>
      <c r="HI9"/>
      <c r="HJ9"/>
      <c r="HK9"/>
      <c r="HL9"/>
      <c r="HM9"/>
      <c r="HN9"/>
      <c r="HO9"/>
      <c r="HP9"/>
      <c r="HQ9"/>
      <c r="HR9"/>
      <c r="HS9"/>
      <c r="HT9"/>
      <c r="HU9"/>
      <c r="HV9"/>
      <c r="HW9"/>
      <c r="HX9"/>
      <c r="HY9"/>
      <c r="HZ9"/>
      <c r="IA9"/>
      <c r="IB9"/>
      <c r="IC9"/>
      <c r="ID9"/>
      <c r="IE9"/>
      <c r="IF9"/>
      <c r="IG9"/>
      <c r="IH9"/>
      <c r="II9"/>
      <c r="IJ9"/>
      <c r="IK9"/>
      <c r="IL9"/>
      <c r="IM9"/>
      <c r="IN9"/>
      <c r="IO9"/>
      <c r="IP9"/>
      <c r="IQ9"/>
      <c r="IR9"/>
      <c r="IS9"/>
      <c r="IT9"/>
      <c r="IU9"/>
      <c r="IV9"/>
      <c r="IW9"/>
      <c r="IX9"/>
      <c r="IY9"/>
      <c r="IZ9"/>
      <c r="JA9"/>
      <c r="JB9"/>
      <c r="JC9"/>
      <c r="JD9"/>
      <c r="JE9"/>
      <c r="JF9"/>
      <c r="JG9"/>
      <c r="JH9"/>
      <c r="JI9"/>
      <c r="JJ9"/>
      <c r="JK9"/>
      <c r="JL9"/>
      <c r="JM9"/>
      <c r="JN9"/>
      <c r="JO9"/>
      <c r="JP9"/>
      <c r="JQ9"/>
      <c r="JR9"/>
      <c r="JS9"/>
      <c r="JT9"/>
      <c r="JU9"/>
      <c r="JV9"/>
      <c r="JW9"/>
      <c r="JX9"/>
      <c r="JY9"/>
      <c r="JZ9"/>
      <c r="KA9"/>
      <c r="KB9"/>
      <c r="KC9"/>
      <c r="KD9"/>
      <c r="KE9"/>
      <c r="KF9"/>
      <c r="KG9"/>
      <c r="KH9"/>
      <c r="KI9"/>
      <c r="KJ9"/>
      <c r="KK9"/>
      <c r="KL9"/>
      <c r="KM9"/>
      <c r="KN9"/>
      <c r="KO9"/>
      <c r="KP9"/>
      <c r="KQ9"/>
      <c r="KR9"/>
      <c r="KS9"/>
      <c r="KT9"/>
      <c r="KU9"/>
      <c r="KV9"/>
      <c r="KW9"/>
      <c r="KX9"/>
      <c r="KY9"/>
      <c r="KZ9"/>
      <c r="LA9"/>
      <c r="LB9"/>
      <c r="LC9"/>
      <c r="LD9"/>
      <c r="LE9"/>
      <c r="LF9"/>
      <c r="LG9"/>
      <c r="LH9"/>
      <c r="LI9"/>
      <c r="LJ9"/>
      <c r="LK9"/>
      <c r="LL9"/>
      <c r="LM9"/>
      <c r="LN9"/>
      <c r="LO9"/>
      <c r="LP9"/>
      <c r="LQ9"/>
      <c r="LR9"/>
      <c r="LS9"/>
      <c r="LT9"/>
      <c r="LU9"/>
      <c r="LV9"/>
      <c r="LW9"/>
      <c r="LX9"/>
      <c r="LY9"/>
      <c r="LZ9"/>
      <c r="MA9"/>
      <c r="MB9"/>
      <c r="MC9"/>
      <c r="MD9"/>
      <c r="ME9"/>
      <c r="MF9"/>
      <c r="MG9"/>
      <c r="MH9"/>
      <c r="MI9"/>
      <c r="MJ9"/>
      <c r="MK9"/>
      <c r="ML9"/>
      <c r="MM9"/>
      <c r="MN9"/>
      <c r="MO9"/>
      <c r="MP9"/>
      <c r="MQ9"/>
      <c r="MR9"/>
      <c r="MS9"/>
      <c r="MT9"/>
      <c r="MU9"/>
      <c r="MV9"/>
      <c r="MW9"/>
      <c r="MX9"/>
      <c r="MY9"/>
      <c r="MZ9"/>
      <c r="NA9"/>
      <c r="NB9"/>
      <c r="NC9"/>
      <c r="ND9"/>
      <c r="NE9"/>
      <c r="NF9"/>
      <c r="NG9"/>
      <c r="NH9"/>
      <c r="NI9"/>
      <c r="NJ9"/>
      <c r="NK9"/>
      <c r="NL9"/>
      <c r="NM9"/>
      <c r="NN9"/>
      <c r="NO9"/>
      <c r="NP9"/>
      <c r="NQ9"/>
      <c r="NR9"/>
      <c r="NS9"/>
      <c r="NT9"/>
      <c r="NU9"/>
      <c r="NV9"/>
      <c r="NW9"/>
      <c r="NX9"/>
      <c r="NY9"/>
      <c r="NZ9"/>
      <c r="OA9"/>
      <c r="OB9"/>
      <c r="OC9"/>
      <c r="OD9"/>
      <c r="OE9"/>
      <c r="OF9"/>
      <c r="OG9"/>
      <c r="OH9"/>
      <c r="OI9"/>
      <c r="OJ9"/>
      <c r="OK9"/>
      <c r="OL9"/>
      <c r="OM9"/>
      <c r="ON9"/>
      <c r="OO9"/>
      <c r="OP9"/>
      <c r="OQ9"/>
      <c r="OR9"/>
      <c r="OS9"/>
      <c r="OT9"/>
      <c r="OU9"/>
      <c r="OV9"/>
      <c r="OW9"/>
      <c r="OX9"/>
      <c r="OY9"/>
      <c r="OZ9"/>
      <c r="PA9"/>
      <c r="PB9"/>
      <c r="PC9"/>
      <c r="PD9"/>
      <c r="PE9"/>
      <c r="PF9"/>
      <c r="PG9"/>
      <c r="PH9"/>
    </row>
    <row r="10" spans="1:424">
      <c r="A10" s="15" t="s">
        <v>113</v>
      </c>
      <c r="B10" s="15" t="s">
        <v>23</v>
      </c>
      <c r="C10" s="15">
        <v>1</v>
      </c>
      <c r="D10" s="15">
        <v>1</v>
      </c>
      <c r="E10" s="15">
        <v>1</v>
      </c>
      <c r="F10" s="15">
        <v>1</v>
      </c>
      <c r="G10" s="15">
        <v>1</v>
      </c>
      <c r="H10" s="15">
        <v>2</v>
      </c>
      <c r="I10" s="15">
        <v>1</v>
      </c>
      <c r="J10" s="15">
        <v>1</v>
      </c>
      <c r="K10" s="15">
        <v>1</v>
      </c>
      <c r="L10" s="15">
        <v>1</v>
      </c>
      <c r="M10" s="15">
        <v>2</v>
      </c>
      <c r="N10" s="15">
        <v>1</v>
      </c>
      <c r="O10" s="15">
        <v>0</v>
      </c>
      <c r="P10" s="15">
        <v>0</v>
      </c>
      <c r="R10"/>
      <c r="S10"/>
      <c r="AB10"/>
      <c r="AC10"/>
      <c r="AD10"/>
      <c r="AE10"/>
      <c r="AF10"/>
      <c r="AG10"/>
      <c r="AH10"/>
      <c r="AI10"/>
      <c r="AJ10"/>
      <c r="AK10"/>
      <c r="AL10"/>
      <c r="AM10"/>
      <c r="AN10"/>
      <c r="AO10"/>
      <c r="AP10"/>
      <c r="AQ10"/>
      <c r="AR10"/>
      <c r="AS10"/>
      <c r="AT10"/>
      <c r="AU10"/>
      <c r="AV10"/>
      <c r="AW10"/>
      <c r="AX10"/>
      <c r="AY10"/>
      <c r="AZ10"/>
      <c r="BA10"/>
      <c r="BB10"/>
      <c r="BC10"/>
      <c r="BD10"/>
      <c r="BE10"/>
      <c r="BF10"/>
      <c r="BG10"/>
      <c r="BH10"/>
      <c r="BI10"/>
      <c r="BJ10"/>
      <c r="BK10"/>
      <c r="BL10"/>
      <c r="BM10"/>
      <c r="BN10"/>
      <c r="BO10"/>
      <c r="BP10"/>
      <c r="BQ10"/>
      <c r="BR10"/>
      <c r="BS10"/>
      <c r="BT10"/>
      <c r="BU10"/>
      <c r="BV10"/>
      <c r="BW10"/>
      <c r="BX10"/>
      <c r="BY10"/>
      <c r="BZ10"/>
      <c r="CA10"/>
      <c r="CB10"/>
      <c r="CC10"/>
      <c r="CD10"/>
      <c r="CE10"/>
      <c r="CF10"/>
      <c r="CG10"/>
      <c r="CH10"/>
      <c r="CI10"/>
      <c r="CJ10"/>
      <c r="CK10"/>
      <c r="CL10"/>
      <c r="CM10"/>
      <c r="CN10"/>
      <c r="CO10"/>
      <c r="CP10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  <c r="FW10"/>
      <c r="FX10"/>
      <c r="FY10"/>
      <c r="FZ10"/>
      <c r="GA10"/>
      <c r="GB10"/>
      <c r="GC10"/>
      <c r="GD10"/>
      <c r="GE10"/>
      <c r="GF10"/>
      <c r="GG10"/>
      <c r="GH10"/>
      <c r="GI10"/>
      <c r="GJ10"/>
      <c r="GK10"/>
      <c r="GL10"/>
      <c r="GM10"/>
      <c r="GN10"/>
      <c r="GO10"/>
      <c r="GP10"/>
      <c r="GQ10"/>
      <c r="GR10"/>
      <c r="GS10"/>
      <c r="GT10"/>
      <c r="GU10"/>
      <c r="GV10"/>
      <c r="GW10"/>
      <c r="GX10"/>
      <c r="GY10"/>
      <c r="GZ10"/>
      <c r="HA10"/>
      <c r="HB10"/>
      <c r="HC10"/>
      <c r="HD10"/>
      <c r="HE10"/>
      <c r="HF10"/>
      <c r="HG10"/>
      <c r="HH10"/>
      <c r="HI10"/>
      <c r="HJ10"/>
      <c r="HK10"/>
      <c r="HL10"/>
      <c r="HM10"/>
      <c r="HN10"/>
      <c r="HO10"/>
      <c r="HP10"/>
      <c r="HQ10"/>
      <c r="HR10"/>
      <c r="HS10"/>
      <c r="HT10"/>
      <c r="HU10"/>
      <c r="HV10"/>
      <c r="HW10"/>
      <c r="HX10"/>
      <c r="HY10"/>
      <c r="HZ10"/>
      <c r="IA10"/>
      <c r="IB10"/>
      <c r="IC10"/>
      <c r="ID10"/>
      <c r="IE10"/>
      <c r="IF10"/>
      <c r="IG10"/>
      <c r="IH10"/>
      <c r="II10"/>
      <c r="IJ10"/>
      <c r="IK10"/>
      <c r="IL10"/>
      <c r="IM10"/>
      <c r="IN10"/>
      <c r="IO10"/>
      <c r="IP10"/>
      <c r="IQ10"/>
      <c r="IR10"/>
      <c r="IS10"/>
      <c r="IT10"/>
      <c r="IU10"/>
      <c r="IV10"/>
      <c r="IW10"/>
      <c r="IX10"/>
      <c r="IY10"/>
      <c r="IZ10"/>
      <c r="JA10"/>
      <c r="JB10"/>
      <c r="JC10"/>
      <c r="JD10"/>
      <c r="JE10"/>
      <c r="JF10"/>
      <c r="JG10"/>
      <c r="JH10"/>
      <c r="JI10"/>
      <c r="JJ10"/>
      <c r="JK10"/>
      <c r="JL10"/>
      <c r="JM10"/>
      <c r="JN10"/>
      <c r="JO10"/>
      <c r="JP10"/>
      <c r="JQ10"/>
      <c r="JR10"/>
      <c r="JS10"/>
      <c r="JT10"/>
      <c r="JU10"/>
      <c r="JV10"/>
      <c r="JW10"/>
      <c r="JX10"/>
      <c r="JY10"/>
      <c r="JZ10"/>
      <c r="KA10"/>
      <c r="KB10"/>
      <c r="KC10"/>
      <c r="KD10"/>
      <c r="KE10"/>
      <c r="KF10"/>
      <c r="KG10"/>
      <c r="KH10"/>
      <c r="KI10"/>
      <c r="KJ10"/>
      <c r="KK10"/>
      <c r="KL10"/>
      <c r="KM10"/>
      <c r="KN10"/>
      <c r="KO10"/>
      <c r="KP10"/>
      <c r="KQ10"/>
      <c r="KR10"/>
      <c r="KS10"/>
      <c r="KT10"/>
      <c r="KU10"/>
      <c r="KV10"/>
      <c r="KW10"/>
      <c r="KX10"/>
      <c r="KY10"/>
      <c r="KZ10"/>
      <c r="LA10"/>
      <c r="LB10"/>
      <c r="LC10"/>
      <c r="LD10"/>
      <c r="LE10"/>
      <c r="LF10"/>
      <c r="LG10"/>
      <c r="LH10"/>
      <c r="LI10"/>
      <c r="LJ10"/>
      <c r="LK10"/>
      <c r="LL10"/>
      <c r="LM10"/>
      <c r="LN10"/>
      <c r="LO10"/>
      <c r="LP10"/>
      <c r="LQ10"/>
      <c r="LR10"/>
      <c r="LS10"/>
      <c r="LT10"/>
      <c r="LU10"/>
      <c r="LV10"/>
      <c r="LW10"/>
      <c r="LX10"/>
      <c r="LY10"/>
      <c r="LZ10"/>
      <c r="MA10"/>
      <c r="MB10"/>
      <c r="MC10"/>
      <c r="MD10"/>
      <c r="ME10"/>
      <c r="MF10"/>
      <c r="MG10"/>
      <c r="MH10"/>
      <c r="MI10"/>
      <c r="MJ10"/>
      <c r="MK10"/>
      <c r="ML10"/>
      <c r="MM10"/>
      <c r="MN10"/>
      <c r="MO10"/>
      <c r="MP10"/>
      <c r="MQ10"/>
      <c r="MR10"/>
      <c r="MS10"/>
      <c r="MT10"/>
      <c r="MU10"/>
      <c r="MV10"/>
      <c r="MW10"/>
      <c r="MX10"/>
      <c r="MY10"/>
      <c r="MZ10"/>
      <c r="NA10"/>
      <c r="NB10"/>
      <c r="NC10"/>
      <c r="ND10"/>
      <c r="NE10"/>
      <c r="NF10"/>
      <c r="NG10"/>
      <c r="NH10"/>
      <c r="NI10"/>
      <c r="NJ10"/>
      <c r="NK10"/>
      <c r="NL10"/>
      <c r="NM10"/>
      <c r="NN10"/>
      <c r="NO10"/>
      <c r="NP10"/>
      <c r="NQ10"/>
      <c r="NR10"/>
      <c r="NS10"/>
      <c r="NT10"/>
      <c r="NU10"/>
      <c r="NV10"/>
      <c r="NW10"/>
      <c r="NX10"/>
      <c r="NY10"/>
      <c r="NZ10"/>
      <c r="OA10"/>
      <c r="OB10"/>
      <c r="OC10"/>
      <c r="OD10"/>
      <c r="OE10"/>
      <c r="OF10"/>
      <c r="OG10"/>
      <c r="OH10"/>
      <c r="OI10"/>
      <c r="OJ10"/>
      <c r="OK10"/>
      <c r="OL10"/>
      <c r="OM10"/>
      <c r="ON10"/>
      <c r="OO10"/>
      <c r="OP10"/>
      <c r="OQ10"/>
      <c r="OR10"/>
      <c r="OS10"/>
      <c r="OT10"/>
      <c r="OU10"/>
      <c r="OV10"/>
      <c r="OW10"/>
      <c r="OX10"/>
      <c r="OY10"/>
      <c r="OZ10"/>
      <c r="PA10"/>
      <c r="PB10"/>
      <c r="PC10"/>
      <c r="PD10"/>
      <c r="PE10"/>
      <c r="PF10"/>
      <c r="PG10"/>
      <c r="PH10"/>
    </row>
    <row r="11" spans="1:424">
      <c r="A11" s="15" t="s">
        <v>114</v>
      </c>
      <c r="B11" s="16" t="s">
        <v>23</v>
      </c>
      <c r="C11" s="16">
        <v>1</v>
      </c>
      <c r="D11" s="16">
        <v>1</v>
      </c>
      <c r="E11" s="16">
        <v>2</v>
      </c>
      <c r="F11" s="16">
        <v>1</v>
      </c>
      <c r="G11" s="16">
        <v>1</v>
      </c>
      <c r="H11" s="16">
        <v>1</v>
      </c>
      <c r="I11" s="16">
        <v>1</v>
      </c>
      <c r="J11" s="16">
        <v>1</v>
      </c>
      <c r="K11" s="16">
        <v>1</v>
      </c>
      <c r="L11" s="16">
        <v>1</v>
      </c>
      <c r="M11" s="16">
        <v>2</v>
      </c>
      <c r="N11" s="16">
        <v>1</v>
      </c>
      <c r="O11" s="16">
        <v>1</v>
      </c>
      <c r="P11" s="16">
        <v>1</v>
      </c>
      <c r="R11" s="12" t="s">
        <v>9</v>
      </c>
      <c r="S11" s="1" t="s">
        <v>22</v>
      </c>
      <c r="W11" s="12" t="s">
        <v>9</v>
      </c>
      <c r="X11" s="1" t="s">
        <v>22</v>
      </c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</row>
    <row r="12" spans="1:424">
      <c r="A12" s="15" t="s">
        <v>115</v>
      </c>
      <c r="B12" s="15" t="s">
        <v>22</v>
      </c>
      <c r="C12" s="15">
        <v>1</v>
      </c>
      <c r="D12" s="15">
        <v>1</v>
      </c>
      <c r="E12" s="15">
        <v>1</v>
      </c>
      <c r="F12" s="15">
        <v>1</v>
      </c>
      <c r="G12" s="15">
        <v>1</v>
      </c>
      <c r="H12" s="15">
        <v>1</v>
      </c>
      <c r="I12" s="15">
        <v>1</v>
      </c>
      <c r="J12" s="15">
        <v>1</v>
      </c>
      <c r="K12" s="15">
        <v>1</v>
      </c>
      <c r="L12" s="15">
        <v>1</v>
      </c>
      <c r="M12" s="15">
        <v>2</v>
      </c>
      <c r="N12" s="15">
        <v>1</v>
      </c>
      <c r="O12" s="15">
        <v>0</v>
      </c>
      <c r="P12" s="15">
        <v>0</v>
      </c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</row>
    <row r="13" spans="1:424">
      <c r="A13" s="15" t="s">
        <v>116</v>
      </c>
      <c r="B13" s="16" t="s">
        <v>22</v>
      </c>
      <c r="C13" s="16">
        <v>1</v>
      </c>
      <c r="D13" s="16">
        <v>2</v>
      </c>
      <c r="E13" s="16">
        <v>1</v>
      </c>
      <c r="F13" s="16">
        <v>1</v>
      </c>
      <c r="G13" s="16">
        <v>2</v>
      </c>
      <c r="H13" s="16">
        <v>1</v>
      </c>
      <c r="I13" s="16">
        <v>1</v>
      </c>
      <c r="J13" s="16">
        <v>1</v>
      </c>
      <c r="K13" s="16">
        <v>1</v>
      </c>
      <c r="L13" s="16">
        <v>1</v>
      </c>
      <c r="M13" s="16">
        <v>2</v>
      </c>
      <c r="N13" s="16">
        <v>1</v>
      </c>
      <c r="O13" s="16">
        <v>0</v>
      </c>
      <c r="P13" s="16">
        <v>1</v>
      </c>
      <c r="R13" s="12" t="s">
        <v>64</v>
      </c>
      <c r="S13" s="12" t="s">
        <v>90</v>
      </c>
      <c r="W13" s="12" t="s">
        <v>64</v>
      </c>
      <c r="X13" s="12" t="s">
        <v>65</v>
      </c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</row>
    <row r="14" spans="1:424">
      <c r="A14" s="15" t="s">
        <v>117</v>
      </c>
      <c r="B14" s="15" t="s">
        <v>22</v>
      </c>
      <c r="C14" s="15">
        <v>1</v>
      </c>
      <c r="D14" s="15">
        <v>1</v>
      </c>
      <c r="E14" s="15">
        <v>1</v>
      </c>
      <c r="F14" s="15">
        <v>1</v>
      </c>
      <c r="G14" s="15">
        <v>1</v>
      </c>
      <c r="H14" s="15">
        <v>1</v>
      </c>
      <c r="I14" s="15">
        <v>1</v>
      </c>
      <c r="J14" s="15">
        <v>2</v>
      </c>
      <c r="K14" s="15">
        <v>1</v>
      </c>
      <c r="L14" s="15">
        <v>1</v>
      </c>
      <c r="M14" s="15">
        <v>2</v>
      </c>
      <c r="N14" s="15">
        <v>0</v>
      </c>
      <c r="O14" s="15">
        <v>0</v>
      </c>
      <c r="P14" s="15">
        <v>1</v>
      </c>
      <c r="R14" s="25" t="s">
        <v>87</v>
      </c>
      <c r="S14" s="1">
        <v>0</v>
      </c>
      <c r="T14" s="1">
        <v>1</v>
      </c>
      <c r="U14" s="1" t="s">
        <v>25</v>
      </c>
      <c r="W14" s="12" t="s">
        <v>102</v>
      </c>
      <c r="X14" s="1">
        <v>0</v>
      </c>
      <c r="Y14" s="1">
        <v>1</v>
      </c>
      <c r="Z14" s="1" t="s">
        <v>25</v>
      </c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</row>
    <row r="15" spans="1:424">
      <c r="A15" s="15" t="s">
        <v>118</v>
      </c>
      <c r="B15" s="16" t="s">
        <v>22</v>
      </c>
      <c r="C15" s="16">
        <v>1</v>
      </c>
      <c r="D15" s="16">
        <v>1</v>
      </c>
      <c r="E15" s="16">
        <v>0</v>
      </c>
      <c r="F15" s="16">
        <v>1</v>
      </c>
      <c r="G15" s="16">
        <v>1</v>
      </c>
      <c r="H15" s="16">
        <v>1</v>
      </c>
      <c r="I15" s="16">
        <v>1</v>
      </c>
      <c r="J15" s="16">
        <v>0</v>
      </c>
      <c r="K15" s="16">
        <v>1</v>
      </c>
      <c r="L15" s="16">
        <v>1</v>
      </c>
      <c r="M15" s="16">
        <v>2</v>
      </c>
      <c r="N15" s="16">
        <v>0</v>
      </c>
      <c r="O15" s="16">
        <v>1</v>
      </c>
      <c r="P15" s="16">
        <v>1</v>
      </c>
      <c r="R15" s="13">
        <v>1</v>
      </c>
      <c r="S15" s="14">
        <v>13</v>
      </c>
      <c r="T15" s="14">
        <v>14</v>
      </c>
      <c r="U15" s="14">
        <v>27</v>
      </c>
      <c r="W15" s="13">
        <v>0</v>
      </c>
      <c r="X15" s="14">
        <v>5</v>
      </c>
      <c r="Y15" s="14">
        <v>2</v>
      </c>
      <c r="Z15" s="14">
        <v>7</v>
      </c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</row>
    <row r="16" spans="1:424">
      <c r="A16" s="15" t="s">
        <v>119</v>
      </c>
      <c r="B16" s="15" t="s">
        <v>22</v>
      </c>
      <c r="C16" s="15">
        <v>1</v>
      </c>
      <c r="D16" s="15">
        <v>1</v>
      </c>
      <c r="E16" s="15">
        <v>0</v>
      </c>
      <c r="F16" s="15">
        <v>1</v>
      </c>
      <c r="G16" s="15">
        <v>0</v>
      </c>
      <c r="H16" s="15">
        <v>1</v>
      </c>
      <c r="I16" s="15">
        <v>0</v>
      </c>
      <c r="J16" s="15">
        <v>0</v>
      </c>
      <c r="K16" s="15">
        <v>0</v>
      </c>
      <c r="L16" s="15">
        <v>1</v>
      </c>
      <c r="M16" s="15">
        <v>2</v>
      </c>
      <c r="N16" s="15">
        <v>0</v>
      </c>
      <c r="O16" s="15">
        <v>1</v>
      </c>
      <c r="P16" s="15">
        <v>1</v>
      </c>
      <c r="R16" s="13">
        <v>2</v>
      </c>
      <c r="S16" s="14"/>
      <c r="T16" s="14">
        <v>1</v>
      </c>
      <c r="U16" s="14">
        <v>1</v>
      </c>
      <c r="W16" s="13">
        <v>1</v>
      </c>
      <c r="X16" s="14">
        <v>8</v>
      </c>
      <c r="Y16" s="14">
        <v>13</v>
      </c>
      <c r="Z16" s="14">
        <v>21</v>
      </c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</row>
    <row r="17" spans="1:76">
      <c r="A17" s="15" t="s">
        <v>120</v>
      </c>
      <c r="B17" s="16" t="s">
        <v>22</v>
      </c>
      <c r="C17" s="16">
        <v>1</v>
      </c>
      <c r="D17" s="16">
        <v>1</v>
      </c>
      <c r="E17" s="16">
        <v>1</v>
      </c>
      <c r="F17" s="16">
        <v>0</v>
      </c>
      <c r="G17" s="16">
        <v>1</v>
      </c>
      <c r="H17" s="16">
        <v>1</v>
      </c>
      <c r="I17" s="16">
        <v>0</v>
      </c>
      <c r="J17" s="16">
        <v>0</v>
      </c>
      <c r="K17" s="16">
        <v>0</v>
      </c>
      <c r="L17" s="16">
        <v>1</v>
      </c>
      <c r="M17" s="16">
        <v>2</v>
      </c>
      <c r="N17" s="16">
        <v>0</v>
      </c>
      <c r="O17" s="16">
        <v>1</v>
      </c>
      <c r="P17" s="16">
        <v>1</v>
      </c>
      <c r="R17" s="13" t="s">
        <v>25</v>
      </c>
      <c r="S17" s="14">
        <v>13</v>
      </c>
      <c r="T17" s="14">
        <v>15</v>
      </c>
      <c r="U17" s="14">
        <v>28</v>
      </c>
      <c r="W17" s="13" t="s">
        <v>25</v>
      </c>
      <c r="X17" s="14">
        <v>13</v>
      </c>
      <c r="Y17" s="14">
        <v>15</v>
      </c>
      <c r="Z17" s="14">
        <v>28</v>
      </c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  <c r="AW17"/>
      <c r="AX17"/>
      <c r="AY17"/>
      <c r="AZ17"/>
      <c r="BA17"/>
      <c r="BB17"/>
      <c r="BC17"/>
      <c r="BD17"/>
      <c r="BE17"/>
      <c r="BF17"/>
      <c r="BG17"/>
      <c r="BH17"/>
      <c r="BI17"/>
      <c r="BJ17"/>
      <c r="BK17"/>
      <c r="BL17"/>
      <c r="BM17"/>
      <c r="BN17"/>
      <c r="BO17"/>
      <c r="BP17"/>
      <c r="BQ17"/>
      <c r="BR17"/>
      <c r="BS17"/>
      <c r="BT17"/>
      <c r="BU17"/>
      <c r="BV17"/>
      <c r="BW17"/>
      <c r="BX17"/>
    </row>
    <row r="18" spans="1:76">
      <c r="A18" s="15" t="s">
        <v>121</v>
      </c>
      <c r="B18" s="15" t="s">
        <v>2</v>
      </c>
      <c r="C18" s="15">
        <v>1</v>
      </c>
      <c r="D18" s="15">
        <v>1</v>
      </c>
      <c r="E18" s="15">
        <v>0</v>
      </c>
      <c r="F18" s="15">
        <v>0</v>
      </c>
      <c r="G18" s="15">
        <v>0</v>
      </c>
      <c r="H18" s="15">
        <v>1</v>
      </c>
      <c r="I18" s="15">
        <v>1</v>
      </c>
      <c r="J18" s="15">
        <v>0</v>
      </c>
      <c r="K18" s="15">
        <v>0</v>
      </c>
      <c r="L18" s="15">
        <v>1</v>
      </c>
      <c r="M18" s="15">
        <v>2</v>
      </c>
      <c r="N18" s="15">
        <v>1</v>
      </c>
      <c r="O18" s="15">
        <v>1</v>
      </c>
      <c r="P18" s="15">
        <v>1</v>
      </c>
      <c r="R18"/>
      <c r="S18"/>
      <c r="T18"/>
      <c r="U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  <c r="AW18"/>
      <c r="AX18"/>
      <c r="AY18"/>
      <c r="AZ18"/>
      <c r="BA18"/>
      <c r="BB18"/>
      <c r="BC18"/>
      <c r="BD18"/>
      <c r="BE18"/>
      <c r="BF18"/>
      <c r="BG18"/>
      <c r="BH18"/>
      <c r="BI18"/>
      <c r="BJ18"/>
      <c r="BK18"/>
      <c r="BL18"/>
      <c r="BM18"/>
      <c r="BN18"/>
      <c r="BO18"/>
      <c r="BP18"/>
      <c r="BQ18"/>
      <c r="BR18"/>
      <c r="BS18"/>
      <c r="BT18"/>
      <c r="BU18"/>
      <c r="BV18"/>
      <c r="BW18"/>
      <c r="BX18"/>
    </row>
    <row r="19" spans="1:76">
      <c r="A19" s="15" t="s">
        <v>122</v>
      </c>
      <c r="B19" s="16" t="s">
        <v>23</v>
      </c>
      <c r="C19" s="16">
        <v>0</v>
      </c>
      <c r="D19" s="16">
        <v>1</v>
      </c>
      <c r="E19" s="16">
        <v>1</v>
      </c>
      <c r="F19" s="16">
        <v>0</v>
      </c>
      <c r="G19" s="16">
        <v>0</v>
      </c>
      <c r="H19" s="16">
        <v>0</v>
      </c>
      <c r="I19" s="16">
        <v>0</v>
      </c>
      <c r="J19" s="16">
        <v>0</v>
      </c>
      <c r="K19" s="16">
        <v>0</v>
      </c>
      <c r="L19" s="16">
        <v>0</v>
      </c>
      <c r="M19" s="16">
        <v>2</v>
      </c>
      <c r="N19" s="16">
        <v>0</v>
      </c>
      <c r="O19" s="16">
        <v>1</v>
      </c>
      <c r="P19" s="16">
        <v>1</v>
      </c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  <c r="AW19"/>
      <c r="AX19"/>
      <c r="AY19"/>
      <c r="AZ19"/>
      <c r="BA19"/>
      <c r="BB19"/>
      <c r="BC19"/>
      <c r="BD19"/>
      <c r="BE19"/>
      <c r="BF19"/>
      <c r="BG19"/>
      <c r="BH19"/>
      <c r="BI19"/>
      <c r="BJ19"/>
      <c r="BK19"/>
      <c r="BL19"/>
    </row>
    <row r="20" spans="1:76">
      <c r="A20" s="15" t="s">
        <v>123</v>
      </c>
      <c r="B20" s="15" t="s">
        <v>23</v>
      </c>
      <c r="C20" s="15">
        <v>0</v>
      </c>
      <c r="D20" s="15">
        <v>1</v>
      </c>
      <c r="E20" s="15">
        <v>1</v>
      </c>
      <c r="F20" s="15">
        <v>0</v>
      </c>
      <c r="G20" s="15">
        <v>0</v>
      </c>
      <c r="H20" s="15">
        <v>0</v>
      </c>
      <c r="I20" s="15">
        <v>1</v>
      </c>
      <c r="J20" s="15">
        <v>1</v>
      </c>
      <c r="K20" s="15">
        <v>0</v>
      </c>
      <c r="L20" s="15">
        <v>0</v>
      </c>
      <c r="M20" s="15">
        <v>2</v>
      </c>
      <c r="N20" s="15">
        <v>1</v>
      </c>
      <c r="O20" s="15">
        <v>1</v>
      </c>
      <c r="P20" s="15">
        <v>1</v>
      </c>
      <c r="R20" s="12" t="s">
        <v>9</v>
      </c>
      <c r="S20" s="1" t="s">
        <v>22</v>
      </c>
      <c r="W20" s="12" t="s">
        <v>9</v>
      </c>
      <c r="X20" s="1" t="s">
        <v>22</v>
      </c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  <c r="AW20"/>
      <c r="AX20"/>
      <c r="AY20"/>
      <c r="AZ20"/>
      <c r="BA20"/>
      <c r="BB20"/>
      <c r="BC20"/>
      <c r="BD20"/>
      <c r="BE20"/>
      <c r="BF20"/>
      <c r="BG20"/>
      <c r="BH20"/>
      <c r="BI20"/>
      <c r="BJ20"/>
      <c r="BK20"/>
      <c r="BL20"/>
    </row>
    <row r="21" spans="1:76">
      <c r="A21" s="15" t="s">
        <v>124</v>
      </c>
      <c r="B21" s="16" t="s">
        <v>23</v>
      </c>
      <c r="C21" s="16">
        <v>0</v>
      </c>
      <c r="D21" s="16">
        <v>1</v>
      </c>
      <c r="E21" s="16">
        <v>0</v>
      </c>
      <c r="F21" s="16">
        <v>1</v>
      </c>
      <c r="G21" s="16">
        <v>0</v>
      </c>
      <c r="H21" s="16">
        <v>0</v>
      </c>
      <c r="I21" s="16">
        <v>1</v>
      </c>
      <c r="J21" s="16">
        <v>0</v>
      </c>
      <c r="K21" s="16">
        <v>0</v>
      </c>
      <c r="L21" s="16">
        <v>0</v>
      </c>
      <c r="M21" s="16">
        <v>2</v>
      </c>
      <c r="N21" s="16">
        <v>0</v>
      </c>
      <c r="O21" s="16">
        <v>1</v>
      </c>
      <c r="P21" s="16">
        <v>1</v>
      </c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  <c r="AW21"/>
      <c r="AX21"/>
      <c r="AY21"/>
      <c r="AZ21"/>
      <c r="BA21"/>
      <c r="BB21"/>
      <c r="BC21"/>
      <c r="BD21"/>
      <c r="BE21"/>
      <c r="BF21"/>
      <c r="BG21"/>
      <c r="BH21"/>
      <c r="BI21"/>
      <c r="BJ21"/>
      <c r="BK21"/>
      <c r="BL21"/>
    </row>
    <row r="22" spans="1:76">
      <c r="A22" s="15" t="s">
        <v>125</v>
      </c>
      <c r="B22" s="15" t="s">
        <v>23</v>
      </c>
      <c r="C22" s="15">
        <v>0</v>
      </c>
      <c r="D22" s="15">
        <v>1</v>
      </c>
      <c r="E22" s="15">
        <v>1</v>
      </c>
      <c r="F22" s="15">
        <v>1</v>
      </c>
      <c r="G22" s="15">
        <v>1</v>
      </c>
      <c r="H22" s="15">
        <v>0</v>
      </c>
      <c r="I22" s="15">
        <v>1</v>
      </c>
      <c r="J22" s="15">
        <v>0</v>
      </c>
      <c r="K22" s="15">
        <v>0</v>
      </c>
      <c r="L22" s="15">
        <v>0</v>
      </c>
      <c r="M22" s="15">
        <v>2</v>
      </c>
      <c r="N22" s="15">
        <v>1</v>
      </c>
      <c r="O22" s="15">
        <v>1</v>
      </c>
      <c r="P22" s="15">
        <v>1</v>
      </c>
      <c r="R22" s="12" t="s">
        <v>64</v>
      </c>
      <c r="S22" s="12" t="s">
        <v>90</v>
      </c>
      <c r="V22"/>
      <c r="W22" s="12" t="s">
        <v>64</v>
      </c>
      <c r="X22" s="12" t="s">
        <v>65</v>
      </c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  <c r="AW22"/>
      <c r="AX22"/>
      <c r="AY22"/>
      <c r="AZ22"/>
      <c r="BA22"/>
      <c r="BB22"/>
      <c r="BC22"/>
      <c r="BD22"/>
      <c r="BE22"/>
      <c r="BF22"/>
      <c r="BG22"/>
      <c r="BH22"/>
      <c r="BI22"/>
      <c r="BJ22"/>
      <c r="BK22"/>
      <c r="BL22"/>
    </row>
    <row r="23" spans="1:76">
      <c r="A23" s="15" t="s">
        <v>126</v>
      </c>
      <c r="B23" s="16" t="s">
        <v>2</v>
      </c>
      <c r="C23" s="16">
        <v>0</v>
      </c>
      <c r="D23" s="16">
        <v>1</v>
      </c>
      <c r="E23" s="16">
        <v>1</v>
      </c>
      <c r="F23" s="16">
        <v>1</v>
      </c>
      <c r="G23" s="16">
        <v>1</v>
      </c>
      <c r="H23" s="16">
        <v>1</v>
      </c>
      <c r="I23" s="16">
        <v>1</v>
      </c>
      <c r="J23" s="16">
        <v>1</v>
      </c>
      <c r="K23" s="16">
        <v>0</v>
      </c>
      <c r="L23" s="16">
        <v>0</v>
      </c>
      <c r="M23" s="16">
        <v>1</v>
      </c>
      <c r="N23" s="16">
        <v>1</v>
      </c>
      <c r="O23" s="16">
        <v>1</v>
      </c>
      <c r="P23" s="16">
        <v>1</v>
      </c>
      <c r="R23" s="25" t="s">
        <v>88</v>
      </c>
      <c r="S23" s="1">
        <v>0</v>
      </c>
      <c r="T23" s="1">
        <v>1</v>
      </c>
      <c r="U23" s="1" t="s">
        <v>25</v>
      </c>
      <c r="V23"/>
      <c r="W23" s="12" t="s">
        <v>103</v>
      </c>
      <c r="X23" s="1">
        <v>0</v>
      </c>
      <c r="Y23" s="1">
        <v>1</v>
      </c>
      <c r="Z23" s="1" t="s">
        <v>25</v>
      </c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  <c r="AW23"/>
      <c r="AX23"/>
      <c r="AY23"/>
      <c r="AZ23"/>
      <c r="BA23"/>
      <c r="BB23"/>
      <c r="BC23"/>
      <c r="BD23"/>
      <c r="BE23"/>
      <c r="BF23"/>
      <c r="BG23"/>
      <c r="BH23"/>
      <c r="BI23"/>
      <c r="BJ23"/>
      <c r="BK23"/>
      <c r="BL23"/>
    </row>
    <row r="24" spans="1:76">
      <c r="A24" s="15" t="s">
        <v>127</v>
      </c>
      <c r="B24" s="15" t="s">
        <v>22</v>
      </c>
      <c r="C24" s="15">
        <v>0</v>
      </c>
      <c r="D24" s="15">
        <v>1</v>
      </c>
      <c r="E24" s="15">
        <v>1</v>
      </c>
      <c r="F24" s="15">
        <v>1</v>
      </c>
      <c r="G24" s="15">
        <v>1</v>
      </c>
      <c r="H24" s="15">
        <v>1</v>
      </c>
      <c r="I24" s="15">
        <v>1</v>
      </c>
      <c r="J24" s="15">
        <v>1</v>
      </c>
      <c r="K24" s="15">
        <v>0</v>
      </c>
      <c r="L24" s="15">
        <v>0</v>
      </c>
      <c r="M24" s="15">
        <v>1</v>
      </c>
      <c r="N24" s="15">
        <v>1</v>
      </c>
      <c r="O24" s="15">
        <v>1</v>
      </c>
      <c r="P24" s="15">
        <v>1</v>
      </c>
      <c r="R24" s="13">
        <v>0</v>
      </c>
      <c r="S24" s="14">
        <v>1</v>
      </c>
      <c r="T24" s="14">
        <v>4</v>
      </c>
      <c r="U24" s="14">
        <v>5</v>
      </c>
      <c r="V24"/>
      <c r="W24" s="13">
        <v>0</v>
      </c>
      <c r="X24" s="14">
        <v>6</v>
      </c>
      <c r="Y24" s="14"/>
      <c r="Z24" s="14">
        <v>6</v>
      </c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  <c r="AW24"/>
      <c r="AX24"/>
      <c r="AY24"/>
      <c r="AZ24"/>
      <c r="BA24"/>
      <c r="BB24"/>
      <c r="BC24"/>
      <c r="BD24"/>
      <c r="BE24"/>
      <c r="BF24"/>
      <c r="BG24"/>
      <c r="BH24"/>
      <c r="BI24"/>
      <c r="BJ24"/>
      <c r="BK24"/>
      <c r="BL24"/>
    </row>
    <row r="25" spans="1:76">
      <c r="A25" s="15" t="s">
        <v>128</v>
      </c>
      <c r="B25" s="16" t="s">
        <v>22</v>
      </c>
      <c r="C25" s="16">
        <v>0</v>
      </c>
      <c r="D25" s="16">
        <v>1</v>
      </c>
      <c r="E25" s="16">
        <v>1</v>
      </c>
      <c r="F25" s="16">
        <v>1</v>
      </c>
      <c r="G25" s="16">
        <v>1</v>
      </c>
      <c r="H25" s="16">
        <v>1</v>
      </c>
      <c r="I25" s="16">
        <v>1</v>
      </c>
      <c r="J25" s="16">
        <v>1</v>
      </c>
      <c r="K25" s="16">
        <v>1</v>
      </c>
      <c r="L25" s="16">
        <v>0</v>
      </c>
      <c r="M25" s="16">
        <v>1</v>
      </c>
      <c r="N25" s="16">
        <v>1</v>
      </c>
      <c r="O25" s="16">
        <v>1</v>
      </c>
      <c r="P25" s="16">
        <v>1</v>
      </c>
      <c r="R25" s="13">
        <v>1</v>
      </c>
      <c r="S25" s="14">
        <v>10</v>
      </c>
      <c r="T25" s="14">
        <v>9</v>
      </c>
      <c r="U25" s="14">
        <v>19</v>
      </c>
      <c r="V25"/>
      <c r="W25" s="13">
        <v>1</v>
      </c>
      <c r="X25" s="14">
        <v>7</v>
      </c>
      <c r="Y25" s="14">
        <v>15</v>
      </c>
      <c r="Z25" s="14">
        <v>22</v>
      </c>
      <c r="AB25"/>
      <c r="AC25"/>
      <c r="AD25"/>
      <c r="AE25"/>
      <c r="AF25"/>
      <c r="AG25"/>
      <c r="AH25"/>
      <c r="AI25"/>
      <c r="AJ25"/>
    </row>
    <row r="26" spans="1:76">
      <c r="A26" s="15" t="s">
        <v>129</v>
      </c>
      <c r="B26" s="15" t="s">
        <v>2</v>
      </c>
      <c r="C26" s="15">
        <v>0</v>
      </c>
      <c r="D26" s="15">
        <v>1</v>
      </c>
      <c r="E26" s="15">
        <v>1</v>
      </c>
      <c r="F26" s="15">
        <v>1</v>
      </c>
      <c r="G26" s="15">
        <v>1</v>
      </c>
      <c r="H26" s="15">
        <v>1</v>
      </c>
      <c r="I26" s="15">
        <v>1</v>
      </c>
      <c r="J26" s="15">
        <v>1</v>
      </c>
      <c r="K26" s="15">
        <v>1</v>
      </c>
      <c r="L26" s="15">
        <v>1</v>
      </c>
      <c r="M26" s="15">
        <v>1</v>
      </c>
      <c r="N26" s="15">
        <v>1</v>
      </c>
      <c r="O26" s="15">
        <v>1</v>
      </c>
      <c r="P26" s="15">
        <v>1</v>
      </c>
      <c r="R26" s="13">
        <v>2</v>
      </c>
      <c r="S26" s="14">
        <v>2</v>
      </c>
      <c r="T26" s="14">
        <v>2</v>
      </c>
      <c r="U26" s="14">
        <v>4</v>
      </c>
      <c r="V26"/>
      <c r="W26" s="13" t="s">
        <v>25</v>
      </c>
      <c r="X26" s="14">
        <v>13</v>
      </c>
      <c r="Y26" s="14">
        <v>15</v>
      </c>
      <c r="Z26" s="14">
        <v>28</v>
      </c>
      <c r="AB26"/>
      <c r="AC26"/>
      <c r="AD26"/>
      <c r="AE26"/>
      <c r="AF26"/>
      <c r="AG26"/>
      <c r="AH26"/>
      <c r="AI26"/>
      <c r="AJ26"/>
    </row>
    <row r="27" spans="1:76">
      <c r="A27" s="15" t="s">
        <v>130</v>
      </c>
      <c r="B27" s="16" t="s">
        <v>23</v>
      </c>
      <c r="C27" s="16">
        <v>0</v>
      </c>
      <c r="D27" s="16">
        <v>1</v>
      </c>
      <c r="E27" s="16">
        <v>1</v>
      </c>
      <c r="F27" s="16">
        <v>1</v>
      </c>
      <c r="G27" s="16">
        <v>1</v>
      </c>
      <c r="H27" s="16">
        <v>1</v>
      </c>
      <c r="I27" s="16">
        <v>1</v>
      </c>
      <c r="J27" s="16">
        <v>1</v>
      </c>
      <c r="K27" s="16">
        <v>1</v>
      </c>
      <c r="L27" s="16">
        <v>1</v>
      </c>
      <c r="M27" s="16">
        <v>1</v>
      </c>
      <c r="N27" s="16">
        <v>1</v>
      </c>
      <c r="O27" s="16">
        <v>1</v>
      </c>
      <c r="P27" s="16">
        <v>1</v>
      </c>
      <c r="R27" s="13" t="s">
        <v>25</v>
      </c>
      <c r="S27" s="14">
        <v>13</v>
      </c>
      <c r="T27" s="14">
        <v>15</v>
      </c>
      <c r="U27" s="14">
        <v>28</v>
      </c>
      <c r="V27"/>
      <c r="AB27"/>
      <c r="AC27"/>
      <c r="AD27"/>
      <c r="AE27"/>
      <c r="AF27"/>
      <c r="AG27"/>
      <c r="AH27"/>
      <c r="AI27"/>
      <c r="AJ27"/>
    </row>
    <row r="28" spans="1:76">
      <c r="A28" s="15" t="s">
        <v>131</v>
      </c>
      <c r="B28" s="15" t="s">
        <v>2</v>
      </c>
      <c r="C28" s="15">
        <v>0</v>
      </c>
      <c r="D28" s="15">
        <v>1</v>
      </c>
      <c r="E28" s="15">
        <v>1</v>
      </c>
      <c r="F28" s="15">
        <v>1</v>
      </c>
      <c r="G28" s="15">
        <v>1</v>
      </c>
      <c r="H28" s="15">
        <v>1</v>
      </c>
      <c r="I28" s="15">
        <v>1</v>
      </c>
      <c r="J28" s="15">
        <v>1</v>
      </c>
      <c r="K28" s="15">
        <v>1</v>
      </c>
      <c r="L28" s="15">
        <v>1</v>
      </c>
      <c r="M28" s="15">
        <v>1</v>
      </c>
      <c r="N28" s="15">
        <v>1</v>
      </c>
      <c r="O28" s="15">
        <v>1</v>
      </c>
      <c r="P28" s="15">
        <v>1</v>
      </c>
      <c r="V28"/>
      <c r="AB28"/>
      <c r="AC28"/>
      <c r="AD28"/>
      <c r="AE28"/>
      <c r="AF28"/>
      <c r="AG28"/>
      <c r="AH28"/>
      <c r="AI28"/>
      <c r="AJ28"/>
    </row>
    <row r="29" spans="1:76">
      <c r="A29" s="15" t="s">
        <v>132</v>
      </c>
      <c r="B29" s="16" t="s">
        <v>2</v>
      </c>
      <c r="C29" s="16">
        <v>0</v>
      </c>
      <c r="D29" s="16">
        <v>1</v>
      </c>
      <c r="E29" s="16">
        <v>1</v>
      </c>
      <c r="F29" s="16">
        <v>1</v>
      </c>
      <c r="G29" s="16">
        <v>1</v>
      </c>
      <c r="H29" s="16">
        <v>1</v>
      </c>
      <c r="I29" s="16">
        <v>1</v>
      </c>
      <c r="J29" s="16">
        <v>1</v>
      </c>
      <c r="K29" s="16">
        <v>1</v>
      </c>
      <c r="L29" s="16">
        <v>1</v>
      </c>
      <c r="M29" s="16">
        <v>1</v>
      </c>
      <c r="N29" s="16">
        <v>1</v>
      </c>
      <c r="O29" s="16">
        <v>1</v>
      </c>
      <c r="P29" s="16">
        <v>1</v>
      </c>
      <c r="R29" s="12" t="s">
        <v>9</v>
      </c>
      <c r="S29" s="1" t="s">
        <v>22</v>
      </c>
      <c r="V29"/>
      <c r="W29" s="12" t="s">
        <v>9</v>
      </c>
      <c r="X29" s="1" t="s">
        <v>22</v>
      </c>
      <c r="AB29"/>
      <c r="AC29"/>
      <c r="AD29"/>
      <c r="AE29"/>
      <c r="AF29"/>
      <c r="AG29"/>
      <c r="AH29"/>
      <c r="AI29"/>
      <c r="AJ29"/>
    </row>
    <row r="30" spans="1:76">
      <c r="A30" s="15" t="s">
        <v>133</v>
      </c>
      <c r="B30" s="15" t="s">
        <v>22</v>
      </c>
      <c r="C30" s="15">
        <v>0</v>
      </c>
      <c r="D30" s="15">
        <v>1</v>
      </c>
      <c r="E30" s="15">
        <v>1</v>
      </c>
      <c r="F30" s="15">
        <v>1</v>
      </c>
      <c r="G30" s="15">
        <v>1</v>
      </c>
      <c r="H30" s="15">
        <v>1</v>
      </c>
      <c r="I30" s="15">
        <v>1</v>
      </c>
      <c r="J30" s="15">
        <v>1</v>
      </c>
      <c r="K30" s="15">
        <v>1</v>
      </c>
      <c r="L30" s="15">
        <v>1</v>
      </c>
      <c r="M30" s="15">
        <v>1</v>
      </c>
      <c r="N30" s="15">
        <v>1</v>
      </c>
      <c r="O30" s="15">
        <v>1</v>
      </c>
      <c r="P30" s="15">
        <v>1</v>
      </c>
      <c r="V30"/>
      <c r="AB30"/>
      <c r="AC30"/>
      <c r="AD30"/>
      <c r="AE30"/>
      <c r="AF30"/>
      <c r="AG30"/>
      <c r="AH30"/>
      <c r="AI30"/>
      <c r="AJ30"/>
    </row>
    <row r="31" spans="1:76">
      <c r="A31" s="15" t="s">
        <v>134</v>
      </c>
      <c r="B31" s="16" t="s">
        <v>22</v>
      </c>
      <c r="C31" s="16">
        <v>0</v>
      </c>
      <c r="D31" s="16">
        <v>1</v>
      </c>
      <c r="E31" s="16">
        <v>2</v>
      </c>
      <c r="F31" s="16">
        <v>1</v>
      </c>
      <c r="G31" s="16">
        <v>2</v>
      </c>
      <c r="H31" s="16">
        <v>1</v>
      </c>
      <c r="I31" s="16">
        <v>1</v>
      </c>
      <c r="J31" s="16">
        <v>2</v>
      </c>
      <c r="K31" s="16">
        <v>1</v>
      </c>
      <c r="L31" s="16">
        <v>1</v>
      </c>
      <c r="M31" s="16">
        <v>2</v>
      </c>
      <c r="N31" s="16">
        <v>1</v>
      </c>
      <c r="O31" s="16">
        <v>1</v>
      </c>
      <c r="P31" s="16">
        <v>1</v>
      </c>
      <c r="R31" s="12" t="s">
        <v>64</v>
      </c>
      <c r="S31" s="12" t="s">
        <v>90</v>
      </c>
      <c r="V31"/>
      <c r="W31" s="12" t="s">
        <v>64</v>
      </c>
      <c r="X31" s="12" t="s">
        <v>65</v>
      </c>
      <c r="AB31"/>
      <c r="AC31"/>
      <c r="AD31"/>
      <c r="AE31"/>
      <c r="AF31"/>
      <c r="AG31"/>
      <c r="AH31"/>
      <c r="AI31"/>
      <c r="AJ31"/>
    </row>
    <row r="32" spans="1:76">
      <c r="A32" s="15" t="s">
        <v>135</v>
      </c>
      <c r="B32" s="15" t="s">
        <v>22</v>
      </c>
      <c r="C32" s="15">
        <v>0</v>
      </c>
      <c r="D32" s="15">
        <v>1</v>
      </c>
      <c r="E32" s="15">
        <v>1</v>
      </c>
      <c r="F32" s="15">
        <v>1</v>
      </c>
      <c r="G32" s="15">
        <v>1</v>
      </c>
      <c r="H32" s="15">
        <v>1</v>
      </c>
      <c r="I32" s="15">
        <v>1</v>
      </c>
      <c r="J32" s="15">
        <v>1</v>
      </c>
      <c r="K32" s="15">
        <v>1</v>
      </c>
      <c r="L32" s="15">
        <v>1</v>
      </c>
      <c r="M32" s="15">
        <v>1</v>
      </c>
      <c r="N32" s="15">
        <v>1</v>
      </c>
      <c r="O32" s="15">
        <v>1</v>
      </c>
      <c r="P32" s="15">
        <v>1</v>
      </c>
      <c r="R32" s="25" t="s">
        <v>89</v>
      </c>
      <c r="S32" s="1">
        <v>0</v>
      </c>
      <c r="T32" s="1">
        <v>1</v>
      </c>
      <c r="U32" s="1" t="s">
        <v>25</v>
      </c>
      <c r="V32"/>
      <c r="W32" s="12" t="s">
        <v>104</v>
      </c>
      <c r="X32" s="1">
        <v>0</v>
      </c>
      <c r="Y32" s="1">
        <v>1</v>
      </c>
      <c r="Z32" s="1" t="s">
        <v>25</v>
      </c>
      <c r="AB32"/>
      <c r="AC32"/>
      <c r="AD32"/>
      <c r="AE32"/>
      <c r="AF32"/>
      <c r="AG32"/>
    </row>
    <row r="33" spans="1:33">
      <c r="A33" s="15" t="s">
        <v>136</v>
      </c>
      <c r="B33" s="16" t="s">
        <v>22</v>
      </c>
      <c r="C33" s="16">
        <v>0</v>
      </c>
      <c r="D33" s="16">
        <v>1</v>
      </c>
      <c r="E33" s="16">
        <v>1</v>
      </c>
      <c r="F33" s="16">
        <v>1</v>
      </c>
      <c r="G33" s="16">
        <v>1</v>
      </c>
      <c r="H33" s="16">
        <v>1</v>
      </c>
      <c r="I33" s="16">
        <v>1</v>
      </c>
      <c r="J33" s="16">
        <v>1</v>
      </c>
      <c r="K33" s="16">
        <v>1</v>
      </c>
      <c r="L33" s="16">
        <v>1</v>
      </c>
      <c r="M33" s="16">
        <v>1</v>
      </c>
      <c r="N33" s="16">
        <v>1</v>
      </c>
      <c r="O33" s="16">
        <v>1</v>
      </c>
      <c r="P33" s="16">
        <v>1</v>
      </c>
      <c r="R33" s="13">
        <v>0</v>
      </c>
      <c r="S33" s="14">
        <v>2</v>
      </c>
      <c r="T33" s="14">
        <v>1</v>
      </c>
      <c r="U33" s="14">
        <v>3</v>
      </c>
      <c r="V33"/>
      <c r="W33" s="13">
        <v>1</v>
      </c>
      <c r="X33" s="14">
        <v>7</v>
      </c>
      <c r="Y33" s="14">
        <v>3</v>
      </c>
      <c r="Z33" s="14">
        <v>10</v>
      </c>
      <c r="AB33"/>
      <c r="AC33"/>
      <c r="AD33"/>
      <c r="AE33"/>
      <c r="AF33"/>
      <c r="AG33"/>
    </row>
    <row r="34" spans="1:33">
      <c r="A34" s="15" t="s">
        <v>137</v>
      </c>
      <c r="B34" s="15" t="s">
        <v>22</v>
      </c>
      <c r="C34" s="15">
        <v>0</v>
      </c>
      <c r="D34" s="15">
        <v>1</v>
      </c>
      <c r="E34" s="15">
        <v>1</v>
      </c>
      <c r="F34" s="15">
        <v>1</v>
      </c>
      <c r="G34" s="15">
        <v>1</v>
      </c>
      <c r="H34" s="15">
        <v>1</v>
      </c>
      <c r="I34" s="15">
        <v>1</v>
      </c>
      <c r="J34" s="15">
        <v>1</v>
      </c>
      <c r="K34" s="15">
        <v>1</v>
      </c>
      <c r="L34" s="15">
        <v>1</v>
      </c>
      <c r="M34" s="15">
        <v>1</v>
      </c>
      <c r="N34" s="15">
        <v>1</v>
      </c>
      <c r="O34" s="15">
        <v>1</v>
      </c>
      <c r="P34" s="15">
        <v>1</v>
      </c>
      <c r="R34" s="13">
        <v>1</v>
      </c>
      <c r="S34" s="14">
        <v>11</v>
      </c>
      <c r="T34" s="14">
        <v>13</v>
      </c>
      <c r="U34" s="14">
        <v>24</v>
      </c>
      <c r="V34"/>
      <c r="W34" s="13">
        <v>2</v>
      </c>
      <c r="X34" s="14">
        <v>6</v>
      </c>
      <c r="Y34" s="14">
        <v>12</v>
      </c>
      <c r="Z34" s="14">
        <v>18</v>
      </c>
      <c r="AB34"/>
      <c r="AC34"/>
      <c r="AD34"/>
      <c r="AE34"/>
      <c r="AF34"/>
      <c r="AG34"/>
    </row>
    <row r="35" spans="1:33">
      <c r="A35" s="15" t="s">
        <v>138</v>
      </c>
      <c r="B35" s="16" t="s">
        <v>23</v>
      </c>
      <c r="C35" s="16">
        <v>1</v>
      </c>
      <c r="D35" s="16">
        <v>1</v>
      </c>
      <c r="E35" s="16">
        <v>1</v>
      </c>
      <c r="F35" s="16">
        <v>1</v>
      </c>
      <c r="G35" s="16">
        <v>1</v>
      </c>
      <c r="H35" s="16">
        <v>1</v>
      </c>
      <c r="I35" s="16">
        <v>1</v>
      </c>
      <c r="J35" s="16">
        <v>1</v>
      </c>
      <c r="K35" s="16">
        <v>1</v>
      </c>
      <c r="L35" s="16">
        <v>1</v>
      </c>
      <c r="M35" s="16">
        <v>1</v>
      </c>
      <c r="N35" s="16">
        <v>1</v>
      </c>
      <c r="O35" s="16">
        <v>1</v>
      </c>
      <c r="P35" s="16">
        <v>1</v>
      </c>
      <c r="R35" s="13">
        <v>2</v>
      </c>
      <c r="S35" s="14"/>
      <c r="T35" s="14">
        <v>1</v>
      </c>
      <c r="U35" s="14">
        <v>1</v>
      </c>
      <c r="V35"/>
      <c r="W35" s="13" t="s">
        <v>25</v>
      </c>
      <c r="X35" s="14">
        <v>13</v>
      </c>
      <c r="Y35" s="14">
        <v>15</v>
      </c>
      <c r="Z35" s="14">
        <v>28</v>
      </c>
      <c r="AB35"/>
      <c r="AC35"/>
      <c r="AD35"/>
      <c r="AE35"/>
      <c r="AF35"/>
    </row>
    <row r="36" spans="1:33">
      <c r="A36" s="15" t="s">
        <v>139</v>
      </c>
      <c r="B36" s="15" t="s">
        <v>23</v>
      </c>
      <c r="C36" s="15">
        <v>0</v>
      </c>
      <c r="D36" s="15">
        <v>1</v>
      </c>
      <c r="E36" s="15">
        <v>2</v>
      </c>
      <c r="F36" s="15">
        <v>1</v>
      </c>
      <c r="G36" s="15">
        <v>2</v>
      </c>
      <c r="H36" s="15">
        <v>1</v>
      </c>
      <c r="I36" s="15">
        <v>1</v>
      </c>
      <c r="J36" s="15">
        <v>2</v>
      </c>
      <c r="K36" s="15">
        <v>1</v>
      </c>
      <c r="L36" s="15">
        <v>1</v>
      </c>
      <c r="M36" s="15">
        <v>2</v>
      </c>
      <c r="N36" s="15">
        <v>1</v>
      </c>
      <c r="O36" s="15">
        <v>1</v>
      </c>
      <c r="P36" s="15">
        <v>2</v>
      </c>
      <c r="R36" s="13" t="s">
        <v>25</v>
      </c>
      <c r="S36" s="14">
        <v>13</v>
      </c>
      <c r="T36" s="14">
        <v>15</v>
      </c>
      <c r="U36" s="14">
        <v>28</v>
      </c>
      <c r="V36"/>
      <c r="W36"/>
      <c r="X36"/>
      <c r="Y36"/>
      <c r="Z36"/>
      <c r="AB36"/>
      <c r="AC36"/>
      <c r="AD36"/>
      <c r="AE36"/>
      <c r="AF36"/>
    </row>
    <row r="37" spans="1:33">
      <c r="A37" s="16" t="s">
        <v>11</v>
      </c>
      <c r="B37" s="16"/>
      <c r="C37" s="16"/>
      <c r="D37" s="16">
        <v>0</v>
      </c>
      <c r="E37" s="16">
        <v>0</v>
      </c>
      <c r="F37" s="16">
        <v>0</v>
      </c>
      <c r="G37" s="16">
        <v>0</v>
      </c>
      <c r="H37" s="16">
        <v>0</v>
      </c>
      <c r="I37" s="16">
        <v>0</v>
      </c>
      <c r="J37" s="16">
        <v>0</v>
      </c>
      <c r="K37" s="16">
        <v>0</v>
      </c>
      <c r="L37" s="16">
        <v>0</v>
      </c>
      <c r="M37" s="16">
        <v>0</v>
      </c>
      <c r="N37" s="16">
        <v>0</v>
      </c>
      <c r="O37" s="16">
        <v>0</v>
      </c>
      <c r="P37" s="16">
        <v>0</v>
      </c>
      <c r="AB37"/>
      <c r="AC37"/>
      <c r="AD37"/>
      <c r="AE37"/>
      <c r="AF37"/>
    </row>
    <row r="38" spans="1:33">
      <c r="A38" s="15" t="s">
        <v>12</v>
      </c>
      <c r="B38" s="15"/>
      <c r="C38" s="15"/>
      <c r="D38" s="15">
        <v>0</v>
      </c>
      <c r="E38" s="15">
        <v>0</v>
      </c>
      <c r="F38" s="15">
        <v>0</v>
      </c>
      <c r="G38" s="15">
        <v>0</v>
      </c>
      <c r="H38" s="15">
        <v>0</v>
      </c>
      <c r="I38" s="15">
        <v>0</v>
      </c>
      <c r="J38" s="15">
        <v>0</v>
      </c>
      <c r="K38" s="15">
        <v>0</v>
      </c>
      <c r="L38" s="15">
        <v>0</v>
      </c>
      <c r="M38" s="15">
        <v>0</v>
      </c>
      <c r="N38" s="15">
        <v>0</v>
      </c>
      <c r="O38" s="15">
        <v>0</v>
      </c>
      <c r="P38" s="15">
        <v>0</v>
      </c>
      <c r="R38" s="12" t="s">
        <v>9</v>
      </c>
      <c r="S38" s="1" t="s">
        <v>22</v>
      </c>
      <c r="W38" s="12" t="s">
        <v>9</v>
      </c>
      <c r="X38" s="1" t="s">
        <v>22</v>
      </c>
      <c r="AB38"/>
      <c r="AC38"/>
      <c r="AD38"/>
      <c r="AE38"/>
      <c r="AF38"/>
    </row>
    <row r="39" spans="1:33">
      <c r="A39" s="16" t="s">
        <v>13</v>
      </c>
      <c r="B39" s="16"/>
      <c r="C39" s="16"/>
      <c r="D39" s="16">
        <v>0</v>
      </c>
      <c r="E39" s="16">
        <v>0</v>
      </c>
      <c r="F39" s="16">
        <v>0</v>
      </c>
      <c r="G39" s="16">
        <v>0</v>
      </c>
      <c r="H39" s="16">
        <v>0</v>
      </c>
      <c r="I39" s="16">
        <v>0</v>
      </c>
      <c r="J39" s="16">
        <v>0</v>
      </c>
      <c r="K39" s="16">
        <v>0</v>
      </c>
      <c r="L39" s="16">
        <v>0</v>
      </c>
      <c r="M39" s="16">
        <v>0</v>
      </c>
      <c r="N39" s="16">
        <v>0</v>
      </c>
      <c r="O39" s="16">
        <v>0</v>
      </c>
      <c r="P39" s="16">
        <v>0</v>
      </c>
      <c r="AB39"/>
      <c r="AC39"/>
      <c r="AD39"/>
      <c r="AE39"/>
      <c r="AF39"/>
    </row>
    <row r="40" spans="1:33">
      <c r="A40" s="15" t="s">
        <v>14</v>
      </c>
      <c r="B40" s="15"/>
      <c r="C40" s="15"/>
      <c r="D40" s="15">
        <v>0</v>
      </c>
      <c r="E40" s="15">
        <v>0</v>
      </c>
      <c r="F40" s="15">
        <v>0</v>
      </c>
      <c r="G40" s="15">
        <v>0</v>
      </c>
      <c r="H40" s="15">
        <v>0</v>
      </c>
      <c r="I40" s="15">
        <v>0</v>
      </c>
      <c r="J40" s="15">
        <v>0</v>
      </c>
      <c r="K40" s="15">
        <v>0</v>
      </c>
      <c r="L40" s="15">
        <v>0</v>
      </c>
      <c r="M40" s="15">
        <v>0</v>
      </c>
      <c r="N40" s="15">
        <v>0</v>
      </c>
      <c r="O40" s="15">
        <v>0</v>
      </c>
      <c r="P40" s="15">
        <v>0</v>
      </c>
      <c r="R40" s="12" t="s">
        <v>64</v>
      </c>
      <c r="S40" s="12" t="s">
        <v>65</v>
      </c>
      <c r="W40" s="12" t="s">
        <v>64</v>
      </c>
      <c r="X40" s="12" t="s">
        <v>65</v>
      </c>
      <c r="AB40"/>
      <c r="AC40"/>
      <c r="AD40"/>
      <c r="AE40"/>
      <c r="AF40"/>
    </row>
    <row r="41" spans="1:33">
      <c r="A41" s="16" t="s">
        <v>15</v>
      </c>
      <c r="B41" s="16"/>
      <c r="C41" s="16"/>
      <c r="D41" s="16">
        <v>0</v>
      </c>
      <c r="E41" s="16">
        <v>0</v>
      </c>
      <c r="F41" s="16">
        <v>0</v>
      </c>
      <c r="G41" s="16">
        <v>0</v>
      </c>
      <c r="H41" s="16">
        <v>0</v>
      </c>
      <c r="I41" s="16">
        <v>0</v>
      </c>
      <c r="J41" s="16">
        <v>0</v>
      </c>
      <c r="K41" s="16">
        <v>0</v>
      </c>
      <c r="L41" s="16">
        <v>0</v>
      </c>
      <c r="M41" s="16">
        <v>0</v>
      </c>
      <c r="N41" s="16">
        <v>0</v>
      </c>
      <c r="O41" s="16">
        <v>0</v>
      </c>
      <c r="P41" s="16">
        <v>0</v>
      </c>
      <c r="R41" s="12" t="s">
        <v>98</v>
      </c>
      <c r="S41" s="1">
        <v>0</v>
      </c>
      <c r="T41" s="1">
        <v>1</v>
      </c>
      <c r="U41" s="1" t="s">
        <v>25</v>
      </c>
      <c r="W41" s="12" t="s">
        <v>105</v>
      </c>
      <c r="X41" s="1">
        <v>0</v>
      </c>
      <c r="Y41" s="1">
        <v>1</v>
      </c>
      <c r="Z41" s="1" t="s">
        <v>25</v>
      </c>
      <c r="AB41"/>
      <c r="AC41"/>
      <c r="AD41"/>
      <c r="AE41"/>
      <c r="AF41"/>
    </row>
    <row r="42" spans="1:33">
      <c r="A42" s="15" t="s">
        <v>16</v>
      </c>
      <c r="B42" s="15"/>
      <c r="C42" s="15"/>
      <c r="D42" s="15">
        <v>0</v>
      </c>
      <c r="E42" s="15">
        <v>0</v>
      </c>
      <c r="F42" s="15">
        <v>0</v>
      </c>
      <c r="G42" s="15">
        <v>0</v>
      </c>
      <c r="H42" s="15">
        <v>0</v>
      </c>
      <c r="I42" s="15">
        <v>0</v>
      </c>
      <c r="J42" s="15">
        <v>0</v>
      </c>
      <c r="K42" s="15">
        <v>0</v>
      </c>
      <c r="L42" s="15">
        <v>0</v>
      </c>
      <c r="M42" s="15">
        <v>0</v>
      </c>
      <c r="N42" s="15">
        <v>0</v>
      </c>
      <c r="O42" s="15">
        <v>0</v>
      </c>
      <c r="P42" s="15">
        <v>0</v>
      </c>
      <c r="R42" s="13">
        <v>0</v>
      </c>
      <c r="S42" s="14">
        <v>3</v>
      </c>
      <c r="T42" s="14">
        <v>1</v>
      </c>
      <c r="U42" s="14">
        <v>4</v>
      </c>
      <c r="W42" s="13">
        <v>0</v>
      </c>
      <c r="X42" s="14">
        <v>2</v>
      </c>
      <c r="Y42" s="14">
        <v>4</v>
      </c>
      <c r="Z42" s="14">
        <v>6</v>
      </c>
      <c r="AB42"/>
      <c r="AC42"/>
      <c r="AD42"/>
      <c r="AE42"/>
      <c r="AF42"/>
    </row>
    <row r="43" spans="1:33">
      <c r="A43" s="16" t="s">
        <v>17</v>
      </c>
      <c r="B43" s="16"/>
      <c r="C43" s="16"/>
      <c r="D43" s="16">
        <v>0</v>
      </c>
      <c r="E43" s="16">
        <v>0</v>
      </c>
      <c r="F43" s="16">
        <v>0</v>
      </c>
      <c r="G43" s="16">
        <v>0</v>
      </c>
      <c r="H43" s="16">
        <v>0</v>
      </c>
      <c r="I43" s="16">
        <v>0</v>
      </c>
      <c r="J43" s="16">
        <v>0</v>
      </c>
      <c r="K43" s="16">
        <v>0</v>
      </c>
      <c r="L43" s="16">
        <v>0</v>
      </c>
      <c r="M43" s="16">
        <v>0</v>
      </c>
      <c r="N43" s="16">
        <v>0</v>
      </c>
      <c r="O43" s="16">
        <v>0</v>
      </c>
      <c r="P43" s="16">
        <v>0</v>
      </c>
      <c r="R43" s="13">
        <v>1</v>
      </c>
      <c r="S43" s="14">
        <v>8</v>
      </c>
      <c r="T43" s="14">
        <v>11</v>
      </c>
      <c r="U43" s="14">
        <v>19</v>
      </c>
      <c r="W43" s="13">
        <v>1</v>
      </c>
      <c r="X43" s="14">
        <v>11</v>
      </c>
      <c r="Y43" s="14">
        <v>11</v>
      </c>
      <c r="Z43" s="14">
        <v>22</v>
      </c>
      <c r="AB43"/>
      <c r="AC43"/>
      <c r="AD43"/>
      <c r="AE43"/>
      <c r="AF43"/>
    </row>
    <row r="44" spans="1:33">
      <c r="A44" s="15" t="s">
        <v>18</v>
      </c>
      <c r="B44" s="15"/>
      <c r="C44" s="15"/>
      <c r="D44" s="15">
        <v>0</v>
      </c>
      <c r="E44" s="15">
        <v>0</v>
      </c>
      <c r="F44" s="15">
        <v>0</v>
      </c>
      <c r="G44" s="15">
        <v>0</v>
      </c>
      <c r="H44" s="15">
        <v>0</v>
      </c>
      <c r="I44" s="15">
        <v>0</v>
      </c>
      <c r="J44" s="15">
        <v>0</v>
      </c>
      <c r="K44" s="15">
        <v>0</v>
      </c>
      <c r="L44" s="15">
        <v>0</v>
      </c>
      <c r="M44" s="15">
        <v>0</v>
      </c>
      <c r="N44" s="15">
        <v>0</v>
      </c>
      <c r="O44" s="15">
        <v>0</v>
      </c>
      <c r="P44" s="15">
        <v>0</v>
      </c>
      <c r="R44" s="13">
        <v>2</v>
      </c>
      <c r="S44" s="14">
        <v>2</v>
      </c>
      <c r="T44" s="14">
        <v>3</v>
      </c>
      <c r="U44" s="14">
        <v>5</v>
      </c>
      <c r="W44" s="13" t="s">
        <v>25</v>
      </c>
      <c r="X44" s="14">
        <v>13</v>
      </c>
      <c r="Y44" s="14">
        <v>15</v>
      </c>
      <c r="Z44" s="14">
        <v>28</v>
      </c>
      <c r="AB44"/>
      <c r="AC44"/>
      <c r="AD44"/>
      <c r="AE44"/>
      <c r="AF44"/>
    </row>
    <row r="45" spans="1:33">
      <c r="A45" s="16" t="s">
        <v>19</v>
      </c>
      <c r="B45" s="16"/>
      <c r="C45" s="16"/>
      <c r="D45" s="16">
        <v>0</v>
      </c>
      <c r="E45" s="16">
        <v>0</v>
      </c>
      <c r="F45" s="16">
        <v>0</v>
      </c>
      <c r="G45" s="16">
        <v>0</v>
      </c>
      <c r="H45" s="16">
        <v>0</v>
      </c>
      <c r="I45" s="16">
        <v>0</v>
      </c>
      <c r="J45" s="16">
        <v>0</v>
      </c>
      <c r="K45" s="16">
        <v>0</v>
      </c>
      <c r="L45" s="16">
        <v>0</v>
      </c>
      <c r="M45" s="16">
        <v>0</v>
      </c>
      <c r="N45" s="16">
        <v>0</v>
      </c>
      <c r="O45" s="16">
        <v>0</v>
      </c>
      <c r="P45" s="16">
        <v>0</v>
      </c>
      <c r="R45" s="13" t="s">
        <v>25</v>
      </c>
      <c r="S45" s="14">
        <v>13</v>
      </c>
      <c r="T45" s="14">
        <v>15</v>
      </c>
      <c r="U45" s="14">
        <v>28</v>
      </c>
      <c r="AB45"/>
      <c r="AC45"/>
      <c r="AD45"/>
      <c r="AE45"/>
      <c r="AF45"/>
    </row>
    <row r="46" spans="1:33">
      <c r="A46" s="15" t="s">
        <v>20</v>
      </c>
      <c r="B46" s="15"/>
      <c r="C46" s="15"/>
      <c r="D46" s="15">
        <v>0</v>
      </c>
      <c r="E46" s="15">
        <v>0</v>
      </c>
      <c r="F46" s="15">
        <v>0</v>
      </c>
      <c r="G46" s="15">
        <v>0</v>
      </c>
      <c r="H46" s="15">
        <v>0</v>
      </c>
      <c r="I46" s="15">
        <v>0</v>
      </c>
      <c r="J46" s="15">
        <v>0</v>
      </c>
      <c r="K46" s="15">
        <v>0</v>
      </c>
      <c r="L46" s="15">
        <v>0</v>
      </c>
      <c r="M46" s="15">
        <v>0</v>
      </c>
      <c r="N46" s="15">
        <v>0</v>
      </c>
      <c r="O46" s="15">
        <v>0</v>
      </c>
      <c r="P46" s="15">
        <v>0</v>
      </c>
      <c r="AB46"/>
      <c r="AC46"/>
      <c r="AD46"/>
      <c r="AE46"/>
      <c r="AF46"/>
    </row>
    <row r="47" spans="1:33">
      <c r="A47" s="16" t="s">
        <v>21</v>
      </c>
      <c r="B47" s="16"/>
      <c r="C47" s="16"/>
      <c r="D47" s="16">
        <v>0</v>
      </c>
      <c r="E47" s="16">
        <v>0</v>
      </c>
      <c r="F47" s="16">
        <v>0</v>
      </c>
      <c r="G47" s="16">
        <v>0</v>
      </c>
      <c r="H47" s="16">
        <v>0</v>
      </c>
      <c r="I47" s="16">
        <v>0</v>
      </c>
      <c r="J47" s="16">
        <v>0</v>
      </c>
      <c r="K47" s="16">
        <v>0</v>
      </c>
      <c r="L47" s="16">
        <v>0</v>
      </c>
      <c r="M47" s="16">
        <v>0</v>
      </c>
      <c r="N47" s="16">
        <v>0</v>
      </c>
      <c r="O47" s="16">
        <v>0</v>
      </c>
      <c r="P47" s="16">
        <v>0</v>
      </c>
      <c r="R47" s="12" t="s">
        <v>9</v>
      </c>
      <c r="S47" s="1" t="s">
        <v>22</v>
      </c>
      <c r="W47" s="12" t="s">
        <v>9</v>
      </c>
      <c r="X47" s="1" t="s">
        <v>22</v>
      </c>
      <c r="AB47"/>
      <c r="AC47"/>
      <c r="AD47"/>
      <c r="AE47"/>
      <c r="AF47"/>
    </row>
    <row r="48" spans="1:33">
      <c r="A48" s="15" t="s">
        <v>91</v>
      </c>
      <c r="B48" s="15"/>
      <c r="C48" s="15"/>
      <c r="D48" s="15">
        <v>0</v>
      </c>
      <c r="E48" s="15">
        <v>0</v>
      </c>
      <c r="F48" s="15">
        <v>0</v>
      </c>
      <c r="G48" s="15">
        <v>0</v>
      </c>
      <c r="H48" s="15">
        <v>0</v>
      </c>
      <c r="I48" s="15">
        <v>0</v>
      </c>
      <c r="J48" s="15">
        <v>0</v>
      </c>
      <c r="K48" s="15">
        <v>0</v>
      </c>
      <c r="L48" s="15">
        <v>0</v>
      </c>
      <c r="M48" s="15">
        <v>0</v>
      </c>
      <c r="N48" s="15">
        <v>0</v>
      </c>
      <c r="O48" s="15">
        <v>0</v>
      </c>
      <c r="P48" s="15">
        <v>0</v>
      </c>
      <c r="AB48"/>
      <c r="AC48"/>
      <c r="AD48"/>
      <c r="AE48"/>
      <c r="AF48"/>
    </row>
    <row r="49" spans="1:31">
      <c r="A49" s="16" t="s">
        <v>92</v>
      </c>
      <c r="B49" s="16"/>
      <c r="C49" s="16"/>
      <c r="D49" s="16">
        <v>0</v>
      </c>
      <c r="E49" s="16">
        <v>0</v>
      </c>
      <c r="F49" s="16">
        <v>0</v>
      </c>
      <c r="G49" s="16">
        <v>0</v>
      </c>
      <c r="H49" s="16">
        <v>0</v>
      </c>
      <c r="I49" s="16">
        <v>0</v>
      </c>
      <c r="J49" s="16">
        <v>0</v>
      </c>
      <c r="K49" s="16">
        <v>0</v>
      </c>
      <c r="L49" s="16">
        <v>0</v>
      </c>
      <c r="M49" s="16">
        <v>0</v>
      </c>
      <c r="N49" s="16">
        <v>0</v>
      </c>
      <c r="O49" s="16">
        <v>0</v>
      </c>
      <c r="P49" s="16">
        <v>0</v>
      </c>
      <c r="R49" s="12" t="s">
        <v>64</v>
      </c>
      <c r="S49" s="12" t="s">
        <v>65</v>
      </c>
      <c r="W49" s="12" t="s">
        <v>64</v>
      </c>
      <c r="X49" s="12" t="s">
        <v>65</v>
      </c>
      <c r="AB49"/>
      <c r="AC49"/>
      <c r="AD49"/>
      <c r="AE49"/>
    </row>
    <row r="50" spans="1:31">
      <c r="A50" s="15" t="s">
        <v>93</v>
      </c>
      <c r="B50" s="15"/>
      <c r="C50" s="15"/>
      <c r="D50" s="15">
        <v>0</v>
      </c>
      <c r="E50" s="15">
        <v>0</v>
      </c>
      <c r="F50" s="15">
        <v>0</v>
      </c>
      <c r="G50" s="15">
        <v>0</v>
      </c>
      <c r="H50" s="15">
        <v>0</v>
      </c>
      <c r="I50" s="15">
        <v>0</v>
      </c>
      <c r="J50" s="15">
        <v>0</v>
      </c>
      <c r="K50" s="15">
        <v>0</v>
      </c>
      <c r="L50" s="15">
        <v>0</v>
      </c>
      <c r="M50" s="15">
        <v>0</v>
      </c>
      <c r="N50" s="15">
        <v>0</v>
      </c>
      <c r="O50" s="15">
        <v>0</v>
      </c>
      <c r="P50" s="15">
        <v>0</v>
      </c>
      <c r="R50" s="12" t="s">
        <v>99</v>
      </c>
      <c r="S50" s="1">
        <v>0</v>
      </c>
      <c r="T50" s="1">
        <v>1</v>
      </c>
      <c r="U50" s="1" t="s">
        <v>25</v>
      </c>
      <c r="W50" s="12" t="s">
        <v>106</v>
      </c>
      <c r="X50" s="1">
        <v>0</v>
      </c>
      <c r="Y50" s="1">
        <v>1</v>
      </c>
      <c r="Z50" s="1" t="s">
        <v>25</v>
      </c>
      <c r="AB50"/>
      <c r="AC50"/>
      <c r="AD50"/>
      <c r="AE50"/>
    </row>
    <row r="51" spans="1:31">
      <c r="A51" s="16" t="s">
        <v>94</v>
      </c>
      <c r="B51" s="16"/>
      <c r="C51" s="16"/>
      <c r="D51" s="16">
        <v>0</v>
      </c>
      <c r="E51" s="16">
        <v>0</v>
      </c>
      <c r="F51" s="16">
        <v>0</v>
      </c>
      <c r="G51" s="16">
        <v>0</v>
      </c>
      <c r="H51" s="16">
        <v>0</v>
      </c>
      <c r="I51" s="16">
        <v>0</v>
      </c>
      <c r="J51" s="16">
        <v>0</v>
      </c>
      <c r="K51" s="16">
        <v>0</v>
      </c>
      <c r="L51" s="16">
        <v>0</v>
      </c>
      <c r="M51" s="16">
        <v>0</v>
      </c>
      <c r="N51" s="16">
        <v>0</v>
      </c>
      <c r="O51" s="16">
        <v>0</v>
      </c>
      <c r="P51" s="16">
        <v>0</v>
      </c>
      <c r="R51" s="13">
        <v>0</v>
      </c>
      <c r="S51" s="14">
        <v>4</v>
      </c>
      <c r="T51" s="14"/>
      <c r="U51" s="14">
        <v>4</v>
      </c>
      <c r="W51" s="13">
        <v>0</v>
      </c>
      <c r="X51" s="14"/>
      <c r="Y51" s="14">
        <v>6</v>
      </c>
      <c r="Z51" s="14">
        <v>6</v>
      </c>
      <c r="AB51"/>
      <c r="AC51"/>
      <c r="AD51"/>
      <c r="AE51"/>
    </row>
    <row r="52" spans="1:31">
      <c r="A52" s="15" t="s">
        <v>95</v>
      </c>
      <c r="B52" s="15"/>
      <c r="C52" s="15"/>
      <c r="D52" s="15">
        <v>0</v>
      </c>
      <c r="E52" s="15">
        <v>0</v>
      </c>
      <c r="F52" s="15">
        <v>0</v>
      </c>
      <c r="G52" s="15">
        <v>0</v>
      </c>
      <c r="H52" s="15">
        <v>0</v>
      </c>
      <c r="I52" s="15">
        <v>0</v>
      </c>
      <c r="J52" s="15">
        <v>0</v>
      </c>
      <c r="K52" s="15">
        <v>0</v>
      </c>
      <c r="L52" s="15">
        <v>0</v>
      </c>
      <c r="M52" s="15">
        <v>0</v>
      </c>
      <c r="N52" s="15">
        <v>0</v>
      </c>
      <c r="O52" s="15">
        <v>0</v>
      </c>
      <c r="P52" s="15">
        <v>0</v>
      </c>
      <c r="R52" s="13">
        <v>1</v>
      </c>
      <c r="S52" s="14">
        <v>9</v>
      </c>
      <c r="T52" s="14">
        <v>13</v>
      </c>
      <c r="U52" s="14">
        <v>22</v>
      </c>
      <c r="W52" s="13">
        <v>1</v>
      </c>
      <c r="X52" s="14">
        <v>13</v>
      </c>
      <c r="Y52" s="14">
        <v>9</v>
      </c>
      <c r="Z52" s="14">
        <v>22</v>
      </c>
      <c r="AB52"/>
      <c r="AC52"/>
      <c r="AD52"/>
      <c r="AE52"/>
    </row>
    <row r="53" spans="1:31">
      <c r="A53" s="16" t="s">
        <v>96</v>
      </c>
      <c r="B53" s="16"/>
      <c r="C53" s="16"/>
      <c r="D53" s="16">
        <v>0</v>
      </c>
      <c r="E53" s="16">
        <v>0</v>
      </c>
      <c r="F53" s="16">
        <v>0</v>
      </c>
      <c r="G53" s="16">
        <v>0</v>
      </c>
      <c r="H53" s="16">
        <v>0</v>
      </c>
      <c r="I53" s="16">
        <v>0</v>
      </c>
      <c r="J53" s="16">
        <v>0</v>
      </c>
      <c r="K53" s="16">
        <v>0</v>
      </c>
      <c r="L53" s="16">
        <v>0</v>
      </c>
      <c r="M53" s="16">
        <v>0</v>
      </c>
      <c r="N53" s="16">
        <v>0</v>
      </c>
      <c r="O53" s="16">
        <v>0</v>
      </c>
      <c r="P53" s="16">
        <v>0</v>
      </c>
      <c r="R53" s="13">
        <v>2</v>
      </c>
      <c r="S53" s="14"/>
      <c r="T53" s="14">
        <v>2</v>
      </c>
      <c r="U53" s="14">
        <v>2</v>
      </c>
      <c r="W53" s="13" t="s">
        <v>25</v>
      </c>
      <c r="X53" s="14">
        <v>13</v>
      </c>
      <c r="Y53" s="14">
        <v>15</v>
      </c>
      <c r="Z53" s="14">
        <v>28</v>
      </c>
      <c r="AB53"/>
      <c r="AC53"/>
      <c r="AD53"/>
      <c r="AE53"/>
    </row>
    <row r="54" spans="1:31">
      <c r="A54" s="15" t="s">
        <v>97</v>
      </c>
      <c r="B54" s="15"/>
      <c r="C54" s="15"/>
      <c r="D54" s="15">
        <v>0</v>
      </c>
      <c r="E54" s="15">
        <v>0</v>
      </c>
      <c r="F54" s="15">
        <v>0</v>
      </c>
      <c r="G54" s="15">
        <v>0</v>
      </c>
      <c r="H54" s="15">
        <v>0</v>
      </c>
      <c r="I54" s="15">
        <v>0</v>
      </c>
      <c r="J54" s="15">
        <v>0</v>
      </c>
      <c r="K54" s="15">
        <v>0</v>
      </c>
      <c r="L54" s="15">
        <v>0</v>
      </c>
      <c r="M54" s="15">
        <v>0</v>
      </c>
      <c r="N54" s="15">
        <v>0</v>
      </c>
      <c r="O54" s="15">
        <v>0</v>
      </c>
      <c r="P54" s="15">
        <v>0</v>
      </c>
      <c r="R54" s="13" t="s">
        <v>25</v>
      </c>
      <c r="S54" s="14">
        <v>13</v>
      </c>
      <c r="T54" s="14">
        <v>15</v>
      </c>
      <c r="U54" s="14">
        <v>28</v>
      </c>
      <c r="AB54"/>
      <c r="AC54"/>
      <c r="AD54"/>
      <c r="AE54"/>
    </row>
    <row r="55" spans="1:31">
      <c r="AB55"/>
      <c r="AC55"/>
      <c r="AD55"/>
      <c r="AE55"/>
    </row>
    <row r="56" spans="1:31">
      <c r="R56" s="12" t="s">
        <v>9</v>
      </c>
      <c r="S56" s="1" t="s">
        <v>22</v>
      </c>
      <c r="W56" s="12" t="s">
        <v>9</v>
      </c>
      <c r="X56" s="1" t="s">
        <v>22</v>
      </c>
      <c r="AB56"/>
      <c r="AC56"/>
      <c r="AD56"/>
      <c r="AE56"/>
    </row>
    <row r="57" spans="1:31">
      <c r="AB57"/>
      <c r="AC57"/>
      <c r="AD57"/>
      <c r="AE57"/>
    </row>
    <row r="58" spans="1:31">
      <c r="R58" s="12" t="s">
        <v>64</v>
      </c>
      <c r="S58" s="12" t="s">
        <v>65</v>
      </c>
      <c r="V58"/>
      <c r="W58" s="12" t="s">
        <v>64</v>
      </c>
      <c r="X58" s="12" t="s">
        <v>65</v>
      </c>
      <c r="AB58"/>
      <c r="AC58"/>
      <c r="AD58"/>
      <c r="AE58"/>
    </row>
    <row r="59" spans="1:31">
      <c r="R59" s="12" t="s">
        <v>100</v>
      </c>
      <c r="S59" s="1">
        <v>0</v>
      </c>
      <c r="T59" s="1">
        <v>1</v>
      </c>
      <c r="U59" s="1" t="s">
        <v>25</v>
      </c>
      <c r="V59"/>
      <c r="W59" s="12" t="s">
        <v>24</v>
      </c>
      <c r="X59" s="1">
        <v>0</v>
      </c>
      <c r="Y59" s="1">
        <v>1</v>
      </c>
      <c r="Z59" s="1" t="s">
        <v>25</v>
      </c>
      <c r="AB59"/>
      <c r="AC59"/>
      <c r="AD59"/>
    </row>
    <row r="60" spans="1:31">
      <c r="R60" s="13">
        <v>0</v>
      </c>
      <c r="S60" s="14">
        <v>1</v>
      </c>
      <c r="T60" s="14">
        <v>2</v>
      </c>
      <c r="U60" s="14">
        <v>3</v>
      </c>
      <c r="V60"/>
      <c r="W60" s="13">
        <v>0</v>
      </c>
      <c r="X60" s="14"/>
      <c r="Y60" s="14">
        <v>6</v>
      </c>
      <c r="Z60" s="14">
        <v>6</v>
      </c>
      <c r="AB60"/>
      <c r="AC60"/>
      <c r="AD60"/>
    </row>
    <row r="61" spans="1:31">
      <c r="R61" s="13">
        <v>1</v>
      </c>
      <c r="S61" s="14">
        <v>12</v>
      </c>
      <c r="T61" s="14">
        <v>13</v>
      </c>
      <c r="U61" s="14">
        <v>25</v>
      </c>
      <c r="V61"/>
      <c r="W61" s="13">
        <v>1</v>
      </c>
      <c r="X61" s="14">
        <v>12</v>
      </c>
      <c r="Y61" s="14">
        <v>9</v>
      </c>
      <c r="Z61" s="14">
        <v>21</v>
      </c>
      <c r="AB61"/>
      <c r="AC61"/>
      <c r="AD61"/>
    </row>
    <row r="62" spans="1:31">
      <c r="R62" s="13" t="s">
        <v>25</v>
      </c>
      <c r="S62" s="14">
        <v>13</v>
      </c>
      <c r="T62" s="14">
        <v>15</v>
      </c>
      <c r="U62" s="14">
        <v>28</v>
      </c>
      <c r="V62"/>
      <c r="W62" s="13">
        <v>2</v>
      </c>
      <c r="X62" s="14">
        <v>1</v>
      </c>
      <c r="Y62" s="14"/>
      <c r="Z62" s="14">
        <v>1</v>
      </c>
      <c r="AB62"/>
      <c r="AC62"/>
      <c r="AD62"/>
    </row>
    <row r="63" spans="1:31">
      <c r="W63" s="13" t="s">
        <v>25</v>
      </c>
      <c r="X63" s="14">
        <v>13</v>
      </c>
      <c r="Y63" s="14">
        <v>15</v>
      </c>
      <c r="Z63" s="14">
        <v>28</v>
      </c>
      <c r="AB63"/>
      <c r="AC63"/>
      <c r="AD63"/>
    </row>
    <row r="64" spans="1:31">
      <c r="R64" s="12" t="s">
        <v>9</v>
      </c>
      <c r="S64" s="1" t="s">
        <v>22</v>
      </c>
      <c r="AB64"/>
      <c r="AC64"/>
      <c r="AD64"/>
    </row>
    <row r="65" spans="18:30">
      <c r="AB65"/>
      <c r="AC65"/>
      <c r="AD65"/>
    </row>
    <row r="66" spans="18:30">
      <c r="R66" s="12" t="s">
        <v>64</v>
      </c>
      <c r="S66" s="12" t="s">
        <v>65</v>
      </c>
      <c r="V66"/>
      <c r="AB66"/>
      <c r="AC66"/>
      <c r="AD66"/>
    </row>
    <row r="67" spans="18:30">
      <c r="R67" s="12" t="s">
        <v>101</v>
      </c>
      <c r="S67" s="1">
        <v>0</v>
      </c>
      <c r="T67" s="1">
        <v>1</v>
      </c>
      <c r="U67" s="1" t="s">
        <v>25</v>
      </c>
      <c r="V67"/>
      <c r="AB67"/>
      <c r="AC67"/>
      <c r="AD67"/>
    </row>
    <row r="68" spans="18:30">
      <c r="R68" s="13">
        <v>0</v>
      </c>
      <c r="S68" s="14">
        <v>3</v>
      </c>
      <c r="T68" s="14">
        <v>3</v>
      </c>
      <c r="U68" s="14">
        <v>6</v>
      </c>
      <c r="V68"/>
      <c r="AB68"/>
      <c r="AC68"/>
      <c r="AD68"/>
    </row>
    <row r="69" spans="18:30">
      <c r="R69" s="13">
        <v>1</v>
      </c>
      <c r="S69" s="14">
        <v>8</v>
      </c>
      <c r="T69" s="14">
        <v>10</v>
      </c>
      <c r="U69" s="14">
        <v>18</v>
      </c>
      <c r="V69"/>
      <c r="AB69"/>
      <c r="AC69"/>
      <c r="AD69"/>
    </row>
    <row r="70" spans="18:30">
      <c r="R70" s="13">
        <v>2</v>
      </c>
      <c r="S70" s="14">
        <v>2</v>
      </c>
      <c r="T70" s="14">
        <v>2</v>
      </c>
      <c r="U70" s="14">
        <v>4</v>
      </c>
      <c r="V70"/>
      <c r="AB70"/>
      <c r="AC70"/>
      <c r="AD70"/>
    </row>
    <row r="71" spans="18:30">
      <c r="R71" s="13" t="s">
        <v>25</v>
      </c>
      <c r="S71" s="14">
        <v>13</v>
      </c>
      <c r="T71" s="14">
        <v>15</v>
      </c>
      <c r="U71" s="14">
        <v>28</v>
      </c>
      <c r="V71"/>
    </row>
    <row r="72" spans="18:30">
      <c r="R72"/>
      <c r="S72"/>
      <c r="T72"/>
      <c r="U72"/>
      <c r="V72"/>
    </row>
    <row r="73" spans="18:30">
      <c r="R73"/>
      <c r="S73"/>
      <c r="T73"/>
      <c r="U73"/>
      <c r="V73"/>
      <c r="W73"/>
      <c r="X73"/>
      <c r="Y73"/>
    </row>
    <row r="74" spans="18:30">
      <c r="R74"/>
      <c r="S74"/>
      <c r="T74"/>
      <c r="U74"/>
      <c r="V74"/>
      <c r="W74"/>
      <c r="X74"/>
      <c r="Y74"/>
    </row>
    <row r="75" spans="18:30">
      <c r="R75"/>
      <c r="S75"/>
      <c r="T75"/>
      <c r="U75"/>
      <c r="V75"/>
      <c r="W75"/>
      <c r="X75"/>
      <c r="Y75"/>
    </row>
    <row r="76" spans="18:30">
      <c r="R76"/>
      <c r="S76"/>
      <c r="T76"/>
      <c r="U76"/>
      <c r="V76"/>
      <c r="W76"/>
      <c r="X76"/>
      <c r="Y76"/>
    </row>
    <row r="77" spans="18:30">
      <c r="R77"/>
      <c r="S77"/>
      <c r="T77"/>
      <c r="U77"/>
      <c r="V77"/>
      <c r="W77"/>
      <c r="X77"/>
      <c r="Y77"/>
    </row>
    <row r="78" spans="18:30">
      <c r="R78"/>
      <c r="S78"/>
      <c r="T78"/>
      <c r="U78"/>
      <c r="V78"/>
      <c r="W78"/>
      <c r="X78"/>
      <c r="Y78"/>
    </row>
    <row r="79" spans="18:30">
      <c r="R79"/>
      <c r="S79"/>
      <c r="T79"/>
      <c r="U79"/>
      <c r="V79"/>
      <c r="W79"/>
      <c r="X79"/>
      <c r="Y79"/>
    </row>
    <row r="80" spans="18:30">
      <c r="R80"/>
      <c r="S80"/>
      <c r="T80"/>
      <c r="U80"/>
      <c r="V80"/>
      <c r="W80"/>
      <c r="X80"/>
    </row>
    <row r="81" spans="18:24">
      <c r="R81"/>
      <c r="S81"/>
      <c r="T81"/>
      <c r="U81"/>
      <c r="V81"/>
      <c r="W81"/>
      <c r="X81"/>
    </row>
    <row r="82" spans="18:24">
      <c r="R82"/>
      <c r="S82"/>
      <c r="T82"/>
      <c r="U82"/>
      <c r="V82"/>
      <c r="W82"/>
      <c r="X82"/>
    </row>
    <row r="83" spans="18:24">
      <c r="R83"/>
      <c r="S83"/>
      <c r="T83"/>
      <c r="U83"/>
      <c r="V83"/>
      <c r="W83"/>
      <c r="X83"/>
    </row>
    <row r="84" spans="18:24">
      <c r="R84"/>
      <c r="S84"/>
      <c r="T84"/>
      <c r="U84"/>
      <c r="V84"/>
      <c r="W84"/>
      <c r="X84"/>
    </row>
    <row r="85" spans="18:24">
      <c r="R85"/>
      <c r="S85"/>
      <c r="T85"/>
      <c r="U85"/>
      <c r="V85"/>
      <c r="W85"/>
      <c r="X85"/>
    </row>
    <row r="86" spans="18:24">
      <c r="R86"/>
      <c r="S86"/>
      <c r="T86"/>
      <c r="U86"/>
      <c r="V86"/>
      <c r="W86"/>
      <c r="X86"/>
    </row>
    <row r="87" spans="18:24">
      <c r="R87"/>
      <c r="S87"/>
      <c r="T87"/>
      <c r="U87"/>
      <c r="V87"/>
      <c r="W87"/>
      <c r="X87"/>
    </row>
    <row r="88" spans="18:24">
      <c r="R88"/>
      <c r="S88"/>
      <c r="T88"/>
      <c r="U88"/>
      <c r="V88"/>
      <c r="W88"/>
      <c r="X88"/>
    </row>
    <row r="89" spans="18:24">
      <c r="R89"/>
      <c r="S89"/>
      <c r="T89"/>
      <c r="U89"/>
      <c r="V89"/>
      <c r="W89"/>
      <c r="X89"/>
    </row>
    <row r="90" spans="18:24">
      <c r="R90"/>
      <c r="S90"/>
      <c r="T90"/>
      <c r="U90"/>
      <c r="V90"/>
      <c r="W90"/>
      <c r="X90"/>
    </row>
    <row r="91" spans="18:24">
      <c r="R91"/>
      <c r="S91"/>
      <c r="T91"/>
      <c r="U91"/>
      <c r="V91"/>
      <c r="W91"/>
      <c r="X91"/>
    </row>
    <row r="92" spans="18:24">
      <c r="R92"/>
      <c r="S92"/>
      <c r="T92"/>
      <c r="U92"/>
      <c r="V92"/>
      <c r="W92"/>
    </row>
    <row r="93" spans="18:24">
      <c r="R93"/>
      <c r="S93"/>
      <c r="T93"/>
      <c r="U93"/>
      <c r="V93"/>
      <c r="W93"/>
    </row>
    <row r="94" spans="18:24">
      <c r="R94"/>
      <c r="S94"/>
      <c r="T94"/>
      <c r="U94"/>
      <c r="V94"/>
      <c r="W94"/>
    </row>
    <row r="95" spans="18:24">
      <c r="R95"/>
      <c r="S95"/>
      <c r="T95"/>
      <c r="U95"/>
      <c r="V95"/>
      <c r="W95"/>
    </row>
    <row r="96" spans="18:24">
      <c r="R96"/>
      <c r="S96"/>
      <c r="T96"/>
      <c r="U96"/>
      <c r="V96"/>
      <c r="W96"/>
    </row>
    <row r="97" spans="18:23">
      <c r="R97"/>
      <c r="S97"/>
      <c r="T97"/>
      <c r="U97"/>
      <c r="V97"/>
      <c r="W97"/>
    </row>
    <row r="98" spans="18:23">
      <c r="R98"/>
      <c r="S98"/>
      <c r="T98"/>
      <c r="U98"/>
      <c r="V98"/>
      <c r="W98"/>
    </row>
    <row r="99" spans="18:23">
      <c r="R99"/>
      <c r="S99"/>
      <c r="T99"/>
      <c r="U99"/>
      <c r="V99"/>
      <c r="W99"/>
    </row>
    <row r="100" spans="18:23">
      <c r="R100"/>
      <c r="S100"/>
      <c r="T100"/>
      <c r="U100"/>
      <c r="V100"/>
      <c r="W100"/>
    </row>
    <row r="101" spans="18:23">
      <c r="R101"/>
      <c r="S101"/>
      <c r="T101"/>
      <c r="U101"/>
      <c r="V101"/>
      <c r="W101"/>
    </row>
    <row r="102" spans="18:23">
      <c r="R102"/>
      <c r="S102"/>
      <c r="T102"/>
      <c r="U102"/>
      <c r="V102"/>
      <c r="W102"/>
    </row>
    <row r="103" spans="18:23">
      <c r="R103"/>
      <c r="S103"/>
      <c r="T103"/>
      <c r="U103"/>
      <c r="V103"/>
      <c r="W103"/>
    </row>
    <row r="104" spans="18:23">
      <c r="R104"/>
      <c r="S104"/>
      <c r="T104"/>
      <c r="U104"/>
      <c r="V104"/>
      <c r="W104"/>
    </row>
    <row r="105" spans="18:23">
      <c r="R105"/>
      <c r="S105"/>
      <c r="T105"/>
      <c r="U105"/>
      <c r="V105"/>
      <c r="W105"/>
    </row>
    <row r="106" spans="18:23">
      <c r="R106"/>
      <c r="S106"/>
      <c r="T106"/>
      <c r="U106"/>
      <c r="V106"/>
      <c r="W106"/>
    </row>
    <row r="107" spans="18:23">
      <c r="R107"/>
      <c r="S107"/>
      <c r="T107"/>
      <c r="U107"/>
      <c r="V107"/>
      <c r="W107"/>
    </row>
    <row r="108" spans="18:23">
      <c r="R108"/>
      <c r="S108"/>
      <c r="T108"/>
      <c r="U108"/>
      <c r="V108"/>
      <c r="W108"/>
    </row>
    <row r="109" spans="18:23">
      <c r="R109"/>
      <c r="S109"/>
      <c r="T109"/>
      <c r="U109"/>
      <c r="V109"/>
      <c r="W109"/>
    </row>
    <row r="110" spans="18:23">
      <c r="R110"/>
      <c r="S110"/>
      <c r="T110"/>
      <c r="U110"/>
      <c r="V110"/>
    </row>
    <row r="111" spans="18:23">
      <c r="R111"/>
      <c r="S111"/>
      <c r="T111"/>
      <c r="U111"/>
      <c r="V111"/>
    </row>
    <row r="112" spans="18:23">
      <c r="R112"/>
      <c r="S112"/>
      <c r="T112"/>
      <c r="U112"/>
      <c r="V112"/>
    </row>
    <row r="113" spans="18:22">
      <c r="R113"/>
      <c r="S113"/>
      <c r="T113"/>
      <c r="U113"/>
      <c r="V113"/>
    </row>
    <row r="114" spans="18:22">
      <c r="R114"/>
      <c r="S114"/>
      <c r="T114"/>
      <c r="U114"/>
      <c r="V114"/>
    </row>
    <row r="115" spans="18:22">
      <c r="R115"/>
      <c r="S115"/>
      <c r="T115"/>
      <c r="U115"/>
      <c r="V115"/>
    </row>
    <row r="116" spans="18:22">
      <c r="R116"/>
      <c r="S116"/>
      <c r="T116"/>
      <c r="U116"/>
      <c r="V116"/>
    </row>
    <row r="117" spans="18:22">
      <c r="R117"/>
      <c r="S117"/>
      <c r="T117"/>
      <c r="U117"/>
      <c r="V117"/>
    </row>
    <row r="118" spans="18:22">
      <c r="R118"/>
      <c r="S118"/>
      <c r="T118"/>
      <c r="U118"/>
      <c r="V118"/>
    </row>
    <row r="119" spans="18:22">
      <c r="R119"/>
      <c r="S119"/>
      <c r="T119"/>
      <c r="U119"/>
      <c r="V119"/>
    </row>
    <row r="120" spans="18:22">
      <c r="R120"/>
      <c r="S120"/>
      <c r="T120"/>
      <c r="U120"/>
      <c r="V120"/>
    </row>
    <row r="121" spans="18:22">
      <c r="R121"/>
      <c r="S121"/>
      <c r="T121"/>
      <c r="U121"/>
      <c r="V121"/>
    </row>
    <row r="122" spans="18:22">
      <c r="R122"/>
      <c r="S122"/>
      <c r="T122"/>
      <c r="U122"/>
      <c r="V122"/>
    </row>
    <row r="123" spans="18:22">
      <c r="R123"/>
      <c r="S123"/>
      <c r="T123"/>
      <c r="U123"/>
      <c r="V123"/>
    </row>
    <row r="124" spans="18:22">
      <c r="R124"/>
      <c r="S124"/>
      <c r="T124"/>
      <c r="U124"/>
      <c r="V124"/>
    </row>
    <row r="125" spans="18:22">
      <c r="R125"/>
      <c r="S125"/>
      <c r="T125"/>
      <c r="U125"/>
      <c r="V125"/>
    </row>
    <row r="126" spans="18:22">
      <c r="R126"/>
      <c r="S126"/>
      <c r="T126"/>
      <c r="U126"/>
      <c r="V126"/>
    </row>
    <row r="127" spans="18:22">
      <c r="R127"/>
      <c r="S127"/>
      <c r="T127"/>
      <c r="U127"/>
      <c r="V127"/>
    </row>
    <row r="128" spans="18:22">
      <c r="R128"/>
      <c r="S128"/>
      <c r="T128"/>
      <c r="U128"/>
    </row>
    <row r="129" spans="18:21">
      <c r="R129"/>
      <c r="S129"/>
      <c r="T129"/>
      <c r="U129"/>
    </row>
    <row r="130" spans="18:21">
      <c r="R130"/>
      <c r="S130"/>
      <c r="T130"/>
      <c r="U130"/>
    </row>
    <row r="131" spans="18:21">
      <c r="R131"/>
      <c r="S131"/>
      <c r="T131"/>
      <c r="U131"/>
    </row>
    <row r="132" spans="18:21">
      <c r="R132"/>
      <c r="S132"/>
      <c r="T132"/>
      <c r="U132"/>
    </row>
    <row r="133" spans="18:21">
      <c r="R133"/>
      <c r="S133"/>
      <c r="T133"/>
      <c r="U133"/>
    </row>
    <row r="134" spans="18:21">
      <c r="R134"/>
      <c r="S134"/>
      <c r="T134"/>
      <c r="U134"/>
    </row>
    <row r="135" spans="18:21">
      <c r="R135"/>
      <c r="S135"/>
      <c r="T135"/>
      <c r="U135"/>
    </row>
    <row r="136" spans="18:21">
      <c r="R136"/>
      <c r="S136"/>
      <c r="T136"/>
      <c r="U136"/>
    </row>
    <row r="137" spans="18:21">
      <c r="R137"/>
      <c r="S137"/>
      <c r="T137"/>
      <c r="U137"/>
    </row>
    <row r="138" spans="18:21">
      <c r="R138"/>
      <c r="S138"/>
      <c r="T138"/>
      <c r="U138"/>
    </row>
    <row r="139" spans="18:21">
      <c r="R139"/>
      <c r="S139"/>
      <c r="T139"/>
      <c r="U139"/>
    </row>
    <row r="140" spans="18:21">
      <c r="R140"/>
      <c r="S140"/>
      <c r="T140"/>
      <c r="U140"/>
    </row>
    <row r="141" spans="18:21">
      <c r="R141"/>
      <c r="S141"/>
      <c r="T141"/>
      <c r="U141"/>
    </row>
    <row r="142" spans="18:21">
      <c r="R142"/>
      <c r="S142"/>
      <c r="T142"/>
      <c r="U142"/>
    </row>
    <row r="143" spans="18:21">
      <c r="R143"/>
      <c r="S143"/>
      <c r="T143"/>
      <c r="U143"/>
    </row>
    <row r="144" spans="18:21">
      <c r="R144"/>
      <c r="S144"/>
      <c r="T144"/>
      <c r="U144"/>
    </row>
    <row r="145" spans="18:21">
      <c r="R145"/>
      <c r="S145"/>
      <c r="T145"/>
      <c r="U145"/>
    </row>
    <row r="146" spans="18:21">
      <c r="R146"/>
      <c r="S146"/>
      <c r="T146"/>
      <c r="U146"/>
    </row>
    <row r="147" spans="18:21">
      <c r="R147"/>
      <c r="S147"/>
      <c r="T147"/>
      <c r="U147"/>
    </row>
    <row r="148" spans="18:21">
      <c r="R148"/>
      <c r="S148"/>
      <c r="T148"/>
      <c r="U148"/>
    </row>
    <row r="149" spans="18:21">
      <c r="R149"/>
      <c r="S149"/>
      <c r="T149"/>
      <c r="U149"/>
    </row>
    <row r="150" spans="18:21">
      <c r="R150"/>
      <c r="S150"/>
      <c r="T150"/>
      <c r="U150"/>
    </row>
    <row r="151" spans="18:21">
      <c r="R151"/>
      <c r="S151"/>
      <c r="T151"/>
    </row>
    <row r="152" spans="18:21">
      <c r="R152"/>
      <c r="S152"/>
      <c r="T152"/>
    </row>
    <row r="153" spans="18:21">
      <c r="R153"/>
      <c r="S153"/>
    </row>
    <row r="154" spans="18:21">
      <c r="R154"/>
      <c r="S154"/>
    </row>
    <row r="155" spans="18:21">
      <c r="R155"/>
      <c r="S155"/>
    </row>
    <row r="156" spans="18:21">
      <c r="R156"/>
      <c r="S156"/>
    </row>
    <row r="157" spans="18:21">
      <c r="R157"/>
      <c r="S157"/>
    </row>
    <row r="158" spans="18:21">
      <c r="R158"/>
      <c r="S158"/>
    </row>
    <row r="159" spans="18:21">
      <c r="R159"/>
      <c r="S159"/>
    </row>
    <row r="160" spans="18:21">
      <c r="R160"/>
      <c r="S160"/>
    </row>
    <row r="161" spans="18:19">
      <c r="R161"/>
      <c r="S161"/>
    </row>
    <row r="162" spans="18:19">
      <c r="R162"/>
      <c r="S162"/>
    </row>
    <row r="163" spans="18:19">
      <c r="R163"/>
      <c r="S163"/>
    </row>
    <row r="164" spans="18:19">
      <c r="R164"/>
      <c r="S164"/>
    </row>
    <row r="165" spans="18:19">
      <c r="R165"/>
      <c r="S165"/>
    </row>
    <row r="166" spans="18:19">
      <c r="R166"/>
      <c r="S166"/>
    </row>
    <row r="167" spans="18:19">
      <c r="R167"/>
      <c r="S167"/>
    </row>
    <row r="168" spans="18:19">
      <c r="R168"/>
      <c r="S168"/>
    </row>
    <row r="169" spans="18:19">
      <c r="R169"/>
      <c r="S169"/>
    </row>
    <row r="170" spans="18:19">
      <c r="R170"/>
      <c r="S170"/>
    </row>
    <row r="171" spans="18:19">
      <c r="R171"/>
      <c r="S171"/>
    </row>
    <row r="172" spans="18:19">
      <c r="R172"/>
      <c r="S172"/>
    </row>
    <row r="173" spans="18:19">
      <c r="R173"/>
      <c r="S173"/>
    </row>
    <row r="174" spans="18:19">
      <c r="R174"/>
      <c r="S174"/>
    </row>
    <row r="175" spans="18:19">
      <c r="R175"/>
      <c r="S175"/>
    </row>
    <row r="176" spans="18:19">
      <c r="R176"/>
      <c r="S176"/>
    </row>
    <row r="177" spans="18:19">
      <c r="R177"/>
      <c r="S177"/>
    </row>
    <row r="178" spans="18:19">
      <c r="R178"/>
      <c r="S178"/>
    </row>
    <row r="179" spans="18:19">
      <c r="R179"/>
      <c r="S179"/>
    </row>
    <row r="180" spans="18:19">
      <c r="R180"/>
      <c r="S180"/>
    </row>
    <row r="181" spans="18:19">
      <c r="R181"/>
      <c r="S181"/>
    </row>
    <row r="182" spans="18:19">
      <c r="R182"/>
      <c r="S182"/>
    </row>
    <row r="183" spans="18:19">
      <c r="R183"/>
      <c r="S183"/>
    </row>
    <row r="184" spans="18:19">
      <c r="R184"/>
      <c r="S184"/>
    </row>
    <row r="185" spans="18:19">
      <c r="R185"/>
      <c r="S185"/>
    </row>
    <row r="186" spans="18:19">
      <c r="R186"/>
      <c r="S186"/>
    </row>
    <row r="187" spans="18:19">
      <c r="R187"/>
      <c r="S187"/>
    </row>
    <row r="188" spans="18:19">
      <c r="R188"/>
      <c r="S188"/>
    </row>
    <row r="189" spans="18:19">
      <c r="R189"/>
      <c r="S189"/>
    </row>
    <row r="190" spans="18:19">
      <c r="R190"/>
      <c r="S190"/>
    </row>
    <row r="191" spans="18:19">
      <c r="R191"/>
      <c r="S191"/>
    </row>
    <row r="192" spans="18:19">
      <c r="R192"/>
      <c r="S192"/>
    </row>
    <row r="193" spans="18:19">
      <c r="R193"/>
      <c r="S193"/>
    </row>
    <row r="194" spans="18:19">
      <c r="R194"/>
      <c r="S194"/>
    </row>
    <row r="195" spans="18:19">
      <c r="R195"/>
      <c r="S195"/>
    </row>
    <row r="196" spans="18:19">
      <c r="R196"/>
      <c r="S196"/>
    </row>
    <row r="197" spans="18:19">
      <c r="R197"/>
      <c r="S197"/>
    </row>
    <row r="198" spans="18:19">
      <c r="R198"/>
      <c r="S198"/>
    </row>
    <row r="199" spans="18:19">
      <c r="R199"/>
      <c r="S199"/>
    </row>
    <row r="200" spans="18:19">
      <c r="R200"/>
      <c r="S200"/>
    </row>
    <row r="201" spans="18:19">
      <c r="R201"/>
      <c r="S201"/>
    </row>
    <row r="202" spans="18:19">
      <c r="R202"/>
      <c r="S202"/>
    </row>
    <row r="203" spans="18:19">
      <c r="R203"/>
      <c r="S203"/>
    </row>
    <row r="204" spans="18:19">
      <c r="R204"/>
      <c r="S204"/>
    </row>
    <row r="205" spans="18:19">
      <c r="R205"/>
      <c r="S205"/>
    </row>
    <row r="206" spans="18:19">
      <c r="R206"/>
      <c r="S206"/>
    </row>
    <row r="207" spans="18:19">
      <c r="R207"/>
      <c r="S207"/>
    </row>
    <row r="208" spans="18:19">
      <c r="R208"/>
      <c r="S208"/>
    </row>
    <row r="209" spans="18:19">
      <c r="R209"/>
      <c r="S209"/>
    </row>
    <row r="210" spans="18:19">
      <c r="R210"/>
      <c r="S210"/>
    </row>
    <row r="211" spans="18:19">
      <c r="R211"/>
      <c r="S211"/>
    </row>
    <row r="212" spans="18:19">
      <c r="R212"/>
      <c r="S212"/>
    </row>
    <row r="213" spans="18:19">
      <c r="R213"/>
      <c r="S213"/>
    </row>
    <row r="214" spans="18:19">
      <c r="R214"/>
      <c r="S214"/>
    </row>
    <row r="215" spans="18:19">
      <c r="R215"/>
      <c r="S215"/>
    </row>
    <row r="216" spans="18:19">
      <c r="R216"/>
      <c r="S216"/>
    </row>
    <row r="217" spans="18:19">
      <c r="R217"/>
      <c r="S217"/>
    </row>
    <row r="218" spans="18:19">
      <c r="R218"/>
      <c r="S218"/>
    </row>
    <row r="219" spans="18:19">
      <c r="R219"/>
      <c r="S219"/>
    </row>
    <row r="220" spans="18:19">
      <c r="R220"/>
      <c r="S220"/>
    </row>
    <row r="221" spans="18:19">
      <c r="R221"/>
      <c r="S221"/>
    </row>
    <row r="222" spans="18:19">
      <c r="R222"/>
      <c r="S222"/>
    </row>
    <row r="223" spans="18:19">
      <c r="R223"/>
      <c r="S223"/>
    </row>
    <row r="224" spans="18:19">
      <c r="R224"/>
      <c r="S224"/>
    </row>
    <row r="225" spans="18:19">
      <c r="R225"/>
      <c r="S225"/>
    </row>
    <row r="226" spans="18:19">
      <c r="R226"/>
      <c r="S226"/>
    </row>
    <row r="227" spans="18:19">
      <c r="R227"/>
      <c r="S227"/>
    </row>
    <row r="228" spans="18:19">
      <c r="R228"/>
      <c r="S228"/>
    </row>
    <row r="229" spans="18:19">
      <c r="R229"/>
      <c r="S229"/>
    </row>
    <row r="230" spans="18:19">
      <c r="R230"/>
      <c r="S230"/>
    </row>
    <row r="231" spans="18:19">
      <c r="R231"/>
      <c r="S231"/>
    </row>
    <row r="232" spans="18:19">
      <c r="R232"/>
      <c r="S232"/>
    </row>
    <row r="233" spans="18:19">
      <c r="R233"/>
      <c r="S233"/>
    </row>
    <row r="234" spans="18:19">
      <c r="R234"/>
      <c r="S234"/>
    </row>
    <row r="235" spans="18:19">
      <c r="R235"/>
      <c r="S235"/>
    </row>
    <row r="236" spans="18:19">
      <c r="R236"/>
      <c r="S236"/>
    </row>
    <row r="237" spans="18:19">
      <c r="R237"/>
      <c r="S237"/>
    </row>
    <row r="238" spans="18:19">
      <c r="R238"/>
      <c r="S238"/>
    </row>
    <row r="239" spans="18:19">
      <c r="R239"/>
      <c r="S239"/>
    </row>
    <row r="240" spans="18:19">
      <c r="R240"/>
      <c r="S240"/>
    </row>
    <row r="241" spans="18:19">
      <c r="R241"/>
      <c r="S241"/>
    </row>
    <row r="242" spans="18:19">
      <c r="R242"/>
      <c r="S242"/>
    </row>
    <row r="243" spans="18:19">
      <c r="R243"/>
      <c r="S243"/>
    </row>
    <row r="244" spans="18:19">
      <c r="R244"/>
      <c r="S244"/>
    </row>
    <row r="245" spans="18:19">
      <c r="R245"/>
      <c r="S245"/>
    </row>
    <row r="246" spans="18:19">
      <c r="R246"/>
      <c r="S246"/>
    </row>
    <row r="247" spans="18:19">
      <c r="R247"/>
      <c r="S247"/>
    </row>
    <row r="248" spans="18:19">
      <c r="R248"/>
      <c r="S248"/>
    </row>
    <row r="249" spans="18:19">
      <c r="R249"/>
      <c r="S249"/>
    </row>
    <row r="250" spans="18:19">
      <c r="R250"/>
      <c r="S250"/>
    </row>
    <row r="251" spans="18:19">
      <c r="R251"/>
      <c r="S251"/>
    </row>
    <row r="252" spans="18:19">
      <c r="R252"/>
      <c r="S252"/>
    </row>
    <row r="253" spans="18:19">
      <c r="R253"/>
      <c r="S253"/>
    </row>
    <row r="254" spans="18:19">
      <c r="R254"/>
      <c r="S254"/>
    </row>
  </sheetData>
  <autoFilter ref="A3:P54"/>
  <pageMargins left="0.7" right="0.7" top="0.75" bottom="0.75" header="0.3" footer="0.3"/>
  <pageSetup paperSize="9" orientation="portrait" horizontalDpi="0" verticalDpi="0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2:M34"/>
  <sheetViews>
    <sheetView workbookViewId="0">
      <selection activeCell="G9" sqref="G9:G25"/>
    </sheetView>
  </sheetViews>
  <sheetFormatPr baseColWidth="10" defaultRowHeight="16.5"/>
  <cols>
    <col min="1" max="1" width="13.85546875" style="1" customWidth="1"/>
    <col min="2" max="2" width="14.5703125" style="1" customWidth="1"/>
    <col min="3" max="3" width="11.42578125" style="1"/>
    <col min="4" max="4" width="16" style="1" customWidth="1"/>
    <col min="5" max="5" width="13.28515625" style="1" customWidth="1"/>
    <col min="6" max="6" width="13.42578125" style="1" customWidth="1"/>
    <col min="7" max="7" width="13.85546875" style="1" customWidth="1"/>
    <col min="8" max="8" width="12.7109375" style="1" customWidth="1"/>
    <col min="9" max="9" width="14.140625" style="1" customWidth="1"/>
    <col min="10" max="10" width="12.7109375" style="1" customWidth="1"/>
    <col min="11" max="16384" width="11.42578125" style="1"/>
  </cols>
  <sheetData>
    <row r="2" spans="1:13" ht="18">
      <c r="A2" s="1" t="s">
        <v>85</v>
      </c>
      <c r="D2" s="24">
        <f ca="1">NOW()</f>
        <v>40968.805064236112</v>
      </c>
    </row>
    <row r="4" spans="1:13" ht="18">
      <c r="A4" s="23" t="s">
        <v>81</v>
      </c>
      <c r="D4" s="11" t="s">
        <v>83</v>
      </c>
      <c r="E4" s="22">
        <f>salarié!S7</f>
        <v>13</v>
      </c>
      <c r="F4" s="1" t="s">
        <v>86</v>
      </c>
    </row>
    <row r="5" spans="1:13" ht="18">
      <c r="D5" s="11" t="s">
        <v>82</v>
      </c>
      <c r="E5" s="22">
        <f>salarié!S8</f>
        <v>15</v>
      </c>
      <c r="F5" s="1" t="s">
        <v>86</v>
      </c>
    </row>
    <row r="6" spans="1:13">
      <c r="M6" s="10" t="s">
        <v>26</v>
      </c>
    </row>
    <row r="7" spans="1:13">
      <c r="E7" s="4" t="s">
        <v>49</v>
      </c>
      <c r="F7" s="5"/>
      <c r="G7" s="4" t="s">
        <v>50</v>
      </c>
      <c r="H7" s="5"/>
      <c r="I7" s="4" t="s">
        <v>53</v>
      </c>
      <c r="J7" s="5"/>
      <c r="M7" s="10" t="s">
        <v>29</v>
      </c>
    </row>
    <row r="8" spans="1:13" ht="33">
      <c r="A8" s="3" t="s">
        <v>0</v>
      </c>
      <c r="B8" s="3" t="s">
        <v>52</v>
      </c>
      <c r="C8" s="3" t="s">
        <v>1</v>
      </c>
      <c r="D8" s="6" t="s">
        <v>51</v>
      </c>
      <c r="E8" s="7" t="s">
        <v>47</v>
      </c>
      <c r="F8" s="9" t="s">
        <v>48</v>
      </c>
      <c r="G8" s="7" t="s">
        <v>47</v>
      </c>
      <c r="H8" s="9" t="s">
        <v>48</v>
      </c>
      <c r="I8" s="7" t="s">
        <v>47</v>
      </c>
      <c r="J8" s="9" t="s">
        <v>48</v>
      </c>
      <c r="M8" s="10" t="s">
        <v>30</v>
      </c>
    </row>
    <row r="9" spans="1:13">
      <c r="A9" s="2" t="s">
        <v>26</v>
      </c>
      <c r="B9" s="2" t="str">
        <f>IF(A9&lt;&gt;"",VLOOKUP(A9,produit!$A$3:D$19,2,0),"")</f>
        <v xml:space="preserve"> Machine 1</v>
      </c>
      <c r="C9" s="2">
        <f>IF(A9&lt;&gt;"",VLOOKUP(A9,produit!$A$3:E$19,3,0),"")</f>
        <v>15</v>
      </c>
      <c r="D9" s="2">
        <f>IF(A9&lt;&gt;"",VLOOKUP(A9,produit!$A$3:D$19,4,0),"")</f>
        <v>2</v>
      </c>
      <c r="E9" s="8">
        <f>IF(A9&lt;&gt;"",HLOOKUP(B9,salarié!$R$6:$AF$8,2,0),"")</f>
        <v>13</v>
      </c>
      <c r="F9" s="20">
        <f>IF(A9&lt;&gt;"",HLOOKUP(B9,salarié!$R$6:$AF$8,3,0),"")</f>
        <v>16</v>
      </c>
      <c r="G9" s="21">
        <f>IF(A9&lt;&gt;"",HLOOKUP(B9,salarié!$S$6:$AF$9,2,0),"")</f>
        <v>13</v>
      </c>
      <c r="H9" s="20">
        <f>IF(A9&lt;&gt;"",HLOOKUP(B9,salarié!$S$6:$AF$9,3,0),"")</f>
        <v>16</v>
      </c>
      <c r="I9" s="7" t="str">
        <f>IF(A9&lt;&gt;"",IF((E9+G9)&gt;D9,"OK","NON"),"")</f>
        <v>OK</v>
      </c>
      <c r="J9" s="7" t="str">
        <f>IF(B9&lt;&gt;"",IF((F9+H9)&gt;D9,"OK","NON"),"")</f>
        <v>OK</v>
      </c>
      <c r="M9" s="10" t="s">
        <v>31</v>
      </c>
    </row>
    <row r="10" spans="1:13">
      <c r="A10" s="2" t="s">
        <v>32</v>
      </c>
      <c r="B10" s="2" t="str">
        <f>IF(A10&lt;&gt;"",VLOOKUP(A10,produit!$A$3:D$19,2,0),"")</f>
        <v xml:space="preserve"> machine 3</v>
      </c>
      <c r="C10" s="2">
        <f>IF(A10&lt;&gt;"",VLOOKUP(A10,produit!$A$3:E$19,3,0),"")</f>
        <v>20</v>
      </c>
      <c r="D10" s="2">
        <f>IF(A10&lt;&gt;"",VLOOKUP(A10,produit!$A$3:D$19,4,0),"")</f>
        <v>3</v>
      </c>
      <c r="E10" s="8">
        <f>IF(A10&lt;&gt;"",HLOOKUP(B10,salarié!$R$6:$AF$8,2,0),"")</f>
        <v>11</v>
      </c>
      <c r="F10" s="20">
        <f>IF(A10&lt;&gt;"",HLOOKUP(B10,salarié!$R$6:$AF$8,3,0),"")</f>
        <v>15</v>
      </c>
      <c r="G10" s="21">
        <f>IF(A10&lt;&gt;"",HLOOKUP(B10,salarié!$S$6:$AF$9,2,0),"")</f>
        <v>11</v>
      </c>
      <c r="H10" s="20">
        <f>IF(A10&lt;&gt;"",HLOOKUP(B10,salarié!$S$6:$AF$9,3,0),"")</f>
        <v>15</v>
      </c>
      <c r="I10" s="7" t="str">
        <f t="shared" ref="I10:I25" si="0">IF(A10&lt;&gt;"",IF((E10+G10)&gt;D10,"OK","NON"),"")</f>
        <v>OK</v>
      </c>
      <c r="J10" s="7" t="str">
        <f t="shared" ref="J10:J25" si="1">IF(B10&lt;&gt;"",IF((F10+H10)&gt;D10,"OK","NON"),"")</f>
        <v>OK</v>
      </c>
      <c r="M10" s="10" t="s">
        <v>32</v>
      </c>
    </row>
    <row r="11" spans="1:13">
      <c r="A11" s="2" t="s">
        <v>30</v>
      </c>
      <c r="B11" s="2" t="str">
        <f>IF(A11&lt;&gt;"",VLOOKUP(A11,produit!$A$3:D$19,2,0),"")</f>
        <v xml:space="preserve"> machine 2</v>
      </c>
      <c r="C11" s="2">
        <f>IF(A11&lt;&gt;"",VLOOKUP(A11,produit!$A$3:E$19,3,0),"")</f>
        <v>10</v>
      </c>
      <c r="D11" s="2">
        <f>IF(A11&lt;&gt;"",VLOOKUP(A11,produit!$A$3:D$19,4,0),"")</f>
        <v>2</v>
      </c>
      <c r="E11" s="8">
        <f>IF(A11&lt;&gt;"",HLOOKUP(B11,salarié!$R$6:$AF$8,2,0),"")</f>
        <v>14</v>
      </c>
      <c r="F11" s="20">
        <f>IF(A11&lt;&gt;"",HLOOKUP(B11,salarié!$R$6:$AF$8,3,0),"")</f>
        <v>13</v>
      </c>
      <c r="G11" s="21">
        <f>IF(A11&lt;&gt;"",HLOOKUP(B11,salarié!$S$6:$AF$9,2,0),"")</f>
        <v>14</v>
      </c>
      <c r="H11" s="20">
        <f>IF(A11&lt;&gt;"",HLOOKUP(B11,salarié!$S$6:$AF$9,3,0),"")</f>
        <v>13</v>
      </c>
      <c r="I11" s="7" t="str">
        <f t="shared" si="0"/>
        <v>OK</v>
      </c>
      <c r="J11" s="7" t="str">
        <f t="shared" si="1"/>
        <v>OK</v>
      </c>
      <c r="M11" s="10" t="s">
        <v>33</v>
      </c>
    </row>
    <row r="12" spans="1:13">
      <c r="A12" s="2" t="s">
        <v>31</v>
      </c>
      <c r="B12" s="2" t="str">
        <f>IF(A12&lt;&gt;"",VLOOKUP(A12,produit!$A$3:D$19,2,0),"")</f>
        <v xml:space="preserve"> Machine 1</v>
      </c>
      <c r="C12" s="2">
        <f>IF(A12&lt;&gt;"",VLOOKUP(A12,produit!$A$3:E$19,3,0),"")</f>
        <v>15</v>
      </c>
      <c r="D12" s="2">
        <f>IF(A12&lt;&gt;"",VLOOKUP(A12,produit!$A$3:D$19,4,0),"")</f>
        <v>1</v>
      </c>
      <c r="E12" s="8">
        <f>IF(A12&lt;&gt;"",HLOOKUP(B12,salarié!$R$6:$AF$8,2,0),"")</f>
        <v>13</v>
      </c>
      <c r="F12" s="20">
        <f>IF(A12&lt;&gt;"",HLOOKUP(B12,salarié!$R$6:$AF$8,3,0),"")</f>
        <v>16</v>
      </c>
      <c r="G12" s="21">
        <f>IF(A12&lt;&gt;"",HLOOKUP(B12,salarié!$S$6:$AF$9,2,0),"")</f>
        <v>13</v>
      </c>
      <c r="H12" s="20">
        <f>IF(A12&lt;&gt;"",HLOOKUP(B12,salarié!$S$6:$AF$9,3,0),"")</f>
        <v>16</v>
      </c>
      <c r="I12" s="7" t="str">
        <f t="shared" si="0"/>
        <v>OK</v>
      </c>
      <c r="J12" s="7" t="str">
        <f t="shared" si="1"/>
        <v>OK</v>
      </c>
      <c r="M12" s="10" t="s">
        <v>34</v>
      </c>
    </row>
    <row r="13" spans="1:13">
      <c r="A13" s="2" t="s">
        <v>32</v>
      </c>
      <c r="B13" s="2" t="str">
        <f>IF(A13&lt;&gt;"",VLOOKUP(A13,produit!$A$3:D$19,2,0),"")</f>
        <v xml:space="preserve"> machine 3</v>
      </c>
      <c r="C13" s="2">
        <f>IF(A13&lt;&gt;"",VLOOKUP(A13,produit!$A$3:E$19,3,0),"")</f>
        <v>20</v>
      </c>
      <c r="D13" s="2">
        <f>IF(A13&lt;&gt;"",VLOOKUP(A13,produit!$A$3:D$19,4,0),"")</f>
        <v>3</v>
      </c>
      <c r="E13" s="8">
        <f>IF(A13&lt;&gt;"",HLOOKUP(B13,salarié!$R$6:$AF$8,2,0),"")</f>
        <v>11</v>
      </c>
      <c r="F13" s="20">
        <f>IF(A13&lt;&gt;"",HLOOKUP(B13,salarié!$R$6:$AF$8,3,0),"")</f>
        <v>15</v>
      </c>
      <c r="G13" s="21">
        <f>IF(A13&lt;&gt;"",HLOOKUP(B13,salarié!$S$6:$AF$9,2,0),"")</f>
        <v>11</v>
      </c>
      <c r="H13" s="20">
        <f>IF(A13&lt;&gt;"",HLOOKUP(B13,salarié!$S$6:$AF$9,3,0),"")</f>
        <v>15</v>
      </c>
      <c r="I13" s="7" t="str">
        <f t="shared" si="0"/>
        <v>OK</v>
      </c>
      <c r="J13" s="7" t="str">
        <f t="shared" si="1"/>
        <v>OK</v>
      </c>
      <c r="M13" s="10" t="s">
        <v>35</v>
      </c>
    </row>
    <row r="14" spans="1:13">
      <c r="A14" s="2" t="s">
        <v>33</v>
      </c>
      <c r="B14" s="2" t="str">
        <f>IF(A14&lt;&gt;"",VLOOKUP(A14,produit!$A$3:D$19,2,0),"")</f>
        <v xml:space="preserve"> machine 7</v>
      </c>
      <c r="C14" s="2">
        <f>IF(A14&lt;&gt;"",VLOOKUP(A14,produit!$A$3:E$19,3,0),"")</f>
        <v>15</v>
      </c>
      <c r="D14" s="2">
        <f>IF(A14&lt;&gt;"",VLOOKUP(A14,produit!$A$3:D$19,4,0),"")</f>
        <v>2</v>
      </c>
      <c r="E14" s="8">
        <f>IF(A14&lt;&gt;"",HLOOKUP(B14,salarié!$R$6:$AF$8,2,0),"")</f>
        <v>12</v>
      </c>
      <c r="F14" s="20">
        <f>IF(A14&lt;&gt;"",HLOOKUP(B14,salarié!$R$6:$AF$8,3,0),"")</f>
        <v>14</v>
      </c>
      <c r="G14" s="21">
        <f>IF(A14&lt;&gt;"",HLOOKUP(B14,salarié!$S$6:$AF$9,2,0),"")</f>
        <v>12</v>
      </c>
      <c r="H14" s="20">
        <f>IF(A14&lt;&gt;"",HLOOKUP(B14,salarié!$S$6:$AF$9,3,0),"")</f>
        <v>14</v>
      </c>
      <c r="I14" s="7" t="str">
        <f t="shared" si="0"/>
        <v>OK</v>
      </c>
      <c r="J14" s="7" t="str">
        <f t="shared" si="1"/>
        <v>OK</v>
      </c>
      <c r="M14" s="10" t="s">
        <v>36</v>
      </c>
    </row>
    <row r="15" spans="1:13">
      <c r="A15" s="2" t="s">
        <v>36</v>
      </c>
      <c r="B15" s="2" t="str">
        <f>IF(A15&lt;&gt;"",VLOOKUP(A15,produit!$A$3:D$19,2,0),"")</f>
        <v xml:space="preserve"> machine 8</v>
      </c>
      <c r="C15" s="2">
        <f>IF(A15&lt;&gt;"",VLOOKUP(A15,produit!$A$3:E$19,3,0),"")</f>
        <v>25</v>
      </c>
      <c r="D15" s="2">
        <f>IF(A15&lt;&gt;"",VLOOKUP(A15,produit!$A$3:D$19,4,0),"")</f>
        <v>2</v>
      </c>
      <c r="E15" s="8">
        <f>IF(A15&lt;&gt;"",HLOOKUP(B15,salarié!$R$6:$AF$8,2,0),"")</f>
        <v>8</v>
      </c>
      <c r="F15" s="20">
        <f>IF(A15&lt;&gt;"",HLOOKUP(B15,salarié!$R$6:$AF$8,3,0),"")</f>
        <v>13</v>
      </c>
      <c r="G15" s="21">
        <f>IF(A15&lt;&gt;"",HLOOKUP(B15,salarié!$S$6:$AF$9,2,0),"")</f>
        <v>8</v>
      </c>
      <c r="H15" s="20">
        <f>IF(A15&lt;&gt;"",HLOOKUP(B15,salarié!$S$6:$AF$9,3,0),"")</f>
        <v>13</v>
      </c>
      <c r="I15" s="7" t="str">
        <f t="shared" si="0"/>
        <v>OK</v>
      </c>
      <c r="J15" s="7" t="str">
        <f t="shared" si="1"/>
        <v>OK</v>
      </c>
      <c r="M15" s="10" t="s">
        <v>37</v>
      </c>
    </row>
    <row r="16" spans="1:13">
      <c r="A16" s="2" t="s">
        <v>37</v>
      </c>
      <c r="B16" s="2" t="str">
        <f>IF(A16&lt;&gt;"",VLOOKUP(A16,produit!$A$3:D$19,2,0),"")</f>
        <v xml:space="preserve"> machine 11</v>
      </c>
      <c r="C16" s="2">
        <f>IF(A16&lt;&gt;"",VLOOKUP(A16,produit!$A$3:E$19,3,0),"")</f>
        <v>30</v>
      </c>
      <c r="D16" s="2">
        <f>IF(A16&lt;&gt;"",VLOOKUP(A16,produit!$A$3:D$19,4,0),"")</f>
        <v>4</v>
      </c>
      <c r="E16" s="8">
        <f>IF(A16&lt;&gt;"",HLOOKUP(B16,salarié!$R$6:$AF$8,2,0),"")</f>
        <v>11</v>
      </c>
      <c r="F16" s="20">
        <f>IF(A16&lt;&gt;"",HLOOKUP(B16,salarié!$R$6:$AF$8,3,0),"")</f>
        <v>11</v>
      </c>
      <c r="G16" s="21">
        <f>IF(A16&lt;&gt;"",HLOOKUP(B16,salarié!$S$6:$AF$9,2,0),"")</f>
        <v>11</v>
      </c>
      <c r="H16" s="20">
        <f>IF(A16&lt;&gt;"",HLOOKUP(B16,salarié!$S$6:$AF$9,3,0),"")</f>
        <v>11</v>
      </c>
      <c r="I16" s="7" t="str">
        <f t="shared" si="0"/>
        <v>OK</v>
      </c>
      <c r="J16" s="7" t="str">
        <f t="shared" si="1"/>
        <v>OK</v>
      </c>
      <c r="M16" s="10" t="s">
        <v>38</v>
      </c>
    </row>
    <row r="17" spans="1:13">
      <c r="A17" s="2" t="s">
        <v>41</v>
      </c>
      <c r="B17" s="2" t="str">
        <f>IF(A17&lt;&gt;"",VLOOKUP(A17,produit!$A$3:D$19,2,0),"")</f>
        <v xml:space="preserve"> machine 12</v>
      </c>
      <c r="C17" s="2">
        <f>IF(A17&lt;&gt;"",VLOOKUP(A17,produit!$A$3:E$19,3,0),"")</f>
        <v>25</v>
      </c>
      <c r="D17" s="2">
        <f>IF(A17&lt;&gt;"",VLOOKUP(A17,produit!$A$3:D$19,4,0),"")</f>
        <v>2</v>
      </c>
      <c r="E17" s="8">
        <f>IF(A17&lt;&gt;"",HLOOKUP(B17,salarié!$R$6:$AF$8,2,0),"")</f>
        <v>13</v>
      </c>
      <c r="F17" s="20">
        <f>IF(A17&lt;&gt;"",HLOOKUP(B17,salarié!$R$6:$AF$8,3,0),"")</f>
        <v>9</v>
      </c>
      <c r="G17" s="21">
        <f>IF(A17&lt;&gt;"",HLOOKUP(B17,salarié!$S$6:$AF$9,2,0),"")</f>
        <v>13</v>
      </c>
      <c r="H17" s="20">
        <f>IF(A17&lt;&gt;"",HLOOKUP(B17,salarié!$S$6:$AF$9,3,0),"")</f>
        <v>9</v>
      </c>
      <c r="I17" s="7" t="str">
        <f t="shared" si="0"/>
        <v>OK</v>
      </c>
      <c r="J17" s="7" t="str">
        <f t="shared" si="1"/>
        <v>OK</v>
      </c>
      <c r="M17" s="10" t="s">
        <v>39</v>
      </c>
    </row>
    <row r="18" spans="1:13">
      <c r="A18" s="2" t="s">
        <v>42</v>
      </c>
      <c r="B18" s="2" t="str">
        <f>IF(A18&lt;&gt;"",VLOOKUP(A18,produit!$A$3:D$19,2,0),"")</f>
        <v xml:space="preserve"> machine 4</v>
      </c>
      <c r="C18" s="2">
        <f>IF(A18&lt;&gt;"",VLOOKUP(A18,produit!$A$3:E$19,3,0),"")</f>
        <v>18</v>
      </c>
      <c r="D18" s="2">
        <f>IF(A18&lt;&gt;"",VLOOKUP(A18,produit!$A$3:D$19,4,0),"")</f>
        <v>5</v>
      </c>
      <c r="E18" s="8">
        <f>IF(A18&lt;&gt;"",HLOOKUP(B18,salarié!$R$6:$AF$8,2,0),"")</f>
        <v>12</v>
      </c>
      <c r="F18" s="20">
        <f>IF(A18&lt;&gt;"",HLOOKUP(B18,salarié!$R$6:$AF$8,3,0),"")</f>
        <v>17</v>
      </c>
      <c r="G18" s="21">
        <f>IF(A18&lt;&gt;"",HLOOKUP(B18,salarié!$S$6:$AF$9,2,0),"")</f>
        <v>12</v>
      </c>
      <c r="H18" s="20">
        <f>IF(A18&lt;&gt;"",HLOOKUP(B18,salarié!$S$6:$AF$9,3,0),"")</f>
        <v>17</v>
      </c>
      <c r="I18" s="7" t="str">
        <f t="shared" si="0"/>
        <v>OK</v>
      </c>
      <c r="J18" s="7" t="str">
        <f t="shared" si="1"/>
        <v>OK</v>
      </c>
      <c r="M18" s="10" t="s">
        <v>40</v>
      </c>
    </row>
    <row r="19" spans="1:13">
      <c r="A19" s="2" t="s">
        <v>36</v>
      </c>
      <c r="B19" s="2" t="str">
        <f>IF(A19&lt;&gt;"",VLOOKUP(A19,produit!$A$3:D$19,2,0),"")</f>
        <v xml:space="preserve"> machine 8</v>
      </c>
      <c r="C19" s="2">
        <f>IF(A19&lt;&gt;"",VLOOKUP(A19,produit!$A$3:E$19,3,0),"")</f>
        <v>25</v>
      </c>
      <c r="D19" s="2">
        <f>IF(A19&lt;&gt;"",VLOOKUP(A19,produit!$A$3:D$19,4,0),"")</f>
        <v>2</v>
      </c>
      <c r="E19" s="8">
        <f>IF(A19&lt;&gt;"",HLOOKUP(B19,salarié!$R$6:$AF$8,2,0),"")</f>
        <v>8</v>
      </c>
      <c r="F19" s="20">
        <f>IF(A19&lt;&gt;"",HLOOKUP(B19,salarié!$R$6:$AF$8,3,0),"")</f>
        <v>13</v>
      </c>
      <c r="G19" s="21">
        <f>IF(A19&lt;&gt;"",HLOOKUP(B19,salarié!$S$6:$AF$9,2,0),"")</f>
        <v>8</v>
      </c>
      <c r="H19" s="20">
        <f>IF(A19&lt;&gt;"",HLOOKUP(B19,salarié!$S$6:$AF$9,3,0),"")</f>
        <v>13</v>
      </c>
      <c r="I19" s="7" t="str">
        <f t="shared" si="0"/>
        <v>OK</v>
      </c>
      <c r="J19" s="7" t="str">
        <f t="shared" si="1"/>
        <v>OK</v>
      </c>
      <c r="M19" s="10" t="s">
        <v>41</v>
      </c>
    </row>
    <row r="20" spans="1:13">
      <c r="A20" s="2" t="s">
        <v>34</v>
      </c>
      <c r="B20" s="2" t="str">
        <f>IF(A20&lt;&gt;"",VLOOKUP(A20,produit!$A$3:D$19,2,0),"")</f>
        <v xml:space="preserve"> machine 5</v>
      </c>
      <c r="C20" s="2">
        <f>IF(A20&lt;&gt;"",VLOOKUP(A20,produit!$A$3:E$19,3,0),"")</f>
        <v>15</v>
      </c>
      <c r="D20" s="2">
        <f>IF(A20&lt;&gt;"",VLOOKUP(A20,produit!$A$3:D$19,4,0),"")</f>
        <v>1</v>
      </c>
      <c r="E20" s="8">
        <f>IF(A20&lt;&gt;"",HLOOKUP(B20,salarié!$R$6:$AF$8,2,0),"")</f>
        <v>9</v>
      </c>
      <c r="F20" s="20">
        <f>IF(A20&lt;&gt;"",HLOOKUP(B20,salarié!$R$6:$AF$8,3,0),"")</f>
        <v>17</v>
      </c>
      <c r="G20" s="21">
        <f>IF(A20&lt;&gt;"",HLOOKUP(B20,salarié!$S$6:$AF$9,2,0),"")</f>
        <v>9</v>
      </c>
      <c r="H20" s="20">
        <f>IF(A20&lt;&gt;"",HLOOKUP(B20,salarié!$S$6:$AF$9,3,0),"")</f>
        <v>17</v>
      </c>
      <c r="I20" s="7" t="str">
        <f t="shared" si="0"/>
        <v>OK</v>
      </c>
      <c r="J20" s="7" t="str">
        <f t="shared" si="1"/>
        <v>OK</v>
      </c>
      <c r="M20" s="10" t="s">
        <v>42</v>
      </c>
    </row>
    <row r="21" spans="1:13">
      <c r="A21" s="2" t="s">
        <v>33</v>
      </c>
      <c r="B21" s="2" t="str">
        <f>IF(A21&lt;&gt;"",VLOOKUP(A21,produit!$A$3:D$19,2,0),"")</f>
        <v xml:space="preserve"> machine 7</v>
      </c>
      <c r="C21" s="2">
        <f>IF(A21&lt;&gt;"",VLOOKUP(A21,produit!$A$3:E$19,3,0),"")</f>
        <v>15</v>
      </c>
      <c r="D21" s="2">
        <f>IF(A21&lt;&gt;"",VLOOKUP(A21,produit!$A$3:D$19,4,0),"")</f>
        <v>2</v>
      </c>
      <c r="E21" s="8">
        <f>IF(A21&lt;&gt;"",HLOOKUP(B21,salarié!$R$6:$AF$8,2,0),"")</f>
        <v>12</v>
      </c>
      <c r="F21" s="20">
        <f>IF(A21&lt;&gt;"",HLOOKUP(B21,salarié!$R$6:$AF$8,3,0),"")</f>
        <v>14</v>
      </c>
      <c r="G21" s="21">
        <f>IF(A21&lt;&gt;"",HLOOKUP(B21,salarié!$S$6:$AF$9,2,0),"")</f>
        <v>12</v>
      </c>
      <c r="H21" s="20">
        <f>IF(A21&lt;&gt;"",HLOOKUP(B21,salarié!$S$6:$AF$9,3,0),"")</f>
        <v>14</v>
      </c>
      <c r="I21" s="7" t="str">
        <f t="shared" si="0"/>
        <v>OK</v>
      </c>
      <c r="J21" s="7" t="str">
        <f t="shared" si="1"/>
        <v>OK</v>
      </c>
      <c r="M21" s="10" t="s">
        <v>43</v>
      </c>
    </row>
    <row r="22" spans="1:13">
      <c r="A22" s="2" t="s">
        <v>29</v>
      </c>
      <c r="B22" s="2" t="str">
        <f>IF(A22&lt;&gt;"",VLOOKUP(A22,produit!$A$3:D$19,2,0),"")</f>
        <v xml:space="preserve"> machine 10</v>
      </c>
      <c r="C22" s="2">
        <f>IF(A22&lt;&gt;"",VLOOKUP(A22,produit!$A$3:E$19,3,0),"")</f>
        <v>20</v>
      </c>
      <c r="D22" s="2">
        <f>IF(A22&lt;&gt;"",VLOOKUP(A22,produit!$A$3:D$19,4,0),"")</f>
        <v>2</v>
      </c>
      <c r="E22" s="8">
        <f>IF(A22&lt;&gt;"",HLOOKUP(B22,salarié!$R$6:$AF$8,2,0),"")</f>
        <v>19</v>
      </c>
      <c r="F22" s="20">
        <f>IF(A22&lt;&gt;"",HLOOKUP(B22,salarié!$R$6:$AF$8,3,0),"")</f>
        <v>27</v>
      </c>
      <c r="G22" s="21">
        <f>IF(A22&lt;&gt;"",HLOOKUP(B22,salarié!$S$6:$AF$9,2,0),"")</f>
        <v>19</v>
      </c>
      <c r="H22" s="20">
        <f>IF(A22&lt;&gt;"",HLOOKUP(B22,salarié!$S$6:$AF$9,3,0),"")</f>
        <v>27</v>
      </c>
      <c r="I22" s="7" t="str">
        <f t="shared" si="0"/>
        <v>OK</v>
      </c>
      <c r="J22" s="7" t="str">
        <f t="shared" si="1"/>
        <v>OK</v>
      </c>
      <c r="M22" s="10" t="s">
        <v>44</v>
      </c>
    </row>
    <row r="23" spans="1:13">
      <c r="A23" s="2"/>
      <c r="B23" s="2" t="str">
        <f>IF(A23&lt;&gt;"",VLOOKUP(A23,produit!$A$3:D$19,2,0),"")</f>
        <v/>
      </c>
      <c r="C23" s="2"/>
      <c r="D23" s="2"/>
      <c r="E23" s="8" t="str">
        <f>IF(A23&lt;&gt;"",HLOOKUP(B23,salarié!$R$6:$AF$8,2,0),"")</f>
        <v/>
      </c>
      <c r="F23" s="20" t="str">
        <f>IF(A23&lt;&gt;"",HLOOKUP(B23,salarié!$R$6:$AF$8,3,0),"")</f>
        <v/>
      </c>
      <c r="G23" s="21" t="str">
        <f>IF(A23&lt;&gt;"",HLOOKUP(B23,salarié!$S$6:$AF$9,2,0),"")</f>
        <v/>
      </c>
      <c r="H23" s="20" t="str">
        <f>IF(A23&lt;&gt;"",HLOOKUP(B23,salarié!$S$6:$AF$9,3,0),"")</f>
        <v/>
      </c>
      <c r="I23" s="7" t="str">
        <f t="shared" si="0"/>
        <v/>
      </c>
      <c r="J23" s="7" t="str">
        <f t="shared" si="1"/>
        <v/>
      </c>
    </row>
    <row r="24" spans="1:13">
      <c r="A24" s="2"/>
      <c r="B24" s="2" t="str">
        <f>IF(A24&lt;&gt;"",VLOOKUP(A24,produit!$A$3:D$19,2,0),"")</f>
        <v/>
      </c>
      <c r="C24" s="2"/>
      <c r="D24" s="2"/>
      <c r="E24" s="8" t="str">
        <f>IF(A24&lt;&gt;"",HLOOKUP(B24,salarié!$R$6:$AF$8,2,0),"")</f>
        <v/>
      </c>
      <c r="F24" s="20" t="str">
        <f>IF(A24&lt;&gt;"",HLOOKUP(B24,salarié!$R$6:$AF$8,3,0),"")</f>
        <v/>
      </c>
      <c r="G24" s="21" t="str">
        <f>IF(A24&lt;&gt;"",HLOOKUP(B24,salarié!$S$6:$AF$9,2,0),"")</f>
        <v/>
      </c>
      <c r="H24" s="20" t="str">
        <f>IF(A24&lt;&gt;"",HLOOKUP(B24,salarié!$S$6:$AF$9,3,0),"")</f>
        <v/>
      </c>
      <c r="I24" s="7" t="str">
        <f t="shared" si="0"/>
        <v/>
      </c>
      <c r="J24" s="7" t="str">
        <f t="shared" si="1"/>
        <v/>
      </c>
    </row>
    <row r="25" spans="1:13">
      <c r="A25" s="2"/>
      <c r="B25" s="2" t="str">
        <f>IF(A25&lt;&gt;"",VLOOKUP(A25,produit!$A$3:D$19,2,0),"")</f>
        <v/>
      </c>
      <c r="C25" s="2"/>
      <c r="D25" s="2"/>
      <c r="E25" s="8" t="str">
        <f>IF(A25&lt;&gt;"",HLOOKUP(B25,salarié!$R$6:$AF$8,2,0),"")</f>
        <v/>
      </c>
      <c r="F25" s="20" t="str">
        <f>IF(A25&lt;&gt;"",HLOOKUP(B25,salarié!$R$6:$AF$8,3,0),"")</f>
        <v/>
      </c>
      <c r="G25" s="21" t="str">
        <f>IF(A25&lt;&gt;"",HLOOKUP(B25,salarié!$S$6:$AF$9,2,0),"")</f>
        <v/>
      </c>
      <c r="H25" s="20" t="str">
        <f>IF(A25&lt;&gt;"",HLOOKUP(B25,salarié!$S$6:$AF$9,3,0),"")</f>
        <v/>
      </c>
      <c r="I25" s="7" t="str">
        <f t="shared" si="0"/>
        <v/>
      </c>
      <c r="J25" s="7" t="str">
        <f t="shared" si="1"/>
        <v/>
      </c>
    </row>
    <row r="34" spans="2:7">
      <c r="B34" s="1" t="str">
        <f>IF(A34&lt;&gt;"",VLOOKUP(A34,produit!$A$3:D$19,2,0),"")</f>
        <v/>
      </c>
      <c r="G34" s="1" t="str">
        <f>IF(A34&lt;&gt;"",HLOOKUP(B34,salarié!$S$6:$V$12,7,0),"")</f>
        <v/>
      </c>
    </row>
  </sheetData>
  <conditionalFormatting sqref="I9:J25">
    <cfRule type="containsText" dxfId="18" priority="1" operator="containsText" text="NON">
      <formula>NOT(ISERROR(SEARCH("NON",I9)))</formula>
    </cfRule>
    <cfRule type="containsText" dxfId="17" priority="2" operator="containsText" text="OK">
      <formula>NOT(ISERROR(SEARCH("OK",I9)))</formula>
    </cfRule>
  </conditionalFormatting>
  <dataValidations count="1">
    <dataValidation type="list" allowBlank="1" showInputMessage="1" showErrorMessage="1" sqref="A34:A36 A9:A25">
      <formula1>$M$6:$M$37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produit</vt:lpstr>
      <vt:lpstr>salarié</vt:lpstr>
      <vt:lpstr>commande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</dc:creator>
  <cp:lastModifiedBy>buyse</cp:lastModifiedBy>
  <dcterms:created xsi:type="dcterms:W3CDTF">2012-02-28T07:01:34Z</dcterms:created>
  <dcterms:modified xsi:type="dcterms:W3CDTF">2012-02-29T18:19:17Z</dcterms:modified>
</cp:coreProperties>
</file>