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UMAR_SANOGO\Desktop\DOSSIER_BROUILLON_ET_RACCOURCIS\EXERCICES\"/>
    </mc:Choice>
  </mc:AlternateContent>
  <bookViews>
    <workbookView xWindow="240" yWindow="105" windowWidth="14805" windowHeight="8010" tabRatio="682" firstSheet="2" activeTab="2"/>
  </bookViews>
  <sheets>
    <sheet name="PARTAGE GLOBAL" sheetId="5" r:id="rId1"/>
    <sheet name="PARTAGE_GLOBAL_31-7-2022" sheetId="51" r:id="rId2"/>
    <sheet name="PARTAGE_GLOBAL_31-07-2022" sheetId="52" r:id="rId3"/>
    <sheet name="PARTAGE_GLOBAL_30_02_2022" sheetId="53" r:id="rId4"/>
    <sheet name="PARTAGE_GLOBAL_31-05-2055" sheetId="54" r:id="rId5"/>
  </sheets>
  <functionGroups builtInGroupCount="18"/>
  <calcPr calcId="152511"/>
</workbook>
</file>

<file path=xl/calcChain.xml><?xml version="1.0" encoding="utf-8"?>
<calcChain xmlns="http://schemas.openxmlformats.org/spreadsheetml/2006/main">
  <c r="U25" i="54" l="1"/>
  <c r="M25" i="54"/>
  <c r="G25" i="54"/>
  <c r="U24" i="54"/>
  <c r="G24" i="54"/>
  <c r="U23" i="54"/>
  <c r="T23" i="54"/>
  <c r="G23" i="54"/>
  <c r="U22" i="54"/>
  <c r="G22" i="54"/>
  <c r="T22" i="54" s="1"/>
  <c r="U21" i="54"/>
  <c r="T21" i="54"/>
  <c r="G21" i="54"/>
  <c r="U20" i="54"/>
  <c r="G20" i="54"/>
  <c r="U19" i="54"/>
  <c r="M19" i="54"/>
  <c r="G19" i="54"/>
  <c r="U18" i="54"/>
  <c r="G18" i="54"/>
  <c r="U17" i="54"/>
  <c r="M17" i="54"/>
  <c r="G17" i="54"/>
  <c r="U16" i="54"/>
  <c r="G16" i="54"/>
  <c r="U15" i="54"/>
  <c r="M15" i="54"/>
  <c r="G15" i="54"/>
  <c r="U14" i="54"/>
  <c r="G14" i="54"/>
  <c r="U13" i="54"/>
  <c r="M13" i="54"/>
  <c r="G13" i="54"/>
  <c r="U12" i="54"/>
  <c r="G12" i="54"/>
  <c r="U11" i="54"/>
  <c r="T11" i="54"/>
  <c r="G11" i="54"/>
  <c r="U10" i="54"/>
  <c r="G10" i="54"/>
  <c r="U9" i="54"/>
  <c r="T9" i="54"/>
  <c r="G9" i="54"/>
  <c r="U8" i="54"/>
  <c r="M8" i="54"/>
  <c r="G8" i="54"/>
  <c r="T8" i="54" s="1"/>
  <c r="O5" i="54"/>
  <c r="S17" i="54" s="1"/>
  <c r="T17" i="54" s="1"/>
  <c r="I5" i="54"/>
  <c r="M24" i="54" s="1"/>
  <c r="T16" i="54" l="1"/>
  <c r="S14" i="54"/>
  <c r="S18" i="54"/>
  <c r="S24" i="54"/>
  <c r="T24" i="54" s="1"/>
  <c r="M10" i="54"/>
  <c r="M12" i="54"/>
  <c r="T12" i="54" s="1"/>
  <c r="S15" i="54"/>
  <c r="T15" i="54" s="1"/>
  <c r="M16" i="54"/>
  <c r="S19" i="54"/>
  <c r="T19" i="54" s="1"/>
  <c r="M20" i="54"/>
  <c r="S25" i="54"/>
  <c r="T25" i="54" s="1"/>
  <c r="S10" i="54"/>
  <c r="T10" i="54" s="1"/>
  <c r="S12" i="54"/>
  <c r="S16" i="54"/>
  <c r="S20" i="54"/>
  <c r="T20" i="54" s="1"/>
  <c r="S13" i="54"/>
  <c r="T13" i="54" s="1"/>
  <c r="M14" i="54"/>
  <c r="T14" i="54" s="1"/>
  <c r="M18" i="54"/>
  <c r="T18" i="54" s="1"/>
  <c r="U25" i="53"/>
  <c r="M25" i="53"/>
  <c r="G25" i="53"/>
  <c r="U24" i="53"/>
  <c r="G24" i="53"/>
  <c r="U23" i="53"/>
  <c r="T23" i="53"/>
  <c r="G23" i="53"/>
  <c r="U22" i="53"/>
  <c r="G22" i="53"/>
  <c r="T22" i="53" s="1"/>
  <c r="U21" i="53"/>
  <c r="G21" i="53"/>
  <c r="T21" i="53" s="1"/>
  <c r="U20" i="53"/>
  <c r="G20" i="53"/>
  <c r="U19" i="53"/>
  <c r="M19" i="53"/>
  <c r="G19" i="53"/>
  <c r="U18" i="53"/>
  <c r="G18" i="53"/>
  <c r="U17" i="53"/>
  <c r="G17" i="53"/>
  <c r="U16" i="53"/>
  <c r="M16" i="53"/>
  <c r="G16" i="53"/>
  <c r="U15" i="53"/>
  <c r="M15" i="53"/>
  <c r="G15" i="53"/>
  <c r="U14" i="53"/>
  <c r="G14" i="53"/>
  <c r="U13" i="53"/>
  <c r="G13" i="53"/>
  <c r="U12" i="53"/>
  <c r="M12" i="53"/>
  <c r="G12" i="53"/>
  <c r="U11" i="53"/>
  <c r="G11" i="53"/>
  <c r="T11" i="53" s="1"/>
  <c r="U10" i="53"/>
  <c r="M10" i="53"/>
  <c r="G10" i="53"/>
  <c r="U9" i="53"/>
  <c r="G9" i="53"/>
  <c r="T9" i="53" s="1"/>
  <c r="U8" i="53"/>
  <c r="G8" i="53"/>
  <c r="I5" i="53"/>
  <c r="M24" i="53" s="1"/>
  <c r="M20" i="53" l="1"/>
  <c r="M8" i="53"/>
  <c r="O5" i="53" s="1"/>
  <c r="M13" i="53"/>
  <c r="M17" i="53"/>
  <c r="M14" i="53"/>
  <c r="M18" i="53"/>
  <c r="U25" i="52"/>
  <c r="G25" i="52"/>
  <c r="U24" i="52"/>
  <c r="G24" i="52"/>
  <c r="U23" i="52"/>
  <c r="G23" i="52"/>
  <c r="T23" i="52" s="1"/>
  <c r="U22" i="52"/>
  <c r="G22" i="52"/>
  <c r="T22" i="52" s="1"/>
  <c r="U21" i="52"/>
  <c r="G21" i="52"/>
  <c r="T21" i="52" s="1"/>
  <c r="U20" i="52"/>
  <c r="G20" i="52"/>
  <c r="U19" i="52"/>
  <c r="G19" i="52"/>
  <c r="U18" i="52"/>
  <c r="G18" i="52"/>
  <c r="U17" i="52"/>
  <c r="G17" i="52"/>
  <c r="U16" i="52"/>
  <c r="G16" i="52"/>
  <c r="U15" i="52"/>
  <c r="G15" i="52"/>
  <c r="U14" i="52"/>
  <c r="G14" i="52"/>
  <c r="U13" i="52"/>
  <c r="G13" i="52"/>
  <c r="U12" i="52"/>
  <c r="G12" i="52"/>
  <c r="U11" i="52"/>
  <c r="T11" i="52"/>
  <c r="G11" i="52"/>
  <c r="U10" i="52"/>
  <c r="G10" i="52"/>
  <c r="U9" i="52"/>
  <c r="T9" i="52"/>
  <c r="G9" i="52"/>
  <c r="U8" i="52"/>
  <c r="M8" i="52"/>
  <c r="T8" i="52" s="1"/>
  <c r="G8" i="52"/>
  <c r="O5" i="52" s="1"/>
  <c r="I5" i="52"/>
  <c r="M17" i="52" s="1"/>
  <c r="S17" i="53" l="1"/>
  <c r="S13" i="53"/>
  <c r="T13" i="53" s="1"/>
  <c r="S24" i="53"/>
  <c r="T24" i="53" s="1"/>
  <c r="S20" i="53"/>
  <c r="T20" i="53" s="1"/>
  <c r="S16" i="53"/>
  <c r="T16" i="53" s="1"/>
  <c r="S12" i="53"/>
  <c r="T12" i="53" s="1"/>
  <c r="S10" i="53"/>
  <c r="T10" i="53" s="1"/>
  <c r="S25" i="53"/>
  <c r="T25" i="53" s="1"/>
  <c r="S19" i="53"/>
  <c r="T19" i="53" s="1"/>
  <c r="S15" i="53"/>
  <c r="T15" i="53" s="1"/>
  <c r="S18" i="53"/>
  <c r="T18" i="53" s="1"/>
  <c r="S14" i="53"/>
  <c r="T14" i="53" s="1"/>
  <c r="T8" i="53"/>
  <c r="T17" i="53"/>
  <c r="S20" i="52"/>
  <c r="S16" i="52"/>
  <c r="S12" i="52"/>
  <c r="S10" i="52"/>
  <c r="S25" i="52"/>
  <c r="S19" i="52"/>
  <c r="S15" i="52"/>
  <c r="S24" i="52"/>
  <c r="S18" i="52"/>
  <c r="S14" i="52"/>
  <c r="S17" i="52"/>
  <c r="S13" i="52"/>
  <c r="T15" i="52"/>
  <c r="T17" i="52"/>
  <c r="T25" i="52"/>
  <c r="M14" i="52"/>
  <c r="T14" i="52" s="1"/>
  <c r="M18" i="52"/>
  <c r="T18" i="52" s="1"/>
  <c r="M15" i="52"/>
  <c r="M19" i="52"/>
  <c r="T19" i="52" s="1"/>
  <c r="M25" i="52"/>
  <c r="M24" i="52"/>
  <c r="T24" i="52" s="1"/>
  <c r="M10" i="52"/>
  <c r="T10" i="52" s="1"/>
  <c r="M12" i="52"/>
  <c r="T12" i="52" s="1"/>
  <c r="M16" i="52"/>
  <c r="T16" i="52" s="1"/>
  <c r="M20" i="52"/>
  <c r="T20" i="52" s="1"/>
  <c r="M13" i="52"/>
  <c r="T13" i="52" s="1"/>
  <c r="U25" i="51"/>
  <c r="M25" i="51"/>
  <c r="G25" i="51"/>
  <c r="U24" i="51"/>
  <c r="G24" i="51"/>
  <c r="U23" i="51"/>
  <c r="T23" i="51"/>
  <c r="G23" i="51"/>
  <c r="U22" i="51"/>
  <c r="G22" i="51"/>
  <c r="T22" i="51" s="1"/>
  <c r="U21" i="51"/>
  <c r="T21" i="51"/>
  <c r="G21" i="51"/>
  <c r="U20" i="51"/>
  <c r="G20" i="51"/>
  <c r="U19" i="51"/>
  <c r="M19" i="51"/>
  <c r="G19" i="51"/>
  <c r="U18" i="51"/>
  <c r="G18" i="51"/>
  <c r="U17" i="51"/>
  <c r="G17" i="51"/>
  <c r="U16" i="51"/>
  <c r="G16" i="51"/>
  <c r="U15" i="51"/>
  <c r="M15" i="51"/>
  <c r="G15" i="51"/>
  <c r="U14" i="51"/>
  <c r="G14" i="51"/>
  <c r="U13" i="51"/>
  <c r="M13" i="51"/>
  <c r="G13" i="51"/>
  <c r="U12" i="51"/>
  <c r="G12" i="51"/>
  <c r="U11" i="51"/>
  <c r="T11" i="51"/>
  <c r="G11" i="51"/>
  <c r="U10" i="51"/>
  <c r="G10" i="51"/>
  <c r="U9" i="51"/>
  <c r="T9" i="51"/>
  <c r="G9" i="51"/>
  <c r="U8" i="51"/>
  <c r="M8" i="51"/>
  <c r="G8" i="51"/>
  <c r="T8" i="51" s="1"/>
  <c r="O5" i="51"/>
  <c r="S17" i="51" s="1"/>
  <c r="I5" i="51"/>
  <c r="M24" i="51" s="1"/>
  <c r="T25" i="51" l="1"/>
  <c r="T14" i="51"/>
  <c r="S14" i="51"/>
  <c r="S24" i="51"/>
  <c r="T24" i="51" s="1"/>
  <c r="M10" i="51"/>
  <c r="T10" i="51" s="1"/>
  <c r="M12" i="51"/>
  <c r="T12" i="51" s="1"/>
  <c r="S15" i="51"/>
  <c r="T15" i="51" s="1"/>
  <c r="M16" i="51"/>
  <c r="T16" i="51" s="1"/>
  <c r="S19" i="51"/>
  <c r="T19" i="51" s="1"/>
  <c r="M20" i="51"/>
  <c r="T20" i="51" s="1"/>
  <c r="S25" i="51"/>
  <c r="S10" i="51"/>
  <c r="S16" i="51"/>
  <c r="M17" i="51"/>
  <c r="T17" i="51" s="1"/>
  <c r="S20" i="51"/>
  <c r="S18" i="51"/>
  <c r="S12" i="51"/>
  <c r="S13" i="51"/>
  <c r="T13" i="51" s="1"/>
  <c r="M14" i="51"/>
  <c r="M18" i="51"/>
  <c r="T18" i="51" s="1"/>
  <c r="U25" i="5"/>
  <c r="U24" i="5"/>
  <c r="U23" i="5"/>
  <c r="U22" i="5"/>
  <c r="U21" i="5"/>
  <c r="U20" i="5"/>
  <c r="U19" i="5"/>
  <c r="U18" i="5"/>
  <c r="U17" i="5"/>
  <c r="U16" i="5"/>
  <c r="U15" i="5"/>
  <c r="U14" i="5"/>
  <c r="U13" i="5"/>
  <c r="U12" i="5"/>
  <c r="U11" i="5"/>
  <c r="U8" i="5"/>
  <c r="U10" i="5"/>
  <c r="U9" i="5"/>
  <c r="G13" i="5" l="1"/>
  <c r="G9" i="5"/>
  <c r="G10" i="5"/>
  <c r="G11" i="5"/>
  <c r="G12" i="5"/>
  <c r="G14" i="5"/>
  <c r="G15" i="5"/>
  <c r="G16" i="5"/>
  <c r="G17" i="5"/>
  <c r="G18" i="5"/>
  <c r="G19" i="5"/>
  <c r="G20" i="5"/>
  <c r="G21" i="5"/>
  <c r="G22" i="5"/>
  <c r="G23" i="5"/>
  <c r="G24" i="5"/>
  <c r="G25" i="5"/>
  <c r="T23" i="5" l="1"/>
  <c r="T22" i="5"/>
  <c r="T21" i="5"/>
  <c r="T11" i="5"/>
  <c r="T9" i="5"/>
  <c r="G8" i="5"/>
  <c r="I5" i="5"/>
  <c r="M20" i="5" s="1"/>
  <c r="M8" i="5" l="1"/>
  <c r="O5" i="5" s="1"/>
  <c r="S25" i="5" s="1"/>
  <c r="M10" i="5"/>
  <c r="M24" i="5"/>
  <c r="M25" i="5"/>
  <c r="S24" i="5"/>
  <c r="M12" i="5"/>
  <c r="M13" i="5"/>
  <c r="M14" i="5"/>
  <c r="M15" i="5"/>
  <c r="M16" i="5"/>
  <c r="M17" i="5"/>
  <c r="M18" i="5"/>
  <c r="M19" i="5"/>
  <c r="S10" i="5" l="1"/>
  <c r="T10" i="5" s="1"/>
  <c r="S20" i="5"/>
  <c r="T20" i="5" s="1"/>
  <c r="T25" i="5"/>
  <c r="S17" i="5"/>
  <c r="T17" i="5" s="1"/>
  <c r="S16" i="5"/>
  <c r="T16" i="5" s="1"/>
  <c r="S19" i="5"/>
  <c r="T19" i="5" s="1"/>
  <c r="S15" i="5"/>
  <c r="T15" i="5" s="1"/>
  <c r="S18" i="5"/>
  <c r="T18" i="5" s="1"/>
  <c r="S13" i="5"/>
  <c r="T13" i="5" s="1"/>
  <c r="S14" i="5"/>
  <c r="T14" i="5" s="1"/>
  <c r="S12" i="5"/>
  <c r="T12" i="5" s="1"/>
  <c r="T8" i="5"/>
  <c r="T24" i="5"/>
</calcChain>
</file>

<file path=xl/sharedStrings.xml><?xml version="1.0" encoding="utf-8"?>
<sst xmlns="http://schemas.openxmlformats.org/spreadsheetml/2006/main" count="640" uniqueCount="50">
  <si>
    <t>id_GestionSucHerit</t>
  </si>
  <si>
    <t>id_heritierSuc</t>
  </si>
  <si>
    <t>id_LienParente</t>
  </si>
  <si>
    <t>1 Hadja  Djene Kaba</t>
  </si>
  <si>
    <t>Epouse</t>
  </si>
  <si>
    <t>2 In'Tissar Taha   Ibrahim</t>
  </si>
  <si>
    <t>3 Sanogo Moustapha</t>
  </si>
  <si>
    <t>Fils</t>
  </si>
  <si>
    <t>4 Sanogo Mouhamed  Lamine</t>
  </si>
  <si>
    <t>5 Amara (Oumar) Sanogo</t>
  </si>
  <si>
    <t>6 Sanogo Abdourahmane</t>
  </si>
  <si>
    <t>7 Sanogo Aboubakar</t>
  </si>
  <si>
    <t>8 Sanogo Fatoumata</t>
  </si>
  <si>
    <t>Fille</t>
  </si>
  <si>
    <t>9 Sanogo Mariam</t>
  </si>
  <si>
    <t>10 Sanogo Ayouba</t>
  </si>
  <si>
    <t>11 Sanogo Aminata</t>
  </si>
  <si>
    <t>12 Sanogo In'Tissar</t>
  </si>
  <si>
    <t>13 Sanogo Aïcha</t>
  </si>
  <si>
    <t>14 Sanogo Zéinab</t>
  </si>
  <si>
    <t>15 Sanogo Mariatou</t>
  </si>
  <si>
    <t>16 Sanogo Alhassane</t>
  </si>
  <si>
    <t>18 Sanogo Alhousséine</t>
  </si>
  <si>
    <t>17 Sanogo Kalil  Ibrahim</t>
  </si>
  <si>
    <t>Mère</t>
  </si>
  <si>
    <t>Frère germain</t>
  </si>
  <si>
    <t>Sœur germaine</t>
  </si>
  <si>
    <t>Montant_HéritageEMS</t>
  </si>
  <si>
    <t>MoyennePartage</t>
  </si>
  <si>
    <t>TauxPartage</t>
  </si>
  <si>
    <t>Montant_HéritageSML</t>
  </si>
  <si>
    <t>Montant_PartagéSML</t>
  </si>
  <si>
    <t>Fils_HDK</t>
  </si>
  <si>
    <t>Fille_HDK</t>
  </si>
  <si>
    <t>MontantsHéritageHDK</t>
  </si>
  <si>
    <t>Montant Global Héritage Perçu</t>
  </si>
  <si>
    <t>RAS</t>
  </si>
  <si>
    <t>Montant Partagé EMS</t>
  </si>
  <si>
    <t>Montant Partagé HDK</t>
  </si>
  <si>
    <t>DATE_DU_PARTAGE</t>
  </si>
  <si>
    <t>id_GestionSucHerit2</t>
  </si>
  <si>
    <t>id_heritierSuc3</t>
  </si>
  <si>
    <t>id_LienParente4</t>
  </si>
  <si>
    <t>MoyennePartage5</t>
  </si>
  <si>
    <t>TauxPartage6</t>
  </si>
  <si>
    <t>id_GestionSucHerit7</t>
  </si>
  <si>
    <t>id_heritierSuc8</t>
  </si>
  <si>
    <t>id_LienParente9</t>
  </si>
  <si>
    <t>MoyennePartage10</t>
  </si>
  <si>
    <t>TauxPartage11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</si>
</sst>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6"/>
      <color indexed="8"/>
      <name val="Times New Roman"/>
      <family val="1"/>
    </font>
    <font>
      <sz val="16"/>
      <color indexed="8"/>
      <name val="Times New Roman"/>
      <family val="1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"/>
      <name val="Arial"/>
      <family val="2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indexed="8"/>
      <name val="Times New Roman"/>
      <family val="1"/>
    </font>
    <font>
      <sz val="14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12"/>
      <color rgb="FF008000"/>
      <name val="Times New Roman"/>
      <family val="1"/>
    </font>
    <font>
      <b/>
      <sz val="14"/>
      <color rgb="FFFF0000"/>
      <name val="Times New Roman"/>
      <family val="1"/>
    </font>
    <font>
      <sz val="12"/>
      <color theme="1"/>
      <name val="Calibri"/>
      <family val="2"/>
      <scheme val="minor"/>
    </font>
    <font>
      <b/>
      <sz val="14"/>
      <color rgb="FFFF6600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0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0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7" fillId="0" borderId="0"/>
  </cellStyleXfs>
  <cellXfs count="58"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Alignment="1"/>
    <xf numFmtId="0" fontId="6" fillId="5" borderId="1" xfId="0" applyFont="1" applyFill="1" applyBorder="1" applyAlignment="1">
      <alignment horizontal="center" vertical="center"/>
    </xf>
    <xf numFmtId="0" fontId="5" fillId="5" borderId="1" xfId="0" applyFont="1" applyFill="1" applyBorder="1"/>
    <xf numFmtId="0" fontId="6" fillId="6" borderId="1" xfId="0" applyFont="1" applyFill="1" applyBorder="1"/>
    <xf numFmtId="0" fontId="3" fillId="0" borderId="1" xfId="3" applyFont="1" applyFill="1" applyBorder="1" applyAlignment="1">
      <alignment horizontal="right" wrapText="1"/>
    </xf>
    <xf numFmtId="0" fontId="3" fillId="0" borderId="1" xfId="3" applyFont="1" applyFill="1" applyBorder="1" applyAlignment="1">
      <alignment wrapText="1"/>
    </xf>
    <xf numFmtId="0" fontId="0" fillId="6" borderId="1" xfId="0" applyFill="1" applyBorder="1"/>
    <xf numFmtId="0" fontId="0" fillId="0" borderId="2" xfId="0" applyBorder="1"/>
    <xf numFmtId="0" fontId="5" fillId="8" borderId="1" xfId="0" applyFont="1" applyFill="1" applyBorder="1" applyAlignment="1">
      <alignment horizontal="center"/>
    </xf>
    <xf numFmtId="0" fontId="9" fillId="8" borderId="1" xfId="0" applyFont="1" applyFill="1" applyBorder="1" applyAlignment="1">
      <alignment horizontal="center"/>
    </xf>
    <xf numFmtId="0" fontId="8" fillId="0" borderId="1" xfId="0" applyFont="1" applyBorder="1"/>
    <xf numFmtId="0" fontId="2" fillId="0" borderId="1" xfId="1" applyFont="1" applyFill="1" applyBorder="1" applyAlignment="1">
      <alignment horizontal="left" wrapText="1"/>
    </xf>
    <xf numFmtId="0" fontId="2" fillId="0" borderId="1" xfId="1" applyFont="1" applyFill="1" applyBorder="1" applyAlignment="1">
      <alignment wrapText="1"/>
    </xf>
    <xf numFmtId="0" fontId="2" fillId="6" borderId="1" xfId="1" applyFont="1" applyFill="1" applyBorder="1" applyAlignment="1">
      <alignment horizontal="right" wrapText="1"/>
    </xf>
    <xf numFmtId="0" fontId="3" fillId="0" borderId="1" xfId="3" applyFont="1" applyFill="1" applyBorder="1" applyAlignment="1">
      <alignment horizontal="left" wrapText="1"/>
    </xf>
    <xf numFmtId="0" fontId="2" fillId="3" borderId="1" xfId="1" applyFont="1" applyFill="1" applyBorder="1" applyAlignment="1">
      <alignment horizontal="right" wrapText="1"/>
    </xf>
    <xf numFmtId="0" fontId="2" fillId="3" borderId="1" xfId="1" applyFont="1" applyFill="1" applyBorder="1" applyAlignment="1">
      <alignment horizontal="left" wrapText="1"/>
    </xf>
    <xf numFmtId="0" fontId="2" fillId="3" borderId="1" xfId="1" applyFont="1" applyFill="1" applyBorder="1" applyAlignment="1">
      <alignment wrapText="1"/>
    </xf>
    <xf numFmtId="0" fontId="0" fillId="3" borderId="1" xfId="0" applyFill="1" applyBorder="1"/>
    <xf numFmtId="0" fontId="2" fillId="4" borderId="1" xfId="1" applyFont="1" applyFill="1" applyBorder="1" applyAlignment="1">
      <alignment horizontal="right" wrapText="1"/>
    </xf>
    <xf numFmtId="0" fontId="2" fillId="4" borderId="1" xfId="1" applyFont="1" applyFill="1" applyBorder="1" applyAlignment="1">
      <alignment horizontal="left" wrapText="1"/>
    </xf>
    <xf numFmtId="0" fontId="2" fillId="4" borderId="1" xfId="1" applyFont="1" applyFill="1" applyBorder="1" applyAlignment="1">
      <alignment wrapText="1"/>
    </xf>
    <xf numFmtId="0" fontId="0" fillId="4" borderId="1" xfId="0" applyFill="1" applyBorder="1"/>
    <xf numFmtId="0" fontId="12" fillId="0" borderId="3" xfId="0" applyFont="1" applyBorder="1"/>
    <xf numFmtId="0" fontId="12" fillId="0" borderId="1" xfId="0" applyFont="1" applyBorder="1"/>
    <xf numFmtId="0" fontId="2" fillId="6" borderId="1" xfId="1" applyFont="1" applyFill="1" applyBorder="1" applyAlignment="1" applyProtection="1">
      <alignment horizontal="right" wrapText="1"/>
      <protection locked="0"/>
    </xf>
    <xf numFmtId="3" fontId="4" fillId="6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2" fontId="0" fillId="0" borderId="1" xfId="0" applyNumberFormat="1" applyBorder="1"/>
    <xf numFmtId="2" fontId="9" fillId="10" borderId="1" xfId="0" applyNumberFormat="1" applyFont="1" applyFill="1" applyBorder="1"/>
    <xf numFmtId="2" fontId="8" fillId="0" borderId="1" xfId="0" applyNumberFormat="1" applyFont="1" applyBorder="1"/>
    <xf numFmtId="0" fontId="2" fillId="4" borderId="4" xfId="1" applyFont="1" applyFill="1" applyBorder="1" applyAlignment="1">
      <alignment horizontal="right" wrapText="1"/>
    </xf>
    <xf numFmtId="0" fontId="2" fillId="0" borderId="4" xfId="1" applyFont="1" applyFill="1" applyBorder="1" applyAlignment="1">
      <alignment horizontal="right" wrapText="1"/>
    </xf>
    <xf numFmtId="0" fontId="2" fillId="3" borderId="4" xfId="1" applyFont="1" applyFill="1" applyBorder="1" applyAlignment="1">
      <alignment horizontal="right" wrapText="1"/>
    </xf>
    <xf numFmtId="164" fontId="15" fillId="0" borderId="5" xfId="0" applyNumberFormat="1" applyFont="1" applyBorder="1"/>
    <xf numFmtId="0" fontId="10" fillId="3" borderId="6" xfId="2" applyFont="1" applyFill="1" applyBorder="1" applyAlignment="1">
      <alignment horizontal="center" textRotation="90" wrapText="1"/>
    </xf>
    <xf numFmtId="0" fontId="10" fillId="3" borderId="7" xfId="2" applyFont="1" applyFill="1" applyBorder="1" applyAlignment="1">
      <alignment horizontal="center" textRotation="90" wrapText="1"/>
    </xf>
    <xf numFmtId="0" fontId="4" fillId="0" borderId="7" xfId="0" applyFont="1" applyBorder="1" applyAlignment="1">
      <alignment horizontal="center" textRotation="90" wrapText="1"/>
    </xf>
    <xf numFmtId="0" fontId="10" fillId="6" borderId="7" xfId="2" applyFont="1" applyFill="1" applyBorder="1" applyAlignment="1">
      <alignment horizontal="center" textRotation="90" wrapText="1"/>
    </xf>
    <xf numFmtId="0" fontId="11" fillId="2" borderId="7" xfId="3" applyFont="1" applyFill="1" applyBorder="1" applyAlignment="1">
      <alignment horizontal="center" textRotation="90" wrapText="1"/>
    </xf>
    <xf numFmtId="0" fontId="11" fillId="7" borderId="7" xfId="3" applyFont="1" applyFill="1" applyBorder="1" applyAlignment="1">
      <alignment horizontal="center" textRotation="90" wrapText="1"/>
    </xf>
    <xf numFmtId="0" fontId="4" fillId="4" borderId="7" xfId="0" applyFont="1" applyFill="1" applyBorder="1" applyAlignment="1">
      <alignment horizontal="center" textRotation="90" wrapText="1"/>
    </xf>
    <xf numFmtId="0" fontId="10" fillId="9" borderId="7" xfId="3" applyFont="1" applyFill="1" applyBorder="1" applyAlignment="1">
      <alignment horizontal="center" textRotation="90" wrapText="1"/>
    </xf>
    <xf numFmtId="0" fontId="5" fillId="0" borderId="8" xfId="0" applyFont="1" applyBorder="1" applyAlignment="1">
      <alignment horizontal="center" vertical="center" textRotation="90" wrapText="1"/>
    </xf>
    <xf numFmtId="0" fontId="2" fillId="0" borderId="9" xfId="1" applyFont="1" applyFill="1" applyBorder="1" applyAlignment="1">
      <alignment horizontal="right" wrapText="1"/>
    </xf>
    <xf numFmtId="0" fontId="2" fillId="0" borderId="2" xfId="1" applyFont="1" applyFill="1" applyBorder="1" applyAlignment="1">
      <alignment horizontal="left" wrapText="1"/>
    </xf>
    <xf numFmtId="0" fontId="2" fillId="0" borderId="2" xfId="1" applyFont="1" applyFill="1" applyBorder="1" applyAlignment="1">
      <alignment wrapText="1"/>
    </xf>
    <xf numFmtId="0" fontId="2" fillId="6" borderId="2" xfId="1" applyFont="1" applyFill="1" applyBorder="1" applyAlignment="1">
      <alignment horizontal="right" wrapText="1"/>
    </xf>
    <xf numFmtId="0" fontId="3" fillId="0" borderId="2" xfId="3" applyFont="1" applyFill="1" applyBorder="1" applyAlignment="1">
      <alignment horizontal="right" wrapText="1"/>
    </xf>
    <xf numFmtId="0" fontId="3" fillId="0" borderId="2" xfId="3" applyFont="1" applyFill="1" applyBorder="1" applyAlignment="1">
      <alignment horizontal="left" wrapText="1"/>
    </xf>
    <xf numFmtId="0" fontId="3" fillId="0" borderId="2" xfId="3" applyFont="1" applyFill="1" applyBorder="1" applyAlignment="1">
      <alignment wrapText="1"/>
    </xf>
    <xf numFmtId="2" fontId="8" fillId="0" borderId="2" xfId="0" applyNumberFormat="1" applyFont="1" applyBorder="1"/>
    <xf numFmtId="0" fontId="8" fillId="0" borderId="2" xfId="0" applyFont="1" applyBorder="1"/>
    <xf numFmtId="2" fontId="9" fillId="10" borderId="2" xfId="0" applyNumberFormat="1" applyFont="1" applyFill="1" applyBorder="1"/>
    <xf numFmtId="164" fontId="15" fillId="0" borderId="3" xfId="0" applyNumberFormat="1" applyFont="1" applyBorder="1"/>
  </cellXfs>
  <cellStyles count="4">
    <cellStyle name="Normal" xfId="0" builtinId="0"/>
    <cellStyle name="Normal_Feuil1" xfId="1"/>
    <cellStyle name="Normal_Feuil2" xfId="2"/>
    <cellStyle name="Normal_Feuil4" xfId="3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800]dddd\,\ mmmm\ dd\,\ 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solid">
          <fgColor indexed="64"/>
          <bgColor theme="5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800]dddd\,\ mmmm\ dd\,\ 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solid">
          <fgColor indexed="64"/>
          <bgColor theme="5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800]dddd\,\ mmmm\ dd\,\ 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solid">
          <fgColor indexed="64"/>
          <bgColor theme="5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800]dddd\,\ mmmm\ dd\,\ 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solid">
          <fgColor indexed="64"/>
          <bgColor theme="5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800]dddd\,\ mmmm\ dd\,\ yyyy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fill>
        <patternFill patternType="solid">
          <fgColor indexed="64"/>
          <bgColor theme="9" tint="0.3999755851924192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solid">
          <fgColor indexed="64"/>
          <bgColor theme="5" tint="0.79998168889431442"/>
        </patternFill>
      </fill>
      <alignment horizontal="righ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indexed="8"/>
        <name val="Times New Roman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Medium9"/>
  <colors>
    <mruColors>
      <color rgb="FFFF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3</xdr:row>
          <xdr:rowOff>28575</xdr:rowOff>
        </xdr:from>
        <xdr:to>
          <xdr:col>2</xdr:col>
          <xdr:colOff>2438400</xdr:colOff>
          <xdr:row>4</xdr:row>
          <xdr:rowOff>257175</xdr:rowOff>
        </xdr:to>
        <xdr:sp macro="" textlink="">
          <xdr:nvSpPr>
            <xdr:cNvPr id="1026" name="Bt_formulaire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OUVRIR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</xdr:row>
          <xdr:rowOff>142875</xdr:rowOff>
        </xdr:from>
        <xdr:to>
          <xdr:col>11</xdr:col>
          <xdr:colOff>57150</xdr:colOff>
          <xdr:row>5</xdr:row>
          <xdr:rowOff>0</xdr:rowOff>
        </xdr:to>
        <xdr:sp macro="" textlink="">
          <xdr:nvSpPr>
            <xdr:cNvPr id="1027" name="Bt_quitter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QUITTER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180975</xdr:rowOff>
        </xdr:from>
        <xdr:to>
          <xdr:col>2</xdr:col>
          <xdr:colOff>2419350</xdr:colOff>
          <xdr:row>2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Times New Roman"/>
                  <a:cs typeface="Times New Roman"/>
                </a:rPr>
                <a:t>UserForm_Mobile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3</xdr:row>
          <xdr:rowOff>28575</xdr:rowOff>
        </xdr:from>
        <xdr:to>
          <xdr:col>2</xdr:col>
          <xdr:colOff>2438400</xdr:colOff>
          <xdr:row>4</xdr:row>
          <xdr:rowOff>257175</xdr:rowOff>
        </xdr:to>
        <xdr:sp macro="" textlink="">
          <xdr:nvSpPr>
            <xdr:cNvPr id="14337" name="Bt_formulaire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OUVRIR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</xdr:row>
          <xdr:rowOff>142875</xdr:rowOff>
        </xdr:from>
        <xdr:to>
          <xdr:col>11</xdr:col>
          <xdr:colOff>57150</xdr:colOff>
          <xdr:row>5</xdr:row>
          <xdr:rowOff>0</xdr:rowOff>
        </xdr:to>
        <xdr:sp macro="" textlink="">
          <xdr:nvSpPr>
            <xdr:cNvPr id="14338" name="Bt_quitter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QUITTER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180975</xdr:rowOff>
        </xdr:from>
        <xdr:to>
          <xdr:col>2</xdr:col>
          <xdr:colOff>2419350</xdr:colOff>
          <xdr:row>2</xdr:row>
          <xdr:rowOff>152400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Times New Roman"/>
                  <a:cs typeface="Times New Roman"/>
                </a:rPr>
                <a:t>UserForm_Mobile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3</xdr:row>
          <xdr:rowOff>28575</xdr:rowOff>
        </xdr:from>
        <xdr:to>
          <xdr:col>2</xdr:col>
          <xdr:colOff>2438400</xdr:colOff>
          <xdr:row>4</xdr:row>
          <xdr:rowOff>257175</xdr:rowOff>
        </xdr:to>
        <xdr:sp macro="" textlink="">
          <xdr:nvSpPr>
            <xdr:cNvPr id="15361" name="Bt_formulaire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OUVRIR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</xdr:row>
          <xdr:rowOff>142875</xdr:rowOff>
        </xdr:from>
        <xdr:to>
          <xdr:col>11</xdr:col>
          <xdr:colOff>57150</xdr:colOff>
          <xdr:row>5</xdr:row>
          <xdr:rowOff>0</xdr:rowOff>
        </xdr:to>
        <xdr:sp macro="" textlink="">
          <xdr:nvSpPr>
            <xdr:cNvPr id="15362" name="Bt_quitter" hidden="1">
              <a:extLst>
                <a:ext uri="{63B3BB69-23CF-44E3-9099-C40C66FF867C}">
                  <a14:compatExt spid="_x0000_s15362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QUITTER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180975</xdr:rowOff>
        </xdr:from>
        <xdr:to>
          <xdr:col>2</xdr:col>
          <xdr:colOff>2419350</xdr:colOff>
          <xdr:row>2</xdr:row>
          <xdr:rowOff>152400</xdr:rowOff>
        </xdr:to>
        <xdr:sp macro="" textlink="">
          <xdr:nvSpPr>
            <xdr:cNvPr id="15363" name="Button 3" hidden="1">
              <a:extLst>
                <a:ext uri="{63B3BB69-23CF-44E3-9099-C40C66FF867C}">
                  <a14:compatExt spid="_x0000_s153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Times New Roman"/>
                  <a:cs typeface="Times New Roman"/>
                </a:rPr>
                <a:t>UserForm_Mobile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3</xdr:row>
          <xdr:rowOff>28575</xdr:rowOff>
        </xdr:from>
        <xdr:to>
          <xdr:col>2</xdr:col>
          <xdr:colOff>2438400</xdr:colOff>
          <xdr:row>4</xdr:row>
          <xdr:rowOff>257175</xdr:rowOff>
        </xdr:to>
        <xdr:sp macro="" textlink="">
          <xdr:nvSpPr>
            <xdr:cNvPr id="16385" name="Bt_formulaire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OUVRIR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</xdr:row>
          <xdr:rowOff>142875</xdr:rowOff>
        </xdr:from>
        <xdr:to>
          <xdr:col>11</xdr:col>
          <xdr:colOff>57150</xdr:colOff>
          <xdr:row>5</xdr:row>
          <xdr:rowOff>0</xdr:rowOff>
        </xdr:to>
        <xdr:sp macro="" textlink="">
          <xdr:nvSpPr>
            <xdr:cNvPr id="16386" name="Bt_quitter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QUITTER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180975</xdr:rowOff>
        </xdr:from>
        <xdr:to>
          <xdr:col>2</xdr:col>
          <xdr:colOff>2419350</xdr:colOff>
          <xdr:row>2</xdr:row>
          <xdr:rowOff>152400</xdr:rowOff>
        </xdr:to>
        <xdr:sp macro="" textlink="">
          <xdr:nvSpPr>
            <xdr:cNvPr id="16387" name="Butto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Times New Roman"/>
                  <a:cs typeface="Times New Roman"/>
                </a:rPr>
                <a:t>UserForm_Mobile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3</xdr:row>
          <xdr:rowOff>28575</xdr:rowOff>
        </xdr:from>
        <xdr:to>
          <xdr:col>2</xdr:col>
          <xdr:colOff>2438400</xdr:colOff>
          <xdr:row>4</xdr:row>
          <xdr:rowOff>257175</xdr:rowOff>
        </xdr:to>
        <xdr:sp macro="" textlink="">
          <xdr:nvSpPr>
            <xdr:cNvPr id="17409" name="Bt_formulaire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xmlns="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8000"/>
                  </a:solidFill>
                  <a:latin typeface="Times New Roman"/>
                  <a:cs typeface="Times New Roman"/>
                </a:rPr>
                <a:t>OUVRIR LE FORMULAIRE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28575</xdr:colOff>
          <xdr:row>2</xdr:row>
          <xdr:rowOff>142875</xdr:rowOff>
        </xdr:from>
        <xdr:to>
          <xdr:col>11</xdr:col>
          <xdr:colOff>57150</xdr:colOff>
          <xdr:row>5</xdr:row>
          <xdr:rowOff>0</xdr:rowOff>
        </xdr:to>
        <xdr:sp macro="" textlink="">
          <xdr:nvSpPr>
            <xdr:cNvPr id="17410" name="Bt_quitter" hidden="1">
              <a:extLst>
                <a:ext uri="{63B3BB69-23CF-44E3-9099-C40C66FF867C}">
                  <a14:compatExt spid="_x0000_s17410"/>
                </a:ext>
                <a:ext uri="{FF2B5EF4-FFF2-40B4-BE49-F238E27FC236}">
                  <a16:creationId xmlns:a16="http://schemas.microsoft.com/office/drawing/2014/main" xmlns="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0000"/>
                  </a:solidFill>
                  <a:latin typeface="Times New Roman"/>
                  <a:cs typeface="Times New Roman"/>
                </a:rPr>
                <a:t>QUITTER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180975</xdr:rowOff>
        </xdr:from>
        <xdr:to>
          <xdr:col>2</xdr:col>
          <xdr:colOff>2419350</xdr:colOff>
          <xdr:row>2</xdr:row>
          <xdr:rowOff>152400</xdr:rowOff>
        </xdr:to>
        <xdr:sp macro="" textlink="">
          <xdr:nvSpPr>
            <xdr:cNvPr id="17411" name="Button 3" hidden="1">
              <a:extLst>
                <a:ext uri="{63B3BB69-23CF-44E3-9099-C40C66FF867C}">
                  <a14:compatExt spid="_x0000_s174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6600"/>
                  </a:solidFill>
                  <a:latin typeface="Times New Roman"/>
                  <a:cs typeface="Times New Roman"/>
                </a:rPr>
                <a:t>UserForm_Mobile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Data" displayName="T_Data" ref="B7:U25" totalsRowShown="0" headerRowBorderDxfId="114" tableBorderDxfId="113" totalsRowBorderDxfId="112">
  <tableColumns count="20">
    <tableColumn id="1" name="id_GestionSucHerit" dataDxfId="111" dataCellStyle="Normal_Feuil1"/>
    <tableColumn id="2" name="id_heritierSuc" dataDxfId="110" dataCellStyle="Normal_Feuil1"/>
    <tableColumn id="3" name="id_LienParente" dataDxfId="109" dataCellStyle="Normal_Feuil1"/>
    <tableColumn id="4" name="MoyennePartage" dataDxfId="108"/>
    <tableColumn id="5" name="TauxPartage" dataDxfId="107"/>
    <tableColumn id="6" name="Montant Partagé EMS" dataDxfId="106" dataCellStyle="Normal_Feuil1"/>
    <tableColumn id="7" name="id_GestionSucHerit2" dataDxfId="105"/>
    <tableColumn id="8" name="id_heritierSuc3" dataDxfId="104"/>
    <tableColumn id="9" name="id_LienParente4" dataDxfId="103"/>
    <tableColumn id="10" name="MoyennePartage5" dataDxfId="102"/>
    <tableColumn id="11" name="TauxPartage6" dataDxfId="101"/>
    <tableColumn id="12" name="Montant_PartagéSML" dataDxfId="100"/>
    <tableColumn id="13" name="id_GestionSucHerit7" dataDxfId="99"/>
    <tableColumn id="14" name="id_heritierSuc8" dataDxfId="98"/>
    <tableColumn id="15" name="id_LienParente9" dataDxfId="97" dataCellStyle="Normal_Feuil4"/>
    <tableColumn id="16" name="MoyennePartage10" dataDxfId="96"/>
    <tableColumn id="17" name="TauxPartage11" dataDxfId="95"/>
    <tableColumn id="18" name="Montant Partagé HDK" dataDxfId="94"/>
    <tableColumn id="19" name="Montant Global Héritage Perçu" dataDxfId="93">
      <calculatedColumnFormula>SUM(G8+M8+S8)</calculatedColumnFormula>
    </tableColumn>
    <tableColumn id="20" name="DATE_DU_PARTAGE" dataDxfId="9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Data3" displayName="T_Data3" ref="B7:U25" totalsRowShown="0" headerRowBorderDxfId="91" tableBorderDxfId="90" totalsRowBorderDxfId="89">
  <tableColumns count="20">
    <tableColumn id="1" name="id_GestionSucHerit" dataDxfId="88" dataCellStyle="Normal_Feuil1"/>
    <tableColumn id="2" name="id_heritierSuc" dataDxfId="87" dataCellStyle="Normal_Feuil1"/>
    <tableColumn id="3" name="id_LienParente" dataDxfId="86" dataCellStyle="Normal_Feuil1"/>
    <tableColumn id="4" name="MoyennePartage" dataDxfId="85"/>
    <tableColumn id="5" name="TauxPartage" dataDxfId="84"/>
    <tableColumn id="6" name="Montant Partagé EMS" dataDxfId="83" dataCellStyle="Normal_Feuil1"/>
    <tableColumn id="7" name="id_GestionSucHerit2" dataDxfId="82"/>
    <tableColumn id="8" name="id_heritierSuc3" dataDxfId="81"/>
    <tableColumn id="9" name="id_LienParente4" dataDxfId="80"/>
    <tableColumn id="10" name="MoyennePartage5" dataDxfId="79"/>
    <tableColumn id="11" name="TauxPartage6" dataDxfId="78"/>
    <tableColumn id="12" name="Montant_PartagéSML" dataDxfId="77"/>
    <tableColumn id="13" name="id_GestionSucHerit7" dataDxfId="76"/>
    <tableColumn id="14" name="id_heritierSuc8" dataDxfId="75"/>
    <tableColumn id="15" name="id_LienParente9" dataDxfId="74" dataCellStyle="Normal_Feuil4"/>
    <tableColumn id="16" name="MoyennePartage10" dataDxfId="73"/>
    <tableColumn id="17" name="TauxPartage11" dataDxfId="72"/>
    <tableColumn id="18" name="Montant Partagé HDK" dataDxfId="71"/>
    <tableColumn id="19" name="Montant Global Héritage Perçu" dataDxfId="70">
      <calculatedColumnFormula>SUM(G8+M8+S8)</calculatedColumnFormula>
    </tableColumn>
    <tableColumn id="20" name="DATE_DU_PARTAGE" dataDxfId="6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Data4" displayName="T_Data4" ref="B7:U25" totalsRowShown="0" headerRowBorderDxfId="68" tableBorderDxfId="67" totalsRowBorderDxfId="66">
  <tableColumns count="20">
    <tableColumn id="1" name="id_GestionSucHerit" dataDxfId="65" dataCellStyle="Normal_Feuil1"/>
    <tableColumn id="2" name="id_heritierSuc" dataDxfId="64" dataCellStyle="Normal_Feuil1"/>
    <tableColumn id="3" name="id_LienParente" dataDxfId="63" dataCellStyle="Normal_Feuil1"/>
    <tableColumn id="4" name="MoyennePartage" dataDxfId="62"/>
    <tableColumn id="5" name="TauxPartage" dataDxfId="61"/>
    <tableColumn id="6" name="Montant Partagé EMS" dataDxfId="60" dataCellStyle="Normal_Feuil1"/>
    <tableColumn id="7" name="id_GestionSucHerit2" dataDxfId="59"/>
    <tableColumn id="8" name="id_heritierSuc3" dataDxfId="58"/>
    <tableColumn id="9" name="id_LienParente4" dataDxfId="57"/>
    <tableColumn id="10" name="MoyennePartage5" dataDxfId="56"/>
    <tableColumn id="11" name="TauxPartage6" dataDxfId="55"/>
    <tableColumn id="12" name="Montant_PartagéSML" dataDxfId="54"/>
    <tableColumn id="13" name="id_GestionSucHerit7" dataDxfId="53"/>
    <tableColumn id="14" name="id_heritierSuc8" dataDxfId="52"/>
    <tableColumn id="15" name="id_LienParente9" dataDxfId="51" dataCellStyle="Normal_Feuil4"/>
    <tableColumn id="16" name="MoyennePartage10" dataDxfId="50"/>
    <tableColumn id="17" name="TauxPartage11" dataDxfId="49"/>
    <tableColumn id="18" name="Montant Partagé HDK" dataDxfId="48"/>
    <tableColumn id="19" name="Montant Global Héritage Perçu" dataDxfId="47">
      <calculatedColumnFormula>SUM(G8+M8+S8)</calculatedColumnFormula>
    </tableColumn>
    <tableColumn id="20" name="DATE_DU_PARTAGE" dataDxfId="4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Data45" displayName="T_Data45" ref="B7:U25" totalsRowShown="0" headerRowBorderDxfId="45" tableBorderDxfId="44" totalsRowBorderDxfId="43">
  <tableColumns count="20">
    <tableColumn id="1" name="id_GestionSucHerit" dataDxfId="42" dataCellStyle="Normal_Feuil1"/>
    <tableColumn id="2" name="id_heritierSuc" dataDxfId="41" dataCellStyle="Normal_Feuil1"/>
    <tableColumn id="3" name="id_LienParente" dataDxfId="40" dataCellStyle="Normal_Feuil1"/>
    <tableColumn id="4" name="MoyennePartage" dataDxfId="39"/>
    <tableColumn id="5" name="TauxPartage" dataDxfId="38"/>
    <tableColumn id="6" name="Montant Partagé EMS" dataDxfId="37" dataCellStyle="Normal_Feuil1"/>
    <tableColumn id="7" name="id_GestionSucHerit2" dataDxfId="36"/>
    <tableColumn id="8" name="id_heritierSuc3" dataDxfId="35"/>
    <tableColumn id="9" name="id_LienParente4" dataDxfId="34"/>
    <tableColumn id="10" name="MoyennePartage5" dataDxfId="33"/>
    <tableColumn id="11" name="TauxPartage6" dataDxfId="32"/>
    <tableColumn id="12" name="Montant_PartagéSML" dataDxfId="31"/>
    <tableColumn id="13" name="id_GestionSucHerit7" dataDxfId="30"/>
    <tableColumn id="14" name="id_heritierSuc8" dataDxfId="29"/>
    <tableColumn id="15" name="id_LienParente9" dataDxfId="28" dataCellStyle="Normal_Feuil4"/>
    <tableColumn id="16" name="MoyennePartage10" dataDxfId="27"/>
    <tableColumn id="17" name="TauxPartage11" dataDxfId="26"/>
    <tableColumn id="18" name="Montant Partagé HDK" dataDxfId="25"/>
    <tableColumn id="19" name="Montant Global Héritage Perçu" dataDxfId="24">
      <calculatedColumnFormula>SUM(G8+M8+S8)</calculatedColumnFormula>
    </tableColumn>
    <tableColumn id="20" name="DATE_DU_PARTAGE" dataDxfId="2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Data6" displayName="T_Data6" ref="B7:U25" totalsRowShown="0" headerRowBorderDxfId="22" tableBorderDxfId="21" totalsRowBorderDxfId="20">
  <tableColumns count="20">
    <tableColumn id="1" name="id_GestionSucHerit" dataDxfId="19" dataCellStyle="Normal_Feuil1"/>
    <tableColumn id="2" name="id_heritierSuc" dataDxfId="18" dataCellStyle="Normal_Feuil1"/>
    <tableColumn id="3" name="id_LienParente" dataDxfId="17" dataCellStyle="Normal_Feuil1"/>
    <tableColumn id="4" name="MoyennePartage" dataDxfId="16"/>
    <tableColumn id="5" name="TauxPartage" dataDxfId="15"/>
    <tableColumn id="6" name="Montant Partagé EMS" dataDxfId="14" dataCellStyle="Normal_Feuil1"/>
    <tableColumn id="7" name="id_GestionSucHerit2" dataDxfId="13"/>
    <tableColumn id="8" name="id_heritierSuc3" dataDxfId="12"/>
    <tableColumn id="9" name="id_LienParente4" dataDxfId="11"/>
    <tableColumn id="10" name="MoyennePartage5" dataDxfId="10"/>
    <tableColumn id="11" name="TauxPartage6" dataDxfId="9"/>
    <tableColumn id="12" name="Montant_PartagéSML" dataDxfId="8"/>
    <tableColumn id="13" name="id_GestionSucHerit7" dataDxfId="7"/>
    <tableColumn id="14" name="id_heritierSuc8" dataDxfId="6"/>
    <tableColumn id="15" name="id_LienParente9" dataDxfId="5" dataCellStyle="Normal_Feuil4"/>
    <tableColumn id="16" name="MoyennePartage10" dataDxfId="4"/>
    <tableColumn id="17" name="TauxPartage11" dataDxfId="3"/>
    <tableColumn id="18" name="Montant Partagé HDK" dataDxfId="2"/>
    <tableColumn id="19" name="Montant Global Héritage Perçu" dataDxfId="1">
      <calculatedColumnFormula>SUM(G8+M8+S8)</calculatedColumnFormula>
    </tableColumn>
    <tableColumn id="20" name="DATE_DU_PARTAG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2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table" Target="../tables/table3.xml"/><Relationship Id="rId5" Type="http://schemas.openxmlformats.org/officeDocument/2006/relationships/ctrlProp" Target="../ctrlProps/ctrlProp9.xml"/><Relationship Id="rId4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6" Type="http://schemas.openxmlformats.org/officeDocument/2006/relationships/table" Target="../tables/table4.xml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6" Type="http://schemas.openxmlformats.org/officeDocument/2006/relationships/table" Target="../tables/table5.xml"/><Relationship Id="rId5" Type="http://schemas.openxmlformats.org/officeDocument/2006/relationships/ctrlProp" Target="../ctrlProps/ctrlProp15.xml"/><Relationship Id="rId4" Type="http://schemas.openxmlformats.org/officeDocument/2006/relationships/ctrlProp" Target="../ctrlProps/ctrlProp1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9" tint="0.79998168889431442"/>
  </sheetPr>
  <dimension ref="A2:U25"/>
  <sheetViews>
    <sheetView showZeros="0" zoomScaleNormal="100" workbookViewId="0">
      <selection activeCell="J7" sqref="J7"/>
    </sheetView>
  </sheetViews>
  <sheetFormatPr baseColWidth="10" defaultColWidth="4.85546875" defaultRowHeight="15" x14ac:dyDescent="0.25"/>
  <cols>
    <col min="1" max="1" width="4.85546875" style="1"/>
    <col min="2" max="2" width="6.42578125" style="1" customWidth="1"/>
    <col min="3" max="3" width="37.5703125" style="1" bestFit="1" customWidth="1"/>
    <col min="4" max="4" width="23.7109375" style="1" bestFit="1" customWidth="1"/>
    <col min="5" max="5" width="8.42578125" style="1" customWidth="1"/>
    <col min="6" max="6" width="5.85546875" style="1" customWidth="1"/>
    <col min="7" max="7" width="16.140625" style="1" customWidth="1"/>
    <col min="8" max="8" width="5.7109375" style="1" customWidth="1"/>
    <col min="9" max="9" width="32.5703125" style="1" bestFit="1" customWidth="1"/>
    <col min="10" max="10" width="21.28515625" style="1" customWidth="1"/>
    <col min="11" max="11" width="5.42578125" style="1" customWidth="1"/>
    <col min="12" max="12" width="3.85546875" style="1" customWidth="1"/>
    <col min="13" max="13" width="21.5703125" style="1" customWidth="1"/>
    <col min="14" max="14" width="8.42578125" style="1" customWidth="1"/>
    <col min="15" max="15" width="35.28515625" style="1" customWidth="1"/>
    <col min="16" max="16" width="21.28515625" style="1" customWidth="1"/>
    <col min="17" max="17" width="7.28515625" style="1" customWidth="1"/>
    <col min="18" max="18" width="6" style="1" customWidth="1"/>
    <col min="19" max="19" width="22.140625" style="1" customWidth="1"/>
    <col min="20" max="20" width="22.7109375" style="1" customWidth="1"/>
    <col min="21" max="21" width="28.140625" style="1" customWidth="1"/>
    <col min="22" max="16384" width="4.85546875" style="1"/>
  </cols>
  <sheetData>
    <row r="2" spans="1:21" x14ac:dyDescent="0.25">
      <c r="B2" s="10"/>
      <c r="C2" s="10"/>
      <c r="D2" s="10"/>
      <c r="E2" s="10"/>
      <c r="F2" s="10"/>
      <c r="G2" s="26"/>
    </row>
    <row r="3" spans="1:2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t="18.75" x14ac:dyDescent="0.25">
      <c r="B4" s="2"/>
      <c r="C4" s="27"/>
      <c r="D4" s="2"/>
      <c r="E4" s="2"/>
      <c r="F4" s="2"/>
      <c r="G4" s="30">
        <v>44732</v>
      </c>
      <c r="I4" s="5" t="s">
        <v>30</v>
      </c>
      <c r="J4" s="2"/>
      <c r="K4" s="2"/>
      <c r="L4" s="2"/>
      <c r="M4" s="2"/>
      <c r="N4" s="2"/>
      <c r="O4" s="11" t="s">
        <v>34</v>
      </c>
      <c r="P4" s="2"/>
      <c r="Q4" s="2"/>
      <c r="R4" s="2"/>
      <c r="S4" s="2"/>
      <c r="T4" s="2"/>
      <c r="U4" s="2"/>
    </row>
    <row r="5" spans="1:21" ht="21" x14ac:dyDescent="0.35">
      <c r="B5" s="2"/>
      <c r="C5" s="2"/>
      <c r="D5" s="6" t="s">
        <v>27</v>
      </c>
      <c r="E5" s="9"/>
      <c r="F5" s="9"/>
      <c r="G5" s="29">
        <v>3790000</v>
      </c>
      <c r="I5" s="4">
        <f>G5/E10*F10</f>
        <v>265300</v>
      </c>
      <c r="J5" s="2"/>
      <c r="K5" s="2"/>
      <c r="L5" s="2"/>
      <c r="M5" s="2"/>
      <c r="N5" s="2"/>
      <c r="O5" s="12">
        <f>G8+M8</f>
        <v>281091.66666666669</v>
      </c>
      <c r="P5" s="2"/>
      <c r="Q5" s="2"/>
      <c r="R5" s="2"/>
      <c r="S5" s="2"/>
      <c r="T5" s="2"/>
      <c r="U5" s="2"/>
    </row>
    <row r="6" spans="1:21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ht="128.25" x14ac:dyDescent="0.25">
      <c r="A7" s="3"/>
      <c r="B7" s="38" t="s">
        <v>0</v>
      </c>
      <c r="C7" s="39" t="s">
        <v>1</v>
      </c>
      <c r="D7" s="39" t="s">
        <v>2</v>
      </c>
      <c r="E7" s="40" t="s">
        <v>28</v>
      </c>
      <c r="F7" s="40" t="s">
        <v>29</v>
      </c>
      <c r="G7" s="41" t="s">
        <v>37</v>
      </c>
      <c r="H7" s="42" t="s">
        <v>40</v>
      </c>
      <c r="I7" s="42" t="s">
        <v>41</v>
      </c>
      <c r="J7" s="42" t="s">
        <v>42</v>
      </c>
      <c r="K7" s="40" t="s">
        <v>43</v>
      </c>
      <c r="L7" s="40" t="s">
        <v>44</v>
      </c>
      <c r="M7" s="42" t="s">
        <v>31</v>
      </c>
      <c r="N7" s="43" t="s">
        <v>45</v>
      </c>
      <c r="O7" s="43" t="s">
        <v>46</v>
      </c>
      <c r="P7" s="43" t="s">
        <v>47</v>
      </c>
      <c r="Q7" s="44" t="s">
        <v>48</v>
      </c>
      <c r="R7" s="44" t="s">
        <v>49</v>
      </c>
      <c r="S7" s="43" t="s">
        <v>38</v>
      </c>
      <c r="T7" s="45" t="s">
        <v>35</v>
      </c>
      <c r="U7" s="46" t="s">
        <v>39</v>
      </c>
    </row>
    <row r="8" spans="1:21" ht="21" x14ac:dyDescent="0.35">
      <c r="B8" s="34">
        <v>1</v>
      </c>
      <c r="C8" s="23" t="s">
        <v>3</v>
      </c>
      <c r="D8" s="24" t="s">
        <v>4</v>
      </c>
      <c r="E8" s="25">
        <v>400</v>
      </c>
      <c r="F8" s="25">
        <v>25</v>
      </c>
      <c r="G8" s="22">
        <f>G5/E8*F8</f>
        <v>236875</v>
      </c>
      <c r="H8" s="7">
        <v>2</v>
      </c>
      <c r="I8" s="17" t="s">
        <v>3</v>
      </c>
      <c r="J8" s="8" t="s">
        <v>24</v>
      </c>
      <c r="K8" s="2">
        <v>114</v>
      </c>
      <c r="L8" s="2">
        <v>19</v>
      </c>
      <c r="M8" s="33">
        <f>I5/K8*L8</f>
        <v>44216.666666666664</v>
      </c>
      <c r="N8" s="2">
        <v>3</v>
      </c>
      <c r="O8" s="2"/>
      <c r="P8" s="2"/>
      <c r="Q8" s="13"/>
      <c r="R8" s="13"/>
      <c r="S8" s="31">
        <v>0</v>
      </c>
      <c r="T8" s="32">
        <f>SUM(G8+M8+S8)</f>
        <v>281091.66666666669</v>
      </c>
      <c r="U8" s="37">
        <f>G4</f>
        <v>44732</v>
      </c>
    </row>
    <row r="9" spans="1:21" ht="21" customHeight="1" x14ac:dyDescent="0.35">
      <c r="B9" s="35">
        <v>1</v>
      </c>
      <c r="C9" s="14" t="s">
        <v>5</v>
      </c>
      <c r="D9" s="15" t="s">
        <v>4</v>
      </c>
      <c r="E9" s="2">
        <v>400</v>
      </c>
      <c r="F9" s="2">
        <v>25</v>
      </c>
      <c r="G9" s="16">
        <f>G5/E9*F9</f>
        <v>236875</v>
      </c>
      <c r="H9" s="2"/>
      <c r="I9" s="2" t="s">
        <v>36</v>
      </c>
      <c r="J9" s="2" t="s">
        <v>36</v>
      </c>
      <c r="K9" s="2">
        <v>0</v>
      </c>
      <c r="L9" s="2">
        <v>0</v>
      </c>
      <c r="M9" s="33">
        <v>0</v>
      </c>
      <c r="N9" s="2">
        <v>3</v>
      </c>
      <c r="O9" s="2"/>
      <c r="P9" s="2" t="s">
        <v>36</v>
      </c>
      <c r="Q9" s="13">
        <v>0</v>
      </c>
      <c r="R9" s="13">
        <v>0</v>
      </c>
      <c r="S9" s="31">
        <v>0</v>
      </c>
      <c r="T9" s="32">
        <f t="shared" ref="T9:T25" si="0">SUM(G9+M9+S9)</f>
        <v>236875</v>
      </c>
      <c r="U9" s="37">
        <f>G4</f>
        <v>44732</v>
      </c>
    </row>
    <row r="10" spans="1:21" ht="21" customHeight="1" x14ac:dyDescent="0.35">
      <c r="B10" s="35">
        <v>1</v>
      </c>
      <c r="C10" s="14" t="s">
        <v>6</v>
      </c>
      <c r="D10" s="15" t="s">
        <v>7</v>
      </c>
      <c r="E10" s="2">
        <v>400</v>
      </c>
      <c r="F10" s="2">
        <v>28</v>
      </c>
      <c r="G10" s="16">
        <f>G5/E10*F10</f>
        <v>265300</v>
      </c>
      <c r="H10" s="7">
        <v>2</v>
      </c>
      <c r="I10" s="17" t="s">
        <v>6</v>
      </c>
      <c r="J10" s="8" t="s">
        <v>25</v>
      </c>
      <c r="K10" s="2">
        <v>114</v>
      </c>
      <c r="L10" s="2">
        <v>10</v>
      </c>
      <c r="M10" s="33">
        <f>I5/K10*L10</f>
        <v>23271.929824561405</v>
      </c>
      <c r="N10" s="2">
        <v>3</v>
      </c>
      <c r="O10" s="17" t="s">
        <v>6</v>
      </c>
      <c r="P10" s="8" t="s">
        <v>32</v>
      </c>
      <c r="Q10" s="13">
        <v>19</v>
      </c>
      <c r="R10" s="13">
        <v>2</v>
      </c>
      <c r="S10" s="33">
        <f>O5/Q10*R10</f>
        <v>29588.596491228072</v>
      </c>
      <c r="T10" s="32">
        <f t="shared" si="0"/>
        <v>318160.5263157895</v>
      </c>
      <c r="U10" s="37">
        <f>G4</f>
        <v>44732</v>
      </c>
    </row>
    <row r="11" spans="1:21" ht="21" customHeight="1" x14ac:dyDescent="0.35">
      <c r="B11" s="36">
        <v>1</v>
      </c>
      <c r="C11" s="19" t="s">
        <v>8</v>
      </c>
      <c r="D11" s="20" t="s">
        <v>7</v>
      </c>
      <c r="E11" s="21">
        <v>400</v>
      </c>
      <c r="F11" s="21">
        <v>28</v>
      </c>
      <c r="G11" s="18">
        <f>G5/E11*F11</f>
        <v>265300</v>
      </c>
      <c r="H11" s="2"/>
      <c r="I11" s="2" t="s">
        <v>36</v>
      </c>
      <c r="J11" s="2" t="s">
        <v>36</v>
      </c>
      <c r="K11" s="2">
        <v>0</v>
      </c>
      <c r="L11" s="2">
        <v>0</v>
      </c>
      <c r="M11" s="33">
        <v>0</v>
      </c>
      <c r="N11" s="2"/>
      <c r="O11" s="2" t="s">
        <v>36</v>
      </c>
      <c r="P11" s="2" t="s">
        <v>36</v>
      </c>
      <c r="Q11" s="13">
        <v>0</v>
      </c>
      <c r="R11" s="13">
        <v>0</v>
      </c>
      <c r="S11" s="33">
        <v>0</v>
      </c>
      <c r="T11" s="32">
        <f t="shared" si="0"/>
        <v>265300</v>
      </c>
      <c r="U11" s="37">
        <f>G4</f>
        <v>44732</v>
      </c>
    </row>
    <row r="12" spans="1:21" ht="21" customHeight="1" x14ac:dyDescent="0.35">
      <c r="B12" s="35">
        <v>1</v>
      </c>
      <c r="C12" s="14" t="s">
        <v>9</v>
      </c>
      <c r="D12" s="15" t="s">
        <v>7</v>
      </c>
      <c r="E12" s="2">
        <v>400</v>
      </c>
      <c r="F12" s="2">
        <v>28</v>
      </c>
      <c r="G12" s="16">
        <f>G5/E12*F12</f>
        <v>265300</v>
      </c>
      <c r="H12" s="7">
        <v>2</v>
      </c>
      <c r="I12" s="17" t="s">
        <v>9</v>
      </c>
      <c r="J12" s="8" t="s">
        <v>25</v>
      </c>
      <c r="K12" s="2">
        <v>114</v>
      </c>
      <c r="L12" s="2">
        <v>10</v>
      </c>
      <c r="M12" s="33">
        <f>I5/K12*L12</f>
        <v>23271.929824561405</v>
      </c>
      <c r="N12" s="2">
        <v>3</v>
      </c>
      <c r="O12" s="17" t="s">
        <v>9</v>
      </c>
      <c r="P12" s="8" t="s">
        <v>32</v>
      </c>
      <c r="Q12" s="13">
        <v>19</v>
      </c>
      <c r="R12" s="13">
        <v>2</v>
      </c>
      <c r="S12" s="33">
        <f>O5/Q12*R12</f>
        <v>29588.596491228072</v>
      </c>
      <c r="T12" s="32">
        <f t="shared" si="0"/>
        <v>318160.5263157895</v>
      </c>
      <c r="U12" s="37">
        <f>G4</f>
        <v>44732</v>
      </c>
    </row>
    <row r="13" spans="1:21" ht="21" customHeight="1" x14ac:dyDescent="0.35">
      <c r="B13" s="35">
        <v>1</v>
      </c>
      <c r="C13" s="14" t="s">
        <v>10</v>
      </c>
      <c r="D13" s="15" t="s">
        <v>7</v>
      </c>
      <c r="E13" s="2">
        <v>400</v>
      </c>
      <c r="F13" s="2">
        <v>28</v>
      </c>
      <c r="G13" s="16">
        <f>G5/E13*F13</f>
        <v>265300</v>
      </c>
      <c r="H13" s="7">
        <v>2</v>
      </c>
      <c r="I13" s="17" t="s">
        <v>10</v>
      </c>
      <c r="J13" s="8" t="s">
        <v>25</v>
      </c>
      <c r="K13" s="2">
        <v>114</v>
      </c>
      <c r="L13" s="2">
        <v>10</v>
      </c>
      <c r="M13" s="33">
        <f>I5/K13*L13</f>
        <v>23271.929824561405</v>
      </c>
      <c r="N13" s="2">
        <v>3</v>
      </c>
      <c r="O13" s="17" t="s">
        <v>10</v>
      </c>
      <c r="P13" s="8" t="s">
        <v>32</v>
      </c>
      <c r="Q13" s="13">
        <v>19</v>
      </c>
      <c r="R13" s="13">
        <v>2</v>
      </c>
      <c r="S13" s="33">
        <f>O5/Q13*R13</f>
        <v>29588.596491228072</v>
      </c>
      <c r="T13" s="32">
        <f t="shared" si="0"/>
        <v>318160.5263157895</v>
      </c>
      <c r="U13" s="37">
        <f>G4</f>
        <v>44732</v>
      </c>
    </row>
    <row r="14" spans="1:21" ht="21" customHeight="1" x14ac:dyDescent="0.35">
      <c r="B14" s="35">
        <v>1</v>
      </c>
      <c r="C14" s="14" t="s">
        <v>11</v>
      </c>
      <c r="D14" s="15" t="s">
        <v>7</v>
      </c>
      <c r="E14" s="2">
        <v>400</v>
      </c>
      <c r="F14" s="2">
        <v>28</v>
      </c>
      <c r="G14" s="28">
        <f>G5/E14*F14</f>
        <v>265300</v>
      </c>
      <c r="H14" s="7">
        <v>2</v>
      </c>
      <c r="I14" s="17" t="s">
        <v>11</v>
      </c>
      <c r="J14" s="8" t="s">
        <v>25</v>
      </c>
      <c r="K14" s="2">
        <v>114</v>
      </c>
      <c r="L14" s="2">
        <v>10</v>
      </c>
      <c r="M14" s="33">
        <f>I5/K14*L14</f>
        <v>23271.929824561405</v>
      </c>
      <c r="N14" s="2">
        <v>3</v>
      </c>
      <c r="O14" s="17" t="s">
        <v>11</v>
      </c>
      <c r="P14" s="8" t="s">
        <v>32</v>
      </c>
      <c r="Q14" s="13">
        <v>19</v>
      </c>
      <c r="R14" s="13">
        <v>2</v>
      </c>
      <c r="S14" s="33">
        <f>O5/Q14*R14</f>
        <v>29588.596491228072</v>
      </c>
      <c r="T14" s="32">
        <f t="shared" si="0"/>
        <v>318160.5263157895</v>
      </c>
      <c r="U14" s="37">
        <f>G4</f>
        <v>44732</v>
      </c>
    </row>
    <row r="15" spans="1:21" ht="21" customHeight="1" x14ac:dyDescent="0.35">
      <c r="B15" s="35">
        <v>1</v>
      </c>
      <c r="C15" s="14" t="s">
        <v>12</v>
      </c>
      <c r="D15" s="15" t="s">
        <v>13</v>
      </c>
      <c r="E15" s="2">
        <v>400</v>
      </c>
      <c r="F15" s="2">
        <v>14</v>
      </c>
      <c r="G15" s="16">
        <f>G5/E15*F15</f>
        <v>132650</v>
      </c>
      <c r="H15" s="7">
        <v>2</v>
      </c>
      <c r="I15" s="17" t="s">
        <v>12</v>
      </c>
      <c r="J15" s="8" t="s">
        <v>26</v>
      </c>
      <c r="K15" s="2">
        <v>114</v>
      </c>
      <c r="L15" s="2">
        <v>5</v>
      </c>
      <c r="M15" s="33">
        <f>I5/K15*L15</f>
        <v>11635.964912280702</v>
      </c>
      <c r="N15" s="2">
        <v>3</v>
      </c>
      <c r="O15" s="17" t="s">
        <v>12</v>
      </c>
      <c r="P15" s="8" t="s">
        <v>33</v>
      </c>
      <c r="Q15" s="13">
        <v>19</v>
      </c>
      <c r="R15" s="13">
        <v>1</v>
      </c>
      <c r="S15" s="33">
        <f>O5/Q15*R15</f>
        <v>14794.298245614036</v>
      </c>
      <c r="T15" s="32">
        <f t="shared" si="0"/>
        <v>159080.26315789475</v>
      </c>
      <c r="U15" s="37">
        <f>G4</f>
        <v>44732</v>
      </c>
    </row>
    <row r="16" spans="1:21" ht="21" customHeight="1" x14ac:dyDescent="0.35">
      <c r="B16" s="35">
        <v>1</v>
      </c>
      <c r="C16" s="14" t="s">
        <v>14</v>
      </c>
      <c r="D16" s="15" t="s">
        <v>13</v>
      </c>
      <c r="E16" s="2">
        <v>400</v>
      </c>
      <c r="F16" s="2">
        <v>14</v>
      </c>
      <c r="G16" s="16">
        <f>G5/E16*F16</f>
        <v>132650</v>
      </c>
      <c r="H16" s="7">
        <v>2</v>
      </c>
      <c r="I16" s="17" t="s">
        <v>14</v>
      </c>
      <c r="J16" s="8" t="s">
        <v>26</v>
      </c>
      <c r="K16" s="2">
        <v>114</v>
      </c>
      <c r="L16" s="2">
        <v>5</v>
      </c>
      <c r="M16" s="33">
        <f>I5/K16*L16</f>
        <v>11635.964912280702</v>
      </c>
      <c r="N16" s="2">
        <v>3</v>
      </c>
      <c r="O16" s="17" t="s">
        <v>14</v>
      </c>
      <c r="P16" s="8" t="s">
        <v>33</v>
      </c>
      <c r="Q16" s="13">
        <v>19</v>
      </c>
      <c r="R16" s="13">
        <v>1</v>
      </c>
      <c r="S16" s="33">
        <f>O5/Q16*R16</f>
        <v>14794.298245614036</v>
      </c>
      <c r="T16" s="32">
        <f t="shared" si="0"/>
        <v>159080.26315789475</v>
      </c>
      <c r="U16" s="37">
        <f>G4</f>
        <v>44732</v>
      </c>
    </row>
    <row r="17" spans="2:21" ht="21" customHeight="1" x14ac:dyDescent="0.35">
      <c r="B17" s="35">
        <v>1</v>
      </c>
      <c r="C17" s="14" t="s">
        <v>15</v>
      </c>
      <c r="D17" s="15" t="s">
        <v>7</v>
      </c>
      <c r="E17" s="2">
        <v>400</v>
      </c>
      <c r="F17" s="2">
        <v>28</v>
      </c>
      <c r="G17" s="16">
        <f>G5/E17*F17</f>
        <v>265300</v>
      </c>
      <c r="H17" s="7">
        <v>2</v>
      </c>
      <c r="I17" s="17" t="s">
        <v>15</v>
      </c>
      <c r="J17" s="8" t="s">
        <v>25</v>
      </c>
      <c r="K17" s="2">
        <v>114</v>
      </c>
      <c r="L17" s="2">
        <v>10</v>
      </c>
      <c r="M17" s="33">
        <f>I5/K17*L17</f>
        <v>23271.929824561405</v>
      </c>
      <c r="N17" s="2">
        <v>3</v>
      </c>
      <c r="O17" s="17" t="s">
        <v>15</v>
      </c>
      <c r="P17" s="8" t="s">
        <v>32</v>
      </c>
      <c r="Q17" s="13">
        <v>19</v>
      </c>
      <c r="R17" s="13">
        <v>2</v>
      </c>
      <c r="S17" s="33">
        <f>O5/Q17*R17</f>
        <v>29588.596491228072</v>
      </c>
      <c r="T17" s="32">
        <f t="shared" si="0"/>
        <v>318160.5263157895</v>
      </c>
      <c r="U17" s="37">
        <f>G4</f>
        <v>44732</v>
      </c>
    </row>
    <row r="18" spans="2:21" ht="21" customHeight="1" x14ac:dyDescent="0.35">
      <c r="B18" s="35">
        <v>1</v>
      </c>
      <c r="C18" s="14" t="s">
        <v>16</v>
      </c>
      <c r="D18" s="15" t="s">
        <v>13</v>
      </c>
      <c r="E18" s="2">
        <v>400</v>
      </c>
      <c r="F18" s="2">
        <v>14</v>
      </c>
      <c r="G18" s="16">
        <f>G5/E18*F18</f>
        <v>132650</v>
      </c>
      <c r="H18" s="7">
        <v>2</v>
      </c>
      <c r="I18" s="17" t="s">
        <v>16</v>
      </c>
      <c r="J18" s="8" t="s">
        <v>26</v>
      </c>
      <c r="K18" s="2">
        <v>114</v>
      </c>
      <c r="L18" s="2">
        <v>5</v>
      </c>
      <c r="M18" s="33">
        <f>I5/K18*L18</f>
        <v>11635.964912280702</v>
      </c>
      <c r="N18" s="2">
        <v>3</v>
      </c>
      <c r="O18" s="17" t="s">
        <v>16</v>
      </c>
      <c r="P18" s="8" t="s">
        <v>33</v>
      </c>
      <c r="Q18" s="13">
        <v>19</v>
      </c>
      <c r="R18" s="13">
        <v>1</v>
      </c>
      <c r="S18" s="33">
        <f>O5/Q18*R18</f>
        <v>14794.298245614036</v>
      </c>
      <c r="T18" s="32">
        <f t="shared" si="0"/>
        <v>159080.26315789475</v>
      </c>
      <c r="U18" s="37">
        <f>G4</f>
        <v>44732</v>
      </c>
    </row>
    <row r="19" spans="2:21" ht="21" customHeight="1" x14ac:dyDescent="0.35">
      <c r="B19" s="35">
        <v>1</v>
      </c>
      <c r="C19" s="14" t="s">
        <v>17</v>
      </c>
      <c r="D19" s="15" t="s">
        <v>13</v>
      </c>
      <c r="E19" s="2">
        <v>400</v>
      </c>
      <c r="F19" s="2">
        <v>14</v>
      </c>
      <c r="G19" s="16">
        <f>G5/E19*F19</f>
        <v>132650</v>
      </c>
      <c r="H19" s="7">
        <v>2</v>
      </c>
      <c r="I19" s="17" t="s">
        <v>17</v>
      </c>
      <c r="J19" s="8" t="s">
        <v>26</v>
      </c>
      <c r="K19" s="2">
        <v>114</v>
      </c>
      <c r="L19" s="2">
        <v>5</v>
      </c>
      <c r="M19" s="33">
        <f>I5/K19*L19</f>
        <v>11635.964912280702</v>
      </c>
      <c r="N19" s="2">
        <v>3</v>
      </c>
      <c r="O19" s="17" t="s">
        <v>17</v>
      </c>
      <c r="P19" s="8" t="s">
        <v>33</v>
      </c>
      <c r="Q19" s="13">
        <v>19</v>
      </c>
      <c r="R19" s="13">
        <v>1</v>
      </c>
      <c r="S19" s="33">
        <f>O5/Q19*R19</f>
        <v>14794.298245614036</v>
      </c>
      <c r="T19" s="32">
        <f t="shared" si="0"/>
        <v>159080.26315789475</v>
      </c>
      <c r="U19" s="37">
        <f>G4</f>
        <v>44732</v>
      </c>
    </row>
    <row r="20" spans="2:21" ht="21" customHeight="1" x14ac:dyDescent="0.35">
      <c r="B20" s="35">
        <v>1</v>
      </c>
      <c r="C20" s="14" t="s">
        <v>18</v>
      </c>
      <c r="D20" s="15" t="s">
        <v>13</v>
      </c>
      <c r="E20" s="2">
        <v>400</v>
      </c>
      <c r="F20" s="2">
        <v>14</v>
      </c>
      <c r="G20" s="16">
        <f>G5/E20*F20</f>
        <v>132650</v>
      </c>
      <c r="H20" s="7">
        <v>2</v>
      </c>
      <c r="I20" s="17" t="s">
        <v>18</v>
      </c>
      <c r="J20" s="8" t="s">
        <v>26</v>
      </c>
      <c r="K20" s="2">
        <v>114</v>
      </c>
      <c r="L20" s="2">
        <v>5</v>
      </c>
      <c r="M20" s="33">
        <f>I5/K20*L20</f>
        <v>11635.964912280702</v>
      </c>
      <c r="N20" s="2">
        <v>3</v>
      </c>
      <c r="O20" s="17" t="s">
        <v>18</v>
      </c>
      <c r="P20" s="8" t="s">
        <v>33</v>
      </c>
      <c r="Q20" s="13">
        <v>19</v>
      </c>
      <c r="R20" s="13">
        <v>1</v>
      </c>
      <c r="S20" s="33">
        <f>O5/Q20*R20</f>
        <v>14794.298245614036</v>
      </c>
      <c r="T20" s="32">
        <f t="shared" si="0"/>
        <v>159080.26315789475</v>
      </c>
      <c r="U20" s="37">
        <f>G4</f>
        <v>44732</v>
      </c>
    </row>
    <row r="21" spans="2:21" ht="21" customHeight="1" x14ac:dyDescent="0.35">
      <c r="B21" s="35">
        <v>1</v>
      </c>
      <c r="C21" s="14" t="s">
        <v>19</v>
      </c>
      <c r="D21" s="15" t="s">
        <v>13</v>
      </c>
      <c r="E21" s="2">
        <v>400</v>
      </c>
      <c r="F21" s="2">
        <v>14</v>
      </c>
      <c r="G21" s="16">
        <f>G5/E21*F21</f>
        <v>132650</v>
      </c>
      <c r="H21" s="2"/>
      <c r="I21" s="2" t="s">
        <v>36</v>
      </c>
      <c r="J21" s="2" t="s">
        <v>36</v>
      </c>
      <c r="K21" s="2">
        <v>0</v>
      </c>
      <c r="L21" s="2">
        <v>0</v>
      </c>
      <c r="M21" s="33">
        <v>0</v>
      </c>
      <c r="N21" s="2">
        <v>3</v>
      </c>
      <c r="O21" s="2" t="s">
        <v>36</v>
      </c>
      <c r="P21" s="8" t="s">
        <v>36</v>
      </c>
      <c r="Q21" s="13">
        <v>0</v>
      </c>
      <c r="R21" s="13">
        <v>0</v>
      </c>
      <c r="S21" s="33">
        <v>0</v>
      </c>
      <c r="T21" s="32">
        <f t="shared" si="0"/>
        <v>132650</v>
      </c>
      <c r="U21" s="37">
        <f>G4</f>
        <v>44732</v>
      </c>
    </row>
    <row r="22" spans="2:21" ht="21" customHeight="1" x14ac:dyDescent="0.35">
      <c r="B22" s="35">
        <v>1</v>
      </c>
      <c r="C22" s="14" t="s">
        <v>20</v>
      </c>
      <c r="D22" s="15" t="s">
        <v>13</v>
      </c>
      <c r="E22" s="2">
        <v>400</v>
      </c>
      <c r="F22" s="2">
        <v>14</v>
      </c>
      <c r="G22" s="16">
        <f>G5/E22*F22</f>
        <v>132650</v>
      </c>
      <c r="H22" s="2"/>
      <c r="I22" s="2" t="s">
        <v>36</v>
      </c>
      <c r="J22" s="2" t="s">
        <v>36</v>
      </c>
      <c r="K22" s="2">
        <v>0</v>
      </c>
      <c r="L22" s="2">
        <v>0</v>
      </c>
      <c r="M22" s="33">
        <v>0</v>
      </c>
      <c r="N22" s="2">
        <v>3</v>
      </c>
      <c r="O22" s="2" t="s">
        <v>36</v>
      </c>
      <c r="P22" s="8" t="s">
        <v>36</v>
      </c>
      <c r="Q22" s="13">
        <v>0</v>
      </c>
      <c r="R22" s="13">
        <v>0</v>
      </c>
      <c r="S22" s="33">
        <v>0</v>
      </c>
      <c r="T22" s="32">
        <f t="shared" si="0"/>
        <v>132650</v>
      </c>
      <c r="U22" s="37">
        <f>G4</f>
        <v>44732</v>
      </c>
    </row>
    <row r="23" spans="2:21" ht="21" customHeight="1" x14ac:dyDescent="0.35">
      <c r="B23" s="35">
        <v>1</v>
      </c>
      <c r="C23" s="14" t="s">
        <v>21</v>
      </c>
      <c r="D23" s="15" t="s">
        <v>7</v>
      </c>
      <c r="E23" s="2">
        <v>400</v>
      </c>
      <c r="F23" s="2">
        <v>28</v>
      </c>
      <c r="G23" s="16">
        <f>G5/E23*F23</f>
        <v>265300</v>
      </c>
      <c r="H23" s="2"/>
      <c r="I23" s="2" t="s">
        <v>36</v>
      </c>
      <c r="J23" s="2" t="s">
        <v>36</v>
      </c>
      <c r="K23" s="2">
        <v>0</v>
      </c>
      <c r="L23" s="2">
        <v>0</v>
      </c>
      <c r="M23" s="33">
        <v>0</v>
      </c>
      <c r="N23" s="2">
        <v>3</v>
      </c>
      <c r="O23" s="2" t="s">
        <v>36</v>
      </c>
      <c r="P23" s="8" t="s">
        <v>36</v>
      </c>
      <c r="Q23" s="13">
        <v>0</v>
      </c>
      <c r="R23" s="13">
        <v>0</v>
      </c>
      <c r="S23" s="33">
        <v>0</v>
      </c>
      <c r="T23" s="32">
        <f t="shared" si="0"/>
        <v>265300</v>
      </c>
      <c r="U23" s="37">
        <f>G4</f>
        <v>44732</v>
      </c>
    </row>
    <row r="24" spans="2:21" ht="21" customHeight="1" x14ac:dyDescent="0.35">
      <c r="B24" s="35">
        <v>1</v>
      </c>
      <c r="C24" s="14" t="s">
        <v>22</v>
      </c>
      <c r="D24" s="15" t="s">
        <v>7</v>
      </c>
      <c r="E24" s="2">
        <v>400</v>
      </c>
      <c r="F24" s="2">
        <v>28</v>
      </c>
      <c r="G24" s="16">
        <f>G5/E24*F24</f>
        <v>265300</v>
      </c>
      <c r="H24" s="7">
        <v>2</v>
      </c>
      <c r="I24" s="17" t="s">
        <v>21</v>
      </c>
      <c r="J24" s="8" t="s">
        <v>25</v>
      </c>
      <c r="K24" s="2">
        <v>114</v>
      </c>
      <c r="L24" s="2">
        <v>10</v>
      </c>
      <c r="M24" s="33">
        <f>I5/K24*L24</f>
        <v>23271.929824561405</v>
      </c>
      <c r="N24" s="2">
        <v>3</v>
      </c>
      <c r="O24" s="17" t="s">
        <v>21</v>
      </c>
      <c r="P24" s="8" t="s">
        <v>32</v>
      </c>
      <c r="Q24" s="13">
        <v>19</v>
      </c>
      <c r="R24" s="13">
        <v>2</v>
      </c>
      <c r="S24" s="33">
        <f>O5/Q24*R24</f>
        <v>29588.596491228072</v>
      </c>
      <c r="T24" s="32">
        <f t="shared" si="0"/>
        <v>318160.5263157895</v>
      </c>
      <c r="U24" s="37">
        <f>G4</f>
        <v>44732</v>
      </c>
    </row>
    <row r="25" spans="2:21" ht="21" customHeight="1" x14ac:dyDescent="0.35">
      <c r="B25" s="47">
        <v>1</v>
      </c>
      <c r="C25" s="48" t="s">
        <v>23</v>
      </c>
      <c r="D25" s="49" t="s">
        <v>7</v>
      </c>
      <c r="E25" s="10">
        <v>400</v>
      </c>
      <c r="F25" s="10">
        <v>28</v>
      </c>
      <c r="G25" s="50">
        <f>G5/E25*F25</f>
        <v>265300</v>
      </c>
      <c r="H25" s="51">
        <v>2</v>
      </c>
      <c r="I25" s="52" t="s">
        <v>22</v>
      </c>
      <c r="J25" s="53" t="s">
        <v>25</v>
      </c>
      <c r="K25" s="10">
        <v>114</v>
      </c>
      <c r="L25" s="10">
        <v>10</v>
      </c>
      <c r="M25" s="54">
        <f>I5/K25*L25</f>
        <v>23271.929824561405</v>
      </c>
      <c r="N25" s="10">
        <v>3</v>
      </c>
      <c r="O25" s="52" t="s">
        <v>22</v>
      </c>
      <c r="P25" s="53" t="s">
        <v>32</v>
      </c>
      <c r="Q25" s="55">
        <v>19</v>
      </c>
      <c r="R25" s="55">
        <v>2</v>
      </c>
      <c r="S25" s="54">
        <f>O5/Q25*R25</f>
        <v>29588.596491228072</v>
      </c>
      <c r="T25" s="56">
        <f t="shared" si="0"/>
        <v>318160.5263157895</v>
      </c>
      <c r="U25" s="57">
        <f>G4</f>
        <v>44732</v>
      </c>
    </row>
  </sheetData>
  <sheetProtection algorithmName="SHA-512" hashValue="luLtdhYffGX0u49ZgPVcRbGkFK1DZQgEMDxrEDvaPQQoX6fwJnyrww9LR1TUUvCTBXGZNVM+2MwAisIqa0glrg==" saltValue="rxsReVtcwNge0KsIj/IPGg==" spinCount="100000" sheet="1" objects="1" scenario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t_formulaire">
              <controlPr defaultSize="0" print="0" autoFill="0" autoPict="0" macro="[0]!OpenUserForm">
                <anchor moveWithCells="1" sizeWithCells="1">
                  <from>
                    <xdr:col>1</xdr:col>
                    <xdr:colOff>561975</xdr:colOff>
                    <xdr:row>3</xdr:row>
                    <xdr:rowOff>28575</xdr:rowOff>
                  </from>
                  <to>
                    <xdr:col>2</xdr:col>
                    <xdr:colOff>2438400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t_quitter">
              <controlPr defaultSize="0" print="0" autoFill="0" autoPict="0" macro="[0]!FERMER">
                <anchor moveWithCells="1" sizeWithCells="1">
                  <from>
                    <xdr:col>9</xdr:col>
                    <xdr:colOff>28575</xdr:colOff>
                    <xdr:row>2</xdr:row>
                    <xdr:rowOff>142875</xdr:rowOff>
                  </from>
                  <to>
                    <xdr:col>11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defaultSize="0" print="0" autoFill="0" autoPict="0" macro="[0]!LancerUserFormMobile">
                <anchor moveWithCells="1" sizeWithCells="1">
                  <from>
                    <xdr:col>2</xdr:col>
                    <xdr:colOff>0</xdr:colOff>
                    <xdr:row>0</xdr:row>
                    <xdr:rowOff>180975</xdr:rowOff>
                  </from>
                  <to>
                    <xdr:col>2</xdr:col>
                    <xdr:colOff>2419350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U30"/>
  <sheetViews>
    <sheetView workbookViewId="0">
      <selection activeCell="G14" sqref="G14"/>
    </sheetView>
  </sheetViews>
  <sheetFormatPr baseColWidth="10" defaultRowHeight="15" x14ac:dyDescent="0.25"/>
  <cols>
    <col min="2" max="2" width="6.42578125" customWidth="1"/>
    <col min="3" max="3" width="37.5703125" bestFit="1" customWidth="1"/>
    <col min="4" max="4" width="23.7109375" bestFit="1" customWidth="1"/>
    <col min="5" max="5" width="8.42578125" customWidth="1"/>
    <col min="6" max="6" width="5.85546875" customWidth="1"/>
    <col min="7" max="7" width="16.140625" customWidth="1"/>
    <col min="8" max="8" width="5.7109375" customWidth="1"/>
    <col min="9" max="9" width="32.5703125" bestFit="1" customWidth="1"/>
    <col min="10" max="10" width="21.28515625" customWidth="1"/>
    <col min="11" max="11" width="5.42578125" customWidth="1"/>
    <col min="12" max="12" width="3.85546875" customWidth="1"/>
    <col min="13" max="13" width="21.5703125" customWidth="1"/>
    <col min="14" max="14" width="8.42578125" customWidth="1"/>
    <col min="15" max="15" width="35.28515625" customWidth="1"/>
    <col min="16" max="16" width="21.28515625" customWidth="1"/>
    <col min="17" max="17" width="7.28515625" customWidth="1"/>
    <col min="18" max="18" width="6" customWidth="1"/>
    <col min="19" max="19" width="22.140625" customWidth="1"/>
    <col min="20" max="20" width="22.7109375" customWidth="1"/>
    <col min="21" max="21" width="28.140625" customWidth="1"/>
  </cols>
  <sheetData>
    <row r="1" spans="2:2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2:21" x14ac:dyDescent="0.25">
      <c r="B2" s="10"/>
      <c r="C2" s="10"/>
      <c r="D2" s="10"/>
      <c r="E2" s="10"/>
      <c r="F2" s="10"/>
      <c r="G2" s="26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2:2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2:21" ht="18.75" x14ac:dyDescent="0.25">
      <c r="B4" s="2"/>
      <c r="C4" s="27"/>
      <c r="D4" s="2"/>
      <c r="E4" s="2"/>
      <c r="F4" s="2"/>
      <c r="G4" s="30">
        <v>44732</v>
      </c>
      <c r="H4" s="1"/>
      <c r="I4" s="5" t="s">
        <v>30</v>
      </c>
      <c r="J4" s="2"/>
      <c r="K4" s="2"/>
      <c r="L4" s="2"/>
      <c r="M4" s="2"/>
      <c r="N4" s="2"/>
      <c r="O4" s="11" t="s">
        <v>34</v>
      </c>
      <c r="P4" s="2"/>
      <c r="Q4" s="2"/>
      <c r="R4" s="2"/>
      <c r="S4" s="2"/>
      <c r="T4" s="2"/>
      <c r="U4" s="2"/>
    </row>
    <row r="5" spans="2:21" ht="21" x14ac:dyDescent="0.35">
      <c r="B5" s="2"/>
      <c r="C5" s="2"/>
      <c r="D5" s="6" t="s">
        <v>27</v>
      </c>
      <c r="E5" s="9"/>
      <c r="F5" s="9"/>
      <c r="G5" s="29">
        <v>3790000</v>
      </c>
      <c r="H5" s="1"/>
      <c r="I5" s="4">
        <f>G5/E10*F10</f>
        <v>265300</v>
      </c>
      <c r="J5" s="2"/>
      <c r="K5" s="2"/>
      <c r="L5" s="2"/>
      <c r="M5" s="2"/>
      <c r="N5" s="2"/>
      <c r="O5" s="12">
        <f>G8+M8</f>
        <v>281091.66666666669</v>
      </c>
      <c r="P5" s="2"/>
      <c r="Q5" s="2"/>
      <c r="R5" s="2"/>
      <c r="S5" s="2"/>
      <c r="T5" s="2"/>
      <c r="U5" s="2"/>
    </row>
    <row r="6" spans="2:21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2:21" ht="128.25" x14ac:dyDescent="0.25">
      <c r="B7" s="38" t="s">
        <v>0</v>
      </c>
      <c r="C7" s="39" t="s">
        <v>1</v>
      </c>
      <c r="D7" s="39" t="s">
        <v>2</v>
      </c>
      <c r="E7" s="40" t="s">
        <v>28</v>
      </c>
      <c r="F7" s="40" t="s">
        <v>29</v>
      </c>
      <c r="G7" s="41" t="s">
        <v>37</v>
      </c>
      <c r="H7" s="42" t="s">
        <v>40</v>
      </c>
      <c r="I7" s="42" t="s">
        <v>41</v>
      </c>
      <c r="J7" s="42" t="s">
        <v>42</v>
      </c>
      <c r="K7" s="40" t="s">
        <v>43</v>
      </c>
      <c r="L7" s="40" t="s">
        <v>44</v>
      </c>
      <c r="M7" s="42" t="s">
        <v>31</v>
      </c>
      <c r="N7" s="43" t="s">
        <v>45</v>
      </c>
      <c r="O7" s="43" t="s">
        <v>46</v>
      </c>
      <c r="P7" s="43" t="s">
        <v>47</v>
      </c>
      <c r="Q7" s="44" t="s">
        <v>48</v>
      </c>
      <c r="R7" s="44" t="s">
        <v>49</v>
      </c>
      <c r="S7" s="43" t="s">
        <v>38</v>
      </c>
      <c r="T7" s="45" t="s">
        <v>35</v>
      </c>
      <c r="U7" s="46" t="s">
        <v>39</v>
      </c>
    </row>
    <row r="8" spans="2:21" ht="21" x14ac:dyDescent="0.35">
      <c r="B8" s="34">
        <v>1</v>
      </c>
      <c r="C8" s="23" t="s">
        <v>3</v>
      </c>
      <c r="D8" s="24" t="s">
        <v>4</v>
      </c>
      <c r="E8" s="25">
        <v>400</v>
      </c>
      <c r="F8" s="25">
        <v>25</v>
      </c>
      <c r="G8" s="22">
        <f>G5/E8*F8</f>
        <v>236875</v>
      </c>
      <c r="H8" s="7">
        <v>2</v>
      </c>
      <c r="I8" s="17" t="s">
        <v>3</v>
      </c>
      <c r="J8" s="8" t="s">
        <v>24</v>
      </c>
      <c r="K8" s="2">
        <v>114</v>
      </c>
      <c r="L8" s="2">
        <v>19</v>
      </c>
      <c r="M8" s="33">
        <f>I5/K8*L8</f>
        <v>44216.666666666664</v>
      </c>
      <c r="N8" s="2">
        <v>3</v>
      </c>
      <c r="O8" s="2"/>
      <c r="P8" s="2"/>
      <c r="Q8" s="13"/>
      <c r="R8" s="13"/>
      <c r="S8" s="31">
        <v>0</v>
      </c>
      <c r="T8" s="32">
        <f>SUM(G8+M8+S8)</f>
        <v>281091.66666666669</v>
      </c>
      <c r="U8" s="37">
        <f>G4</f>
        <v>44732</v>
      </c>
    </row>
    <row r="9" spans="2:21" ht="21" x14ac:dyDescent="0.35">
      <c r="B9" s="35">
        <v>1</v>
      </c>
      <c r="C9" s="14" t="s">
        <v>5</v>
      </c>
      <c r="D9" s="15" t="s">
        <v>4</v>
      </c>
      <c r="E9" s="2">
        <v>400</v>
      </c>
      <c r="F9" s="2">
        <v>25</v>
      </c>
      <c r="G9" s="16">
        <f>G5/E9*F9</f>
        <v>236875</v>
      </c>
      <c r="H9" s="2"/>
      <c r="I9" s="2" t="s">
        <v>36</v>
      </c>
      <c r="J9" s="2" t="s">
        <v>36</v>
      </c>
      <c r="K9" s="2">
        <v>0</v>
      </c>
      <c r="L9" s="2">
        <v>0</v>
      </c>
      <c r="M9" s="33">
        <v>0</v>
      </c>
      <c r="N9" s="2">
        <v>3</v>
      </c>
      <c r="O9" s="2"/>
      <c r="P9" s="2" t="s">
        <v>36</v>
      </c>
      <c r="Q9" s="13">
        <v>0</v>
      </c>
      <c r="R9" s="13">
        <v>0</v>
      </c>
      <c r="S9" s="31">
        <v>0</v>
      </c>
      <c r="T9" s="32">
        <f t="shared" ref="T9:T25" si="0">SUM(G9+M9+S9)</f>
        <v>236875</v>
      </c>
      <c r="U9" s="37">
        <f>G4</f>
        <v>44732</v>
      </c>
    </row>
    <row r="10" spans="2:21" ht="21" x14ac:dyDescent="0.35">
      <c r="B10" s="35">
        <v>1</v>
      </c>
      <c r="C10" s="14" t="s">
        <v>6</v>
      </c>
      <c r="D10" s="15" t="s">
        <v>7</v>
      </c>
      <c r="E10" s="2">
        <v>400</v>
      </c>
      <c r="F10" s="2">
        <v>28</v>
      </c>
      <c r="G10" s="16">
        <f>G5/E10*F10</f>
        <v>265300</v>
      </c>
      <c r="H10" s="7">
        <v>2</v>
      </c>
      <c r="I10" s="17" t="s">
        <v>6</v>
      </c>
      <c r="J10" s="8" t="s">
        <v>25</v>
      </c>
      <c r="K10" s="2">
        <v>114</v>
      </c>
      <c r="L10" s="2">
        <v>10</v>
      </c>
      <c r="M10" s="33">
        <f>I5/K10*L10</f>
        <v>23271.929824561405</v>
      </c>
      <c r="N10" s="2">
        <v>3</v>
      </c>
      <c r="O10" s="17" t="s">
        <v>6</v>
      </c>
      <c r="P10" s="8" t="s">
        <v>32</v>
      </c>
      <c r="Q10" s="13">
        <v>19</v>
      </c>
      <c r="R10" s="13">
        <v>2</v>
      </c>
      <c r="S10" s="33">
        <f>O5/Q10*R10</f>
        <v>29588.596491228072</v>
      </c>
      <c r="T10" s="32">
        <f t="shared" si="0"/>
        <v>318160.5263157895</v>
      </c>
      <c r="U10" s="37">
        <f>G4</f>
        <v>44732</v>
      </c>
    </row>
    <row r="11" spans="2:21" ht="21" x14ac:dyDescent="0.35">
      <c r="B11" s="36">
        <v>1</v>
      </c>
      <c r="C11" s="19" t="s">
        <v>8</v>
      </c>
      <c r="D11" s="20" t="s">
        <v>7</v>
      </c>
      <c r="E11" s="21">
        <v>400</v>
      </c>
      <c r="F11" s="21">
        <v>28</v>
      </c>
      <c r="G11" s="18">
        <f>G5/E11*F11</f>
        <v>265300</v>
      </c>
      <c r="H11" s="2"/>
      <c r="I11" s="2" t="s">
        <v>36</v>
      </c>
      <c r="J11" s="2" t="s">
        <v>36</v>
      </c>
      <c r="K11" s="2">
        <v>0</v>
      </c>
      <c r="L11" s="2">
        <v>0</v>
      </c>
      <c r="M11" s="33">
        <v>0</v>
      </c>
      <c r="N11" s="2"/>
      <c r="O11" s="2" t="s">
        <v>36</v>
      </c>
      <c r="P11" s="2" t="s">
        <v>36</v>
      </c>
      <c r="Q11" s="13">
        <v>0</v>
      </c>
      <c r="R11" s="13">
        <v>0</v>
      </c>
      <c r="S11" s="33">
        <v>0</v>
      </c>
      <c r="T11" s="32">
        <f t="shared" si="0"/>
        <v>265300</v>
      </c>
      <c r="U11" s="37">
        <f>G4</f>
        <v>44732</v>
      </c>
    </row>
    <row r="12" spans="2:21" ht="21" x14ac:dyDescent="0.35">
      <c r="B12" s="35">
        <v>1</v>
      </c>
      <c r="C12" s="14" t="s">
        <v>9</v>
      </c>
      <c r="D12" s="15" t="s">
        <v>7</v>
      </c>
      <c r="E12" s="2">
        <v>400</v>
      </c>
      <c r="F12" s="2">
        <v>28</v>
      </c>
      <c r="G12" s="16">
        <f>G5/E12*F12</f>
        <v>265300</v>
      </c>
      <c r="H12" s="7">
        <v>2</v>
      </c>
      <c r="I12" s="17" t="s">
        <v>9</v>
      </c>
      <c r="J12" s="8" t="s">
        <v>25</v>
      </c>
      <c r="K12" s="2">
        <v>114</v>
      </c>
      <c r="L12" s="2">
        <v>10</v>
      </c>
      <c r="M12" s="33">
        <f>I5/K12*L12</f>
        <v>23271.929824561405</v>
      </c>
      <c r="N12" s="2">
        <v>3</v>
      </c>
      <c r="O12" s="17" t="s">
        <v>9</v>
      </c>
      <c r="P12" s="8" t="s">
        <v>32</v>
      </c>
      <c r="Q12" s="13">
        <v>19</v>
      </c>
      <c r="R12" s="13">
        <v>2</v>
      </c>
      <c r="S12" s="33">
        <f>O5/Q12*R12</f>
        <v>29588.596491228072</v>
      </c>
      <c r="T12" s="32">
        <f t="shared" si="0"/>
        <v>318160.5263157895</v>
      </c>
      <c r="U12" s="37">
        <f>G4</f>
        <v>44732</v>
      </c>
    </row>
    <row r="13" spans="2:21" ht="21" x14ac:dyDescent="0.35">
      <c r="B13" s="35">
        <v>1</v>
      </c>
      <c r="C13" s="14" t="s">
        <v>10</v>
      </c>
      <c r="D13" s="15" t="s">
        <v>7</v>
      </c>
      <c r="E13" s="2">
        <v>400</v>
      </c>
      <c r="F13" s="2">
        <v>28</v>
      </c>
      <c r="G13" s="16">
        <f>G5/E13*F13</f>
        <v>265300</v>
      </c>
      <c r="H13" s="7">
        <v>2</v>
      </c>
      <c r="I13" s="17" t="s">
        <v>10</v>
      </c>
      <c r="J13" s="8" t="s">
        <v>25</v>
      </c>
      <c r="K13" s="2">
        <v>114</v>
      </c>
      <c r="L13" s="2">
        <v>10</v>
      </c>
      <c r="M13" s="33">
        <f>I5/K13*L13</f>
        <v>23271.929824561405</v>
      </c>
      <c r="N13" s="2">
        <v>3</v>
      </c>
      <c r="O13" s="17" t="s">
        <v>10</v>
      </c>
      <c r="P13" s="8" t="s">
        <v>32</v>
      </c>
      <c r="Q13" s="13">
        <v>19</v>
      </c>
      <c r="R13" s="13">
        <v>2</v>
      </c>
      <c r="S13" s="33">
        <f>O5/Q13*R13</f>
        <v>29588.596491228072</v>
      </c>
      <c r="T13" s="32">
        <f t="shared" si="0"/>
        <v>318160.5263157895</v>
      </c>
      <c r="U13" s="37">
        <f>G4</f>
        <v>44732</v>
      </c>
    </row>
    <row r="14" spans="2:21" ht="21" x14ac:dyDescent="0.35">
      <c r="B14" s="35">
        <v>1</v>
      </c>
      <c r="C14" s="14" t="s">
        <v>11</v>
      </c>
      <c r="D14" s="15" t="s">
        <v>7</v>
      </c>
      <c r="E14" s="2">
        <v>400</v>
      </c>
      <c r="F14" s="2">
        <v>28</v>
      </c>
      <c r="G14" s="28">
        <f>G5/E14*F14</f>
        <v>265300</v>
      </c>
      <c r="H14" s="7">
        <v>2</v>
      </c>
      <c r="I14" s="17" t="s">
        <v>11</v>
      </c>
      <c r="J14" s="8" t="s">
        <v>25</v>
      </c>
      <c r="K14" s="2">
        <v>114</v>
      </c>
      <c r="L14" s="2">
        <v>10</v>
      </c>
      <c r="M14" s="33">
        <f>I5/K14*L14</f>
        <v>23271.929824561405</v>
      </c>
      <c r="N14" s="2">
        <v>3</v>
      </c>
      <c r="O14" s="17" t="s">
        <v>11</v>
      </c>
      <c r="P14" s="8" t="s">
        <v>32</v>
      </c>
      <c r="Q14" s="13">
        <v>19</v>
      </c>
      <c r="R14" s="13">
        <v>2</v>
      </c>
      <c r="S14" s="33">
        <f>O5/Q14*R14</f>
        <v>29588.596491228072</v>
      </c>
      <c r="T14" s="32">
        <f t="shared" si="0"/>
        <v>318160.5263157895</v>
      </c>
      <c r="U14" s="37">
        <f>G4</f>
        <v>44732</v>
      </c>
    </row>
    <row r="15" spans="2:21" ht="21" x14ac:dyDescent="0.35">
      <c r="B15" s="35">
        <v>1</v>
      </c>
      <c r="C15" s="14" t="s">
        <v>12</v>
      </c>
      <c r="D15" s="15" t="s">
        <v>13</v>
      </c>
      <c r="E15" s="2">
        <v>400</v>
      </c>
      <c r="F15" s="2">
        <v>14</v>
      </c>
      <c r="G15" s="16">
        <f>G5/E15*F15</f>
        <v>132650</v>
      </c>
      <c r="H15" s="7">
        <v>2</v>
      </c>
      <c r="I15" s="17" t="s">
        <v>12</v>
      </c>
      <c r="J15" s="8" t="s">
        <v>26</v>
      </c>
      <c r="K15" s="2">
        <v>114</v>
      </c>
      <c r="L15" s="2">
        <v>5</v>
      </c>
      <c r="M15" s="33">
        <f>I5/K15*L15</f>
        <v>11635.964912280702</v>
      </c>
      <c r="N15" s="2">
        <v>3</v>
      </c>
      <c r="O15" s="17" t="s">
        <v>12</v>
      </c>
      <c r="P15" s="8" t="s">
        <v>33</v>
      </c>
      <c r="Q15" s="13">
        <v>19</v>
      </c>
      <c r="R15" s="13">
        <v>1</v>
      </c>
      <c r="S15" s="33">
        <f>O5/Q15*R15</f>
        <v>14794.298245614036</v>
      </c>
      <c r="T15" s="32">
        <f t="shared" si="0"/>
        <v>159080.26315789475</v>
      </c>
      <c r="U15" s="37">
        <f>G4</f>
        <v>44732</v>
      </c>
    </row>
    <row r="16" spans="2:21" ht="21" x14ac:dyDescent="0.35">
      <c r="B16" s="35">
        <v>1</v>
      </c>
      <c r="C16" s="14" t="s">
        <v>14</v>
      </c>
      <c r="D16" s="15" t="s">
        <v>13</v>
      </c>
      <c r="E16" s="2">
        <v>400</v>
      </c>
      <c r="F16" s="2">
        <v>14</v>
      </c>
      <c r="G16" s="16">
        <f>G5/E16*F16</f>
        <v>132650</v>
      </c>
      <c r="H16" s="7">
        <v>2</v>
      </c>
      <c r="I16" s="17" t="s">
        <v>14</v>
      </c>
      <c r="J16" s="8" t="s">
        <v>26</v>
      </c>
      <c r="K16" s="2">
        <v>114</v>
      </c>
      <c r="L16" s="2">
        <v>5</v>
      </c>
      <c r="M16" s="33">
        <f>I5/K16*L16</f>
        <v>11635.964912280702</v>
      </c>
      <c r="N16" s="2">
        <v>3</v>
      </c>
      <c r="O16" s="17" t="s">
        <v>14</v>
      </c>
      <c r="P16" s="8" t="s">
        <v>33</v>
      </c>
      <c r="Q16" s="13">
        <v>19</v>
      </c>
      <c r="R16" s="13">
        <v>1</v>
      </c>
      <c r="S16" s="33">
        <f>O5/Q16*R16</f>
        <v>14794.298245614036</v>
      </c>
      <c r="T16" s="32">
        <f t="shared" si="0"/>
        <v>159080.26315789475</v>
      </c>
      <c r="U16" s="37">
        <f>G4</f>
        <v>44732</v>
      </c>
    </row>
    <row r="17" spans="2:21" ht="21" x14ac:dyDescent="0.35">
      <c r="B17" s="35">
        <v>1</v>
      </c>
      <c r="C17" s="14" t="s">
        <v>15</v>
      </c>
      <c r="D17" s="15" t="s">
        <v>7</v>
      </c>
      <c r="E17" s="2">
        <v>400</v>
      </c>
      <c r="F17" s="2">
        <v>28</v>
      </c>
      <c r="G17" s="16">
        <f>G5/E17*F17</f>
        <v>265300</v>
      </c>
      <c r="H17" s="7">
        <v>2</v>
      </c>
      <c r="I17" s="17" t="s">
        <v>15</v>
      </c>
      <c r="J17" s="8" t="s">
        <v>25</v>
      </c>
      <c r="K17" s="2">
        <v>114</v>
      </c>
      <c r="L17" s="2">
        <v>10</v>
      </c>
      <c r="M17" s="33">
        <f>I5/K17*L17</f>
        <v>23271.929824561405</v>
      </c>
      <c r="N17" s="2">
        <v>3</v>
      </c>
      <c r="O17" s="17" t="s">
        <v>15</v>
      </c>
      <c r="P17" s="8" t="s">
        <v>32</v>
      </c>
      <c r="Q17" s="13">
        <v>19</v>
      </c>
      <c r="R17" s="13">
        <v>2</v>
      </c>
      <c r="S17" s="33">
        <f>O5/Q17*R17</f>
        <v>29588.596491228072</v>
      </c>
      <c r="T17" s="32">
        <f t="shared" si="0"/>
        <v>318160.5263157895</v>
      </c>
      <c r="U17" s="37">
        <f>G4</f>
        <v>44732</v>
      </c>
    </row>
    <row r="18" spans="2:21" ht="21" x14ac:dyDescent="0.35">
      <c r="B18" s="35">
        <v>1</v>
      </c>
      <c r="C18" s="14" t="s">
        <v>16</v>
      </c>
      <c r="D18" s="15" t="s">
        <v>13</v>
      </c>
      <c r="E18" s="2">
        <v>400</v>
      </c>
      <c r="F18" s="2">
        <v>14</v>
      </c>
      <c r="G18" s="16">
        <f>G5/E18*F18</f>
        <v>132650</v>
      </c>
      <c r="H18" s="7">
        <v>2</v>
      </c>
      <c r="I18" s="17" t="s">
        <v>16</v>
      </c>
      <c r="J18" s="8" t="s">
        <v>26</v>
      </c>
      <c r="K18" s="2">
        <v>114</v>
      </c>
      <c r="L18" s="2">
        <v>5</v>
      </c>
      <c r="M18" s="33">
        <f>I5/K18*L18</f>
        <v>11635.964912280702</v>
      </c>
      <c r="N18" s="2">
        <v>3</v>
      </c>
      <c r="O18" s="17" t="s">
        <v>16</v>
      </c>
      <c r="P18" s="8" t="s">
        <v>33</v>
      </c>
      <c r="Q18" s="13">
        <v>19</v>
      </c>
      <c r="R18" s="13">
        <v>1</v>
      </c>
      <c r="S18" s="33">
        <f>O5/Q18*R18</f>
        <v>14794.298245614036</v>
      </c>
      <c r="T18" s="32">
        <f t="shared" si="0"/>
        <v>159080.26315789475</v>
      </c>
      <c r="U18" s="37">
        <f>G4</f>
        <v>44732</v>
      </c>
    </row>
    <row r="19" spans="2:21" ht="21" x14ac:dyDescent="0.35">
      <c r="B19" s="35">
        <v>1</v>
      </c>
      <c r="C19" s="14" t="s">
        <v>17</v>
      </c>
      <c r="D19" s="15" t="s">
        <v>13</v>
      </c>
      <c r="E19" s="2">
        <v>400</v>
      </c>
      <c r="F19" s="2">
        <v>14</v>
      </c>
      <c r="G19" s="16">
        <f>G5/E19*F19</f>
        <v>132650</v>
      </c>
      <c r="H19" s="7">
        <v>2</v>
      </c>
      <c r="I19" s="17" t="s">
        <v>17</v>
      </c>
      <c r="J19" s="8" t="s">
        <v>26</v>
      </c>
      <c r="K19" s="2">
        <v>114</v>
      </c>
      <c r="L19" s="2">
        <v>5</v>
      </c>
      <c r="M19" s="33">
        <f>I5/K19*L19</f>
        <v>11635.964912280702</v>
      </c>
      <c r="N19" s="2">
        <v>3</v>
      </c>
      <c r="O19" s="17" t="s">
        <v>17</v>
      </c>
      <c r="P19" s="8" t="s">
        <v>33</v>
      </c>
      <c r="Q19" s="13">
        <v>19</v>
      </c>
      <c r="R19" s="13">
        <v>1</v>
      </c>
      <c r="S19" s="33">
        <f>O5/Q19*R19</f>
        <v>14794.298245614036</v>
      </c>
      <c r="T19" s="32">
        <f t="shared" si="0"/>
        <v>159080.26315789475</v>
      </c>
      <c r="U19" s="37">
        <f>G4</f>
        <v>44732</v>
      </c>
    </row>
    <row r="20" spans="2:21" ht="21" x14ac:dyDescent="0.35">
      <c r="B20" s="35">
        <v>1</v>
      </c>
      <c r="C20" s="14" t="s">
        <v>18</v>
      </c>
      <c r="D20" s="15" t="s">
        <v>13</v>
      </c>
      <c r="E20" s="2">
        <v>400</v>
      </c>
      <c r="F20" s="2">
        <v>14</v>
      </c>
      <c r="G20" s="16">
        <f>G5/E20*F20</f>
        <v>132650</v>
      </c>
      <c r="H20" s="7">
        <v>2</v>
      </c>
      <c r="I20" s="17" t="s">
        <v>18</v>
      </c>
      <c r="J20" s="8" t="s">
        <v>26</v>
      </c>
      <c r="K20" s="2">
        <v>114</v>
      </c>
      <c r="L20" s="2">
        <v>5</v>
      </c>
      <c r="M20" s="33">
        <f>I5/K20*L20</f>
        <v>11635.964912280702</v>
      </c>
      <c r="N20" s="2">
        <v>3</v>
      </c>
      <c r="O20" s="17" t="s">
        <v>18</v>
      </c>
      <c r="P20" s="8" t="s">
        <v>33</v>
      </c>
      <c r="Q20" s="13">
        <v>19</v>
      </c>
      <c r="R20" s="13">
        <v>1</v>
      </c>
      <c r="S20" s="33">
        <f>O5/Q20*R20</f>
        <v>14794.298245614036</v>
      </c>
      <c r="T20" s="32">
        <f t="shared" si="0"/>
        <v>159080.26315789475</v>
      </c>
      <c r="U20" s="37">
        <f>G4</f>
        <v>44732</v>
      </c>
    </row>
    <row r="21" spans="2:21" ht="21" x14ac:dyDescent="0.35">
      <c r="B21" s="35">
        <v>1</v>
      </c>
      <c r="C21" s="14" t="s">
        <v>19</v>
      </c>
      <c r="D21" s="15" t="s">
        <v>13</v>
      </c>
      <c r="E21" s="2">
        <v>400</v>
      </c>
      <c r="F21" s="2">
        <v>14</v>
      </c>
      <c r="G21" s="16">
        <f>G5/E21*F21</f>
        <v>132650</v>
      </c>
      <c r="H21" s="2"/>
      <c r="I21" s="2" t="s">
        <v>36</v>
      </c>
      <c r="J21" s="2" t="s">
        <v>36</v>
      </c>
      <c r="K21" s="2">
        <v>0</v>
      </c>
      <c r="L21" s="2">
        <v>0</v>
      </c>
      <c r="M21" s="33">
        <v>0</v>
      </c>
      <c r="N21" s="2">
        <v>3</v>
      </c>
      <c r="O21" s="2" t="s">
        <v>36</v>
      </c>
      <c r="P21" s="8" t="s">
        <v>36</v>
      </c>
      <c r="Q21" s="13">
        <v>0</v>
      </c>
      <c r="R21" s="13">
        <v>0</v>
      </c>
      <c r="S21" s="33">
        <v>0</v>
      </c>
      <c r="T21" s="32">
        <f t="shared" si="0"/>
        <v>132650</v>
      </c>
      <c r="U21" s="37">
        <f>G4</f>
        <v>44732</v>
      </c>
    </row>
    <row r="22" spans="2:21" ht="21" x14ac:dyDescent="0.35">
      <c r="B22" s="35">
        <v>1</v>
      </c>
      <c r="C22" s="14" t="s">
        <v>20</v>
      </c>
      <c r="D22" s="15" t="s">
        <v>13</v>
      </c>
      <c r="E22" s="2">
        <v>400</v>
      </c>
      <c r="F22" s="2">
        <v>14</v>
      </c>
      <c r="G22" s="16">
        <f>G5/E22*F22</f>
        <v>132650</v>
      </c>
      <c r="H22" s="2"/>
      <c r="I22" s="2" t="s">
        <v>36</v>
      </c>
      <c r="J22" s="2" t="s">
        <v>36</v>
      </c>
      <c r="K22" s="2">
        <v>0</v>
      </c>
      <c r="L22" s="2">
        <v>0</v>
      </c>
      <c r="M22" s="33">
        <v>0</v>
      </c>
      <c r="N22" s="2">
        <v>3</v>
      </c>
      <c r="O22" s="2" t="s">
        <v>36</v>
      </c>
      <c r="P22" s="8" t="s">
        <v>36</v>
      </c>
      <c r="Q22" s="13">
        <v>0</v>
      </c>
      <c r="R22" s="13">
        <v>0</v>
      </c>
      <c r="S22" s="33">
        <v>0</v>
      </c>
      <c r="T22" s="32">
        <f t="shared" si="0"/>
        <v>132650</v>
      </c>
      <c r="U22" s="37">
        <f>G4</f>
        <v>44732</v>
      </c>
    </row>
    <row r="23" spans="2:21" ht="21" x14ac:dyDescent="0.35">
      <c r="B23" s="35">
        <v>1</v>
      </c>
      <c r="C23" s="14" t="s">
        <v>21</v>
      </c>
      <c r="D23" s="15" t="s">
        <v>7</v>
      </c>
      <c r="E23" s="2">
        <v>400</v>
      </c>
      <c r="F23" s="2">
        <v>28</v>
      </c>
      <c r="G23" s="16">
        <f>G5/E23*F23</f>
        <v>265300</v>
      </c>
      <c r="H23" s="2"/>
      <c r="I23" s="2" t="s">
        <v>36</v>
      </c>
      <c r="J23" s="2" t="s">
        <v>36</v>
      </c>
      <c r="K23" s="2">
        <v>0</v>
      </c>
      <c r="L23" s="2">
        <v>0</v>
      </c>
      <c r="M23" s="33">
        <v>0</v>
      </c>
      <c r="N23" s="2">
        <v>3</v>
      </c>
      <c r="O23" s="2" t="s">
        <v>36</v>
      </c>
      <c r="P23" s="8" t="s">
        <v>36</v>
      </c>
      <c r="Q23" s="13">
        <v>0</v>
      </c>
      <c r="R23" s="13">
        <v>0</v>
      </c>
      <c r="S23" s="33">
        <v>0</v>
      </c>
      <c r="T23" s="32">
        <f t="shared" si="0"/>
        <v>265300</v>
      </c>
      <c r="U23" s="37">
        <f>G4</f>
        <v>44732</v>
      </c>
    </row>
    <row r="24" spans="2:21" ht="21" x14ac:dyDescent="0.35">
      <c r="B24" s="35">
        <v>1</v>
      </c>
      <c r="C24" s="14" t="s">
        <v>22</v>
      </c>
      <c r="D24" s="15" t="s">
        <v>7</v>
      </c>
      <c r="E24" s="2">
        <v>400</v>
      </c>
      <c r="F24" s="2">
        <v>28</v>
      </c>
      <c r="G24" s="16">
        <f>G5/E24*F24</f>
        <v>265300</v>
      </c>
      <c r="H24" s="7">
        <v>2</v>
      </c>
      <c r="I24" s="17" t="s">
        <v>21</v>
      </c>
      <c r="J24" s="8" t="s">
        <v>25</v>
      </c>
      <c r="K24" s="2">
        <v>114</v>
      </c>
      <c r="L24" s="2">
        <v>10</v>
      </c>
      <c r="M24" s="33">
        <f>I5/K24*L24</f>
        <v>23271.929824561405</v>
      </c>
      <c r="N24" s="2">
        <v>3</v>
      </c>
      <c r="O24" s="17" t="s">
        <v>21</v>
      </c>
      <c r="P24" s="8" t="s">
        <v>32</v>
      </c>
      <c r="Q24" s="13">
        <v>19</v>
      </c>
      <c r="R24" s="13">
        <v>2</v>
      </c>
      <c r="S24" s="33">
        <f>O5/Q24*R24</f>
        <v>29588.596491228072</v>
      </c>
      <c r="T24" s="32">
        <f t="shared" si="0"/>
        <v>318160.5263157895</v>
      </c>
      <c r="U24" s="37">
        <f>G4</f>
        <v>44732</v>
      </c>
    </row>
    <row r="25" spans="2:21" ht="21" x14ac:dyDescent="0.35">
      <c r="B25" s="47">
        <v>1</v>
      </c>
      <c r="C25" s="48" t="s">
        <v>23</v>
      </c>
      <c r="D25" s="49" t="s">
        <v>7</v>
      </c>
      <c r="E25" s="10">
        <v>400</v>
      </c>
      <c r="F25" s="10">
        <v>28</v>
      </c>
      <c r="G25" s="50">
        <f>G5/E25*F25</f>
        <v>265300</v>
      </c>
      <c r="H25" s="51">
        <v>2</v>
      </c>
      <c r="I25" s="52" t="s">
        <v>22</v>
      </c>
      <c r="J25" s="53" t="s">
        <v>25</v>
      </c>
      <c r="K25" s="10">
        <v>114</v>
      </c>
      <c r="L25" s="10">
        <v>10</v>
      </c>
      <c r="M25" s="54">
        <f>I5/K25*L25</f>
        <v>23271.929824561405</v>
      </c>
      <c r="N25" s="10">
        <v>3</v>
      </c>
      <c r="O25" s="52" t="s">
        <v>22</v>
      </c>
      <c r="P25" s="53" t="s">
        <v>32</v>
      </c>
      <c r="Q25" s="55">
        <v>19</v>
      </c>
      <c r="R25" s="55">
        <v>2</v>
      </c>
      <c r="S25" s="54">
        <f>O5/Q25*R25</f>
        <v>29588.596491228072</v>
      </c>
      <c r="T25" s="56">
        <f t="shared" si="0"/>
        <v>318160.5263157895</v>
      </c>
      <c r="U25" s="57">
        <f>G4</f>
        <v>44732</v>
      </c>
    </row>
    <row r="26" spans="2:21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2:21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2:21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2:2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2:2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</sheetData>
  <sheetProtection algorithmName="SHA-512" hashValue="gIMXKz0uFuu/3bXm8w/ytFKgGjsj8ZFS0LHCLluxSj5Mv9zF1s3cDtzZIsdI4O8wEsnlYh178/B8Lv9YzKqPWQ==" saltValue="PYP/DkcYcto9e8XZR7K4SQ==" spinCount="100000" sheet="1" objects="1" scenario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3" name="Bt_formulaire">
              <controlPr defaultSize="0" print="0" autoFill="0" autoPict="0" macro="[0]!OpenUserForm">
                <anchor moveWithCells="1" sizeWithCells="1">
                  <from>
                    <xdr:col>1</xdr:col>
                    <xdr:colOff>561975</xdr:colOff>
                    <xdr:row>3</xdr:row>
                    <xdr:rowOff>28575</xdr:rowOff>
                  </from>
                  <to>
                    <xdr:col>2</xdr:col>
                    <xdr:colOff>2438400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4" name="Bt_quitter">
              <controlPr defaultSize="0" print="0" autoFill="0" autoPict="0" macro="[0]!FERMER">
                <anchor moveWithCells="1" sizeWithCells="1">
                  <from>
                    <xdr:col>9</xdr:col>
                    <xdr:colOff>28575</xdr:colOff>
                    <xdr:row>2</xdr:row>
                    <xdr:rowOff>142875</xdr:rowOff>
                  </from>
                  <to>
                    <xdr:col>11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5" name="Button 3">
              <controlPr defaultSize="0" print="0" autoFill="0" autoPict="0" macro="[0]!LancerUserFormMobile">
                <anchor moveWithCells="1" sizeWithCells="1">
                  <from>
                    <xdr:col>2</xdr:col>
                    <xdr:colOff>0</xdr:colOff>
                    <xdr:row>0</xdr:row>
                    <xdr:rowOff>180975</xdr:rowOff>
                  </from>
                  <to>
                    <xdr:col>2</xdr:col>
                    <xdr:colOff>2419350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U30"/>
  <sheetViews>
    <sheetView tabSelected="1" workbookViewId="0">
      <selection activeCell="I10" sqref="I10"/>
    </sheetView>
  </sheetViews>
  <sheetFormatPr baseColWidth="10" defaultRowHeight="15" x14ac:dyDescent="0.25"/>
  <cols>
    <col min="2" max="2" width="6.42578125" customWidth="1"/>
    <col min="3" max="3" width="37.5703125" bestFit="1" customWidth="1"/>
    <col min="4" max="4" width="23.7109375" bestFit="1" customWidth="1"/>
    <col min="5" max="5" width="8.42578125" customWidth="1"/>
    <col min="6" max="6" width="5.85546875" customWidth="1"/>
    <col min="7" max="7" width="16.140625" customWidth="1"/>
    <col min="8" max="8" width="5.7109375" customWidth="1"/>
    <col min="9" max="9" width="32.5703125" bestFit="1" customWidth="1"/>
    <col min="10" max="10" width="21.28515625" customWidth="1"/>
    <col min="11" max="11" width="5.42578125" customWidth="1"/>
    <col min="12" max="12" width="3.85546875" customWidth="1"/>
    <col min="13" max="13" width="21.5703125" customWidth="1"/>
    <col min="14" max="14" width="8.42578125" customWidth="1"/>
    <col min="15" max="15" width="35.28515625" customWidth="1"/>
    <col min="16" max="16" width="21.28515625" customWidth="1"/>
    <col min="17" max="17" width="7.28515625" customWidth="1"/>
    <col min="18" max="18" width="6" customWidth="1"/>
    <col min="19" max="19" width="22.140625" customWidth="1"/>
    <col min="20" max="20" width="22.7109375" customWidth="1"/>
    <col min="21" max="21" width="28.140625" customWidth="1"/>
  </cols>
  <sheetData>
    <row r="1" spans="2:2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2:21" x14ac:dyDescent="0.25">
      <c r="B2" s="10"/>
      <c r="C2" s="10"/>
      <c r="D2" s="10"/>
      <c r="E2" s="10"/>
      <c r="F2" s="10"/>
      <c r="G2" s="26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2:2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2:21" ht="18.75" x14ac:dyDescent="0.25">
      <c r="B4" s="2"/>
      <c r="C4" s="27"/>
      <c r="D4" s="2"/>
      <c r="E4" s="2"/>
      <c r="F4" s="2"/>
      <c r="G4" s="30">
        <v>44732</v>
      </c>
      <c r="H4" s="1"/>
      <c r="I4" s="5" t="s">
        <v>30</v>
      </c>
      <c r="J4" s="2"/>
      <c r="K4" s="2"/>
      <c r="L4" s="2"/>
      <c r="M4" s="2"/>
      <c r="N4" s="2"/>
      <c r="O4" s="11" t="s">
        <v>34</v>
      </c>
      <c r="P4" s="2"/>
      <c r="Q4" s="2"/>
      <c r="R4" s="2"/>
      <c r="S4" s="2"/>
      <c r="T4" s="2"/>
      <c r="U4" s="2"/>
    </row>
    <row r="5" spans="2:21" ht="21" x14ac:dyDescent="0.35">
      <c r="B5" s="2"/>
      <c r="C5" s="2"/>
      <c r="D5" s="6" t="s">
        <v>27</v>
      </c>
      <c r="E5" s="9"/>
      <c r="F5" s="9"/>
      <c r="G5" s="29">
        <v>3790000</v>
      </c>
      <c r="H5" s="1"/>
      <c r="I5" s="4">
        <f>G5/E10*F10</f>
        <v>265300</v>
      </c>
      <c r="J5" s="2"/>
      <c r="K5" s="2"/>
      <c r="L5" s="2"/>
      <c r="M5" s="2"/>
      <c r="N5" s="2"/>
      <c r="O5" s="12">
        <f>G8+M8</f>
        <v>281091.66666666669</v>
      </c>
      <c r="P5" s="2"/>
      <c r="Q5" s="2"/>
      <c r="R5" s="2"/>
      <c r="S5" s="2"/>
      <c r="T5" s="2"/>
      <c r="U5" s="2"/>
    </row>
    <row r="6" spans="2:21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2:21" ht="128.25" x14ac:dyDescent="0.25">
      <c r="B7" s="38" t="s">
        <v>0</v>
      </c>
      <c r="C7" s="39" t="s">
        <v>1</v>
      </c>
      <c r="D7" s="39" t="s">
        <v>2</v>
      </c>
      <c r="E7" s="40" t="s">
        <v>28</v>
      </c>
      <c r="F7" s="40" t="s">
        <v>29</v>
      </c>
      <c r="G7" s="41" t="s">
        <v>37</v>
      </c>
      <c r="H7" s="42" t="s">
        <v>40</v>
      </c>
      <c r="I7" s="42" t="s">
        <v>41</v>
      </c>
      <c r="J7" s="42" t="s">
        <v>42</v>
      </c>
      <c r="K7" s="40" t="s">
        <v>43</v>
      </c>
      <c r="L7" s="40" t="s">
        <v>44</v>
      </c>
      <c r="M7" s="42" t="s">
        <v>31</v>
      </c>
      <c r="N7" s="43" t="s">
        <v>45</v>
      </c>
      <c r="O7" s="43" t="s">
        <v>46</v>
      </c>
      <c r="P7" s="43" t="s">
        <v>47</v>
      </c>
      <c r="Q7" s="44" t="s">
        <v>48</v>
      </c>
      <c r="R7" s="44" t="s">
        <v>49</v>
      </c>
      <c r="S7" s="43" t="s">
        <v>38</v>
      </c>
      <c r="T7" s="45" t="s">
        <v>35</v>
      </c>
      <c r="U7" s="46" t="s">
        <v>39</v>
      </c>
    </row>
    <row r="8" spans="2:21" ht="21" x14ac:dyDescent="0.35">
      <c r="B8" s="34">
        <v>1</v>
      </c>
      <c r="C8" s="23" t="s">
        <v>3</v>
      </c>
      <c r="D8" s="24" t="s">
        <v>4</v>
      </c>
      <c r="E8" s="25">
        <v>400</v>
      </c>
      <c r="F8" s="25">
        <v>25</v>
      </c>
      <c r="G8" s="22">
        <f>G5/E8*F8</f>
        <v>236875</v>
      </c>
      <c r="H8" s="7">
        <v>2</v>
      </c>
      <c r="I8" s="17" t="s">
        <v>3</v>
      </c>
      <c r="J8" s="8" t="s">
        <v>24</v>
      </c>
      <c r="K8" s="2">
        <v>114</v>
      </c>
      <c r="L8" s="2">
        <v>19</v>
      </c>
      <c r="M8" s="33">
        <f>I5/K8*L8</f>
        <v>44216.666666666664</v>
      </c>
      <c r="N8" s="2">
        <v>3</v>
      </c>
      <c r="O8" s="2"/>
      <c r="P8" s="2"/>
      <c r="Q8" s="13"/>
      <c r="R8" s="13"/>
      <c r="S8" s="31">
        <v>0</v>
      </c>
      <c r="T8" s="32">
        <f>SUM(G8+M8+S8)</f>
        <v>281091.66666666669</v>
      </c>
      <c r="U8" s="37">
        <f>G4</f>
        <v>44732</v>
      </c>
    </row>
    <row r="9" spans="2:21" ht="21" x14ac:dyDescent="0.35">
      <c r="B9" s="35">
        <v>1</v>
      </c>
      <c r="C9" s="14" t="s">
        <v>5</v>
      </c>
      <c r="D9" s="15" t="s">
        <v>4</v>
      </c>
      <c r="E9" s="2">
        <v>400</v>
      </c>
      <c r="F9" s="2">
        <v>25</v>
      </c>
      <c r="G9" s="16">
        <f>G5/E9*F9</f>
        <v>236875</v>
      </c>
      <c r="H9" s="2"/>
      <c r="I9" s="2" t="s">
        <v>36</v>
      </c>
      <c r="J9" s="2" t="s">
        <v>36</v>
      </c>
      <c r="K9" s="2">
        <v>0</v>
      </c>
      <c r="L9" s="2">
        <v>0</v>
      </c>
      <c r="M9" s="33">
        <v>0</v>
      </c>
      <c r="N9" s="2">
        <v>3</v>
      </c>
      <c r="O9" s="2"/>
      <c r="P9" s="2" t="s">
        <v>36</v>
      </c>
      <c r="Q9" s="13">
        <v>0</v>
      </c>
      <c r="R9" s="13">
        <v>0</v>
      </c>
      <c r="S9" s="31">
        <v>0</v>
      </c>
      <c r="T9" s="32">
        <f t="shared" ref="T9:T25" si="0">SUM(G9+M9+S9)</f>
        <v>236875</v>
      </c>
      <c r="U9" s="37">
        <f>G4</f>
        <v>44732</v>
      </c>
    </row>
    <row r="10" spans="2:21" ht="21" x14ac:dyDescent="0.35">
      <c r="B10" s="35">
        <v>1</v>
      </c>
      <c r="C10" s="14" t="s">
        <v>6</v>
      </c>
      <c r="D10" s="15" t="s">
        <v>7</v>
      </c>
      <c r="E10" s="2">
        <v>400</v>
      </c>
      <c r="F10" s="2">
        <v>28</v>
      </c>
      <c r="G10" s="16">
        <f>G5/E10*F10</f>
        <v>265300</v>
      </c>
      <c r="H10" s="7">
        <v>2</v>
      </c>
      <c r="I10" s="17" t="s">
        <v>6</v>
      </c>
      <c r="J10" s="8" t="s">
        <v>25</v>
      </c>
      <c r="K10" s="2">
        <v>114</v>
      </c>
      <c r="L10" s="2">
        <v>10</v>
      </c>
      <c r="M10" s="33">
        <f>I5/K10*L10</f>
        <v>23271.929824561405</v>
      </c>
      <c r="N10" s="2">
        <v>3</v>
      </c>
      <c r="O10" s="17" t="s">
        <v>6</v>
      </c>
      <c r="P10" s="8" t="s">
        <v>32</v>
      </c>
      <c r="Q10" s="13">
        <v>19</v>
      </c>
      <c r="R10" s="13">
        <v>2</v>
      </c>
      <c r="S10" s="33">
        <f>O5/Q10*R10</f>
        <v>29588.596491228072</v>
      </c>
      <c r="T10" s="32">
        <f t="shared" si="0"/>
        <v>318160.5263157895</v>
      </c>
      <c r="U10" s="37">
        <f>G4</f>
        <v>44732</v>
      </c>
    </row>
    <row r="11" spans="2:21" ht="21" x14ac:dyDescent="0.35">
      <c r="B11" s="36">
        <v>1</v>
      </c>
      <c r="C11" s="19" t="s">
        <v>8</v>
      </c>
      <c r="D11" s="20" t="s">
        <v>7</v>
      </c>
      <c r="E11" s="21">
        <v>400</v>
      </c>
      <c r="F11" s="21">
        <v>28</v>
      </c>
      <c r="G11" s="18">
        <f>G5/E11*F11</f>
        <v>265300</v>
      </c>
      <c r="H11" s="2"/>
      <c r="I11" s="2" t="s">
        <v>36</v>
      </c>
      <c r="J11" s="2" t="s">
        <v>36</v>
      </c>
      <c r="K11" s="2">
        <v>0</v>
      </c>
      <c r="L11" s="2">
        <v>0</v>
      </c>
      <c r="M11" s="33">
        <v>0</v>
      </c>
      <c r="N11" s="2"/>
      <c r="O11" s="2" t="s">
        <v>36</v>
      </c>
      <c r="P11" s="2" t="s">
        <v>36</v>
      </c>
      <c r="Q11" s="13">
        <v>0</v>
      </c>
      <c r="R11" s="13">
        <v>0</v>
      </c>
      <c r="S11" s="33">
        <v>0</v>
      </c>
      <c r="T11" s="32">
        <f t="shared" si="0"/>
        <v>265300</v>
      </c>
      <c r="U11" s="37">
        <f>G4</f>
        <v>44732</v>
      </c>
    </row>
    <row r="12" spans="2:21" ht="21" x14ac:dyDescent="0.35">
      <c r="B12" s="35">
        <v>1</v>
      </c>
      <c r="C12" s="14" t="s">
        <v>9</v>
      </c>
      <c r="D12" s="15" t="s">
        <v>7</v>
      </c>
      <c r="E12" s="2">
        <v>400</v>
      </c>
      <c r="F12" s="2">
        <v>28</v>
      </c>
      <c r="G12" s="16">
        <f>G5/E12*F12</f>
        <v>265300</v>
      </c>
      <c r="H12" s="7">
        <v>2</v>
      </c>
      <c r="I12" s="17" t="s">
        <v>9</v>
      </c>
      <c r="J12" s="8" t="s">
        <v>25</v>
      </c>
      <c r="K12" s="2">
        <v>114</v>
      </c>
      <c r="L12" s="2">
        <v>10</v>
      </c>
      <c r="M12" s="33">
        <f>I5/K12*L12</f>
        <v>23271.929824561405</v>
      </c>
      <c r="N12" s="2">
        <v>3</v>
      </c>
      <c r="O12" s="17" t="s">
        <v>9</v>
      </c>
      <c r="P12" s="8" t="s">
        <v>32</v>
      </c>
      <c r="Q12" s="13">
        <v>19</v>
      </c>
      <c r="R12" s="13">
        <v>2</v>
      </c>
      <c r="S12" s="33">
        <f>O5/Q12*R12</f>
        <v>29588.596491228072</v>
      </c>
      <c r="T12" s="32">
        <f t="shared" si="0"/>
        <v>318160.5263157895</v>
      </c>
      <c r="U12" s="37">
        <f>G4</f>
        <v>44732</v>
      </c>
    </row>
    <row r="13" spans="2:21" ht="21" x14ac:dyDescent="0.35">
      <c r="B13" s="35">
        <v>1</v>
      </c>
      <c r="C13" s="14" t="s">
        <v>10</v>
      </c>
      <c r="D13" s="15" t="s">
        <v>7</v>
      </c>
      <c r="E13" s="2">
        <v>400</v>
      </c>
      <c r="F13" s="2">
        <v>28</v>
      </c>
      <c r="G13" s="16">
        <f>G5/E13*F13</f>
        <v>265300</v>
      </c>
      <c r="H13" s="7">
        <v>2</v>
      </c>
      <c r="I13" s="17" t="s">
        <v>10</v>
      </c>
      <c r="J13" s="8" t="s">
        <v>25</v>
      </c>
      <c r="K13" s="2">
        <v>114</v>
      </c>
      <c r="L13" s="2">
        <v>10</v>
      </c>
      <c r="M13" s="33">
        <f>I5/K13*L13</f>
        <v>23271.929824561405</v>
      </c>
      <c r="N13" s="2">
        <v>3</v>
      </c>
      <c r="O13" s="17" t="s">
        <v>10</v>
      </c>
      <c r="P13" s="8" t="s">
        <v>32</v>
      </c>
      <c r="Q13" s="13">
        <v>19</v>
      </c>
      <c r="R13" s="13">
        <v>2</v>
      </c>
      <c r="S13" s="33">
        <f>O5/Q13*R13</f>
        <v>29588.596491228072</v>
      </c>
      <c r="T13" s="32">
        <f t="shared" si="0"/>
        <v>318160.5263157895</v>
      </c>
      <c r="U13" s="37">
        <f>G4</f>
        <v>44732</v>
      </c>
    </row>
    <row r="14" spans="2:21" ht="21" x14ac:dyDescent="0.35">
      <c r="B14" s="35">
        <v>1</v>
      </c>
      <c r="C14" s="14" t="s">
        <v>11</v>
      </c>
      <c r="D14" s="15" t="s">
        <v>7</v>
      </c>
      <c r="E14" s="2">
        <v>400</v>
      </c>
      <c r="F14" s="2">
        <v>28</v>
      </c>
      <c r="G14" s="28">
        <f>G5/E14*F14</f>
        <v>265300</v>
      </c>
      <c r="H14" s="7">
        <v>2</v>
      </c>
      <c r="I14" s="17" t="s">
        <v>11</v>
      </c>
      <c r="J14" s="8" t="s">
        <v>25</v>
      </c>
      <c r="K14" s="2">
        <v>114</v>
      </c>
      <c r="L14" s="2">
        <v>10</v>
      </c>
      <c r="M14" s="33">
        <f>I5/K14*L14</f>
        <v>23271.929824561405</v>
      </c>
      <c r="N14" s="2">
        <v>3</v>
      </c>
      <c r="O14" s="17" t="s">
        <v>11</v>
      </c>
      <c r="P14" s="8" t="s">
        <v>32</v>
      </c>
      <c r="Q14" s="13">
        <v>19</v>
      </c>
      <c r="R14" s="13">
        <v>2</v>
      </c>
      <c r="S14" s="33">
        <f>O5/Q14*R14</f>
        <v>29588.596491228072</v>
      </c>
      <c r="T14" s="32">
        <f t="shared" si="0"/>
        <v>318160.5263157895</v>
      </c>
      <c r="U14" s="37">
        <f>G4</f>
        <v>44732</v>
      </c>
    </row>
    <row r="15" spans="2:21" ht="21" x14ac:dyDescent="0.35">
      <c r="B15" s="35">
        <v>1</v>
      </c>
      <c r="C15" s="14" t="s">
        <v>12</v>
      </c>
      <c r="D15" s="15" t="s">
        <v>13</v>
      </c>
      <c r="E15" s="2">
        <v>400</v>
      </c>
      <c r="F15" s="2">
        <v>14</v>
      </c>
      <c r="G15" s="16">
        <f>G5/E15*F15</f>
        <v>132650</v>
      </c>
      <c r="H15" s="7">
        <v>2</v>
      </c>
      <c r="I15" s="17" t="s">
        <v>12</v>
      </c>
      <c r="J15" s="8" t="s">
        <v>26</v>
      </c>
      <c r="K15" s="2">
        <v>114</v>
      </c>
      <c r="L15" s="2">
        <v>5</v>
      </c>
      <c r="M15" s="33">
        <f>I5/K15*L15</f>
        <v>11635.964912280702</v>
      </c>
      <c r="N15" s="2">
        <v>3</v>
      </c>
      <c r="O15" s="17" t="s">
        <v>12</v>
      </c>
      <c r="P15" s="8" t="s">
        <v>33</v>
      </c>
      <c r="Q15" s="13">
        <v>19</v>
      </c>
      <c r="R15" s="13">
        <v>1</v>
      </c>
      <c r="S15" s="33">
        <f>O5/Q15*R15</f>
        <v>14794.298245614036</v>
      </c>
      <c r="T15" s="32">
        <f t="shared" si="0"/>
        <v>159080.26315789475</v>
      </c>
      <c r="U15" s="37">
        <f>G4</f>
        <v>44732</v>
      </c>
    </row>
    <row r="16" spans="2:21" ht="21" x14ac:dyDescent="0.35">
      <c r="B16" s="35">
        <v>1</v>
      </c>
      <c r="C16" s="14" t="s">
        <v>14</v>
      </c>
      <c r="D16" s="15" t="s">
        <v>13</v>
      </c>
      <c r="E16" s="2">
        <v>400</v>
      </c>
      <c r="F16" s="2">
        <v>14</v>
      </c>
      <c r="G16" s="16">
        <f>G5/E16*F16</f>
        <v>132650</v>
      </c>
      <c r="H16" s="7">
        <v>2</v>
      </c>
      <c r="I16" s="17" t="s">
        <v>14</v>
      </c>
      <c r="J16" s="8" t="s">
        <v>26</v>
      </c>
      <c r="K16" s="2">
        <v>114</v>
      </c>
      <c r="L16" s="2">
        <v>5</v>
      </c>
      <c r="M16" s="33">
        <f>I5/K16*L16</f>
        <v>11635.964912280702</v>
      </c>
      <c r="N16" s="2">
        <v>3</v>
      </c>
      <c r="O16" s="17" t="s">
        <v>14</v>
      </c>
      <c r="P16" s="8" t="s">
        <v>33</v>
      </c>
      <c r="Q16" s="13">
        <v>19</v>
      </c>
      <c r="R16" s="13">
        <v>1</v>
      </c>
      <c r="S16" s="33">
        <f>O5/Q16*R16</f>
        <v>14794.298245614036</v>
      </c>
      <c r="T16" s="32">
        <f t="shared" si="0"/>
        <v>159080.26315789475</v>
      </c>
      <c r="U16" s="37">
        <f>G4</f>
        <v>44732</v>
      </c>
    </row>
    <row r="17" spans="2:21" ht="21" x14ac:dyDescent="0.35">
      <c r="B17" s="35">
        <v>1</v>
      </c>
      <c r="C17" s="14" t="s">
        <v>15</v>
      </c>
      <c r="D17" s="15" t="s">
        <v>7</v>
      </c>
      <c r="E17" s="2">
        <v>400</v>
      </c>
      <c r="F17" s="2">
        <v>28</v>
      </c>
      <c r="G17" s="16">
        <f>G5/E17*F17</f>
        <v>265300</v>
      </c>
      <c r="H17" s="7">
        <v>2</v>
      </c>
      <c r="I17" s="17" t="s">
        <v>15</v>
      </c>
      <c r="J17" s="8" t="s">
        <v>25</v>
      </c>
      <c r="K17" s="2">
        <v>114</v>
      </c>
      <c r="L17" s="2">
        <v>10</v>
      </c>
      <c r="M17" s="33">
        <f>I5/K17*L17</f>
        <v>23271.929824561405</v>
      </c>
      <c r="N17" s="2">
        <v>3</v>
      </c>
      <c r="O17" s="17" t="s">
        <v>15</v>
      </c>
      <c r="P17" s="8" t="s">
        <v>32</v>
      </c>
      <c r="Q17" s="13">
        <v>19</v>
      </c>
      <c r="R17" s="13">
        <v>2</v>
      </c>
      <c r="S17" s="33">
        <f>O5/Q17*R17</f>
        <v>29588.596491228072</v>
      </c>
      <c r="T17" s="32">
        <f t="shared" si="0"/>
        <v>318160.5263157895</v>
      </c>
      <c r="U17" s="37">
        <f>G4</f>
        <v>44732</v>
      </c>
    </row>
    <row r="18" spans="2:21" ht="21" x14ac:dyDescent="0.35">
      <c r="B18" s="35">
        <v>1</v>
      </c>
      <c r="C18" s="14" t="s">
        <v>16</v>
      </c>
      <c r="D18" s="15" t="s">
        <v>13</v>
      </c>
      <c r="E18" s="2">
        <v>400</v>
      </c>
      <c r="F18" s="2">
        <v>14</v>
      </c>
      <c r="G18" s="16">
        <f>G5/E18*F18</f>
        <v>132650</v>
      </c>
      <c r="H18" s="7">
        <v>2</v>
      </c>
      <c r="I18" s="17" t="s">
        <v>16</v>
      </c>
      <c r="J18" s="8" t="s">
        <v>26</v>
      </c>
      <c r="K18" s="2">
        <v>114</v>
      </c>
      <c r="L18" s="2">
        <v>5</v>
      </c>
      <c r="M18" s="33">
        <f>I5/K18*L18</f>
        <v>11635.964912280702</v>
      </c>
      <c r="N18" s="2">
        <v>3</v>
      </c>
      <c r="O18" s="17" t="s">
        <v>16</v>
      </c>
      <c r="P18" s="8" t="s">
        <v>33</v>
      </c>
      <c r="Q18" s="13">
        <v>19</v>
      </c>
      <c r="R18" s="13">
        <v>1</v>
      </c>
      <c r="S18" s="33">
        <f>O5/Q18*R18</f>
        <v>14794.298245614036</v>
      </c>
      <c r="T18" s="32">
        <f t="shared" si="0"/>
        <v>159080.26315789475</v>
      </c>
      <c r="U18" s="37">
        <f>G4</f>
        <v>44732</v>
      </c>
    </row>
    <row r="19" spans="2:21" ht="21" x14ac:dyDescent="0.35">
      <c r="B19" s="35">
        <v>1</v>
      </c>
      <c r="C19" s="14" t="s">
        <v>17</v>
      </c>
      <c r="D19" s="15" t="s">
        <v>13</v>
      </c>
      <c r="E19" s="2">
        <v>400</v>
      </c>
      <c r="F19" s="2">
        <v>14</v>
      </c>
      <c r="G19" s="16">
        <f>G5/E19*F19</f>
        <v>132650</v>
      </c>
      <c r="H19" s="7">
        <v>2</v>
      </c>
      <c r="I19" s="17" t="s">
        <v>17</v>
      </c>
      <c r="J19" s="8" t="s">
        <v>26</v>
      </c>
      <c r="K19" s="2">
        <v>114</v>
      </c>
      <c r="L19" s="2">
        <v>5</v>
      </c>
      <c r="M19" s="33">
        <f>I5/K19*L19</f>
        <v>11635.964912280702</v>
      </c>
      <c r="N19" s="2">
        <v>3</v>
      </c>
      <c r="O19" s="17" t="s">
        <v>17</v>
      </c>
      <c r="P19" s="8" t="s">
        <v>33</v>
      </c>
      <c r="Q19" s="13">
        <v>19</v>
      </c>
      <c r="R19" s="13">
        <v>1</v>
      </c>
      <c r="S19" s="33">
        <f>O5/Q19*R19</f>
        <v>14794.298245614036</v>
      </c>
      <c r="T19" s="32">
        <f t="shared" si="0"/>
        <v>159080.26315789475</v>
      </c>
      <c r="U19" s="37">
        <f>G4</f>
        <v>44732</v>
      </c>
    </row>
    <row r="20" spans="2:21" ht="21" x14ac:dyDescent="0.35">
      <c r="B20" s="35">
        <v>1</v>
      </c>
      <c r="C20" s="14" t="s">
        <v>18</v>
      </c>
      <c r="D20" s="15" t="s">
        <v>13</v>
      </c>
      <c r="E20" s="2">
        <v>400</v>
      </c>
      <c r="F20" s="2">
        <v>14</v>
      </c>
      <c r="G20" s="16">
        <f>G5/E20*F20</f>
        <v>132650</v>
      </c>
      <c r="H20" s="7">
        <v>2</v>
      </c>
      <c r="I20" s="17" t="s">
        <v>18</v>
      </c>
      <c r="J20" s="8" t="s">
        <v>26</v>
      </c>
      <c r="K20" s="2">
        <v>114</v>
      </c>
      <c r="L20" s="2">
        <v>5</v>
      </c>
      <c r="M20" s="33">
        <f>I5/K20*L20</f>
        <v>11635.964912280702</v>
      </c>
      <c r="N20" s="2">
        <v>3</v>
      </c>
      <c r="O20" s="17" t="s">
        <v>18</v>
      </c>
      <c r="P20" s="8" t="s">
        <v>33</v>
      </c>
      <c r="Q20" s="13">
        <v>19</v>
      </c>
      <c r="R20" s="13">
        <v>1</v>
      </c>
      <c r="S20" s="33">
        <f>O5/Q20*R20</f>
        <v>14794.298245614036</v>
      </c>
      <c r="T20" s="32">
        <f t="shared" si="0"/>
        <v>159080.26315789475</v>
      </c>
      <c r="U20" s="37">
        <f>G4</f>
        <v>44732</v>
      </c>
    </row>
    <row r="21" spans="2:21" ht="21" x14ac:dyDescent="0.35">
      <c r="B21" s="35">
        <v>1</v>
      </c>
      <c r="C21" s="14" t="s">
        <v>19</v>
      </c>
      <c r="D21" s="15" t="s">
        <v>13</v>
      </c>
      <c r="E21" s="2">
        <v>400</v>
      </c>
      <c r="F21" s="2">
        <v>14</v>
      </c>
      <c r="G21" s="16">
        <f>G5/E21*F21</f>
        <v>132650</v>
      </c>
      <c r="H21" s="2"/>
      <c r="I21" s="2" t="s">
        <v>36</v>
      </c>
      <c r="J21" s="2" t="s">
        <v>36</v>
      </c>
      <c r="K21" s="2">
        <v>0</v>
      </c>
      <c r="L21" s="2">
        <v>0</v>
      </c>
      <c r="M21" s="33">
        <v>0</v>
      </c>
      <c r="N21" s="2">
        <v>3</v>
      </c>
      <c r="O21" s="2" t="s">
        <v>36</v>
      </c>
      <c r="P21" s="8" t="s">
        <v>36</v>
      </c>
      <c r="Q21" s="13">
        <v>0</v>
      </c>
      <c r="R21" s="13">
        <v>0</v>
      </c>
      <c r="S21" s="33">
        <v>0</v>
      </c>
      <c r="T21" s="32">
        <f t="shared" si="0"/>
        <v>132650</v>
      </c>
      <c r="U21" s="37">
        <f>G4</f>
        <v>44732</v>
      </c>
    </row>
    <row r="22" spans="2:21" ht="21" x14ac:dyDescent="0.35">
      <c r="B22" s="35">
        <v>1</v>
      </c>
      <c r="C22" s="14" t="s">
        <v>20</v>
      </c>
      <c r="D22" s="15" t="s">
        <v>13</v>
      </c>
      <c r="E22" s="2">
        <v>400</v>
      </c>
      <c r="F22" s="2">
        <v>14</v>
      </c>
      <c r="G22" s="16">
        <f>G5/E22*F22</f>
        <v>132650</v>
      </c>
      <c r="H22" s="2"/>
      <c r="I22" s="2" t="s">
        <v>36</v>
      </c>
      <c r="J22" s="2" t="s">
        <v>36</v>
      </c>
      <c r="K22" s="2">
        <v>0</v>
      </c>
      <c r="L22" s="2">
        <v>0</v>
      </c>
      <c r="M22" s="33">
        <v>0</v>
      </c>
      <c r="N22" s="2">
        <v>3</v>
      </c>
      <c r="O22" s="2" t="s">
        <v>36</v>
      </c>
      <c r="P22" s="8" t="s">
        <v>36</v>
      </c>
      <c r="Q22" s="13">
        <v>0</v>
      </c>
      <c r="R22" s="13">
        <v>0</v>
      </c>
      <c r="S22" s="33">
        <v>0</v>
      </c>
      <c r="T22" s="32">
        <f t="shared" si="0"/>
        <v>132650</v>
      </c>
      <c r="U22" s="37">
        <f>G4</f>
        <v>44732</v>
      </c>
    </row>
    <row r="23" spans="2:21" ht="21" x14ac:dyDescent="0.35">
      <c r="B23" s="35">
        <v>1</v>
      </c>
      <c r="C23" s="14" t="s">
        <v>21</v>
      </c>
      <c r="D23" s="15" t="s">
        <v>7</v>
      </c>
      <c r="E23" s="2">
        <v>400</v>
      </c>
      <c r="F23" s="2">
        <v>28</v>
      </c>
      <c r="G23" s="16">
        <f>G5/E23*F23</f>
        <v>265300</v>
      </c>
      <c r="H23" s="2"/>
      <c r="I23" s="2" t="s">
        <v>36</v>
      </c>
      <c r="J23" s="2" t="s">
        <v>36</v>
      </c>
      <c r="K23" s="2">
        <v>0</v>
      </c>
      <c r="L23" s="2">
        <v>0</v>
      </c>
      <c r="M23" s="33">
        <v>0</v>
      </c>
      <c r="N23" s="2">
        <v>3</v>
      </c>
      <c r="O23" s="2" t="s">
        <v>36</v>
      </c>
      <c r="P23" s="8" t="s">
        <v>36</v>
      </c>
      <c r="Q23" s="13">
        <v>0</v>
      </c>
      <c r="R23" s="13">
        <v>0</v>
      </c>
      <c r="S23" s="33">
        <v>0</v>
      </c>
      <c r="T23" s="32">
        <f t="shared" si="0"/>
        <v>265300</v>
      </c>
      <c r="U23" s="37">
        <f>G4</f>
        <v>44732</v>
      </c>
    </row>
    <row r="24" spans="2:21" ht="21" x14ac:dyDescent="0.35">
      <c r="B24" s="35">
        <v>1</v>
      </c>
      <c r="C24" s="14" t="s">
        <v>22</v>
      </c>
      <c r="D24" s="15" t="s">
        <v>7</v>
      </c>
      <c r="E24" s="2">
        <v>400</v>
      </c>
      <c r="F24" s="2">
        <v>28</v>
      </c>
      <c r="G24" s="16">
        <f>G5/E24*F24</f>
        <v>265300</v>
      </c>
      <c r="H24" s="7">
        <v>2</v>
      </c>
      <c r="I24" s="17" t="s">
        <v>21</v>
      </c>
      <c r="J24" s="8" t="s">
        <v>25</v>
      </c>
      <c r="K24" s="2">
        <v>114</v>
      </c>
      <c r="L24" s="2">
        <v>10</v>
      </c>
      <c r="M24" s="33">
        <f>I5/K24*L24</f>
        <v>23271.929824561405</v>
      </c>
      <c r="N24" s="2">
        <v>3</v>
      </c>
      <c r="O24" s="17" t="s">
        <v>21</v>
      </c>
      <c r="P24" s="8" t="s">
        <v>32</v>
      </c>
      <c r="Q24" s="13">
        <v>19</v>
      </c>
      <c r="R24" s="13">
        <v>2</v>
      </c>
      <c r="S24" s="33">
        <f>O5/Q24*R24</f>
        <v>29588.596491228072</v>
      </c>
      <c r="T24" s="32">
        <f t="shared" si="0"/>
        <v>318160.5263157895</v>
      </c>
      <c r="U24" s="37">
        <f>G4</f>
        <v>44732</v>
      </c>
    </row>
    <row r="25" spans="2:21" ht="21" x14ac:dyDescent="0.35">
      <c r="B25" s="47">
        <v>1</v>
      </c>
      <c r="C25" s="48" t="s">
        <v>23</v>
      </c>
      <c r="D25" s="49" t="s">
        <v>7</v>
      </c>
      <c r="E25" s="10">
        <v>400</v>
      </c>
      <c r="F25" s="10">
        <v>28</v>
      </c>
      <c r="G25" s="50">
        <f>G5/E25*F25</f>
        <v>265300</v>
      </c>
      <c r="H25" s="51">
        <v>2</v>
      </c>
      <c r="I25" s="52" t="s">
        <v>22</v>
      </c>
      <c r="J25" s="53" t="s">
        <v>25</v>
      </c>
      <c r="K25" s="10">
        <v>114</v>
      </c>
      <c r="L25" s="10">
        <v>10</v>
      </c>
      <c r="M25" s="54">
        <f>I5/K25*L25</f>
        <v>23271.929824561405</v>
      </c>
      <c r="N25" s="10">
        <v>3</v>
      </c>
      <c r="O25" s="52" t="s">
        <v>22</v>
      </c>
      <c r="P25" s="53" t="s">
        <v>32</v>
      </c>
      <c r="Q25" s="55">
        <v>19</v>
      </c>
      <c r="R25" s="55">
        <v>2</v>
      </c>
      <c r="S25" s="54">
        <f>O5/Q25*R25</f>
        <v>29588.596491228072</v>
      </c>
      <c r="T25" s="56">
        <f t="shared" si="0"/>
        <v>318160.5263157895</v>
      </c>
      <c r="U25" s="57">
        <f>G4</f>
        <v>44732</v>
      </c>
    </row>
    <row r="26" spans="2:21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2:21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2:21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2:2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2:2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</sheetData>
  <sheetProtection algorithmName="SHA-512" hashValue="ZZE+Pjo9NteEuZNJqd/2edHK/5oUUbDFaAXDwlf2Ehc+mrWasgvKTaOdI7orv1sJwB6fmn24VB0DPqM/61mZLA==" saltValue="II+GB+UDEp7W1ZlUYCtElQ==" spinCount="100000" sheet="1" objects="1" scenario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3" name="Bt_formulaire">
              <controlPr defaultSize="0" print="0" autoFill="0" autoPict="0" macro="[0]!OpenUserForm">
                <anchor moveWithCells="1" sizeWithCells="1">
                  <from>
                    <xdr:col>1</xdr:col>
                    <xdr:colOff>561975</xdr:colOff>
                    <xdr:row>3</xdr:row>
                    <xdr:rowOff>28575</xdr:rowOff>
                  </from>
                  <to>
                    <xdr:col>2</xdr:col>
                    <xdr:colOff>2438400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2" r:id="rId4" name="Bt_quitter">
              <controlPr defaultSize="0" print="0" autoFill="0" autoPict="0" macro="[0]!FERMER">
                <anchor moveWithCells="1" sizeWithCells="1">
                  <from>
                    <xdr:col>9</xdr:col>
                    <xdr:colOff>28575</xdr:colOff>
                    <xdr:row>2</xdr:row>
                    <xdr:rowOff>142875</xdr:rowOff>
                  </from>
                  <to>
                    <xdr:col>11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5363" r:id="rId5" name="Button 3">
              <controlPr defaultSize="0" print="0" autoFill="0" autoPict="0" macro="[0]!LancerUserFormMobile">
                <anchor moveWithCells="1" sizeWithCells="1">
                  <from>
                    <xdr:col>2</xdr:col>
                    <xdr:colOff>0</xdr:colOff>
                    <xdr:row>0</xdr:row>
                    <xdr:rowOff>180975</xdr:rowOff>
                  </from>
                  <to>
                    <xdr:col>2</xdr:col>
                    <xdr:colOff>2419350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1:U30"/>
  <sheetViews>
    <sheetView workbookViewId="0"/>
  </sheetViews>
  <sheetFormatPr baseColWidth="10" defaultRowHeight="15" x14ac:dyDescent="0.25"/>
  <cols>
    <col min="2" max="2" width="6.42578125" customWidth="1"/>
    <col min="3" max="3" width="37.5703125" bestFit="1" customWidth="1"/>
    <col min="4" max="4" width="23.7109375" bestFit="1" customWidth="1"/>
    <col min="5" max="5" width="8.42578125" customWidth="1"/>
    <col min="6" max="6" width="5.85546875" customWidth="1"/>
    <col min="7" max="7" width="16.140625" customWidth="1"/>
    <col min="8" max="8" width="5.7109375" customWidth="1"/>
    <col min="9" max="9" width="32.5703125" bestFit="1" customWidth="1"/>
    <col min="10" max="10" width="21.28515625" customWidth="1"/>
    <col min="11" max="11" width="5.42578125" customWidth="1"/>
    <col min="12" max="12" width="3.85546875" customWidth="1"/>
    <col min="13" max="13" width="21.5703125" customWidth="1"/>
    <col min="14" max="14" width="8.42578125" customWidth="1"/>
    <col min="15" max="15" width="35.28515625" customWidth="1"/>
    <col min="16" max="16" width="21.28515625" customWidth="1"/>
    <col min="17" max="17" width="7.28515625" customWidth="1"/>
    <col min="18" max="18" width="6" customWidth="1"/>
    <col min="19" max="19" width="22.140625" customWidth="1"/>
    <col min="20" max="20" width="22.7109375" customWidth="1"/>
    <col min="21" max="21" width="28.140625" customWidth="1"/>
  </cols>
  <sheetData>
    <row r="1" spans="2:2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2:21" x14ac:dyDescent="0.25">
      <c r="B2" s="10"/>
      <c r="C2" s="10"/>
      <c r="D2" s="10"/>
      <c r="E2" s="10"/>
      <c r="F2" s="10"/>
      <c r="G2" s="26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2:2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2:21" ht="18.75" x14ac:dyDescent="0.25">
      <c r="B4" s="2"/>
      <c r="C4" s="27"/>
      <c r="D4" s="2"/>
      <c r="E4" s="2"/>
      <c r="F4" s="2"/>
      <c r="G4" s="30">
        <v>44732</v>
      </c>
      <c r="H4" s="1"/>
      <c r="I4" s="5" t="s">
        <v>30</v>
      </c>
      <c r="J4" s="2"/>
      <c r="K4" s="2"/>
      <c r="L4" s="2"/>
      <c r="M4" s="2"/>
      <c r="N4" s="2"/>
      <c r="O4" s="11" t="s">
        <v>34</v>
      </c>
      <c r="P4" s="2"/>
      <c r="Q4" s="2"/>
      <c r="R4" s="2"/>
      <c r="S4" s="2"/>
      <c r="T4" s="2"/>
      <c r="U4" s="2"/>
    </row>
    <row r="5" spans="2:21" ht="21" x14ac:dyDescent="0.35">
      <c r="B5" s="2"/>
      <c r="C5" s="2"/>
      <c r="D5" s="6" t="s">
        <v>27</v>
      </c>
      <c r="E5" s="9"/>
      <c r="F5" s="9"/>
      <c r="G5" s="29">
        <v>3790000</v>
      </c>
      <c r="H5" s="1"/>
      <c r="I5" s="4">
        <f>G5/E10*F10</f>
        <v>265300</v>
      </c>
      <c r="J5" s="2"/>
      <c r="K5" s="2"/>
      <c r="L5" s="2"/>
      <c r="M5" s="2"/>
      <c r="N5" s="2"/>
      <c r="O5" s="12">
        <f>G8+M8</f>
        <v>281091.66666666669</v>
      </c>
      <c r="P5" s="2"/>
      <c r="Q5" s="2"/>
      <c r="R5" s="2"/>
      <c r="S5" s="2"/>
      <c r="T5" s="2"/>
      <c r="U5" s="2"/>
    </row>
    <row r="6" spans="2:21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2:21" ht="128.25" x14ac:dyDescent="0.25">
      <c r="B7" s="38" t="s">
        <v>0</v>
      </c>
      <c r="C7" s="39" t="s">
        <v>1</v>
      </c>
      <c r="D7" s="39" t="s">
        <v>2</v>
      </c>
      <c r="E7" s="40" t="s">
        <v>28</v>
      </c>
      <c r="F7" s="40" t="s">
        <v>29</v>
      </c>
      <c r="G7" s="41" t="s">
        <v>37</v>
      </c>
      <c r="H7" s="42" t="s">
        <v>40</v>
      </c>
      <c r="I7" s="42" t="s">
        <v>41</v>
      </c>
      <c r="J7" s="42" t="s">
        <v>42</v>
      </c>
      <c r="K7" s="40" t="s">
        <v>43</v>
      </c>
      <c r="L7" s="40" t="s">
        <v>44</v>
      </c>
      <c r="M7" s="42" t="s">
        <v>31</v>
      </c>
      <c r="N7" s="43" t="s">
        <v>45</v>
      </c>
      <c r="O7" s="43" t="s">
        <v>46</v>
      </c>
      <c r="P7" s="43" t="s">
        <v>47</v>
      </c>
      <c r="Q7" s="44" t="s">
        <v>48</v>
      </c>
      <c r="R7" s="44" t="s">
        <v>49</v>
      </c>
      <c r="S7" s="43" t="s">
        <v>38</v>
      </c>
      <c r="T7" s="45" t="s">
        <v>35</v>
      </c>
      <c r="U7" s="46" t="s">
        <v>39</v>
      </c>
    </row>
    <row r="8" spans="2:21" ht="21" x14ac:dyDescent="0.35">
      <c r="B8" s="34">
        <v>1</v>
      </c>
      <c r="C8" s="23" t="s">
        <v>3</v>
      </c>
      <c r="D8" s="24" t="s">
        <v>4</v>
      </c>
      <c r="E8" s="25">
        <v>400</v>
      </c>
      <c r="F8" s="25">
        <v>25</v>
      </c>
      <c r="G8" s="22">
        <f>G5/E8*F8</f>
        <v>236875</v>
      </c>
      <c r="H8" s="7">
        <v>2</v>
      </c>
      <c r="I8" s="17" t="s">
        <v>3</v>
      </c>
      <c r="J8" s="8" t="s">
        <v>24</v>
      </c>
      <c r="K8" s="2">
        <v>114</v>
      </c>
      <c r="L8" s="2">
        <v>19</v>
      </c>
      <c r="M8" s="33">
        <f>I5/K8*L8</f>
        <v>44216.666666666664</v>
      </c>
      <c r="N8" s="2">
        <v>3</v>
      </c>
      <c r="O8" s="2"/>
      <c r="P8" s="2"/>
      <c r="Q8" s="13"/>
      <c r="R8" s="13"/>
      <c r="S8" s="31">
        <v>0</v>
      </c>
      <c r="T8" s="32">
        <f>SUM(G8+M8+S8)</f>
        <v>281091.66666666669</v>
      </c>
      <c r="U8" s="37">
        <f>G4</f>
        <v>44732</v>
      </c>
    </row>
    <row r="9" spans="2:21" ht="21" x14ac:dyDescent="0.35">
      <c r="B9" s="35">
        <v>1</v>
      </c>
      <c r="C9" s="14" t="s">
        <v>5</v>
      </c>
      <c r="D9" s="15" t="s">
        <v>4</v>
      </c>
      <c r="E9" s="2">
        <v>400</v>
      </c>
      <c r="F9" s="2">
        <v>25</v>
      </c>
      <c r="G9" s="16">
        <f>G5/E9*F9</f>
        <v>236875</v>
      </c>
      <c r="H9" s="2"/>
      <c r="I9" s="2" t="s">
        <v>36</v>
      </c>
      <c r="J9" s="2" t="s">
        <v>36</v>
      </c>
      <c r="K9" s="2">
        <v>0</v>
      </c>
      <c r="L9" s="2">
        <v>0</v>
      </c>
      <c r="M9" s="33">
        <v>0</v>
      </c>
      <c r="N9" s="2">
        <v>3</v>
      </c>
      <c r="O9" s="2"/>
      <c r="P9" s="2" t="s">
        <v>36</v>
      </c>
      <c r="Q9" s="13">
        <v>0</v>
      </c>
      <c r="R9" s="13">
        <v>0</v>
      </c>
      <c r="S9" s="31">
        <v>0</v>
      </c>
      <c r="T9" s="32">
        <f t="shared" ref="T9:T25" si="0">SUM(G9+M9+S9)</f>
        <v>236875</v>
      </c>
      <c r="U9" s="37">
        <f>G4</f>
        <v>44732</v>
      </c>
    </row>
    <row r="10" spans="2:21" ht="21" x14ac:dyDescent="0.35">
      <c r="B10" s="35">
        <v>1</v>
      </c>
      <c r="C10" s="14" t="s">
        <v>6</v>
      </c>
      <c r="D10" s="15" t="s">
        <v>7</v>
      </c>
      <c r="E10" s="2">
        <v>400</v>
      </c>
      <c r="F10" s="2">
        <v>28</v>
      </c>
      <c r="G10" s="16">
        <f>G5/E10*F10</f>
        <v>265300</v>
      </c>
      <c r="H10" s="7">
        <v>2</v>
      </c>
      <c r="I10" s="17" t="s">
        <v>6</v>
      </c>
      <c r="J10" s="8" t="s">
        <v>25</v>
      </c>
      <c r="K10" s="2">
        <v>114</v>
      </c>
      <c r="L10" s="2">
        <v>10</v>
      </c>
      <c r="M10" s="33">
        <f>I5/K10*L10</f>
        <v>23271.929824561405</v>
      </c>
      <c r="N10" s="2">
        <v>3</v>
      </c>
      <c r="O10" s="17" t="s">
        <v>6</v>
      </c>
      <c r="P10" s="8" t="s">
        <v>32</v>
      </c>
      <c r="Q10" s="13">
        <v>19</v>
      </c>
      <c r="R10" s="13">
        <v>2</v>
      </c>
      <c r="S10" s="33">
        <f>O5/Q10*R10</f>
        <v>29588.596491228072</v>
      </c>
      <c r="T10" s="32">
        <f t="shared" si="0"/>
        <v>318160.5263157895</v>
      </c>
      <c r="U10" s="37">
        <f>G4</f>
        <v>44732</v>
      </c>
    </row>
    <row r="11" spans="2:21" ht="21" x14ac:dyDescent="0.35">
      <c r="B11" s="36">
        <v>1</v>
      </c>
      <c r="C11" s="19" t="s">
        <v>8</v>
      </c>
      <c r="D11" s="20" t="s">
        <v>7</v>
      </c>
      <c r="E11" s="21">
        <v>400</v>
      </c>
      <c r="F11" s="21">
        <v>28</v>
      </c>
      <c r="G11" s="18">
        <f>G5/E11*F11</f>
        <v>265300</v>
      </c>
      <c r="H11" s="2"/>
      <c r="I11" s="2" t="s">
        <v>36</v>
      </c>
      <c r="J11" s="2" t="s">
        <v>36</v>
      </c>
      <c r="K11" s="2">
        <v>0</v>
      </c>
      <c r="L11" s="2">
        <v>0</v>
      </c>
      <c r="M11" s="33">
        <v>0</v>
      </c>
      <c r="N11" s="2"/>
      <c r="O11" s="2" t="s">
        <v>36</v>
      </c>
      <c r="P11" s="2" t="s">
        <v>36</v>
      </c>
      <c r="Q11" s="13">
        <v>0</v>
      </c>
      <c r="R11" s="13">
        <v>0</v>
      </c>
      <c r="S11" s="33">
        <v>0</v>
      </c>
      <c r="T11" s="32">
        <f t="shared" si="0"/>
        <v>265300</v>
      </c>
      <c r="U11" s="37">
        <f>G4</f>
        <v>44732</v>
      </c>
    </row>
    <row r="12" spans="2:21" ht="21" x14ac:dyDescent="0.35">
      <c r="B12" s="35">
        <v>1</v>
      </c>
      <c r="C12" s="14" t="s">
        <v>9</v>
      </c>
      <c r="D12" s="15" t="s">
        <v>7</v>
      </c>
      <c r="E12" s="2">
        <v>400</v>
      </c>
      <c r="F12" s="2">
        <v>28</v>
      </c>
      <c r="G12" s="16">
        <f>G5/E12*F12</f>
        <v>265300</v>
      </c>
      <c r="H12" s="7">
        <v>2</v>
      </c>
      <c r="I12" s="17" t="s">
        <v>9</v>
      </c>
      <c r="J12" s="8" t="s">
        <v>25</v>
      </c>
      <c r="K12" s="2">
        <v>114</v>
      </c>
      <c r="L12" s="2">
        <v>10</v>
      </c>
      <c r="M12" s="33">
        <f>I5/K12*L12</f>
        <v>23271.929824561405</v>
      </c>
      <c r="N12" s="2">
        <v>3</v>
      </c>
      <c r="O12" s="17" t="s">
        <v>9</v>
      </c>
      <c r="P12" s="8" t="s">
        <v>32</v>
      </c>
      <c r="Q12" s="13">
        <v>19</v>
      </c>
      <c r="R12" s="13">
        <v>2</v>
      </c>
      <c r="S12" s="33">
        <f>O5/Q12*R12</f>
        <v>29588.596491228072</v>
      </c>
      <c r="T12" s="32">
        <f t="shared" si="0"/>
        <v>318160.5263157895</v>
      </c>
      <c r="U12" s="37">
        <f>G4</f>
        <v>44732</v>
      </c>
    </row>
    <row r="13" spans="2:21" ht="21" x14ac:dyDescent="0.35">
      <c r="B13" s="35">
        <v>1</v>
      </c>
      <c r="C13" s="14" t="s">
        <v>10</v>
      </c>
      <c r="D13" s="15" t="s">
        <v>7</v>
      </c>
      <c r="E13" s="2">
        <v>400</v>
      </c>
      <c r="F13" s="2">
        <v>28</v>
      </c>
      <c r="G13" s="16">
        <f>G5/E13*F13</f>
        <v>265300</v>
      </c>
      <c r="H13" s="7">
        <v>2</v>
      </c>
      <c r="I13" s="17" t="s">
        <v>10</v>
      </c>
      <c r="J13" s="8" t="s">
        <v>25</v>
      </c>
      <c r="K13" s="2">
        <v>114</v>
      </c>
      <c r="L13" s="2">
        <v>10</v>
      </c>
      <c r="M13" s="33">
        <f>I5/K13*L13</f>
        <v>23271.929824561405</v>
      </c>
      <c r="N13" s="2">
        <v>3</v>
      </c>
      <c r="O13" s="17" t="s">
        <v>10</v>
      </c>
      <c r="P13" s="8" t="s">
        <v>32</v>
      </c>
      <c r="Q13" s="13">
        <v>19</v>
      </c>
      <c r="R13" s="13">
        <v>2</v>
      </c>
      <c r="S13" s="33">
        <f>O5/Q13*R13</f>
        <v>29588.596491228072</v>
      </c>
      <c r="T13" s="32">
        <f t="shared" si="0"/>
        <v>318160.5263157895</v>
      </c>
      <c r="U13" s="37">
        <f>G4</f>
        <v>44732</v>
      </c>
    </row>
    <row r="14" spans="2:21" ht="21" x14ac:dyDescent="0.35">
      <c r="B14" s="35">
        <v>1</v>
      </c>
      <c r="C14" s="14" t="s">
        <v>11</v>
      </c>
      <c r="D14" s="15" t="s">
        <v>7</v>
      </c>
      <c r="E14" s="2">
        <v>400</v>
      </c>
      <c r="F14" s="2">
        <v>28</v>
      </c>
      <c r="G14" s="28">
        <f>G5/E14*F14</f>
        <v>265300</v>
      </c>
      <c r="H14" s="7">
        <v>2</v>
      </c>
      <c r="I14" s="17" t="s">
        <v>11</v>
      </c>
      <c r="J14" s="8" t="s">
        <v>25</v>
      </c>
      <c r="K14" s="2">
        <v>114</v>
      </c>
      <c r="L14" s="2">
        <v>10</v>
      </c>
      <c r="M14" s="33">
        <f>I5/K14*L14</f>
        <v>23271.929824561405</v>
      </c>
      <c r="N14" s="2">
        <v>3</v>
      </c>
      <c r="O14" s="17" t="s">
        <v>11</v>
      </c>
      <c r="P14" s="8" t="s">
        <v>32</v>
      </c>
      <c r="Q14" s="13">
        <v>19</v>
      </c>
      <c r="R14" s="13">
        <v>2</v>
      </c>
      <c r="S14" s="33">
        <f>O5/Q14*R14</f>
        <v>29588.596491228072</v>
      </c>
      <c r="T14" s="32">
        <f t="shared" si="0"/>
        <v>318160.5263157895</v>
      </c>
      <c r="U14" s="37">
        <f>G4</f>
        <v>44732</v>
      </c>
    </row>
    <row r="15" spans="2:21" ht="21" x14ac:dyDescent="0.35">
      <c r="B15" s="35">
        <v>1</v>
      </c>
      <c r="C15" s="14" t="s">
        <v>12</v>
      </c>
      <c r="D15" s="15" t="s">
        <v>13</v>
      </c>
      <c r="E15" s="2">
        <v>400</v>
      </c>
      <c r="F15" s="2">
        <v>14</v>
      </c>
      <c r="G15" s="16">
        <f>G5/E15*F15</f>
        <v>132650</v>
      </c>
      <c r="H15" s="7">
        <v>2</v>
      </c>
      <c r="I15" s="17" t="s">
        <v>12</v>
      </c>
      <c r="J15" s="8" t="s">
        <v>26</v>
      </c>
      <c r="K15" s="2">
        <v>114</v>
      </c>
      <c r="L15" s="2">
        <v>5</v>
      </c>
      <c r="M15" s="33">
        <f>I5/K15*L15</f>
        <v>11635.964912280702</v>
      </c>
      <c r="N15" s="2">
        <v>3</v>
      </c>
      <c r="O15" s="17" t="s">
        <v>12</v>
      </c>
      <c r="P15" s="8" t="s">
        <v>33</v>
      </c>
      <c r="Q15" s="13">
        <v>19</v>
      </c>
      <c r="R15" s="13">
        <v>1</v>
      </c>
      <c r="S15" s="33">
        <f>O5/Q15*R15</f>
        <v>14794.298245614036</v>
      </c>
      <c r="T15" s="32">
        <f t="shared" si="0"/>
        <v>159080.26315789475</v>
      </c>
      <c r="U15" s="37">
        <f>G4</f>
        <v>44732</v>
      </c>
    </row>
    <row r="16" spans="2:21" ht="21" x14ac:dyDescent="0.35">
      <c r="B16" s="35">
        <v>1</v>
      </c>
      <c r="C16" s="14" t="s">
        <v>14</v>
      </c>
      <c r="D16" s="15" t="s">
        <v>13</v>
      </c>
      <c r="E16" s="2">
        <v>400</v>
      </c>
      <c r="F16" s="2">
        <v>14</v>
      </c>
      <c r="G16" s="16">
        <f>G5/E16*F16</f>
        <v>132650</v>
      </c>
      <c r="H16" s="7">
        <v>2</v>
      </c>
      <c r="I16" s="17" t="s">
        <v>14</v>
      </c>
      <c r="J16" s="8" t="s">
        <v>26</v>
      </c>
      <c r="K16" s="2">
        <v>114</v>
      </c>
      <c r="L16" s="2">
        <v>5</v>
      </c>
      <c r="M16" s="33">
        <f>I5/K16*L16</f>
        <v>11635.964912280702</v>
      </c>
      <c r="N16" s="2">
        <v>3</v>
      </c>
      <c r="O16" s="17" t="s">
        <v>14</v>
      </c>
      <c r="P16" s="8" t="s">
        <v>33</v>
      </c>
      <c r="Q16" s="13">
        <v>19</v>
      </c>
      <c r="R16" s="13">
        <v>1</v>
      </c>
      <c r="S16" s="33">
        <f>O5/Q16*R16</f>
        <v>14794.298245614036</v>
      </c>
      <c r="T16" s="32">
        <f t="shared" si="0"/>
        <v>159080.26315789475</v>
      </c>
      <c r="U16" s="37">
        <f>G4</f>
        <v>44732</v>
      </c>
    </row>
    <row r="17" spans="2:21" ht="21" x14ac:dyDescent="0.35">
      <c r="B17" s="35">
        <v>1</v>
      </c>
      <c r="C17" s="14" t="s">
        <v>15</v>
      </c>
      <c r="D17" s="15" t="s">
        <v>7</v>
      </c>
      <c r="E17" s="2">
        <v>400</v>
      </c>
      <c r="F17" s="2">
        <v>28</v>
      </c>
      <c r="G17" s="16">
        <f>G5/E17*F17</f>
        <v>265300</v>
      </c>
      <c r="H17" s="7">
        <v>2</v>
      </c>
      <c r="I17" s="17" t="s">
        <v>15</v>
      </c>
      <c r="J17" s="8" t="s">
        <v>25</v>
      </c>
      <c r="K17" s="2">
        <v>114</v>
      </c>
      <c r="L17" s="2">
        <v>10</v>
      </c>
      <c r="M17" s="33">
        <f>I5/K17*L17</f>
        <v>23271.929824561405</v>
      </c>
      <c r="N17" s="2">
        <v>3</v>
      </c>
      <c r="O17" s="17" t="s">
        <v>15</v>
      </c>
      <c r="P17" s="8" t="s">
        <v>32</v>
      </c>
      <c r="Q17" s="13">
        <v>19</v>
      </c>
      <c r="R17" s="13">
        <v>2</v>
      </c>
      <c r="S17" s="33">
        <f>O5/Q17*R17</f>
        <v>29588.596491228072</v>
      </c>
      <c r="T17" s="32">
        <f t="shared" si="0"/>
        <v>318160.5263157895</v>
      </c>
      <c r="U17" s="37">
        <f>G4</f>
        <v>44732</v>
      </c>
    </row>
    <row r="18" spans="2:21" ht="21" x14ac:dyDescent="0.35">
      <c r="B18" s="35">
        <v>1</v>
      </c>
      <c r="C18" s="14" t="s">
        <v>16</v>
      </c>
      <c r="D18" s="15" t="s">
        <v>13</v>
      </c>
      <c r="E18" s="2">
        <v>400</v>
      </c>
      <c r="F18" s="2">
        <v>14</v>
      </c>
      <c r="G18" s="16">
        <f>G5/E18*F18</f>
        <v>132650</v>
      </c>
      <c r="H18" s="7">
        <v>2</v>
      </c>
      <c r="I18" s="17" t="s">
        <v>16</v>
      </c>
      <c r="J18" s="8" t="s">
        <v>26</v>
      </c>
      <c r="K18" s="2">
        <v>114</v>
      </c>
      <c r="L18" s="2">
        <v>5</v>
      </c>
      <c r="M18" s="33">
        <f>I5/K18*L18</f>
        <v>11635.964912280702</v>
      </c>
      <c r="N18" s="2">
        <v>3</v>
      </c>
      <c r="O18" s="17" t="s">
        <v>16</v>
      </c>
      <c r="P18" s="8" t="s">
        <v>33</v>
      </c>
      <c r="Q18" s="13">
        <v>19</v>
      </c>
      <c r="R18" s="13">
        <v>1</v>
      </c>
      <c r="S18" s="33">
        <f>O5/Q18*R18</f>
        <v>14794.298245614036</v>
      </c>
      <c r="T18" s="32">
        <f t="shared" si="0"/>
        <v>159080.26315789475</v>
      </c>
      <c r="U18" s="37">
        <f>G4</f>
        <v>44732</v>
      </c>
    </row>
    <row r="19" spans="2:21" ht="21" x14ac:dyDescent="0.35">
      <c r="B19" s="35">
        <v>1</v>
      </c>
      <c r="C19" s="14" t="s">
        <v>17</v>
      </c>
      <c r="D19" s="15" t="s">
        <v>13</v>
      </c>
      <c r="E19" s="2">
        <v>400</v>
      </c>
      <c r="F19" s="2">
        <v>14</v>
      </c>
      <c r="G19" s="16">
        <f>G5/E19*F19</f>
        <v>132650</v>
      </c>
      <c r="H19" s="7">
        <v>2</v>
      </c>
      <c r="I19" s="17" t="s">
        <v>17</v>
      </c>
      <c r="J19" s="8" t="s">
        <v>26</v>
      </c>
      <c r="K19" s="2">
        <v>114</v>
      </c>
      <c r="L19" s="2">
        <v>5</v>
      </c>
      <c r="M19" s="33">
        <f>I5/K19*L19</f>
        <v>11635.964912280702</v>
      </c>
      <c r="N19" s="2">
        <v>3</v>
      </c>
      <c r="O19" s="17" t="s">
        <v>17</v>
      </c>
      <c r="P19" s="8" t="s">
        <v>33</v>
      </c>
      <c r="Q19" s="13">
        <v>19</v>
      </c>
      <c r="R19" s="13">
        <v>1</v>
      </c>
      <c r="S19" s="33">
        <f>O5/Q19*R19</f>
        <v>14794.298245614036</v>
      </c>
      <c r="T19" s="32">
        <f t="shared" si="0"/>
        <v>159080.26315789475</v>
      </c>
      <c r="U19" s="37">
        <f>G4</f>
        <v>44732</v>
      </c>
    </row>
    <row r="20" spans="2:21" ht="21" x14ac:dyDescent="0.35">
      <c r="B20" s="35">
        <v>1</v>
      </c>
      <c r="C20" s="14" t="s">
        <v>18</v>
      </c>
      <c r="D20" s="15" t="s">
        <v>13</v>
      </c>
      <c r="E20" s="2">
        <v>400</v>
      </c>
      <c r="F20" s="2">
        <v>14</v>
      </c>
      <c r="G20" s="16">
        <f>G5/E20*F20</f>
        <v>132650</v>
      </c>
      <c r="H20" s="7">
        <v>2</v>
      </c>
      <c r="I20" s="17" t="s">
        <v>18</v>
      </c>
      <c r="J20" s="8" t="s">
        <v>26</v>
      </c>
      <c r="K20" s="2">
        <v>114</v>
      </c>
      <c r="L20" s="2">
        <v>5</v>
      </c>
      <c r="M20" s="33">
        <f>I5/K20*L20</f>
        <v>11635.964912280702</v>
      </c>
      <c r="N20" s="2">
        <v>3</v>
      </c>
      <c r="O20" s="17" t="s">
        <v>18</v>
      </c>
      <c r="P20" s="8" t="s">
        <v>33</v>
      </c>
      <c r="Q20" s="13">
        <v>19</v>
      </c>
      <c r="R20" s="13">
        <v>1</v>
      </c>
      <c r="S20" s="33">
        <f>O5/Q20*R20</f>
        <v>14794.298245614036</v>
      </c>
      <c r="T20" s="32">
        <f t="shared" si="0"/>
        <v>159080.26315789475</v>
      </c>
      <c r="U20" s="37">
        <f>G4</f>
        <v>44732</v>
      </c>
    </row>
    <row r="21" spans="2:21" ht="21" x14ac:dyDescent="0.35">
      <c r="B21" s="35">
        <v>1</v>
      </c>
      <c r="C21" s="14" t="s">
        <v>19</v>
      </c>
      <c r="D21" s="15" t="s">
        <v>13</v>
      </c>
      <c r="E21" s="2">
        <v>400</v>
      </c>
      <c r="F21" s="2">
        <v>14</v>
      </c>
      <c r="G21" s="16">
        <f>G5/E21*F21</f>
        <v>132650</v>
      </c>
      <c r="H21" s="2"/>
      <c r="I21" s="2" t="s">
        <v>36</v>
      </c>
      <c r="J21" s="2" t="s">
        <v>36</v>
      </c>
      <c r="K21" s="2">
        <v>0</v>
      </c>
      <c r="L21" s="2">
        <v>0</v>
      </c>
      <c r="M21" s="33">
        <v>0</v>
      </c>
      <c r="N21" s="2">
        <v>3</v>
      </c>
      <c r="O21" s="2" t="s">
        <v>36</v>
      </c>
      <c r="P21" s="8" t="s">
        <v>36</v>
      </c>
      <c r="Q21" s="13">
        <v>0</v>
      </c>
      <c r="R21" s="13">
        <v>0</v>
      </c>
      <c r="S21" s="33">
        <v>0</v>
      </c>
      <c r="T21" s="32">
        <f t="shared" si="0"/>
        <v>132650</v>
      </c>
      <c r="U21" s="37">
        <f>G4</f>
        <v>44732</v>
      </c>
    </row>
    <row r="22" spans="2:21" ht="21" x14ac:dyDescent="0.35">
      <c r="B22" s="35">
        <v>1</v>
      </c>
      <c r="C22" s="14" t="s">
        <v>20</v>
      </c>
      <c r="D22" s="15" t="s">
        <v>13</v>
      </c>
      <c r="E22" s="2">
        <v>400</v>
      </c>
      <c r="F22" s="2">
        <v>14</v>
      </c>
      <c r="G22" s="16">
        <f>G5/E22*F22</f>
        <v>132650</v>
      </c>
      <c r="H22" s="2"/>
      <c r="I22" s="2" t="s">
        <v>36</v>
      </c>
      <c r="J22" s="2" t="s">
        <v>36</v>
      </c>
      <c r="K22" s="2">
        <v>0</v>
      </c>
      <c r="L22" s="2">
        <v>0</v>
      </c>
      <c r="M22" s="33">
        <v>0</v>
      </c>
      <c r="N22" s="2">
        <v>3</v>
      </c>
      <c r="O22" s="2" t="s">
        <v>36</v>
      </c>
      <c r="P22" s="8" t="s">
        <v>36</v>
      </c>
      <c r="Q22" s="13">
        <v>0</v>
      </c>
      <c r="R22" s="13">
        <v>0</v>
      </c>
      <c r="S22" s="33">
        <v>0</v>
      </c>
      <c r="T22" s="32">
        <f t="shared" si="0"/>
        <v>132650</v>
      </c>
      <c r="U22" s="37">
        <f>G4</f>
        <v>44732</v>
      </c>
    </row>
    <row r="23" spans="2:21" ht="21" x14ac:dyDescent="0.35">
      <c r="B23" s="35">
        <v>1</v>
      </c>
      <c r="C23" s="14" t="s">
        <v>21</v>
      </c>
      <c r="D23" s="15" t="s">
        <v>7</v>
      </c>
      <c r="E23" s="2">
        <v>400</v>
      </c>
      <c r="F23" s="2">
        <v>28</v>
      </c>
      <c r="G23" s="16">
        <f>G5/E23*F23</f>
        <v>265300</v>
      </c>
      <c r="H23" s="2"/>
      <c r="I23" s="2" t="s">
        <v>36</v>
      </c>
      <c r="J23" s="2" t="s">
        <v>36</v>
      </c>
      <c r="K23" s="2">
        <v>0</v>
      </c>
      <c r="L23" s="2">
        <v>0</v>
      </c>
      <c r="M23" s="33">
        <v>0</v>
      </c>
      <c r="N23" s="2">
        <v>3</v>
      </c>
      <c r="O23" s="2" t="s">
        <v>36</v>
      </c>
      <c r="P23" s="8" t="s">
        <v>36</v>
      </c>
      <c r="Q23" s="13">
        <v>0</v>
      </c>
      <c r="R23" s="13">
        <v>0</v>
      </c>
      <c r="S23" s="33">
        <v>0</v>
      </c>
      <c r="T23" s="32">
        <f t="shared" si="0"/>
        <v>265300</v>
      </c>
      <c r="U23" s="37">
        <f>G4</f>
        <v>44732</v>
      </c>
    </row>
    <row r="24" spans="2:21" ht="21" x14ac:dyDescent="0.35">
      <c r="B24" s="35">
        <v>1</v>
      </c>
      <c r="C24" s="14" t="s">
        <v>22</v>
      </c>
      <c r="D24" s="15" t="s">
        <v>7</v>
      </c>
      <c r="E24" s="2">
        <v>400</v>
      </c>
      <c r="F24" s="2">
        <v>28</v>
      </c>
      <c r="G24" s="16">
        <f>G5/E24*F24</f>
        <v>265300</v>
      </c>
      <c r="H24" s="7">
        <v>2</v>
      </c>
      <c r="I24" s="17" t="s">
        <v>21</v>
      </c>
      <c r="J24" s="8" t="s">
        <v>25</v>
      </c>
      <c r="K24" s="2">
        <v>114</v>
      </c>
      <c r="L24" s="2">
        <v>10</v>
      </c>
      <c r="M24" s="33">
        <f>I5/K24*L24</f>
        <v>23271.929824561405</v>
      </c>
      <c r="N24" s="2">
        <v>3</v>
      </c>
      <c r="O24" s="17" t="s">
        <v>21</v>
      </c>
      <c r="P24" s="8" t="s">
        <v>32</v>
      </c>
      <c r="Q24" s="13">
        <v>19</v>
      </c>
      <c r="R24" s="13">
        <v>2</v>
      </c>
      <c r="S24" s="33">
        <f>O5/Q24*R24</f>
        <v>29588.596491228072</v>
      </c>
      <c r="T24" s="32">
        <f t="shared" si="0"/>
        <v>318160.5263157895</v>
      </c>
      <c r="U24" s="37">
        <f>G4</f>
        <v>44732</v>
      </c>
    </row>
    <row r="25" spans="2:21" ht="21" x14ac:dyDescent="0.35">
      <c r="B25" s="47">
        <v>1</v>
      </c>
      <c r="C25" s="48" t="s">
        <v>23</v>
      </c>
      <c r="D25" s="49" t="s">
        <v>7</v>
      </c>
      <c r="E25" s="10">
        <v>400</v>
      </c>
      <c r="F25" s="10">
        <v>28</v>
      </c>
      <c r="G25" s="50">
        <f>G5/E25*F25</f>
        <v>265300</v>
      </c>
      <c r="H25" s="51">
        <v>2</v>
      </c>
      <c r="I25" s="52" t="s">
        <v>22</v>
      </c>
      <c r="J25" s="53" t="s">
        <v>25</v>
      </c>
      <c r="K25" s="10">
        <v>114</v>
      </c>
      <c r="L25" s="10">
        <v>10</v>
      </c>
      <c r="M25" s="54">
        <f>I5/K25*L25</f>
        <v>23271.929824561405</v>
      </c>
      <c r="N25" s="10">
        <v>3</v>
      </c>
      <c r="O25" s="52" t="s">
        <v>22</v>
      </c>
      <c r="P25" s="53" t="s">
        <v>32</v>
      </c>
      <c r="Q25" s="55">
        <v>19</v>
      </c>
      <c r="R25" s="55">
        <v>2</v>
      </c>
      <c r="S25" s="54">
        <f>O5/Q25*R25</f>
        <v>29588.596491228072</v>
      </c>
      <c r="T25" s="56">
        <f t="shared" si="0"/>
        <v>318160.5263157895</v>
      </c>
      <c r="U25" s="57">
        <f>G4</f>
        <v>44732</v>
      </c>
    </row>
    <row r="26" spans="2:21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2:21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2:21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2:2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2:2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</sheetData>
  <sheetProtection algorithmName="SHA-512" hashValue="wQb15GzbCXsP4MOhZDDeLVgG7jTDRCdF3XHyRCBqrM1R6XWL8fIMqXWnavP49mtoNgR8sHrJ0hqF4Z+JsDWtng==" saltValue="kfHKGKURTXelvNyLLPwbKA==" spinCount="100000" sheet="1" objects="1" scenario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3" name="Bt_formulaire">
              <controlPr defaultSize="0" print="0" autoFill="0" autoPict="0" macro="[0]!OpenUserForm">
                <anchor moveWithCells="1" sizeWithCells="1">
                  <from>
                    <xdr:col>1</xdr:col>
                    <xdr:colOff>561975</xdr:colOff>
                    <xdr:row>3</xdr:row>
                    <xdr:rowOff>28575</xdr:rowOff>
                  </from>
                  <to>
                    <xdr:col>2</xdr:col>
                    <xdr:colOff>2438400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6" r:id="rId4" name="Bt_quitter">
              <controlPr defaultSize="0" print="0" autoFill="0" autoPict="0" macro="[0]!FERMER">
                <anchor moveWithCells="1" sizeWithCells="1">
                  <from>
                    <xdr:col>9</xdr:col>
                    <xdr:colOff>28575</xdr:colOff>
                    <xdr:row>2</xdr:row>
                    <xdr:rowOff>142875</xdr:rowOff>
                  </from>
                  <to>
                    <xdr:col>11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5" name="Button 3">
              <controlPr defaultSize="0" print="0" autoFill="0" autoPict="0" macro="[0]!LancerUserFormMobile">
                <anchor moveWithCells="1" sizeWithCells="1">
                  <from>
                    <xdr:col>2</xdr:col>
                    <xdr:colOff>0</xdr:colOff>
                    <xdr:row>0</xdr:row>
                    <xdr:rowOff>180975</xdr:rowOff>
                  </from>
                  <to>
                    <xdr:col>2</xdr:col>
                    <xdr:colOff>2419350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B1:U30"/>
  <sheetViews>
    <sheetView workbookViewId="0">
      <selection activeCell="C6" sqref="C6"/>
    </sheetView>
  </sheetViews>
  <sheetFormatPr baseColWidth="10" defaultRowHeight="15" x14ac:dyDescent="0.25"/>
  <cols>
    <col min="2" max="2" width="6.42578125" customWidth="1"/>
    <col min="3" max="3" width="37.5703125" bestFit="1" customWidth="1"/>
    <col min="4" max="4" width="23.7109375" bestFit="1" customWidth="1"/>
    <col min="5" max="5" width="8.42578125" customWidth="1"/>
    <col min="6" max="6" width="5.85546875" customWidth="1"/>
    <col min="7" max="7" width="16.140625" customWidth="1"/>
    <col min="8" max="8" width="5.7109375" customWidth="1"/>
    <col min="9" max="9" width="32.5703125" bestFit="1" customWidth="1"/>
    <col min="10" max="10" width="21.28515625" customWidth="1"/>
    <col min="11" max="11" width="5.42578125" customWidth="1"/>
    <col min="12" max="12" width="3.85546875" customWidth="1"/>
    <col min="13" max="13" width="21.5703125" customWidth="1"/>
    <col min="14" max="14" width="8.42578125" customWidth="1"/>
    <col min="15" max="15" width="35.28515625" customWidth="1"/>
    <col min="16" max="16" width="21.28515625" customWidth="1"/>
    <col min="17" max="17" width="7.28515625" customWidth="1"/>
    <col min="18" max="18" width="6" customWidth="1"/>
    <col min="19" max="19" width="22.140625" customWidth="1"/>
    <col min="20" max="20" width="22.7109375" customWidth="1"/>
    <col min="21" max="21" width="28.140625" customWidth="1"/>
  </cols>
  <sheetData>
    <row r="1" spans="2:21" x14ac:dyDescent="0.25"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2:21" x14ac:dyDescent="0.25">
      <c r="B2" s="10"/>
      <c r="C2" s="10"/>
      <c r="D2" s="10"/>
      <c r="E2" s="10"/>
      <c r="F2" s="10"/>
      <c r="G2" s="26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2:21" x14ac:dyDescent="0.25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2:21" ht="18.75" x14ac:dyDescent="0.25">
      <c r="B4" s="2"/>
      <c r="C4" s="27"/>
      <c r="D4" s="2"/>
      <c r="E4" s="2"/>
      <c r="F4" s="2"/>
      <c r="G4" s="30">
        <v>44732</v>
      </c>
      <c r="H4" s="1"/>
      <c r="I4" s="5" t="s">
        <v>30</v>
      </c>
      <c r="J4" s="2"/>
      <c r="K4" s="2"/>
      <c r="L4" s="2"/>
      <c r="M4" s="2"/>
      <c r="N4" s="2"/>
      <c r="O4" s="11" t="s">
        <v>34</v>
      </c>
      <c r="P4" s="2"/>
      <c r="Q4" s="2"/>
      <c r="R4" s="2"/>
      <c r="S4" s="2"/>
      <c r="T4" s="2"/>
      <c r="U4" s="2"/>
    </row>
    <row r="5" spans="2:21" ht="21" x14ac:dyDescent="0.35">
      <c r="B5" s="2"/>
      <c r="C5" s="2"/>
      <c r="D5" s="6" t="s">
        <v>27</v>
      </c>
      <c r="E5" s="9"/>
      <c r="F5" s="9"/>
      <c r="G5" s="29">
        <v>3790000</v>
      </c>
      <c r="H5" s="1"/>
      <c r="I5" s="4">
        <f>G5/E10*F10</f>
        <v>265300</v>
      </c>
      <c r="J5" s="2"/>
      <c r="K5" s="2"/>
      <c r="L5" s="2"/>
      <c r="M5" s="2"/>
      <c r="N5" s="2"/>
      <c r="O5" s="12">
        <f>G8+M8</f>
        <v>281091.66666666669</v>
      </c>
      <c r="P5" s="2"/>
      <c r="Q5" s="2"/>
      <c r="R5" s="2"/>
      <c r="S5" s="2"/>
      <c r="T5" s="2"/>
      <c r="U5" s="2"/>
    </row>
    <row r="6" spans="2:21" x14ac:dyDescent="0.25"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2:21" ht="128.25" x14ac:dyDescent="0.25">
      <c r="B7" s="38" t="s">
        <v>0</v>
      </c>
      <c r="C7" s="39" t="s">
        <v>1</v>
      </c>
      <c r="D7" s="39" t="s">
        <v>2</v>
      </c>
      <c r="E7" s="40" t="s">
        <v>28</v>
      </c>
      <c r="F7" s="40" t="s">
        <v>29</v>
      </c>
      <c r="G7" s="41" t="s">
        <v>37</v>
      </c>
      <c r="H7" s="42" t="s">
        <v>40</v>
      </c>
      <c r="I7" s="42" t="s">
        <v>41</v>
      </c>
      <c r="J7" s="42" t="s">
        <v>42</v>
      </c>
      <c r="K7" s="40" t="s">
        <v>43</v>
      </c>
      <c r="L7" s="40" t="s">
        <v>44</v>
      </c>
      <c r="M7" s="42" t="s">
        <v>31</v>
      </c>
      <c r="N7" s="43" t="s">
        <v>45</v>
      </c>
      <c r="O7" s="43" t="s">
        <v>46</v>
      </c>
      <c r="P7" s="43" t="s">
        <v>47</v>
      </c>
      <c r="Q7" s="44" t="s">
        <v>48</v>
      </c>
      <c r="R7" s="44" t="s">
        <v>49</v>
      </c>
      <c r="S7" s="43" t="s">
        <v>38</v>
      </c>
      <c r="T7" s="45" t="s">
        <v>35</v>
      </c>
      <c r="U7" s="46" t="s">
        <v>39</v>
      </c>
    </row>
    <row r="8" spans="2:21" ht="21" x14ac:dyDescent="0.35">
      <c r="B8" s="34">
        <v>1</v>
      </c>
      <c r="C8" s="23" t="s">
        <v>3</v>
      </c>
      <c r="D8" s="24" t="s">
        <v>4</v>
      </c>
      <c r="E8" s="25">
        <v>400</v>
      </c>
      <c r="F8" s="25">
        <v>25</v>
      </c>
      <c r="G8" s="22">
        <f>G5/E8*F8</f>
        <v>236875</v>
      </c>
      <c r="H8" s="7">
        <v>2</v>
      </c>
      <c r="I8" s="17" t="s">
        <v>3</v>
      </c>
      <c r="J8" s="8" t="s">
        <v>24</v>
      </c>
      <c r="K8" s="2">
        <v>114</v>
      </c>
      <c r="L8" s="2">
        <v>19</v>
      </c>
      <c r="M8" s="33">
        <f>I5/K8*L8</f>
        <v>44216.666666666664</v>
      </c>
      <c r="N8" s="2">
        <v>3</v>
      </c>
      <c r="O8" s="2"/>
      <c r="P8" s="2"/>
      <c r="Q8" s="13"/>
      <c r="R8" s="13"/>
      <c r="S8" s="31">
        <v>0</v>
      </c>
      <c r="T8" s="32">
        <f>SUM(G8+M8+S8)</f>
        <v>281091.66666666669</v>
      </c>
      <c r="U8" s="37">
        <f>G4</f>
        <v>44732</v>
      </c>
    </row>
    <row r="9" spans="2:21" ht="21" x14ac:dyDescent="0.35">
      <c r="B9" s="35">
        <v>1</v>
      </c>
      <c r="C9" s="14" t="s">
        <v>5</v>
      </c>
      <c r="D9" s="15" t="s">
        <v>4</v>
      </c>
      <c r="E9" s="2">
        <v>400</v>
      </c>
      <c r="F9" s="2">
        <v>25</v>
      </c>
      <c r="G9" s="16">
        <f>G5/E9*F9</f>
        <v>236875</v>
      </c>
      <c r="H9" s="2"/>
      <c r="I9" s="2" t="s">
        <v>36</v>
      </c>
      <c r="J9" s="2" t="s">
        <v>36</v>
      </c>
      <c r="K9" s="2">
        <v>0</v>
      </c>
      <c r="L9" s="2">
        <v>0</v>
      </c>
      <c r="M9" s="33">
        <v>0</v>
      </c>
      <c r="N9" s="2">
        <v>3</v>
      </c>
      <c r="O9" s="2"/>
      <c r="P9" s="2" t="s">
        <v>36</v>
      </c>
      <c r="Q9" s="13">
        <v>0</v>
      </c>
      <c r="R9" s="13">
        <v>0</v>
      </c>
      <c r="S9" s="31">
        <v>0</v>
      </c>
      <c r="T9" s="32">
        <f t="shared" ref="T9:T25" si="0">SUM(G9+M9+S9)</f>
        <v>236875</v>
      </c>
      <c r="U9" s="37">
        <f>G4</f>
        <v>44732</v>
      </c>
    </row>
    <row r="10" spans="2:21" ht="21" x14ac:dyDescent="0.35">
      <c r="B10" s="35">
        <v>1</v>
      </c>
      <c r="C10" s="14" t="s">
        <v>6</v>
      </c>
      <c r="D10" s="15" t="s">
        <v>7</v>
      </c>
      <c r="E10" s="2">
        <v>400</v>
      </c>
      <c r="F10" s="2">
        <v>28</v>
      </c>
      <c r="G10" s="16">
        <f>G5/E10*F10</f>
        <v>265300</v>
      </c>
      <c r="H10" s="7">
        <v>2</v>
      </c>
      <c r="I10" s="17" t="s">
        <v>6</v>
      </c>
      <c r="J10" s="8" t="s">
        <v>25</v>
      </c>
      <c r="K10" s="2">
        <v>114</v>
      </c>
      <c r="L10" s="2">
        <v>10</v>
      </c>
      <c r="M10" s="33">
        <f>I5/K10*L10</f>
        <v>23271.929824561405</v>
      </c>
      <c r="N10" s="2">
        <v>3</v>
      </c>
      <c r="O10" s="17" t="s">
        <v>6</v>
      </c>
      <c r="P10" s="8" t="s">
        <v>32</v>
      </c>
      <c r="Q10" s="13">
        <v>19</v>
      </c>
      <c r="R10" s="13">
        <v>2</v>
      </c>
      <c r="S10" s="33">
        <f>O5/Q10*R10</f>
        <v>29588.596491228072</v>
      </c>
      <c r="T10" s="32">
        <f t="shared" si="0"/>
        <v>318160.5263157895</v>
      </c>
      <c r="U10" s="37">
        <f>G4</f>
        <v>44732</v>
      </c>
    </row>
    <row r="11" spans="2:21" ht="21" x14ac:dyDescent="0.35">
      <c r="B11" s="36">
        <v>1</v>
      </c>
      <c r="C11" s="19" t="s">
        <v>8</v>
      </c>
      <c r="D11" s="20" t="s">
        <v>7</v>
      </c>
      <c r="E11" s="21">
        <v>400</v>
      </c>
      <c r="F11" s="21">
        <v>28</v>
      </c>
      <c r="G11" s="18">
        <f>G5/E11*F11</f>
        <v>265300</v>
      </c>
      <c r="H11" s="2"/>
      <c r="I11" s="2" t="s">
        <v>36</v>
      </c>
      <c r="J11" s="2" t="s">
        <v>36</v>
      </c>
      <c r="K11" s="2">
        <v>0</v>
      </c>
      <c r="L11" s="2">
        <v>0</v>
      </c>
      <c r="M11" s="33">
        <v>0</v>
      </c>
      <c r="N11" s="2"/>
      <c r="O11" s="2" t="s">
        <v>36</v>
      </c>
      <c r="P11" s="2" t="s">
        <v>36</v>
      </c>
      <c r="Q11" s="13">
        <v>0</v>
      </c>
      <c r="R11" s="13">
        <v>0</v>
      </c>
      <c r="S11" s="33">
        <v>0</v>
      </c>
      <c r="T11" s="32">
        <f t="shared" si="0"/>
        <v>265300</v>
      </c>
      <c r="U11" s="37">
        <f>G4</f>
        <v>44732</v>
      </c>
    </row>
    <row r="12" spans="2:21" ht="21" x14ac:dyDescent="0.35">
      <c r="B12" s="35">
        <v>1</v>
      </c>
      <c r="C12" s="14" t="s">
        <v>9</v>
      </c>
      <c r="D12" s="15" t="s">
        <v>7</v>
      </c>
      <c r="E12" s="2">
        <v>400</v>
      </c>
      <c r="F12" s="2">
        <v>28</v>
      </c>
      <c r="G12" s="16">
        <f>G5/E12*F12</f>
        <v>265300</v>
      </c>
      <c r="H12" s="7">
        <v>2</v>
      </c>
      <c r="I12" s="17" t="s">
        <v>9</v>
      </c>
      <c r="J12" s="8" t="s">
        <v>25</v>
      </c>
      <c r="K12" s="2">
        <v>114</v>
      </c>
      <c r="L12" s="2">
        <v>10</v>
      </c>
      <c r="M12" s="33">
        <f>I5/K12*L12</f>
        <v>23271.929824561405</v>
      </c>
      <c r="N12" s="2">
        <v>3</v>
      </c>
      <c r="O12" s="17" t="s">
        <v>9</v>
      </c>
      <c r="P12" s="8" t="s">
        <v>32</v>
      </c>
      <c r="Q12" s="13">
        <v>19</v>
      </c>
      <c r="R12" s="13">
        <v>2</v>
      </c>
      <c r="S12" s="33">
        <f>O5/Q12*R12</f>
        <v>29588.596491228072</v>
      </c>
      <c r="T12" s="32">
        <f t="shared" si="0"/>
        <v>318160.5263157895</v>
      </c>
      <c r="U12" s="37">
        <f>G4</f>
        <v>44732</v>
      </c>
    </row>
    <row r="13" spans="2:21" ht="21" x14ac:dyDescent="0.35">
      <c r="B13" s="35">
        <v>1</v>
      </c>
      <c r="C13" s="14" t="s">
        <v>10</v>
      </c>
      <c r="D13" s="15" t="s">
        <v>7</v>
      </c>
      <c r="E13" s="2">
        <v>400</v>
      </c>
      <c r="F13" s="2">
        <v>28</v>
      </c>
      <c r="G13" s="16">
        <f>G5/E13*F13</f>
        <v>265300</v>
      </c>
      <c r="H13" s="7">
        <v>2</v>
      </c>
      <c r="I13" s="17" t="s">
        <v>10</v>
      </c>
      <c r="J13" s="8" t="s">
        <v>25</v>
      </c>
      <c r="K13" s="2">
        <v>114</v>
      </c>
      <c r="L13" s="2">
        <v>10</v>
      </c>
      <c r="M13" s="33">
        <f>I5/K13*L13</f>
        <v>23271.929824561405</v>
      </c>
      <c r="N13" s="2">
        <v>3</v>
      </c>
      <c r="O13" s="17" t="s">
        <v>10</v>
      </c>
      <c r="P13" s="8" t="s">
        <v>32</v>
      </c>
      <c r="Q13" s="13">
        <v>19</v>
      </c>
      <c r="R13" s="13">
        <v>2</v>
      </c>
      <c r="S13" s="33">
        <f>O5/Q13*R13</f>
        <v>29588.596491228072</v>
      </c>
      <c r="T13" s="32">
        <f t="shared" si="0"/>
        <v>318160.5263157895</v>
      </c>
      <c r="U13" s="37">
        <f>G4</f>
        <v>44732</v>
      </c>
    </row>
    <row r="14" spans="2:21" ht="21" x14ac:dyDescent="0.35">
      <c r="B14" s="35">
        <v>1</v>
      </c>
      <c r="C14" s="14" t="s">
        <v>11</v>
      </c>
      <c r="D14" s="15" t="s">
        <v>7</v>
      </c>
      <c r="E14" s="2">
        <v>400</v>
      </c>
      <c r="F14" s="2">
        <v>28</v>
      </c>
      <c r="G14" s="28">
        <f>G5/E14*F14</f>
        <v>265300</v>
      </c>
      <c r="H14" s="7">
        <v>2</v>
      </c>
      <c r="I14" s="17" t="s">
        <v>11</v>
      </c>
      <c r="J14" s="8" t="s">
        <v>25</v>
      </c>
      <c r="K14" s="2">
        <v>114</v>
      </c>
      <c r="L14" s="2">
        <v>10</v>
      </c>
      <c r="M14" s="33">
        <f>I5/K14*L14</f>
        <v>23271.929824561405</v>
      </c>
      <c r="N14" s="2">
        <v>3</v>
      </c>
      <c r="O14" s="17" t="s">
        <v>11</v>
      </c>
      <c r="P14" s="8" t="s">
        <v>32</v>
      </c>
      <c r="Q14" s="13">
        <v>19</v>
      </c>
      <c r="R14" s="13">
        <v>2</v>
      </c>
      <c r="S14" s="33">
        <f>O5/Q14*R14</f>
        <v>29588.596491228072</v>
      </c>
      <c r="T14" s="32">
        <f t="shared" si="0"/>
        <v>318160.5263157895</v>
      </c>
      <c r="U14" s="37">
        <f>G4</f>
        <v>44732</v>
      </c>
    </row>
    <row r="15" spans="2:21" ht="21" x14ac:dyDescent="0.35">
      <c r="B15" s="35">
        <v>1</v>
      </c>
      <c r="C15" s="14" t="s">
        <v>12</v>
      </c>
      <c r="D15" s="15" t="s">
        <v>13</v>
      </c>
      <c r="E15" s="2">
        <v>400</v>
      </c>
      <c r="F15" s="2">
        <v>14</v>
      </c>
      <c r="G15" s="16">
        <f>G5/E15*F15</f>
        <v>132650</v>
      </c>
      <c r="H15" s="7">
        <v>2</v>
      </c>
      <c r="I15" s="17" t="s">
        <v>12</v>
      </c>
      <c r="J15" s="8" t="s">
        <v>26</v>
      </c>
      <c r="K15" s="2">
        <v>114</v>
      </c>
      <c r="L15" s="2">
        <v>5</v>
      </c>
      <c r="M15" s="33">
        <f>I5/K15*L15</f>
        <v>11635.964912280702</v>
      </c>
      <c r="N15" s="2">
        <v>3</v>
      </c>
      <c r="O15" s="17" t="s">
        <v>12</v>
      </c>
      <c r="P15" s="8" t="s">
        <v>33</v>
      </c>
      <c r="Q15" s="13">
        <v>19</v>
      </c>
      <c r="R15" s="13">
        <v>1</v>
      </c>
      <c r="S15" s="33">
        <f>O5/Q15*R15</f>
        <v>14794.298245614036</v>
      </c>
      <c r="T15" s="32">
        <f t="shared" si="0"/>
        <v>159080.26315789475</v>
      </c>
      <c r="U15" s="37">
        <f>G4</f>
        <v>44732</v>
      </c>
    </row>
    <row r="16" spans="2:21" ht="21" x14ac:dyDescent="0.35">
      <c r="B16" s="35">
        <v>1</v>
      </c>
      <c r="C16" s="14" t="s">
        <v>14</v>
      </c>
      <c r="D16" s="15" t="s">
        <v>13</v>
      </c>
      <c r="E16" s="2">
        <v>400</v>
      </c>
      <c r="F16" s="2">
        <v>14</v>
      </c>
      <c r="G16" s="16">
        <f>G5/E16*F16</f>
        <v>132650</v>
      </c>
      <c r="H16" s="7">
        <v>2</v>
      </c>
      <c r="I16" s="17" t="s">
        <v>14</v>
      </c>
      <c r="J16" s="8" t="s">
        <v>26</v>
      </c>
      <c r="K16" s="2">
        <v>114</v>
      </c>
      <c r="L16" s="2">
        <v>5</v>
      </c>
      <c r="M16" s="33">
        <f>I5/K16*L16</f>
        <v>11635.964912280702</v>
      </c>
      <c r="N16" s="2">
        <v>3</v>
      </c>
      <c r="O16" s="17" t="s">
        <v>14</v>
      </c>
      <c r="P16" s="8" t="s">
        <v>33</v>
      </c>
      <c r="Q16" s="13">
        <v>19</v>
      </c>
      <c r="R16" s="13">
        <v>1</v>
      </c>
      <c r="S16" s="33">
        <f>O5/Q16*R16</f>
        <v>14794.298245614036</v>
      </c>
      <c r="T16" s="32">
        <f t="shared" si="0"/>
        <v>159080.26315789475</v>
      </c>
      <c r="U16" s="37">
        <f>G4</f>
        <v>44732</v>
      </c>
    </row>
    <row r="17" spans="2:21" ht="21" x14ac:dyDescent="0.35">
      <c r="B17" s="35">
        <v>1</v>
      </c>
      <c r="C17" s="14" t="s">
        <v>15</v>
      </c>
      <c r="D17" s="15" t="s">
        <v>7</v>
      </c>
      <c r="E17" s="2">
        <v>400</v>
      </c>
      <c r="F17" s="2">
        <v>28</v>
      </c>
      <c r="G17" s="16">
        <f>G5/E17*F17</f>
        <v>265300</v>
      </c>
      <c r="H17" s="7">
        <v>2</v>
      </c>
      <c r="I17" s="17" t="s">
        <v>15</v>
      </c>
      <c r="J17" s="8" t="s">
        <v>25</v>
      </c>
      <c r="K17" s="2">
        <v>114</v>
      </c>
      <c r="L17" s="2">
        <v>10</v>
      </c>
      <c r="M17" s="33">
        <f>I5/K17*L17</f>
        <v>23271.929824561405</v>
      </c>
      <c r="N17" s="2">
        <v>3</v>
      </c>
      <c r="O17" s="17" t="s">
        <v>15</v>
      </c>
      <c r="P17" s="8" t="s">
        <v>32</v>
      </c>
      <c r="Q17" s="13">
        <v>19</v>
      </c>
      <c r="R17" s="13">
        <v>2</v>
      </c>
      <c r="S17" s="33">
        <f>O5/Q17*R17</f>
        <v>29588.596491228072</v>
      </c>
      <c r="T17" s="32">
        <f t="shared" si="0"/>
        <v>318160.5263157895</v>
      </c>
      <c r="U17" s="37">
        <f>G4</f>
        <v>44732</v>
      </c>
    </row>
    <row r="18" spans="2:21" ht="21" x14ac:dyDescent="0.35">
      <c r="B18" s="35">
        <v>1</v>
      </c>
      <c r="C18" s="14" t="s">
        <v>16</v>
      </c>
      <c r="D18" s="15" t="s">
        <v>13</v>
      </c>
      <c r="E18" s="2">
        <v>400</v>
      </c>
      <c r="F18" s="2">
        <v>14</v>
      </c>
      <c r="G18" s="16">
        <f>G5/E18*F18</f>
        <v>132650</v>
      </c>
      <c r="H18" s="7">
        <v>2</v>
      </c>
      <c r="I18" s="17" t="s">
        <v>16</v>
      </c>
      <c r="J18" s="8" t="s">
        <v>26</v>
      </c>
      <c r="K18" s="2">
        <v>114</v>
      </c>
      <c r="L18" s="2">
        <v>5</v>
      </c>
      <c r="M18" s="33">
        <f>I5/K18*L18</f>
        <v>11635.964912280702</v>
      </c>
      <c r="N18" s="2">
        <v>3</v>
      </c>
      <c r="O18" s="17" t="s">
        <v>16</v>
      </c>
      <c r="P18" s="8" t="s">
        <v>33</v>
      </c>
      <c r="Q18" s="13">
        <v>19</v>
      </c>
      <c r="R18" s="13">
        <v>1</v>
      </c>
      <c r="S18" s="33">
        <f>O5/Q18*R18</f>
        <v>14794.298245614036</v>
      </c>
      <c r="T18" s="32">
        <f t="shared" si="0"/>
        <v>159080.26315789475</v>
      </c>
      <c r="U18" s="37">
        <f>G4</f>
        <v>44732</v>
      </c>
    </row>
    <row r="19" spans="2:21" ht="21" x14ac:dyDescent="0.35">
      <c r="B19" s="35">
        <v>1</v>
      </c>
      <c r="C19" s="14" t="s">
        <v>17</v>
      </c>
      <c r="D19" s="15" t="s">
        <v>13</v>
      </c>
      <c r="E19" s="2">
        <v>400</v>
      </c>
      <c r="F19" s="2">
        <v>14</v>
      </c>
      <c r="G19" s="16">
        <f>G5/E19*F19</f>
        <v>132650</v>
      </c>
      <c r="H19" s="7">
        <v>2</v>
      </c>
      <c r="I19" s="17" t="s">
        <v>17</v>
      </c>
      <c r="J19" s="8" t="s">
        <v>26</v>
      </c>
      <c r="K19" s="2">
        <v>114</v>
      </c>
      <c r="L19" s="2">
        <v>5</v>
      </c>
      <c r="M19" s="33">
        <f>I5/K19*L19</f>
        <v>11635.964912280702</v>
      </c>
      <c r="N19" s="2">
        <v>3</v>
      </c>
      <c r="O19" s="17" t="s">
        <v>17</v>
      </c>
      <c r="P19" s="8" t="s">
        <v>33</v>
      </c>
      <c r="Q19" s="13">
        <v>19</v>
      </c>
      <c r="R19" s="13">
        <v>1</v>
      </c>
      <c r="S19" s="33">
        <f>O5/Q19*R19</f>
        <v>14794.298245614036</v>
      </c>
      <c r="T19" s="32">
        <f t="shared" si="0"/>
        <v>159080.26315789475</v>
      </c>
      <c r="U19" s="37">
        <f>G4</f>
        <v>44732</v>
      </c>
    </row>
    <row r="20" spans="2:21" ht="21" x14ac:dyDescent="0.35">
      <c r="B20" s="35">
        <v>1</v>
      </c>
      <c r="C20" s="14" t="s">
        <v>18</v>
      </c>
      <c r="D20" s="15" t="s">
        <v>13</v>
      </c>
      <c r="E20" s="2">
        <v>400</v>
      </c>
      <c r="F20" s="2">
        <v>14</v>
      </c>
      <c r="G20" s="16">
        <f>G5/E20*F20</f>
        <v>132650</v>
      </c>
      <c r="H20" s="7">
        <v>2</v>
      </c>
      <c r="I20" s="17" t="s">
        <v>18</v>
      </c>
      <c r="J20" s="8" t="s">
        <v>26</v>
      </c>
      <c r="K20" s="2">
        <v>114</v>
      </c>
      <c r="L20" s="2">
        <v>5</v>
      </c>
      <c r="M20" s="33">
        <f>I5/K20*L20</f>
        <v>11635.964912280702</v>
      </c>
      <c r="N20" s="2">
        <v>3</v>
      </c>
      <c r="O20" s="17" t="s">
        <v>18</v>
      </c>
      <c r="P20" s="8" t="s">
        <v>33</v>
      </c>
      <c r="Q20" s="13">
        <v>19</v>
      </c>
      <c r="R20" s="13">
        <v>1</v>
      </c>
      <c r="S20" s="33">
        <f>O5/Q20*R20</f>
        <v>14794.298245614036</v>
      </c>
      <c r="T20" s="32">
        <f t="shared" si="0"/>
        <v>159080.26315789475</v>
      </c>
      <c r="U20" s="37">
        <f>G4</f>
        <v>44732</v>
      </c>
    </row>
    <row r="21" spans="2:21" ht="21" x14ac:dyDescent="0.35">
      <c r="B21" s="35">
        <v>1</v>
      </c>
      <c r="C21" s="14" t="s">
        <v>19</v>
      </c>
      <c r="D21" s="15" t="s">
        <v>13</v>
      </c>
      <c r="E21" s="2">
        <v>400</v>
      </c>
      <c r="F21" s="2">
        <v>14</v>
      </c>
      <c r="G21" s="16">
        <f>G5/E21*F21</f>
        <v>132650</v>
      </c>
      <c r="H21" s="2"/>
      <c r="I21" s="2" t="s">
        <v>36</v>
      </c>
      <c r="J21" s="2" t="s">
        <v>36</v>
      </c>
      <c r="K21" s="2">
        <v>0</v>
      </c>
      <c r="L21" s="2">
        <v>0</v>
      </c>
      <c r="M21" s="33">
        <v>0</v>
      </c>
      <c r="N21" s="2">
        <v>3</v>
      </c>
      <c r="O21" s="2" t="s">
        <v>36</v>
      </c>
      <c r="P21" s="8" t="s">
        <v>36</v>
      </c>
      <c r="Q21" s="13">
        <v>0</v>
      </c>
      <c r="R21" s="13">
        <v>0</v>
      </c>
      <c r="S21" s="33">
        <v>0</v>
      </c>
      <c r="T21" s="32">
        <f t="shared" si="0"/>
        <v>132650</v>
      </c>
      <c r="U21" s="37">
        <f>G4</f>
        <v>44732</v>
      </c>
    </row>
    <row r="22" spans="2:21" ht="21" x14ac:dyDescent="0.35">
      <c r="B22" s="35">
        <v>1</v>
      </c>
      <c r="C22" s="14" t="s">
        <v>20</v>
      </c>
      <c r="D22" s="15" t="s">
        <v>13</v>
      </c>
      <c r="E22" s="2">
        <v>400</v>
      </c>
      <c r="F22" s="2">
        <v>14</v>
      </c>
      <c r="G22" s="16">
        <f>G5/E22*F22</f>
        <v>132650</v>
      </c>
      <c r="H22" s="2"/>
      <c r="I22" s="2" t="s">
        <v>36</v>
      </c>
      <c r="J22" s="2" t="s">
        <v>36</v>
      </c>
      <c r="K22" s="2">
        <v>0</v>
      </c>
      <c r="L22" s="2">
        <v>0</v>
      </c>
      <c r="M22" s="33">
        <v>0</v>
      </c>
      <c r="N22" s="2">
        <v>3</v>
      </c>
      <c r="O22" s="2" t="s">
        <v>36</v>
      </c>
      <c r="P22" s="8" t="s">
        <v>36</v>
      </c>
      <c r="Q22" s="13">
        <v>0</v>
      </c>
      <c r="R22" s="13">
        <v>0</v>
      </c>
      <c r="S22" s="33">
        <v>0</v>
      </c>
      <c r="T22" s="32">
        <f t="shared" si="0"/>
        <v>132650</v>
      </c>
      <c r="U22" s="37">
        <f>G4</f>
        <v>44732</v>
      </c>
    </row>
    <row r="23" spans="2:21" ht="21" x14ac:dyDescent="0.35">
      <c r="B23" s="35">
        <v>1</v>
      </c>
      <c r="C23" s="14" t="s">
        <v>21</v>
      </c>
      <c r="D23" s="15" t="s">
        <v>7</v>
      </c>
      <c r="E23" s="2">
        <v>400</v>
      </c>
      <c r="F23" s="2">
        <v>28</v>
      </c>
      <c r="G23" s="16">
        <f>G5/E23*F23</f>
        <v>265300</v>
      </c>
      <c r="H23" s="2"/>
      <c r="I23" s="2" t="s">
        <v>36</v>
      </c>
      <c r="J23" s="2" t="s">
        <v>36</v>
      </c>
      <c r="K23" s="2">
        <v>0</v>
      </c>
      <c r="L23" s="2">
        <v>0</v>
      </c>
      <c r="M23" s="33">
        <v>0</v>
      </c>
      <c r="N23" s="2">
        <v>3</v>
      </c>
      <c r="O23" s="2" t="s">
        <v>36</v>
      </c>
      <c r="P23" s="8" t="s">
        <v>36</v>
      </c>
      <c r="Q23" s="13">
        <v>0</v>
      </c>
      <c r="R23" s="13">
        <v>0</v>
      </c>
      <c r="S23" s="33">
        <v>0</v>
      </c>
      <c r="T23" s="32">
        <f t="shared" si="0"/>
        <v>265300</v>
      </c>
      <c r="U23" s="37">
        <f>G4</f>
        <v>44732</v>
      </c>
    </row>
    <row r="24" spans="2:21" ht="21" x14ac:dyDescent="0.35">
      <c r="B24" s="35">
        <v>1</v>
      </c>
      <c r="C24" s="14" t="s">
        <v>22</v>
      </c>
      <c r="D24" s="15" t="s">
        <v>7</v>
      </c>
      <c r="E24" s="2">
        <v>400</v>
      </c>
      <c r="F24" s="2">
        <v>28</v>
      </c>
      <c r="G24" s="16">
        <f>G5/E24*F24</f>
        <v>265300</v>
      </c>
      <c r="H24" s="7">
        <v>2</v>
      </c>
      <c r="I24" s="17" t="s">
        <v>21</v>
      </c>
      <c r="J24" s="8" t="s">
        <v>25</v>
      </c>
      <c r="K24" s="2">
        <v>114</v>
      </c>
      <c r="L24" s="2">
        <v>10</v>
      </c>
      <c r="M24" s="33">
        <f>I5/K24*L24</f>
        <v>23271.929824561405</v>
      </c>
      <c r="N24" s="2">
        <v>3</v>
      </c>
      <c r="O24" s="17" t="s">
        <v>21</v>
      </c>
      <c r="P24" s="8" t="s">
        <v>32</v>
      </c>
      <c r="Q24" s="13">
        <v>19</v>
      </c>
      <c r="R24" s="13">
        <v>2</v>
      </c>
      <c r="S24" s="33">
        <f>O5/Q24*R24</f>
        <v>29588.596491228072</v>
      </c>
      <c r="T24" s="32">
        <f t="shared" si="0"/>
        <v>318160.5263157895</v>
      </c>
      <c r="U24" s="37">
        <f>G4</f>
        <v>44732</v>
      </c>
    </row>
    <row r="25" spans="2:21" ht="21" x14ac:dyDescent="0.35">
      <c r="B25" s="47">
        <v>1</v>
      </c>
      <c r="C25" s="48" t="s">
        <v>23</v>
      </c>
      <c r="D25" s="49" t="s">
        <v>7</v>
      </c>
      <c r="E25" s="10">
        <v>400</v>
      </c>
      <c r="F25" s="10">
        <v>28</v>
      </c>
      <c r="G25" s="50">
        <f>G5/E25*F25</f>
        <v>265300</v>
      </c>
      <c r="H25" s="51">
        <v>2</v>
      </c>
      <c r="I25" s="52" t="s">
        <v>22</v>
      </c>
      <c r="J25" s="53" t="s">
        <v>25</v>
      </c>
      <c r="K25" s="10">
        <v>114</v>
      </c>
      <c r="L25" s="10">
        <v>10</v>
      </c>
      <c r="M25" s="54">
        <f>I5/K25*L25</f>
        <v>23271.929824561405</v>
      </c>
      <c r="N25" s="10">
        <v>3</v>
      </c>
      <c r="O25" s="52" t="s">
        <v>22</v>
      </c>
      <c r="P25" s="53" t="s">
        <v>32</v>
      </c>
      <c r="Q25" s="55">
        <v>19</v>
      </c>
      <c r="R25" s="55">
        <v>2</v>
      </c>
      <c r="S25" s="54">
        <f>O5/Q25*R25</f>
        <v>29588.596491228072</v>
      </c>
      <c r="T25" s="56">
        <f t="shared" si="0"/>
        <v>318160.5263157895</v>
      </c>
      <c r="U25" s="57">
        <f>G4</f>
        <v>44732</v>
      </c>
    </row>
    <row r="26" spans="2:21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</row>
    <row r="27" spans="2:21" x14ac:dyDescent="0.25"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</row>
    <row r="28" spans="2:21" x14ac:dyDescent="0.25"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</row>
    <row r="29" spans="2:2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</row>
    <row r="30" spans="2:21" x14ac:dyDescent="0.25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</row>
  </sheetData>
  <sheetProtection algorithmName="SHA-512" hashValue="LzEjqm/umAE4BK+8YA1/saxwBVsK31HWK9l+Q5TmJ6Ek0aRZJMQNvatNlNuMTdEmFc0cQxDq/hg+/aZUaB3y7g==" saltValue="6/X+Xo3dT5D8T4QMLcJuyQ==" spinCount="100000" sheet="1" objects="1" scenario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3" name="Bt_formulaire">
              <controlPr defaultSize="0" print="0" autoFill="0" autoPict="0" macro="[0]!OpenUserForm">
                <anchor moveWithCells="1" sizeWithCells="1">
                  <from>
                    <xdr:col>1</xdr:col>
                    <xdr:colOff>561975</xdr:colOff>
                    <xdr:row>3</xdr:row>
                    <xdr:rowOff>28575</xdr:rowOff>
                  </from>
                  <to>
                    <xdr:col>2</xdr:col>
                    <xdr:colOff>2438400</xdr:colOff>
                    <xdr:row>4</xdr:row>
                    <xdr:rowOff>257175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0" r:id="rId4" name="Bt_quitter">
              <controlPr defaultSize="0" print="0" autoFill="0" autoPict="0" macro="[0]!FERMER">
                <anchor moveWithCells="1" sizeWithCells="1">
                  <from>
                    <xdr:col>9</xdr:col>
                    <xdr:colOff>28575</xdr:colOff>
                    <xdr:row>2</xdr:row>
                    <xdr:rowOff>142875</xdr:rowOff>
                  </from>
                  <to>
                    <xdr:col>11</xdr:col>
                    <xdr:colOff>57150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7411" r:id="rId5" name="Button 3">
              <controlPr defaultSize="0" print="0" autoFill="0" autoPict="0" macro="[0]!LancerUserFormMobile">
                <anchor moveWithCells="1" sizeWithCells="1">
                  <from>
                    <xdr:col>2</xdr:col>
                    <xdr:colOff>0</xdr:colOff>
                    <xdr:row>0</xdr:row>
                    <xdr:rowOff>180975</xdr:rowOff>
                  </from>
                  <to>
                    <xdr:col>2</xdr:col>
                    <xdr:colOff>2419350</xdr:colOff>
                    <xdr:row>2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PARTAGE GLOBAL</vt:lpstr>
      <vt:lpstr>PARTAGE_GLOBAL_31-7-2022</vt:lpstr>
      <vt:lpstr>PARTAGE_GLOBAL_31-07-2022</vt:lpstr>
      <vt:lpstr>PARTAGE_GLOBAL_30_02_2022</vt:lpstr>
      <vt:lpstr>PARTAGE_GLOBAL_31-05-2055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OUMAR_SANOGO</cp:lastModifiedBy>
  <dcterms:created xsi:type="dcterms:W3CDTF">2006-09-16T00:00:00Z</dcterms:created>
  <dcterms:modified xsi:type="dcterms:W3CDTF">2022-07-31T18:02:08Z</dcterms:modified>
</cp:coreProperties>
</file>