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PARTAGE GLOBAL" sheetId="5" r:id="rId1"/>
    <sheet name="Feuil1" sheetId="9" r:id="rId2"/>
    <sheet name="Feuil2" sheetId="10" r:id="rId3"/>
    <sheet name="Feuil3" sheetId="11" r:id="rId4"/>
    <sheet name="Feuil4" sheetId="12" r:id="rId5"/>
    <sheet name="Feuil5" sheetId="13" r:id="rId6"/>
    <sheet name="Feuil6" sheetId="14" r:id="rId7"/>
  </sheets>
  <calcPr calcId="152511"/>
</workbook>
</file>

<file path=xl/calcChain.xml><?xml version="1.0" encoding="utf-8"?>
<calcChain xmlns="http://schemas.openxmlformats.org/spreadsheetml/2006/main">
  <c r="U25" i="5" l="1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8" i="5"/>
  <c r="U10" i="5"/>
  <c r="U9" i="5"/>
  <c r="G13" i="5" l="1"/>
  <c r="G9" i="5"/>
  <c r="G10" i="5"/>
  <c r="G11" i="5"/>
  <c r="G12" i="5"/>
  <c r="G14" i="5"/>
  <c r="G15" i="5"/>
  <c r="G16" i="5"/>
  <c r="G17" i="5"/>
  <c r="G18" i="5"/>
  <c r="G19" i="5"/>
  <c r="G20" i="5"/>
  <c r="G21" i="5"/>
  <c r="G22" i="5"/>
  <c r="G23" i="5"/>
  <c r="G24" i="5"/>
  <c r="G25" i="5"/>
  <c r="T23" i="5" l="1"/>
  <c r="T22" i="5"/>
  <c r="T21" i="5"/>
  <c r="T11" i="5"/>
  <c r="T9" i="5"/>
  <c r="G8" i="5"/>
  <c r="H5" i="5"/>
  <c r="M20" i="5" s="1"/>
  <c r="M8" i="5" l="1"/>
  <c r="O5" i="5" s="1"/>
  <c r="S25" i="5" s="1"/>
  <c r="M10" i="5"/>
  <c r="M24" i="5"/>
  <c r="M25" i="5"/>
  <c r="S24" i="5"/>
  <c r="M12" i="5"/>
  <c r="M13" i="5"/>
  <c r="M14" i="5"/>
  <c r="M15" i="5"/>
  <c r="M16" i="5"/>
  <c r="M17" i="5"/>
  <c r="M18" i="5"/>
  <c r="M19" i="5"/>
  <c r="S10" i="5" l="1"/>
  <c r="T10" i="5" s="1"/>
  <c r="S20" i="5"/>
  <c r="T20" i="5" s="1"/>
  <c r="T25" i="5"/>
  <c r="S17" i="5"/>
  <c r="T17" i="5" s="1"/>
  <c r="S16" i="5"/>
  <c r="T16" i="5" s="1"/>
  <c r="S19" i="5"/>
  <c r="T19" i="5" s="1"/>
  <c r="S15" i="5"/>
  <c r="T15" i="5" s="1"/>
  <c r="S18" i="5"/>
  <c r="T18" i="5" s="1"/>
  <c r="S13" i="5"/>
  <c r="T13" i="5" s="1"/>
  <c r="S14" i="5"/>
  <c r="T14" i="5" s="1"/>
  <c r="S12" i="5"/>
  <c r="T12" i="5" s="1"/>
  <c r="T8" i="5"/>
  <c r="T24" i="5"/>
</calcChain>
</file>

<file path=xl/sharedStrings.xml><?xml version="1.0" encoding="utf-8"?>
<sst xmlns="http://schemas.openxmlformats.org/spreadsheetml/2006/main" count="126" uniqueCount="40">
  <si>
    <t>id_GestionSucHerit</t>
  </si>
  <si>
    <t>id_heritierSuc</t>
  </si>
  <si>
    <t>id_LienParente</t>
  </si>
  <si>
    <t>1 Hadja  Djene Kaba</t>
  </si>
  <si>
    <t>Epouse</t>
  </si>
  <si>
    <t>2 In'Tissar Taha   Ibrahim</t>
  </si>
  <si>
    <t>3 Sanogo Moustapha</t>
  </si>
  <si>
    <t>Fils</t>
  </si>
  <si>
    <t>4 Sanogo Mouhamed  Lamine</t>
  </si>
  <si>
    <t>5 Amara (Oumar) Sanogo</t>
  </si>
  <si>
    <t>6 Sanogo Abdourahmane</t>
  </si>
  <si>
    <t>7 Sanogo Aboubakar</t>
  </si>
  <si>
    <t>8 Sanogo Fatoumata</t>
  </si>
  <si>
    <t>Fille</t>
  </si>
  <si>
    <t>9 Sanogo Mariam</t>
  </si>
  <si>
    <t>10 Sanogo Ayouba</t>
  </si>
  <si>
    <t>11 Sanogo Aminata</t>
  </si>
  <si>
    <t>12 Sanogo In'Tissar</t>
  </si>
  <si>
    <t>13 Sanogo Aïcha</t>
  </si>
  <si>
    <t>14 Sanogo Zéinab</t>
  </si>
  <si>
    <t>15 Sanogo Mariatou</t>
  </si>
  <si>
    <t>16 Sanogo Alhassane</t>
  </si>
  <si>
    <t>18 Sanogo Alhousséine</t>
  </si>
  <si>
    <t>17 Sanogo Kalil  Ibrahim</t>
  </si>
  <si>
    <t>Mère</t>
  </si>
  <si>
    <t>Frère germain</t>
  </si>
  <si>
    <t>Sœur germaine</t>
  </si>
  <si>
    <t>Montant_HéritageEMS</t>
  </si>
  <si>
    <t>MoyennePartage</t>
  </si>
  <si>
    <t>TauxPartage</t>
  </si>
  <si>
    <t>Montant_HéritageSML</t>
  </si>
  <si>
    <t>Montant_PartagéSML</t>
  </si>
  <si>
    <t>Fils_HDK</t>
  </si>
  <si>
    <t>Fille_HDK</t>
  </si>
  <si>
    <t>MontantsHéritageHDK</t>
  </si>
  <si>
    <t>Montant Global Héritage Perçu</t>
  </si>
  <si>
    <t>RAS</t>
  </si>
  <si>
    <t>Montant Partagé EMS</t>
  </si>
  <si>
    <t>Montant Partagé HDK</t>
  </si>
  <si>
    <t>DATE_DU_PARTAGE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</si>
</sst>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Calibri"/>
      <family val="2"/>
      <scheme val="minor"/>
    </font>
    <font>
      <b/>
      <sz val="12"/>
      <color rgb="FF008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0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45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/>
    <xf numFmtId="0" fontId="6" fillId="6" borderId="1" xfId="0" applyFont="1" applyFill="1" applyBorder="1" applyAlignment="1">
      <alignment horizontal="center" vertical="center"/>
    </xf>
    <xf numFmtId="0" fontId="5" fillId="6" borderId="1" xfId="0" applyFont="1" applyFill="1" applyBorder="1"/>
    <xf numFmtId="0" fontId="6" fillId="7" borderId="1" xfId="0" applyFont="1" applyFill="1" applyBorder="1"/>
    <xf numFmtId="0" fontId="3" fillId="0" borderId="1" xfId="3" applyFont="1" applyFill="1" applyBorder="1" applyAlignment="1">
      <alignment horizontal="right" wrapText="1"/>
    </xf>
    <xf numFmtId="0" fontId="3" fillId="0" borderId="1" xfId="3" applyFont="1" applyFill="1" applyBorder="1" applyAlignment="1">
      <alignment wrapText="1"/>
    </xf>
    <xf numFmtId="0" fontId="0" fillId="7" borderId="1" xfId="0" applyFill="1" applyBorder="1"/>
    <xf numFmtId="0" fontId="0" fillId="0" borderId="2" xfId="0" applyBorder="1"/>
    <xf numFmtId="0" fontId="0" fillId="4" borderId="1" xfId="0" applyFill="1" applyBorder="1"/>
    <xf numFmtId="0" fontId="5" fillId="9" borderId="1" xfId="0" applyFont="1" applyFill="1" applyBorder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8" fillId="0" borderId="1" xfId="0" applyFont="1" applyBorder="1"/>
    <xf numFmtId="0" fontId="10" fillId="3" borderId="1" xfId="2" applyFont="1" applyFill="1" applyBorder="1" applyAlignment="1">
      <alignment horizontal="center" textRotation="90" wrapText="1"/>
    </xf>
    <xf numFmtId="0" fontId="4" fillId="0" borderId="1" xfId="0" applyFont="1" applyBorder="1" applyAlignment="1">
      <alignment horizontal="center" textRotation="90" wrapText="1"/>
    </xf>
    <xf numFmtId="0" fontId="10" fillId="7" borderId="1" xfId="2" applyFont="1" applyFill="1" applyBorder="1" applyAlignment="1">
      <alignment horizontal="center" textRotation="90" wrapText="1"/>
    </xf>
    <xf numFmtId="0" fontId="11" fillId="2" borderId="1" xfId="3" applyFont="1" applyFill="1" applyBorder="1" applyAlignment="1">
      <alignment horizontal="center" textRotation="90" wrapText="1"/>
    </xf>
    <xf numFmtId="0" fontId="11" fillId="8" borderId="1" xfId="3" applyFont="1" applyFill="1" applyBorder="1" applyAlignment="1">
      <alignment horizontal="center" textRotation="90" wrapText="1"/>
    </xf>
    <xf numFmtId="0" fontId="4" fillId="5" borderId="1" xfId="0" applyFont="1" applyFill="1" applyBorder="1" applyAlignment="1">
      <alignment horizontal="center" textRotation="90" wrapText="1"/>
    </xf>
    <xf numFmtId="0" fontId="10" fillId="10" borderId="1" xfId="3" applyFont="1" applyFill="1" applyBorder="1" applyAlignment="1">
      <alignment horizontal="center" textRotation="90" wrapText="1"/>
    </xf>
    <xf numFmtId="0" fontId="2" fillId="0" borderId="1" xfId="1" applyFont="1" applyFill="1" applyBorder="1" applyAlignment="1">
      <alignment horizontal="right" wrapText="1"/>
    </xf>
    <xf numFmtId="0" fontId="2" fillId="0" borderId="1" xfId="1" applyFont="1" applyFill="1" applyBorder="1" applyAlignment="1">
      <alignment horizontal="left" wrapText="1"/>
    </xf>
    <xf numFmtId="0" fontId="2" fillId="0" borderId="1" xfId="1" applyFont="1" applyFill="1" applyBorder="1" applyAlignment="1">
      <alignment wrapText="1"/>
    </xf>
    <xf numFmtId="0" fontId="2" fillId="7" borderId="1" xfId="1" applyFont="1" applyFill="1" applyBorder="1" applyAlignment="1">
      <alignment horizontal="right" wrapText="1"/>
    </xf>
    <xf numFmtId="0" fontId="3" fillId="0" borderId="1" xfId="3" applyFont="1" applyFill="1" applyBorder="1" applyAlignment="1">
      <alignment horizontal="left" wrapText="1"/>
    </xf>
    <xf numFmtId="0" fontId="2" fillId="3" borderId="1" xfId="1" applyFont="1" applyFill="1" applyBorder="1" applyAlignment="1">
      <alignment horizontal="right" wrapText="1"/>
    </xf>
    <xf numFmtId="0" fontId="2" fillId="3" borderId="1" xfId="1" applyFont="1" applyFill="1" applyBorder="1" applyAlignment="1">
      <alignment horizontal="left" wrapText="1"/>
    </xf>
    <xf numFmtId="0" fontId="2" fillId="3" borderId="1" xfId="1" applyFont="1" applyFill="1" applyBorder="1" applyAlignment="1">
      <alignment wrapText="1"/>
    </xf>
    <xf numFmtId="0" fontId="0" fillId="3" borderId="1" xfId="0" applyFill="1" applyBorder="1"/>
    <xf numFmtId="0" fontId="2" fillId="5" borderId="1" xfId="1" applyFont="1" applyFill="1" applyBorder="1" applyAlignment="1">
      <alignment horizontal="right" wrapText="1"/>
    </xf>
    <xf numFmtId="0" fontId="2" fillId="5" borderId="1" xfId="1" applyFont="1" applyFill="1" applyBorder="1" applyAlignment="1">
      <alignment horizontal="left" wrapText="1"/>
    </xf>
    <xf numFmtId="0" fontId="2" fillId="5" borderId="1" xfId="1" applyFont="1" applyFill="1" applyBorder="1" applyAlignment="1">
      <alignment wrapText="1"/>
    </xf>
    <xf numFmtId="0" fontId="0" fillId="5" borderId="1" xfId="0" applyFill="1" applyBorder="1"/>
    <xf numFmtId="0" fontId="12" fillId="0" borderId="3" xfId="0" applyFont="1" applyBorder="1"/>
    <xf numFmtId="0" fontId="12" fillId="0" borderId="1" xfId="0" applyFont="1" applyBorder="1"/>
    <xf numFmtId="0" fontId="2" fillId="7" borderId="1" xfId="1" applyFont="1" applyFill="1" applyBorder="1" applyAlignment="1" applyProtection="1">
      <alignment horizontal="right" wrapText="1"/>
      <protection locked="0"/>
    </xf>
    <xf numFmtId="3" fontId="4" fillId="7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 applyProtection="1">
      <alignment horizontal="center" vertical="center"/>
    </xf>
    <xf numFmtId="2" fontId="0" fillId="0" borderId="1" xfId="0" applyNumberFormat="1" applyBorder="1"/>
    <xf numFmtId="2" fontId="9" fillId="11" borderId="1" xfId="0" applyNumberFormat="1" applyFont="1" applyFill="1" applyBorder="1"/>
    <xf numFmtId="2" fontId="8" fillId="0" borderId="1" xfId="0" applyNumberFormat="1" applyFont="1" applyBorder="1"/>
    <xf numFmtId="164" fontId="15" fillId="0" borderId="1" xfId="0" applyNumberFormat="1" applyFont="1" applyBorder="1"/>
  </cellXfs>
  <cellStyles count="4">
    <cellStyle name="Normal" xfId="0" builtinId="0"/>
    <cellStyle name="Normal_Feuil1" xfId="1"/>
    <cellStyle name="Normal_Feuil2" xfId="2"/>
    <cellStyle name="Normal_Feuil4" xfId="3"/>
  </cellStyles>
  <dxfs count="0"/>
  <tableStyles count="0" defaultTableStyle="TableStyleMedium2" defaultPivotStyle="PivotStyleMedium9"/>
  <colors>
    <mruColors>
      <color rgb="FFFF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561975</xdr:colOff>
          <xdr:row>3</xdr:row>
          <xdr:rowOff>28575</xdr:rowOff>
        </xdr:from>
        <xdr:to>
          <xdr:col>2</xdr:col>
          <xdr:colOff>2438400</xdr:colOff>
          <xdr:row>4</xdr:row>
          <xdr:rowOff>257175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790575</xdr:colOff>
          <xdr:row>2</xdr:row>
          <xdr:rowOff>38100</xdr:rowOff>
        </xdr:from>
        <xdr:to>
          <xdr:col>9</xdr:col>
          <xdr:colOff>419100</xdr:colOff>
          <xdr:row>4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QUITTER EXCEL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0.79998168889431442"/>
  </sheetPr>
  <dimension ref="A2:U30"/>
  <sheetViews>
    <sheetView tabSelected="1" zoomScaleNormal="100" workbookViewId="0">
      <selection activeCell="C6" sqref="C6"/>
    </sheetView>
  </sheetViews>
  <sheetFormatPr baseColWidth="10" defaultColWidth="4.85546875" defaultRowHeight="15" x14ac:dyDescent="0.25"/>
  <cols>
    <col min="1" max="1" width="4.85546875" style="1"/>
    <col min="2" max="2" width="8.85546875" style="1" customWidth="1"/>
    <col min="3" max="3" width="37.5703125" style="1" bestFit="1" customWidth="1"/>
    <col min="4" max="4" width="23.7109375" style="1" bestFit="1" customWidth="1"/>
    <col min="5" max="5" width="4" style="1" bestFit="1" customWidth="1"/>
    <col min="6" max="6" width="3.7109375" style="1" bestFit="1" customWidth="1"/>
    <col min="7" max="7" width="20" style="1" customWidth="1"/>
    <col min="8" max="8" width="21.28515625" style="1" bestFit="1" customWidth="1"/>
    <col min="9" max="9" width="32.5703125" style="1" bestFit="1" customWidth="1"/>
    <col min="10" max="10" width="19.28515625" style="1" bestFit="1" customWidth="1"/>
    <col min="11" max="11" width="4" style="1" bestFit="1" customWidth="1"/>
    <col min="12" max="12" width="3.7109375" style="1" bestFit="1" customWidth="1"/>
    <col min="13" max="13" width="18.7109375" style="1" bestFit="1" customWidth="1"/>
    <col min="14" max="14" width="5" style="1" bestFit="1" customWidth="1"/>
    <col min="15" max="15" width="47.28515625" style="1" customWidth="1"/>
    <col min="16" max="16" width="18" style="1" bestFit="1" customWidth="1"/>
    <col min="17" max="17" width="4.42578125" style="1" bestFit="1" customWidth="1"/>
    <col min="18" max="18" width="4" style="1" bestFit="1" customWidth="1"/>
    <col min="19" max="20" width="18.7109375" style="1" bestFit="1" customWidth="1"/>
    <col min="21" max="21" width="19.42578125" style="1" customWidth="1"/>
    <col min="22" max="16384" width="4.85546875" style="1"/>
  </cols>
  <sheetData>
    <row r="2" spans="1:21" x14ac:dyDescent="0.25">
      <c r="B2" s="10"/>
      <c r="C2" s="10"/>
      <c r="D2" s="10"/>
      <c r="E2" s="10"/>
      <c r="F2" s="10"/>
      <c r="G2" s="35"/>
    </row>
    <row r="3" spans="1:21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8.75" x14ac:dyDescent="0.25">
      <c r="B4" s="2"/>
      <c r="C4" s="36"/>
      <c r="D4" s="2"/>
      <c r="E4" s="2"/>
      <c r="F4" s="2"/>
      <c r="G4" s="40">
        <v>44732</v>
      </c>
      <c r="H4" s="5" t="s">
        <v>30</v>
      </c>
      <c r="I4" s="2"/>
      <c r="J4" s="2"/>
      <c r="K4" s="2"/>
      <c r="L4" s="2"/>
      <c r="M4" s="2"/>
      <c r="N4" s="2"/>
      <c r="O4" s="12" t="s">
        <v>34</v>
      </c>
      <c r="P4" s="2"/>
      <c r="Q4" s="2"/>
      <c r="R4" s="2"/>
      <c r="S4" s="2"/>
      <c r="T4" s="2"/>
      <c r="U4" s="2"/>
    </row>
    <row r="5" spans="1:21" ht="21" x14ac:dyDescent="0.35">
      <c r="B5" s="2"/>
      <c r="C5" s="2"/>
      <c r="D5" s="6" t="s">
        <v>27</v>
      </c>
      <c r="E5" s="9"/>
      <c r="F5" s="9"/>
      <c r="G5" s="38">
        <v>3790000</v>
      </c>
      <c r="H5" s="4">
        <f>G5/E10*F10</f>
        <v>265300</v>
      </c>
      <c r="I5" s="11"/>
      <c r="J5" s="2"/>
      <c r="K5" s="2"/>
      <c r="L5" s="2"/>
      <c r="M5" s="2"/>
      <c r="N5" s="2"/>
      <c r="O5" s="13">
        <f>G8+M8</f>
        <v>281091.66666666669</v>
      </c>
      <c r="P5" s="2"/>
      <c r="Q5" s="2"/>
      <c r="R5" s="2"/>
      <c r="S5" s="2"/>
      <c r="T5" s="2"/>
      <c r="U5" s="2"/>
    </row>
    <row r="6" spans="1:21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23.75" x14ac:dyDescent="0.25">
      <c r="A7" s="3"/>
      <c r="B7" s="15" t="s">
        <v>0</v>
      </c>
      <c r="C7" s="15" t="s">
        <v>1</v>
      </c>
      <c r="D7" s="15" t="s">
        <v>2</v>
      </c>
      <c r="E7" s="16" t="s">
        <v>28</v>
      </c>
      <c r="F7" s="16" t="s">
        <v>29</v>
      </c>
      <c r="G7" s="17" t="s">
        <v>37</v>
      </c>
      <c r="H7" s="18" t="s">
        <v>0</v>
      </c>
      <c r="I7" s="18" t="s">
        <v>1</v>
      </c>
      <c r="J7" s="18" t="s">
        <v>2</v>
      </c>
      <c r="K7" s="16" t="s">
        <v>28</v>
      </c>
      <c r="L7" s="16" t="s">
        <v>29</v>
      </c>
      <c r="M7" s="18" t="s">
        <v>31</v>
      </c>
      <c r="N7" s="19" t="s">
        <v>0</v>
      </c>
      <c r="O7" s="19" t="s">
        <v>1</v>
      </c>
      <c r="P7" s="19" t="s">
        <v>2</v>
      </c>
      <c r="Q7" s="20" t="s">
        <v>28</v>
      </c>
      <c r="R7" s="20" t="s">
        <v>29</v>
      </c>
      <c r="S7" s="19" t="s">
        <v>38</v>
      </c>
      <c r="T7" s="21" t="s">
        <v>35</v>
      </c>
      <c r="U7" s="39" t="s">
        <v>39</v>
      </c>
    </row>
    <row r="8" spans="1:21" ht="21" x14ac:dyDescent="0.35">
      <c r="B8" s="31">
        <v>1</v>
      </c>
      <c r="C8" s="32" t="s">
        <v>3</v>
      </c>
      <c r="D8" s="33" t="s">
        <v>4</v>
      </c>
      <c r="E8" s="34">
        <v>400</v>
      </c>
      <c r="F8" s="34">
        <v>25</v>
      </c>
      <c r="G8" s="31">
        <f>G5/E8*F8</f>
        <v>236875</v>
      </c>
      <c r="H8" s="7">
        <v>2</v>
      </c>
      <c r="I8" s="26" t="s">
        <v>3</v>
      </c>
      <c r="J8" s="8" t="s">
        <v>24</v>
      </c>
      <c r="K8" s="2">
        <v>114</v>
      </c>
      <c r="L8" s="2">
        <v>19</v>
      </c>
      <c r="M8" s="43">
        <f>H5/K8*L8</f>
        <v>44216.666666666664</v>
      </c>
      <c r="N8" s="2">
        <v>3</v>
      </c>
      <c r="O8" s="2"/>
      <c r="P8" s="2"/>
      <c r="Q8" s="14"/>
      <c r="R8" s="14"/>
      <c r="S8" s="41">
        <v>0</v>
      </c>
      <c r="T8" s="42">
        <f>SUM(G8+M8+S8)</f>
        <v>281091.66666666669</v>
      </c>
      <c r="U8" s="44">
        <f>G4</f>
        <v>44732</v>
      </c>
    </row>
    <row r="9" spans="1:21" ht="21" x14ac:dyDescent="0.35">
      <c r="B9" s="22">
        <v>1</v>
      </c>
      <c r="C9" s="23" t="s">
        <v>5</v>
      </c>
      <c r="D9" s="24" t="s">
        <v>4</v>
      </c>
      <c r="E9" s="2">
        <v>400</v>
      </c>
      <c r="F9" s="2">
        <v>25</v>
      </c>
      <c r="G9" s="25">
        <f>G5/E9*F9</f>
        <v>236875</v>
      </c>
      <c r="H9" s="2"/>
      <c r="I9" s="2"/>
      <c r="J9" s="2"/>
      <c r="K9" s="2"/>
      <c r="L9" s="2"/>
      <c r="M9" s="43">
        <v>0</v>
      </c>
      <c r="N9" s="2">
        <v>3</v>
      </c>
      <c r="O9" s="2"/>
      <c r="P9" s="2" t="s">
        <v>36</v>
      </c>
      <c r="Q9" s="14">
        <v>0</v>
      </c>
      <c r="R9" s="14">
        <v>0</v>
      </c>
      <c r="S9" s="41">
        <v>0</v>
      </c>
      <c r="T9" s="42">
        <f t="shared" ref="T9:T25" si="0">SUM(G9+M9+S9)</f>
        <v>236875</v>
      </c>
      <c r="U9" s="44">
        <f>G4</f>
        <v>44732</v>
      </c>
    </row>
    <row r="10" spans="1:21" ht="21" x14ac:dyDescent="0.35">
      <c r="B10" s="22">
        <v>1</v>
      </c>
      <c r="C10" s="23" t="s">
        <v>6</v>
      </c>
      <c r="D10" s="24" t="s">
        <v>7</v>
      </c>
      <c r="E10" s="2">
        <v>400</v>
      </c>
      <c r="F10" s="2">
        <v>28</v>
      </c>
      <c r="G10" s="25">
        <f>G5/E10*F10</f>
        <v>265300</v>
      </c>
      <c r="H10" s="7">
        <v>2</v>
      </c>
      <c r="I10" s="26" t="s">
        <v>6</v>
      </c>
      <c r="J10" s="8" t="s">
        <v>25</v>
      </c>
      <c r="K10" s="2">
        <v>114</v>
      </c>
      <c r="L10" s="2">
        <v>10</v>
      </c>
      <c r="M10" s="43">
        <f>H5/K10*L10</f>
        <v>23271.929824561405</v>
      </c>
      <c r="N10" s="2">
        <v>3</v>
      </c>
      <c r="O10" s="26" t="s">
        <v>6</v>
      </c>
      <c r="P10" s="8" t="s">
        <v>32</v>
      </c>
      <c r="Q10" s="14">
        <v>19</v>
      </c>
      <c r="R10" s="14">
        <v>2</v>
      </c>
      <c r="S10" s="43">
        <f>O5/Q10*R10</f>
        <v>29588.596491228072</v>
      </c>
      <c r="T10" s="42">
        <f t="shared" si="0"/>
        <v>318160.5263157895</v>
      </c>
      <c r="U10" s="44">
        <f>G4</f>
        <v>44732</v>
      </c>
    </row>
    <row r="11" spans="1:21" ht="21" x14ac:dyDescent="0.35">
      <c r="B11" s="27">
        <v>1</v>
      </c>
      <c r="C11" s="28" t="s">
        <v>8</v>
      </c>
      <c r="D11" s="29" t="s">
        <v>7</v>
      </c>
      <c r="E11" s="30">
        <v>400</v>
      </c>
      <c r="F11" s="30">
        <v>28</v>
      </c>
      <c r="G11" s="27">
        <f>G5/E11*F11</f>
        <v>265300</v>
      </c>
      <c r="H11" s="2"/>
      <c r="I11" s="2" t="s">
        <v>36</v>
      </c>
      <c r="J11" s="2" t="s">
        <v>36</v>
      </c>
      <c r="K11" s="2">
        <v>0</v>
      </c>
      <c r="L11" s="2">
        <v>0</v>
      </c>
      <c r="M11" s="43">
        <v>0</v>
      </c>
      <c r="N11" s="2"/>
      <c r="O11" s="2" t="s">
        <v>36</v>
      </c>
      <c r="P11" s="2" t="s">
        <v>36</v>
      </c>
      <c r="Q11" s="14">
        <v>0</v>
      </c>
      <c r="R11" s="14">
        <v>0</v>
      </c>
      <c r="S11" s="43">
        <v>0</v>
      </c>
      <c r="T11" s="42">
        <f t="shared" si="0"/>
        <v>265300</v>
      </c>
      <c r="U11" s="44">
        <f>G4</f>
        <v>44732</v>
      </c>
    </row>
    <row r="12" spans="1:21" ht="21" x14ac:dyDescent="0.35">
      <c r="B12" s="22">
        <v>1</v>
      </c>
      <c r="C12" s="23" t="s">
        <v>9</v>
      </c>
      <c r="D12" s="24" t="s">
        <v>7</v>
      </c>
      <c r="E12" s="2">
        <v>400</v>
      </c>
      <c r="F12" s="2">
        <v>28</v>
      </c>
      <c r="G12" s="25">
        <f>G5/E12*F12</f>
        <v>265300</v>
      </c>
      <c r="H12" s="7">
        <v>2</v>
      </c>
      <c r="I12" s="26" t="s">
        <v>9</v>
      </c>
      <c r="J12" s="8" t="s">
        <v>25</v>
      </c>
      <c r="K12" s="2">
        <v>114</v>
      </c>
      <c r="L12" s="2">
        <v>10</v>
      </c>
      <c r="M12" s="43">
        <f>H5/K12*L12</f>
        <v>23271.929824561405</v>
      </c>
      <c r="N12" s="2">
        <v>3</v>
      </c>
      <c r="O12" s="26" t="s">
        <v>9</v>
      </c>
      <c r="P12" s="8" t="s">
        <v>32</v>
      </c>
      <c r="Q12" s="14">
        <v>19</v>
      </c>
      <c r="R12" s="14">
        <v>2</v>
      </c>
      <c r="S12" s="43">
        <f>O5/Q12*R12</f>
        <v>29588.596491228072</v>
      </c>
      <c r="T12" s="42">
        <f t="shared" si="0"/>
        <v>318160.5263157895</v>
      </c>
      <c r="U12" s="44">
        <f>G4</f>
        <v>44732</v>
      </c>
    </row>
    <row r="13" spans="1:21" ht="21" x14ac:dyDescent="0.35">
      <c r="B13" s="22">
        <v>1</v>
      </c>
      <c r="C13" s="23" t="s">
        <v>10</v>
      </c>
      <c r="D13" s="24" t="s">
        <v>7</v>
      </c>
      <c r="E13" s="2">
        <v>400</v>
      </c>
      <c r="F13" s="2">
        <v>28</v>
      </c>
      <c r="G13" s="25">
        <f>G5/E13*F13</f>
        <v>265300</v>
      </c>
      <c r="H13" s="7">
        <v>2</v>
      </c>
      <c r="I13" s="26" t="s">
        <v>10</v>
      </c>
      <c r="J13" s="8" t="s">
        <v>25</v>
      </c>
      <c r="K13" s="2">
        <v>114</v>
      </c>
      <c r="L13" s="2">
        <v>10</v>
      </c>
      <c r="M13" s="43">
        <f>H5/K13*L13</f>
        <v>23271.929824561405</v>
      </c>
      <c r="N13" s="2">
        <v>3</v>
      </c>
      <c r="O13" s="26" t="s">
        <v>10</v>
      </c>
      <c r="P13" s="8" t="s">
        <v>32</v>
      </c>
      <c r="Q13" s="14">
        <v>19</v>
      </c>
      <c r="R13" s="14">
        <v>2</v>
      </c>
      <c r="S13" s="43">
        <f>O5/Q13*R13</f>
        <v>29588.596491228072</v>
      </c>
      <c r="T13" s="42">
        <f t="shared" si="0"/>
        <v>318160.5263157895</v>
      </c>
      <c r="U13" s="44">
        <f>G4</f>
        <v>44732</v>
      </c>
    </row>
    <row r="14" spans="1:21" ht="21" x14ac:dyDescent="0.35">
      <c r="B14" s="22">
        <v>1</v>
      </c>
      <c r="C14" s="23" t="s">
        <v>11</v>
      </c>
      <c r="D14" s="24" t="s">
        <v>7</v>
      </c>
      <c r="E14" s="2">
        <v>400</v>
      </c>
      <c r="F14" s="2">
        <v>28</v>
      </c>
      <c r="G14" s="37">
        <f>G5/E14*F14</f>
        <v>265300</v>
      </c>
      <c r="H14" s="7">
        <v>2</v>
      </c>
      <c r="I14" s="26" t="s">
        <v>11</v>
      </c>
      <c r="J14" s="8" t="s">
        <v>25</v>
      </c>
      <c r="K14" s="2">
        <v>114</v>
      </c>
      <c r="L14" s="2">
        <v>10</v>
      </c>
      <c r="M14" s="43">
        <f>H5/K14*L14</f>
        <v>23271.929824561405</v>
      </c>
      <c r="N14" s="2">
        <v>3</v>
      </c>
      <c r="O14" s="26" t="s">
        <v>11</v>
      </c>
      <c r="P14" s="8" t="s">
        <v>32</v>
      </c>
      <c r="Q14" s="14">
        <v>19</v>
      </c>
      <c r="R14" s="14">
        <v>2</v>
      </c>
      <c r="S14" s="43">
        <f>O5/Q14*R14</f>
        <v>29588.596491228072</v>
      </c>
      <c r="T14" s="42">
        <f t="shared" si="0"/>
        <v>318160.5263157895</v>
      </c>
      <c r="U14" s="44">
        <f>G4</f>
        <v>44732</v>
      </c>
    </row>
    <row r="15" spans="1:21" ht="21" x14ac:dyDescent="0.35">
      <c r="B15" s="22">
        <v>1</v>
      </c>
      <c r="C15" s="23" t="s">
        <v>12</v>
      </c>
      <c r="D15" s="24" t="s">
        <v>13</v>
      </c>
      <c r="E15" s="2">
        <v>400</v>
      </c>
      <c r="F15" s="2">
        <v>14</v>
      </c>
      <c r="G15" s="25">
        <f>G5/E15*F15</f>
        <v>132650</v>
      </c>
      <c r="H15" s="7">
        <v>2</v>
      </c>
      <c r="I15" s="26" t="s">
        <v>12</v>
      </c>
      <c r="J15" s="8" t="s">
        <v>26</v>
      </c>
      <c r="K15" s="2">
        <v>114</v>
      </c>
      <c r="L15" s="2">
        <v>5</v>
      </c>
      <c r="M15" s="43">
        <f>H5/K15*L15</f>
        <v>11635.964912280702</v>
      </c>
      <c r="N15" s="2">
        <v>3</v>
      </c>
      <c r="O15" s="26" t="s">
        <v>12</v>
      </c>
      <c r="P15" s="8" t="s">
        <v>33</v>
      </c>
      <c r="Q15" s="14">
        <v>19</v>
      </c>
      <c r="R15" s="14">
        <v>1</v>
      </c>
      <c r="S15" s="43">
        <f>O5/Q15*R15</f>
        <v>14794.298245614036</v>
      </c>
      <c r="T15" s="42">
        <f t="shared" si="0"/>
        <v>159080.26315789475</v>
      </c>
      <c r="U15" s="44">
        <f>G4</f>
        <v>44732</v>
      </c>
    </row>
    <row r="16" spans="1:21" ht="21" x14ac:dyDescent="0.35">
      <c r="B16" s="22">
        <v>1</v>
      </c>
      <c r="C16" s="23" t="s">
        <v>14</v>
      </c>
      <c r="D16" s="24" t="s">
        <v>13</v>
      </c>
      <c r="E16" s="2">
        <v>400</v>
      </c>
      <c r="F16" s="2">
        <v>14</v>
      </c>
      <c r="G16" s="25">
        <f>G5/E16*F16</f>
        <v>132650</v>
      </c>
      <c r="H16" s="7">
        <v>2</v>
      </c>
      <c r="I16" s="26" t="s">
        <v>14</v>
      </c>
      <c r="J16" s="8" t="s">
        <v>26</v>
      </c>
      <c r="K16" s="2">
        <v>114</v>
      </c>
      <c r="L16" s="2">
        <v>5</v>
      </c>
      <c r="M16" s="43">
        <f>H5/K16*L16</f>
        <v>11635.964912280702</v>
      </c>
      <c r="N16" s="2">
        <v>3</v>
      </c>
      <c r="O16" s="26" t="s">
        <v>14</v>
      </c>
      <c r="P16" s="8" t="s">
        <v>33</v>
      </c>
      <c r="Q16" s="14">
        <v>19</v>
      </c>
      <c r="R16" s="14">
        <v>1</v>
      </c>
      <c r="S16" s="43">
        <f>O5/Q16*R16</f>
        <v>14794.298245614036</v>
      </c>
      <c r="T16" s="42">
        <f t="shared" si="0"/>
        <v>159080.26315789475</v>
      </c>
      <c r="U16" s="44">
        <f>G4</f>
        <v>44732</v>
      </c>
    </row>
    <row r="17" spans="2:21" ht="21" x14ac:dyDescent="0.35">
      <c r="B17" s="22">
        <v>1</v>
      </c>
      <c r="C17" s="23" t="s">
        <v>15</v>
      </c>
      <c r="D17" s="24" t="s">
        <v>7</v>
      </c>
      <c r="E17" s="2">
        <v>400</v>
      </c>
      <c r="F17" s="2">
        <v>28</v>
      </c>
      <c r="G17" s="25">
        <f>G5/E17*F17</f>
        <v>265300</v>
      </c>
      <c r="H17" s="7">
        <v>2</v>
      </c>
      <c r="I17" s="26" t="s">
        <v>15</v>
      </c>
      <c r="J17" s="8" t="s">
        <v>25</v>
      </c>
      <c r="K17" s="2">
        <v>114</v>
      </c>
      <c r="L17" s="2">
        <v>10</v>
      </c>
      <c r="M17" s="43">
        <f>H5/K17*L17</f>
        <v>23271.929824561405</v>
      </c>
      <c r="N17" s="2">
        <v>3</v>
      </c>
      <c r="O17" s="26" t="s">
        <v>15</v>
      </c>
      <c r="P17" s="8" t="s">
        <v>32</v>
      </c>
      <c r="Q17" s="14">
        <v>19</v>
      </c>
      <c r="R17" s="14">
        <v>2</v>
      </c>
      <c r="S17" s="43">
        <f>O5/Q17*R17</f>
        <v>29588.596491228072</v>
      </c>
      <c r="T17" s="42">
        <f t="shared" si="0"/>
        <v>318160.5263157895</v>
      </c>
      <c r="U17" s="44">
        <f>G4</f>
        <v>44732</v>
      </c>
    </row>
    <row r="18" spans="2:21" ht="21" x14ac:dyDescent="0.35">
      <c r="B18" s="22">
        <v>1</v>
      </c>
      <c r="C18" s="23" t="s">
        <v>16</v>
      </c>
      <c r="D18" s="24" t="s">
        <v>13</v>
      </c>
      <c r="E18" s="2">
        <v>400</v>
      </c>
      <c r="F18" s="2">
        <v>14</v>
      </c>
      <c r="G18" s="25">
        <f>G5/E18*F18</f>
        <v>132650</v>
      </c>
      <c r="H18" s="7">
        <v>2</v>
      </c>
      <c r="I18" s="26" t="s">
        <v>16</v>
      </c>
      <c r="J18" s="8" t="s">
        <v>26</v>
      </c>
      <c r="K18" s="2">
        <v>114</v>
      </c>
      <c r="L18" s="2">
        <v>5</v>
      </c>
      <c r="M18" s="43">
        <f>H5/K18*L18</f>
        <v>11635.964912280702</v>
      </c>
      <c r="N18" s="2">
        <v>3</v>
      </c>
      <c r="O18" s="26" t="s">
        <v>16</v>
      </c>
      <c r="P18" s="8" t="s">
        <v>33</v>
      </c>
      <c r="Q18" s="14">
        <v>19</v>
      </c>
      <c r="R18" s="14">
        <v>1</v>
      </c>
      <c r="S18" s="43">
        <f>O5/Q18*R18</f>
        <v>14794.298245614036</v>
      </c>
      <c r="T18" s="42">
        <f t="shared" si="0"/>
        <v>159080.26315789475</v>
      </c>
      <c r="U18" s="44">
        <f>G4</f>
        <v>44732</v>
      </c>
    </row>
    <row r="19" spans="2:21" ht="21" x14ac:dyDescent="0.35">
      <c r="B19" s="22">
        <v>1</v>
      </c>
      <c r="C19" s="23" t="s">
        <v>17</v>
      </c>
      <c r="D19" s="24" t="s">
        <v>13</v>
      </c>
      <c r="E19" s="2">
        <v>400</v>
      </c>
      <c r="F19" s="2">
        <v>14</v>
      </c>
      <c r="G19" s="25">
        <f>G5/E19*F19</f>
        <v>132650</v>
      </c>
      <c r="H19" s="7">
        <v>2</v>
      </c>
      <c r="I19" s="26" t="s">
        <v>17</v>
      </c>
      <c r="J19" s="8" t="s">
        <v>26</v>
      </c>
      <c r="K19" s="2">
        <v>114</v>
      </c>
      <c r="L19" s="2">
        <v>5</v>
      </c>
      <c r="M19" s="43">
        <f>H5/K19*L19</f>
        <v>11635.964912280702</v>
      </c>
      <c r="N19" s="2">
        <v>3</v>
      </c>
      <c r="O19" s="26" t="s">
        <v>17</v>
      </c>
      <c r="P19" s="8" t="s">
        <v>33</v>
      </c>
      <c r="Q19" s="14">
        <v>19</v>
      </c>
      <c r="R19" s="14">
        <v>1</v>
      </c>
      <c r="S19" s="43">
        <f>O5/Q19*R19</f>
        <v>14794.298245614036</v>
      </c>
      <c r="T19" s="42">
        <f t="shared" si="0"/>
        <v>159080.26315789475</v>
      </c>
      <c r="U19" s="44">
        <f>G4</f>
        <v>44732</v>
      </c>
    </row>
    <row r="20" spans="2:21" ht="21" x14ac:dyDescent="0.35">
      <c r="B20" s="22">
        <v>1</v>
      </c>
      <c r="C20" s="23" t="s">
        <v>18</v>
      </c>
      <c r="D20" s="24" t="s">
        <v>13</v>
      </c>
      <c r="E20" s="2">
        <v>400</v>
      </c>
      <c r="F20" s="2">
        <v>14</v>
      </c>
      <c r="G20" s="25">
        <f>G5/E20*F20</f>
        <v>132650</v>
      </c>
      <c r="H20" s="7">
        <v>2</v>
      </c>
      <c r="I20" s="26" t="s">
        <v>18</v>
      </c>
      <c r="J20" s="8" t="s">
        <v>26</v>
      </c>
      <c r="K20" s="2">
        <v>114</v>
      </c>
      <c r="L20" s="2">
        <v>5</v>
      </c>
      <c r="M20" s="43">
        <f>H5/K20*L20</f>
        <v>11635.964912280702</v>
      </c>
      <c r="N20" s="2">
        <v>3</v>
      </c>
      <c r="O20" s="26" t="s">
        <v>18</v>
      </c>
      <c r="P20" s="8" t="s">
        <v>33</v>
      </c>
      <c r="Q20" s="14">
        <v>19</v>
      </c>
      <c r="R20" s="14">
        <v>1</v>
      </c>
      <c r="S20" s="43">
        <f>O5/Q20*R20</f>
        <v>14794.298245614036</v>
      </c>
      <c r="T20" s="42">
        <f t="shared" si="0"/>
        <v>159080.26315789475</v>
      </c>
      <c r="U20" s="44">
        <f>G4</f>
        <v>44732</v>
      </c>
    </row>
    <row r="21" spans="2:21" ht="21" x14ac:dyDescent="0.35">
      <c r="B21" s="22">
        <v>1</v>
      </c>
      <c r="C21" s="23" t="s">
        <v>19</v>
      </c>
      <c r="D21" s="24" t="s">
        <v>13</v>
      </c>
      <c r="E21" s="2">
        <v>400</v>
      </c>
      <c r="F21" s="2">
        <v>14</v>
      </c>
      <c r="G21" s="25">
        <f>G5/E21*F21</f>
        <v>132650</v>
      </c>
      <c r="H21" s="2"/>
      <c r="I21" s="2" t="s">
        <v>36</v>
      </c>
      <c r="J21" s="2" t="s">
        <v>36</v>
      </c>
      <c r="K21" s="2">
        <v>0</v>
      </c>
      <c r="L21" s="2">
        <v>0</v>
      </c>
      <c r="M21" s="43">
        <v>0</v>
      </c>
      <c r="N21" s="2">
        <v>3</v>
      </c>
      <c r="O21" s="2" t="s">
        <v>36</v>
      </c>
      <c r="P21" s="8" t="s">
        <v>36</v>
      </c>
      <c r="Q21" s="14">
        <v>0</v>
      </c>
      <c r="R21" s="14">
        <v>0</v>
      </c>
      <c r="S21" s="43">
        <v>0</v>
      </c>
      <c r="T21" s="42">
        <f t="shared" si="0"/>
        <v>132650</v>
      </c>
      <c r="U21" s="44">
        <f>G4</f>
        <v>44732</v>
      </c>
    </row>
    <row r="22" spans="2:21" ht="21" x14ac:dyDescent="0.35">
      <c r="B22" s="22">
        <v>1</v>
      </c>
      <c r="C22" s="23" t="s">
        <v>20</v>
      </c>
      <c r="D22" s="24" t="s">
        <v>13</v>
      </c>
      <c r="E22" s="2">
        <v>400</v>
      </c>
      <c r="F22" s="2">
        <v>14</v>
      </c>
      <c r="G22" s="25">
        <f>G5/E22*F22</f>
        <v>132650</v>
      </c>
      <c r="H22" s="2"/>
      <c r="I22" s="2" t="s">
        <v>36</v>
      </c>
      <c r="J22" s="2" t="s">
        <v>36</v>
      </c>
      <c r="K22" s="2">
        <v>0</v>
      </c>
      <c r="L22" s="2">
        <v>0</v>
      </c>
      <c r="M22" s="43">
        <v>0</v>
      </c>
      <c r="N22" s="2">
        <v>3</v>
      </c>
      <c r="O22" s="2" t="s">
        <v>36</v>
      </c>
      <c r="P22" s="8" t="s">
        <v>36</v>
      </c>
      <c r="Q22" s="14">
        <v>0</v>
      </c>
      <c r="R22" s="14">
        <v>0</v>
      </c>
      <c r="S22" s="43">
        <v>0</v>
      </c>
      <c r="T22" s="42">
        <f t="shared" si="0"/>
        <v>132650</v>
      </c>
      <c r="U22" s="44">
        <f>G4</f>
        <v>44732</v>
      </c>
    </row>
    <row r="23" spans="2:21" ht="21" x14ac:dyDescent="0.35">
      <c r="B23" s="22">
        <v>1</v>
      </c>
      <c r="C23" s="23" t="s">
        <v>21</v>
      </c>
      <c r="D23" s="24" t="s">
        <v>7</v>
      </c>
      <c r="E23" s="2">
        <v>400</v>
      </c>
      <c r="F23" s="2">
        <v>28</v>
      </c>
      <c r="G23" s="25">
        <f>G5/E23*F23</f>
        <v>265300</v>
      </c>
      <c r="H23" s="2"/>
      <c r="I23" s="2" t="s">
        <v>36</v>
      </c>
      <c r="J23" s="2" t="s">
        <v>36</v>
      </c>
      <c r="K23" s="2">
        <v>0</v>
      </c>
      <c r="L23" s="2">
        <v>0</v>
      </c>
      <c r="M23" s="43">
        <v>0</v>
      </c>
      <c r="N23" s="2">
        <v>3</v>
      </c>
      <c r="O23" s="2" t="s">
        <v>36</v>
      </c>
      <c r="P23" s="8" t="s">
        <v>36</v>
      </c>
      <c r="Q23" s="14">
        <v>0</v>
      </c>
      <c r="R23" s="14">
        <v>0</v>
      </c>
      <c r="S23" s="43">
        <v>0</v>
      </c>
      <c r="T23" s="42">
        <f t="shared" si="0"/>
        <v>265300</v>
      </c>
      <c r="U23" s="44">
        <f>G4</f>
        <v>44732</v>
      </c>
    </row>
    <row r="24" spans="2:21" ht="21" x14ac:dyDescent="0.35">
      <c r="B24" s="22">
        <v>1</v>
      </c>
      <c r="C24" s="23" t="s">
        <v>22</v>
      </c>
      <c r="D24" s="24" t="s">
        <v>7</v>
      </c>
      <c r="E24" s="2">
        <v>400</v>
      </c>
      <c r="F24" s="2">
        <v>28</v>
      </c>
      <c r="G24" s="25">
        <f>G5/E24*F24</f>
        <v>265300</v>
      </c>
      <c r="H24" s="7">
        <v>2</v>
      </c>
      <c r="I24" s="26" t="s">
        <v>21</v>
      </c>
      <c r="J24" s="8" t="s">
        <v>25</v>
      </c>
      <c r="K24" s="2">
        <v>114</v>
      </c>
      <c r="L24" s="2">
        <v>10</v>
      </c>
      <c r="M24" s="43">
        <f>H5/K24*L24</f>
        <v>23271.929824561405</v>
      </c>
      <c r="N24" s="2">
        <v>3</v>
      </c>
      <c r="O24" s="26" t="s">
        <v>21</v>
      </c>
      <c r="P24" s="8" t="s">
        <v>32</v>
      </c>
      <c r="Q24" s="14">
        <v>19</v>
      </c>
      <c r="R24" s="14">
        <v>2</v>
      </c>
      <c r="S24" s="43">
        <f>O5/Q24*R24</f>
        <v>29588.596491228072</v>
      </c>
      <c r="T24" s="42">
        <f t="shared" si="0"/>
        <v>318160.5263157895</v>
      </c>
      <c r="U24" s="44">
        <f>G4</f>
        <v>44732</v>
      </c>
    </row>
    <row r="25" spans="2:21" ht="21" x14ac:dyDescent="0.35">
      <c r="B25" s="22">
        <v>1</v>
      </c>
      <c r="C25" s="23" t="s">
        <v>23</v>
      </c>
      <c r="D25" s="24" t="s">
        <v>7</v>
      </c>
      <c r="E25" s="2">
        <v>400</v>
      </c>
      <c r="F25" s="2">
        <v>28</v>
      </c>
      <c r="G25" s="25">
        <f>G5/E25*F25</f>
        <v>265300</v>
      </c>
      <c r="H25" s="7">
        <v>2</v>
      </c>
      <c r="I25" s="26" t="s">
        <v>22</v>
      </c>
      <c r="J25" s="8" t="s">
        <v>25</v>
      </c>
      <c r="K25" s="2">
        <v>114</v>
      </c>
      <c r="L25" s="2">
        <v>10</v>
      </c>
      <c r="M25" s="43">
        <f>H5/K25*L25</f>
        <v>23271.929824561405</v>
      </c>
      <c r="N25" s="2">
        <v>3</v>
      </c>
      <c r="O25" s="26" t="s">
        <v>22</v>
      </c>
      <c r="P25" s="8" t="s">
        <v>32</v>
      </c>
      <c r="Q25" s="14">
        <v>19</v>
      </c>
      <c r="R25" s="14">
        <v>2</v>
      </c>
      <c r="S25" s="43">
        <f>O5/Q25*R25</f>
        <v>29588.596491228072</v>
      </c>
      <c r="T25" s="42">
        <f t="shared" si="0"/>
        <v>318160.5263157895</v>
      </c>
      <c r="U25" s="44">
        <f>G4</f>
        <v>44732</v>
      </c>
    </row>
    <row r="26" spans="2:21" ht="15.75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41"/>
      <c r="N26" s="2"/>
      <c r="O26" s="2"/>
      <c r="P26" s="2"/>
      <c r="Q26" s="2"/>
      <c r="R26" s="2"/>
      <c r="S26" s="41"/>
      <c r="T26" s="41"/>
      <c r="U26" s="44"/>
    </row>
    <row r="27" spans="2:21" ht="15.75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41"/>
      <c r="N27" s="2"/>
      <c r="O27" s="2"/>
      <c r="P27" s="2"/>
      <c r="Q27" s="2"/>
      <c r="R27" s="2"/>
      <c r="S27" s="41"/>
      <c r="T27" s="41"/>
      <c r="U27" s="44"/>
    </row>
    <row r="28" spans="2:21" ht="15.75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41"/>
      <c r="N28" s="2"/>
      <c r="O28" s="2"/>
      <c r="P28" s="2"/>
      <c r="Q28" s="2"/>
      <c r="R28" s="2"/>
      <c r="S28" s="41"/>
      <c r="T28" s="41"/>
      <c r="U28" s="44"/>
    </row>
    <row r="29" spans="2:21" ht="15.75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41"/>
      <c r="N29" s="2"/>
      <c r="O29" s="2"/>
      <c r="P29" s="2"/>
      <c r="Q29" s="2"/>
      <c r="R29" s="2"/>
      <c r="S29" s="41"/>
      <c r="T29" s="41"/>
      <c r="U29" s="44"/>
    </row>
    <row r="30" spans="2:21" ht="15.75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41"/>
      <c r="N30" s="2"/>
      <c r="O30" s="2"/>
      <c r="P30" s="2"/>
      <c r="Q30" s="2"/>
      <c r="R30" s="2"/>
      <c r="S30" s="2"/>
      <c r="T30" s="2"/>
      <c r="U30" s="44"/>
    </row>
  </sheetData>
  <pageMargins algorithmName="SHA-512" hashValue="LU8pIzl5woviO7ivTZtwfV9BfIr5eTnt1LbQBgDLza5CLHNazbOcXjpD4pTxcQI4+7OCe/MYwZiies/ptxMKww==" saltValue="mhVegJ4HvHXKUwa3YzROqQ==" spinCount="100000"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penUserForm">
                <anchor moveWithCells="1" sizeWithCells="1">
                  <from>
                    <xdr:col>1</xdr:col>
                    <xdr:colOff>561975</xdr:colOff>
                    <xdr:row>3</xdr:row>
                    <xdr:rowOff>28575</xdr:rowOff>
                  </from>
                  <to>
                    <xdr:col>2</xdr:col>
                    <xdr:colOff>2438400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RMER">
                <anchor moveWithCells="1" sizeWithCells="1">
                  <from>
                    <xdr:col>8</xdr:col>
                    <xdr:colOff>790575</xdr:colOff>
                    <xdr:row>2</xdr:row>
                    <xdr:rowOff>38100</xdr:rowOff>
                  </from>
                  <to>
                    <xdr:col>9</xdr:col>
                    <xdr:colOff>419100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PARTAGE GLOBAL</vt:lpstr>
      <vt:lpstr>Feuil1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2022-07-25T01:13:04Z</dcterms:modified>
</cp:coreProperties>
</file>