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MPH0004\Desktop\"/>
    </mc:Choice>
  </mc:AlternateContent>
  <xr:revisionPtr revIDLastSave="0" documentId="13_ncr:1_{2ADB7B7D-A1C2-40C5-AB6E-F27957E69850}" xr6:coauthVersionLast="41" xr6:coauthVersionMax="41" xr10:uidLastSave="{00000000-0000-0000-0000-000000000000}"/>
  <bookViews>
    <workbookView xWindow="20370" yWindow="-915" windowWidth="29040" windowHeight="15840" tabRatio="616" xr2:uid="{6A418A08-C89F-428A-A9A2-BEA3701A5C32}"/>
  </bookViews>
  <sheets>
    <sheet name="Gestion" sheetId="16" r:id="rId1"/>
    <sheet name="Données" sheetId="2" r:id="rId2"/>
    <sheet name="Services" sheetId="18" r:id="rId3"/>
  </sheets>
  <definedNames>
    <definedName name="ADV">Données!$J$4:$J$7</definedName>
    <definedName name="Créa">Données!$J$8:$J$15</definedName>
    <definedName name="Indus">Données!$J$20</definedName>
    <definedName name="ListeNoms" localSheetId="0">OFFSET(#REF!,,,COUNTA(#REF!)-1)</definedName>
    <definedName name="ListeNoms">OFFSET(#REF!,,,COUNTA(#REF!)-1)</definedName>
    <definedName name="Maintenance">Données!$J$33</definedName>
    <definedName name="Marketing">Données!$J$16</definedName>
    <definedName name="Ordo_Supply">Données!$J$17:$J$19</definedName>
    <definedName name="Process_GN">Données!$J$21,Données!$J$23</definedName>
    <definedName name="Prod_Terrain">Données!$J$28:$J$32</definedName>
    <definedName name="Qualité">Données!$J$24:$J$25</definedName>
    <definedName name="R_D">Données!$J$27</definedName>
    <definedName name="Sécu">Données!$J$26</definedName>
    <definedName name="Services">Données!#REF!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8" i="16" l="1"/>
  <c r="P8" i="16"/>
  <c r="L8" i="16"/>
  <c r="M8" i="16" s="1"/>
  <c r="R8" i="16" l="1"/>
  <c r="E4" i="16" l="1"/>
  <c r="E5" i="16" s="1"/>
  <c r="E3" i="16"/>
  <c r="E2" i="16"/>
  <c r="E1" i="16"/>
  <c r="H8" i="16" l="1"/>
  <c r="I8" i="16" s="1"/>
</calcChain>
</file>

<file path=xl/sharedStrings.xml><?xml version="1.0" encoding="utf-8"?>
<sst xmlns="http://schemas.openxmlformats.org/spreadsheetml/2006/main" count="161" uniqueCount="96">
  <si>
    <t>Problématique</t>
  </si>
  <si>
    <t>Solution</t>
  </si>
  <si>
    <t>Deadline</t>
  </si>
  <si>
    <t>Demandeur</t>
  </si>
  <si>
    <t>N°</t>
  </si>
  <si>
    <t>Important</t>
  </si>
  <si>
    <t>Urgent</t>
  </si>
  <si>
    <t>Statut</t>
  </si>
  <si>
    <t>New entry</t>
  </si>
  <si>
    <t>Processing</t>
  </si>
  <si>
    <t>OK</t>
  </si>
  <si>
    <t>Durée</t>
  </si>
  <si>
    <t>Priorité</t>
  </si>
  <si>
    <t>2 min</t>
  </si>
  <si>
    <t>20 min</t>
  </si>
  <si>
    <t>2 heures</t>
  </si>
  <si>
    <t>2 jours</t>
  </si>
  <si>
    <t>Diff.</t>
  </si>
  <si>
    <t>Est.</t>
  </si>
  <si>
    <t>Oui</t>
  </si>
  <si>
    <t>Non</t>
  </si>
  <si>
    <t>Action</t>
  </si>
  <si>
    <t>Degré prio</t>
  </si>
  <si>
    <t>Date du jour</t>
  </si>
  <si>
    <t>Mois</t>
  </si>
  <si>
    <t>Année</t>
  </si>
  <si>
    <t>Réelle</t>
  </si>
  <si>
    <t>Date de demande</t>
  </si>
  <si>
    <t>Table de possibilités</t>
  </si>
  <si>
    <t>Tache</t>
  </si>
  <si>
    <t>Nature</t>
  </si>
  <si>
    <t>Prio</t>
  </si>
  <si>
    <t>New entryÀ prioriser</t>
  </si>
  <si>
    <t>ProcessingÀ prioriser</t>
  </si>
  <si>
    <t>OKÀ prioriser</t>
  </si>
  <si>
    <t>New entryÀ planifier</t>
  </si>
  <si>
    <t>ProcessingÀ planifier</t>
  </si>
  <si>
    <t>OKÀ planifier</t>
  </si>
  <si>
    <t>New entryÀ déléguer</t>
  </si>
  <si>
    <t>ProcessingÀ déléguer</t>
  </si>
  <si>
    <t>OKÀ déléguer</t>
  </si>
  <si>
    <t>New entryÀ abandonner</t>
  </si>
  <si>
    <t>ProcessingÀ abandonner</t>
  </si>
  <si>
    <t>OKÀ abandonner</t>
  </si>
  <si>
    <t>Quantième</t>
  </si>
  <si>
    <t>N° de lot</t>
  </si>
  <si>
    <t>Solution trouvée / à envisager</t>
  </si>
  <si>
    <r>
      <t xml:space="preserve">Jours restants </t>
    </r>
    <r>
      <rPr>
        <i/>
        <sz val="11"/>
        <color theme="0"/>
        <rFont val="Calibri"/>
        <family val="2"/>
        <scheme val="minor"/>
      </rPr>
      <t>(avant DL)</t>
    </r>
  </si>
  <si>
    <t>Listes services</t>
  </si>
  <si>
    <t>ADV</t>
  </si>
  <si>
    <t>Créa</t>
  </si>
  <si>
    <t>Marketing</t>
  </si>
  <si>
    <t>Ordo / Supply</t>
  </si>
  <si>
    <t>Indus</t>
  </si>
  <si>
    <t>Process / G&amp;N</t>
  </si>
  <si>
    <t>Qualité</t>
  </si>
  <si>
    <t>R&amp;D</t>
  </si>
  <si>
    <t>Prod - Terrain</t>
  </si>
  <si>
    <t>Listes Personnes</t>
  </si>
  <si>
    <t>Valérie BADIN</t>
  </si>
  <si>
    <t>Samia BIDEL</t>
  </si>
  <si>
    <t>Sandra MEYNET</t>
  </si>
  <si>
    <t>Alexandra BURGOS</t>
  </si>
  <si>
    <t>Anne BONIN</t>
  </si>
  <si>
    <t>Sahar SASSINE</t>
  </si>
  <si>
    <t>Johan METRAL</t>
  </si>
  <si>
    <t>Sandra LARNAUDIE</t>
  </si>
  <si>
    <t>Marc BERTRAND</t>
  </si>
  <si>
    <t>Maxime D'ERAMO</t>
  </si>
  <si>
    <t>Marie JORDIL</t>
  </si>
  <si>
    <t>Karen AZZOPARDI</t>
  </si>
  <si>
    <t>Sophie DESJARDINS</t>
  </si>
  <si>
    <t>Mélinda COLSON</t>
  </si>
  <si>
    <t>Marlène MENDEZ</t>
  </si>
  <si>
    <t>Jean-Baptiste VERHULSEL</t>
  </si>
  <si>
    <t>Mathieu PHILIPPE</t>
  </si>
  <si>
    <t>Maintenance</t>
  </si>
  <si>
    <t>Romane LECOINTE</t>
  </si>
  <si>
    <t>Laurent JADEAU</t>
  </si>
  <si>
    <t>Sécu</t>
  </si>
  <si>
    <t>Gwendoline JIMENEZ</t>
  </si>
  <si>
    <t>Meryem BENADDA</t>
  </si>
  <si>
    <t>Claudine SURREL</t>
  </si>
  <si>
    <t>Erwan QUERREC</t>
  </si>
  <si>
    <t>Corentine PEILLON</t>
  </si>
  <si>
    <t>Prod - Atelier Chocolat</t>
  </si>
  <si>
    <t>Prod - Atelier Découpe</t>
  </si>
  <si>
    <t>Prod - Atelier Impression</t>
  </si>
  <si>
    <t>Prod - Atelier Thermo</t>
  </si>
  <si>
    <t>Prod - Atelier Cadre / CTS</t>
  </si>
  <si>
    <t>Gilles MAURY</t>
  </si>
  <si>
    <t>Service</t>
  </si>
  <si>
    <t>DEM</t>
  </si>
  <si>
    <t>Décrire la problématique posée par l'interlocuteur.</t>
  </si>
  <si>
    <r>
      <rPr>
        <b/>
        <i/>
        <sz val="11"/>
        <color theme="9"/>
        <rFont val="Calibri"/>
        <family val="2"/>
        <scheme val="minor"/>
      </rPr>
      <t>Ajouter une ligne</t>
    </r>
    <r>
      <rPr>
        <b/>
        <i/>
        <sz val="11"/>
        <color theme="1" tint="0.499984740745262"/>
        <rFont val="Calibri"/>
        <family val="2"/>
        <scheme val="minor"/>
      </rPr>
      <t xml:space="preserve">                           </t>
    </r>
    <r>
      <rPr>
        <b/>
        <i/>
        <sz val="11"/>
        <color theme="5"/>
        <rFont val="Calibri"/>
        <family val="2"/>
        <scheme val="minor"/>
      </rPr>
      <t>Supprimer la ligne sélectionnée</t>
    </r>
  </si>
  <si>
    <t xml:space="preserve">                          Tri des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</si>
</sst>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40C]mmmmm;@"/>
  </numFmts>
  <fonts count="2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9" tint="0.59999389629810485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1"/>
      <color theme="5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b/>
      <i/>
      <sz val="11"/>
      <color theme="9"/>
      <name val="Calibri"/>
      <family val="2"/>
      <scheme val="minor"/>
    </font>
    <font>
      <sz val="5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sz val="11"/>
      <color theme="1" tint="0.499984740745262"/>
      <name val="Calibri"/>
      <family val="2"/>
      <scheme val="minor"/>
    </font>
    <font>
      <b/>
      <i/>
      <sz val="11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3" fillId="2" borderId="0" xfId="0" applyFont="1" applyFill="1"/>
    <xf numFmtId="0" fontId="3" fillId="2" borderId="1" xfId="0" applyFont="1" applyFill="1" applyBorder="1" applyAlignment="1">
      <alignment horizontal="center" vertical="center"/>
    </xf>
    <xf numFmtId="0" fontId="0" fillId="3" borderId="0" xfId="0" applyFill="1"/>
    <xf numFmtId="0" fontId="10" fillId="3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1" fillId="2" borderId="0" xfId="0" applyFont="1" applyFill="1" applyAlignment="1">
      <alignment horizontal="center"/>
    </xf>
    <xf numFmtId="164" fontId="12" fillId="3" borderId="0" xfId="0" applyNumberFormat="1" applyFont="1" applyFill="1" applyAlignment="1">
      <alignment horizontal="left" vertical="center"/>
    </xf>
    <xf numFmtId="0" fontId="12" fillId="3" borderId="0" xfId="0" applyFont="1" applyFill="1" applyAlignment="1">
      <alignment horizontal="left" vertical="center"/>
    </xf>
    <xf numFmtId="0" fontId="13" fillId="0" borderId="0" xfId="0" applyNumberFormat="1" applyFont="1" applyAlignment="1">
      <alignment horizontal="center" vertical="center"/>
    </xf>
    <xf numFmtId="0" fontId="12" fillId="3" borderId="0" xfId="0" applyNumberFormat="1" applyFont="1" applyFill="1" applyAlignment="1">
      <alignment horizontal="left" vertical="center"/>
    </xf>
    <xf numFmtId="14" fontId="15" fillId="3" borderId="0" xfId="0" applyNumberFormat="1" applyFont="1" applyFill="1" applyAlignment="1">
      <alignment horizontal="left" vertical="center"/>
    </xf>
    <xf numFmtId="0" fontId="17" fillId="3" borderId="0" xfId="0" applyFont="1" applyFill="1"/>
    <xf numFmtId="0" fontId="1" fillId="0" borderId="0" xfId="0" applyNumberFormat="1" applyFont="1" applyAlignment="1">
      <alignment horizontal="right" vertical="center"/>
    </xf>
    <xf numFmtId="0" fontId="19" fillId="3" borderId="0" xfId="0" applyNumberFormat="1" applyFont="1" applyFill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11" fillId="2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22" fillId="0" borderId="0" xfId="0" quotePrefix="1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4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left"/>
    </xf>
    <xf numFmtId="0" fontId="21" fillId="3" borderId="0" xfId="0" applyFont="1" applyFill="1" applyAlignment="1">
      <alignment horizontal="left"/>
    </xf>
    <xf numFmtId="0" fontId="11" fillId="2" borderId="0" xfId="0" applyFont="1" applyFill="1" applyAlignment="1">
      <alignment horizontal="center"/>
    </xf>
  </cellXfs>
  <cellStyles count="1">
    <cellStyle name="Normal" xfId="0" builtinId="0"/>
  </cellStyles>
  <dxfs count="17">
    <dxf>
      <font>
        <strike val="0"/>
      </font>
      <fill>
        <patternFill patternType="solid"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/>
        <strike/>
      </font>
      <fill>
        <patternFill>
          <bgColor theme="6" tint="0.59996337778862885"/>
        </patternFill>
      </fill>
    </dxf>
    <dxf>
      <fill>
        <patternFill>
          <bgColor rgb="FFFF0000"/>
        </patternFill>
      </fill>
      <border>
        <vertical/>
        <horizontal/>
      </border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ont>
        <strike val="0"/>
      </font>
      <fill>
        <patternFill patternType="solid"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strike/>
      </font>
      <fill>
        <patternFill>
          <bgColor theme="6" tint="0.59996337778862885"/>
        </patternFill>
      </fill>
    </dxf>
    <dxf>
      <fill>
        <patternFill patternType="lightDown">
          <fgColor theme="7" tint="0.59996337778862885"/>
          <bgColor theme="5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strike val="0"/>
      </font>
      <fill>
        <patternFill patternType="solid"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/>
        <strike/>
      </font>
      <fill>
        <patternFill>
          <bgColor theme="6" tint="0.59996337778862885"/>
        </patternFill>
      </fill>
    </dxf>
    <dxf>
      <font>
        <strike val="0"/>
      </font>
      <fill>
        <patternFill patternType="solid"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/>
        <strike/>
      </font>
      <fill>
        <patternFill>
          <bgColor theme="6" tint="0.59996337778862885"/>
        </patternFill>
      </fill>
    </dxf>
  </dxfs>
  <tableStyles count="1" defaultTableStyle="TableStyleMedium2" defaultPivotStyle="PivotStyleLight16">
    <tableStyle name="Style de tableau 1" pivot="0" count="0" xr9:uid="{D7E1E7E0-0D7D-44C1-8B83-2D5BB08B1F9D}"/>
  </tableStyles>
  <colors>
    <mruColors>
      <color rgb="FFFF8A15"/>
      <color rgb="FFE24A4A"/>
      <color rgb="FFF8696B"/>
      <color rgb="FF63BE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</xdr:colOff>
      <xdr:row>0</xdr:row>
      <xdr:rowOff>0</xdr:rowOff>
    </xdr:from>
    <xdr:to>
      <xdr:col>5</xdr:col>
      <xdr:colOff>885825</xdr:colOff>
      <xdr:row>4</xdr:row>
      <xdr:rowOff>76200</xdr:rowOff>
    </xdr:to>
    <xdr:pic macro="[0]!Feuil10.lance_USF1">
      <xdr:nvPicPr>
        <xdr:cNvPr id="3" name="Graphique 2" descr="Ajouter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43425" y="0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5</xdr:col>
      <xdr:colOff>2324100</xdr:colOff>
      <xdr:row>0</xdr:row>
      <xdr:rowOff>0</xdr:rowOff>
    </xdr:from>
    <xdr:to>
      <xdr:col>5</xdr:col>
      <xdr:colOff>3152775</xdr:colOff>
      <xdr:row>4</xdr:row>
      <xdr:rowOff>66675</xdr:rowOff>
    </xdr:to>
    <xdr:pic macro="[0]!Feuil8.Suppimer_Ligne">
      <xdr:nvPicPr>
        <xdr:cNvPr id="4" name="Graphique 3" descr="Panneau d’interdictio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6819900" y="0"/>
          <a:ext cx="828675" cy="828675"/>
        </a:xfrm>
        <a:prstGeom prst="rect">
          <a:avLst/>
        </a:prstGeom>
      </xdr:spPr>
    </xdr:pic>
    <xdr:clientData/>
  </xdr:twoCellAnchor>
  <xdr:twoCellAnchor editAs="oneCell">
    <xdr:from>
      <xdr:col>6</xdr:col>
      <xdr:colOff>704850</xdr:colOff>
      <xdr:row>0</xdr:row>
      <xdr:rowOff>0</xdr:rowOff>
    </xdr:from>
    <xdr:to>
      <xdr:col>6</xdr:col>
      <xdr:colOff>1581150</xdr:colOff>
      <xdr:row>4</xdr:row>
      <xdr:rowOff>114300</xdr:rowOff>
    </xdr:to>
    <xdr:pic macro="[0]!Feuil8.Tri">
      <xdr:nvPicPr>
        <xdr:cNvPr id="5" name="Graphique 4" descr="Graphique à barres avec tendance à la hausse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915400" y="0"/>
          <a:ext cx="876300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32733-3DA6-4C7A-BBD5-E9ED09882A83}">
  <sheetPr codeName="Feuil10"/>
  <dimension ref="A1:T8"/>
  <sheetViews>
    <sheetView tabSelected="1" zoomScaleNormal="100" workbookViewId="0">
      <pane ySplit="7" topLeftCell="A8" activePane="bottomLeft" state="frozen"/>
      <selection pane="bottomLeft" activeCell="D26" sqref="D26"/>
    </sheetView>
  </sheetViews>
  <sheetFormatPr baseColWidth="10" defaultRowHeight="15" x14ac:dyDescent="0.25"/>
  <cols>
    <col min="1" max="2" width="11.5703125" customWidth="1"/>
    <col min="3" max="3" width="8.5703125" customWidth="1"/>
    <col min="4" max="5" width="17.85546875" customWidth="1"/>
    <col min="6" max="6" width="55.7109375" customWidth="1"/>
    <col min="7" max="7" width="42.140625" customWidth="1"/>
    <col min="8" max="9" width="14.28515625" customWidth="1"/>
    <col min="10" max="11" width="10" customWidth="1"/>
    <col min="12" max="12" width="12.140625" customWidth="1"/>
    <col min="13" max="13" width="7.140625" customWidth="1"/>
    <col min="14" max="15" width="10" customWidth="1"/>
    <col min="16" max="17" width="1.42578125" customWidth="1"/>
    <col min="18" max="18" width="12.5703125" customWidth="1"/>
  </cols>
  <sheetData>
    <row r="1" spans="1:20" ht="15" customHeight="1" x14ac:dyDescent="0.25">
      <c r="A1" s="22"/>
      <c r="B1" s="12"/>
      <c r="C1" s="12"/>
      <c r="D1" s="13" t="s">
        <v>23</v>
      </c>
      <c r="E1" s="21">
        <f ca="1">TODAY()</f>
        <v>44776</v>
      </c>
      <c r="F1" s="21"/>
      <c r="G1" s="46" t="s">
        <v>95</v>
      </c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12" t="s">
        <v>92</v>
      </c>
      <c r="T1" s="12">
        <v>1</v>
      </c>
    </row>
    <row r="2" spans="1:20" ht="15" customHeight="1" x14ac:dyDescent="0.25">
      <c r="A2" s="12"/>
      <c r="B2" s="12"/>
      <c r="C2" s="12"/>
      <c r="D2" s="13" t="s">
        <v>24</v>
      </c>
      <c r="E2" s="17" t="str">
        <f ca="1">TEXT(TODAY(),"mmmm")</f>
        <v>août</v>
      </c>
      <c r="F2" s="1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12"/>
      <c r="T2" s="12"/>
    </row>
    <row r="3" spans="1:20" ht="15" customHeight="1" x14ac:dyDescent="0.25">
      <c r="A3" s="12"/>
      <c r="B3" s="12"/>
      <c r="C3" s="12"/>
      <c r="D3" s="13" t="s">
        <v>25</v>
      </c>
      <c r="E3" s="18" t="str">
        <f ca="1">TEXT(TODAY(),"aaaa")</f>
        <v>2022</v>
      </c>
      <c r="F3" s="18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12"/>
      <c r="T3" s="12"/>
    </row>
    <row r="4" spans="1:20" ht="15" customHeight="1" x14ac:dyDescent="0.25">
      <c r="A4" s="12"/>
      <c r="B4" s="12"/>
      <c r="C4" s="12"/>
      <c r="D4" s="13" t="s">
        <v>44</v>
      </c>
      <c r="E4" s="20">
        <f ca="1">TODAY()-DATE(YEAR(TODAY()),1,0)</f>
        <v>215</v>
      </c>
      <c r="F4" s="20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12"/>
      <c r="T4" s="12"/>
    </row>
    <row r="5" spans="1:20" ht="15" customHeight="1" x14ac:dyDescent="0.25">
      <c r="A5" s="12"/>
      <c r="B5" s="12"/>
      <c r="C5" s="12"/>
      <c r="D5" s="13" t="s">
        <v>45</v>
      </c>
      <c r="E5" s="20" t="str">
        <f ca="1">CONCATENATE("2",E4)</f>
        <v>2215</v>
      </c>
      <c r="F5" s="24" t="s">
        <v>94</v>
      </c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2"/>
      <c r="T5" s="12"/>
    </row>
    <row r="6" spans="1:20" ht="30" customHeight="1" x14ac:dyDescent="0.25">
      <c r="A6" s="39" t="s">
        <v>7</v>
      </c>
      <c r="B6" s="41" t="s">
        <v>27</v>
      </c>
      <c r="C6" s="35" t="s">
        <v>4</v>
      </c>
      <c r="D6" s="34" t="s">
        <v>91</v>
      </c>
      <c r="E6" s="34" t="s">
        <v>3</v>
      </c>
      <c r="F6" s="34" t="s">
        <v>0</v>
      </c>
      <c r="G6" s="34" t="s">
        <v>1</v>
      </c>
      <c r="H6" s="36" t="s">
        <v>2</v>
      </c>
      <c r="I6" s="37" t="s">
        <v>47</v>
      </c>
      <c r="J6" s="34" t="s">
        <v>12</v>
      </c>
      <c r="K6" s="34"/>
      <c r="L6" s="34"/>
      <c r="M6" s="44" t="s">
        <v>22</v>
      </c>
      <c r="N6" s="34" t="s">
        <v>11</v>
      </c>
      <c r="O6" s="45"/>
      <c r="P6" s="10"/>
      <c r="Q6" s="10"/>
      <c r="R6" s="34" t="s">
        <v>17</v>
      </c>
      <c r="S6" s="12"/>
      <c r="T6" s="12"/>
    </row>
    <row r="7" spans="1:20" ht="30" customHeight="1" x14ac:dyDescent="0.25">
      <c r="A7" s="40"/>
      <c r="B7" s="42"/>
      <c r="C7" s="43"/>
      <c r="D7" s="35"/>
      <c r="E7" s="35"/>
      <c r="F7" s="35"/>
      <c r="G7" s="35"/>
      <c r="H7" s="37"/>
      <c r="I7" s="38"/>
      <c r="J7" s="14" t="s">
        <v>5</v>
      </c>
      <c r="K7" s="14" t="s">
        <v>6</v>
      </c>
      <c r="L7" s="14" t="s">
        <v>21</v>
      </c>
      <c r="M7" s="44"/>
      <c r="N7" s="11" t="s">
        <v>18</v>
      </c>
      <c r="O7" s="11" t="s">
        <v>26</v>
      </c>
      <c r="P7" s="10"/>
      <c r="Q7" s="10"/>
      <c r="R7" s="34"/>
      <c r="S7" s="12"/>
      <c r="T7" s="12"/>
    </row>
    <row r="8" spans="1:20" x14ac:dyDescent="0.25">
      <c r="A8" s="29" t="s">
        <v>8</v>
      </c>
      <c r="B8" s="9">
        <v>44743</v>
      </c>
      <c r="C8" s="19"/>
      <c r="D8" s="2"/>
      <c r="E8" s="2"/>
      <c r="F8" s="7" t="s">
        <v>93</v>
      </c>
      <c r="G8" s="6" t="s">
        <v>46</v>
      </c>
      <c r="H8" s="9">
        <f ca="1">IF(M8=1,$E$1,"Date à entrer")</f>
        <v>44776</v>
      </c>
      <c r="I8" s="23">
        <f ca="1">H8-$E$1</f>
        <v>0</v>
      </c>
      <c r="J8" s="29" t="s">
        <v>19</v>
      </c>
      <c r="K8" s="29" t="s">
        <v>19</v>
      </c>
      <c r="L8" s="4" t="str">
        <f>IF(AND(J8="Oui",K8="Oui"),"À prioriser",IF(AND(J8="Oui",K8="Non"),"À déléguer",IF(AND(J8="Non",K8="Oui"),"À planifier",IF(AND(J8="Non",K8="Non"),"À abandonner",))))</f>
        <v>À prioriser</v>
      </c>
      <c r="M8" s="3">
        <f>VLOOKUP(CONCATENATE(A8,L8),Données!$F$4:$G$15,2,0)</f>
        <v>1</v>
      </c>
      <c r="N8" s="2" t="s">
        <v>13</v>
      </c>
      <c r="O8" s="2" t="s">
        <v>13</v>
      </c>
      <c r="P8" s="8" t="str">
        <f>IF(N8="2 min","120",IF(N8="20 min","1200",IF(N8="2 heures","7200",IF(N8="2 jours","172800",))))</f>
        <v>120</v>
      </c>
      <c r="Q8" s="8" t="str">
        <f>IF(O8="2 min","120",IF(O8="20 min","1200",IF(O8="2 heures","7200",IF(O8="2 jours","172800",))))</f>
        <v>120</v>
      </c>
      <c r="R8" s="29">
        <f>P8-Q8</f>
        <v>0</v>
      </c>
    </row>
  </sheetData>
  <mergeCells count="14">
    <mergeCell ref="J6:L6"/>
    <mergeCell ref="M6:M7"/>
    <mergeCell ref="N6:O6"/>
    <mergeCell ref="R6:R7"/>
    <mergeCell ref="G1:R5"/>
    <mergeCell ref="F6:F7"/>
    <mergeCell ref="G6:G7"/>
    <mergeCell ref="H6:H7"/>
    <mergeCell ref="I6:I7"/>
    <mergeCell ref="A6:A7"/>
    <mergeCell ref="B6:B7"/>
    <mergeCell ref="C6:C7"/>
    <mergeCell ref="D6:D7"/>
    <mergeCell ref="E6:E7"/>
  </mergeCells>
  <conditionalFormatting sqref="I9:I843">
    <cfRule type="colorScale" priority="89">
      <colorScale>
        <cfvo type="num" val="-30"/>
        <cfvo type="percentile" val="50"/>
        <cfvo type="num" val="30"/>
        <color rgb="FFF8696B"/>
        <color rgb="FFFFEB84"/>
        <color rgb="FF63BE7B"/>
      </colorScale>
    </cfRule>
  </conditionalFormatting>
  <conditionalFormatting sqref="I1">
    <cfRule type="colorScale" priority="88">
      <colorScale>
        <cfvo type="num" val="-100"/>
        <cfvo type="percentile" val="50"/>
        <cfvo type="num" val="30"/>
        <color rgb="FFF8696B"/>
        <color rgb="FFFFEB84"/>
        <color rgb="FF63BE7B"/>
      </colorScale>
    </cfRule>
  </conditionalFormatting>
  <conditionalFormatting sqref="A8:C8 F8">
    <cfRule type="expression" dxfId="16" priority="85">
      <formula>$A8="OK"</formula>
    </cfRule>
    <cfRule type="expression" dxfId="15" priority="86">
      <formula>$A8="Processing"</formula>
    </cfRule>
    <cfRule type="expression" dxfId="14" priority="87">
      <formula>$A8="New entry"</formula>
    </cfRule>
  </conditionalFormatting>
  <conditionalFormatting sqref="D8:E8">
    <cfRule type="expression" dxfId="13" priority="73">
      <formula>$A8="OK"</formula>
    </cfRule>
    <cfRule type="expression" dxfId="12" priority="74">
      <formula>$A8="Processing"</formula>
    </cfRule>
    <cfRule type="expression" dxfId="11" priority="75">
      <formula>$A8="New entry"</formula>
    </cfRule>
  </conditionalFormatting>
  <conditionalFormatting sqref="H8">
    <cfRule type="expression" dxfId="10" priority="1">
      <formula>$I8&lt;0</formula>
    </cfRule>
  </conditionalFormatting>
  <conditionalFormatting sqref="J8:K8">
    <cfRule type="expression" dxfId="9" priority="8">
      <formula>$A8="OK"</formula>
    </cfRule>
    <cfRule type="expression" dxfId="8" priority="9">
      <formula>$A8="Processing"</formula>
    </cfRule>
    <cfRule type="expression" dxfId="7" priority="10">
      <formula>$A8="New entry"</formula>
    </cfRule>
  </conditionalFormatting>
  <conditionalFormatting sqref="L8">
    <cfRule type="containsText" dxfId="6" priority="4" operator="containsText" text="À abandonner">
      <formula>NOT(ISERROR(SEARCH("À abandonner",L8)))</formula>
    </cfRule>
    <cfRule type="containsText" dxfId="5" priority="5" operator="containsText" text="À déléguer">
      <formula>NOT(ISERROR(SEARCH("À déléguer",L8)))</formula>
    </cfRule>
    <cfRule type="containsText" dxfId="4" priority="6" operator="containsText" text="À planifier">
      <formula>NOT(ISERROR(SEARCH("À planifier",L8)))</formula>
    </cfRule>
    <cfRule type="containsText" dxfId="3" priority="7" operator="containsText" text="À prioriser">
      <formula>NOT(ISERROR(SEARCH("À prioriser",L8)))</formula>
    </cfRule>
  </conditionalFormatting>
  <conditionalFormatting sqref="L8:R8 G8:I8">
    <cfRule type="expression" dxfId="2" priority="11">
      <formula>$A8="OK"</formula>
    </cfRule>
    <cfRule type="expression" dxfId="1" priority="12">
      <formula>$A8="Processing"</formula>
    </cfRule>
    <cfRule type="expression" dxfId="0" priority="13">
      <formula>$A8="New entry"</formula>
    </cfRule>
  </conditionalFormatting>
  <conditionalFormatting sqref="I8">
    <cfRule type="colorScale" priority="2">
      <colorScale>
        <cfvo type="num" val="0"/>
        <cfvo type="num" val="5"/>
        <cfvo type="num" val="30"/>
        <color rgb="FFF8696B"/>
        <color rgb="FFFFEB84"/>
        <color rgb="FF63BE7B"/>
      </colorScale>
    </cfRule>
  </conditionalFormatting>
  <dataValidations count="2">
    <dataValidation type="list" allowBlank="1" showInputMessage="1" showErrorMessage="1" sqref="D8" xr:uid="{555728BA-B3F0-4883-90FA-310C82C44A17}">
      <formula1>Services</formula1>
    </dataValidation>
    <dataValidation type="list" allowBlank="1" showInputMessage="1" showErrorMessage="1" sqref="E8" xr:uid="{8BC01A5E-311F-454E-B83C-72C582788B6C}">
      <formula1>INDIRECT(D8)</formula1>
    </dataValidation>
  </dataValidations>
  <pageMargins left="0.7" right="0.7" top="0.75" bottom="0.75" header="0.3" footer="0.3"/>
  <pageSetup paperSize="9" orientation="portrait" verticalDpi="0" r:id="rId1"/>
  <headerFooter>
    <oddHeader>&amp;R&amp;"Calibri"&amp;12&amp;K0000FFC2&amp;1#</odd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012" id="{1B122B39-C66B-4CEA-8F64-826C6316F100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</x14:iconSet>
          </x14:cfRule>
          <xm:sqref>R8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B2A332F-8002-4DF4-AAE8-EDE5E34283F7}">
          <x14:formula1>
            <xm:f>Données!$A$4:$A$6</xm:f>
          </x14:formula1>
          <xm:sqref>A8</xm:sqref>
        </x14:dataValidation>
        <x14:dataValidation type="list" allowBlank="1" showInputMessage="1" showErrorMessage="1" xr:uid="{6F3BA439-1142-4648-9840-9E2582FE81E9}">
          <x14:formula1>
            <xm:f>Données!$B$4:$B$7</xm:f>
          </x14:formula1>
          <xm:sqref>N8:O8</xm:sqref>
        </x14:dataValidation>
        <x14:dataValidation type="list" allowBlank="1" showInputMessage="1" showErrorMessage="1" xr:uid="{821F89E3-8887-48CD-9B98-8E39CEA2F122}">
          <x14:formula1>
            <xm:f>Données!$C$4:$C$5</xm:f>
          </x14:formula1>
          <xm:sqref>J8:K8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CFB13-AD59-4297-99FE-DAE1B85C7E7A}">
  <sheetPr codeName="Feuil2">
    <tabColor rgb="FF7030A0"/>
  </sheetPr>
  <dimension ref="A1:T65"/>
  <sheetViews>
    <sheetView workbookViewId="0">
      <selection activeCell="D24" sqref="D24"/>
    </sheetView>
  </sheetViews>
  <sheetFormatPr baseColWidth="10" defaultRowHeight="15" x14ac:dyDescent="0.25"/>
  <cols>
    <col min="6" max="6" width="19.7109375" customWidth="1"/>
    <col min="10" max="10" width="17.85546875" bestFit="1" customWidth="1"/>
    <col min="11" max="11" width="17.7109375" bestFit="1" customWidth="1"/>
    <col min="12" max="12" width="18.42578125" bestFit="1" customWidth="1"/>
    <col min="13" max="13" width="23.42578125" bestFit="1" customWidth="1"/>
    <col min="14" max="14" width="16.7109375" bestFit="1" customWidth="1"/>
    <col min="15" max="15" width="19.85546875" bestFit="1" customWidth="1"/>
    <col min="16" max="16" width="17.7109375" bestFit="1" customWidth="1"/>
    <col min="17" max="17" width="15" bestFit="1" customWidth="1"/>
    <col min="18" max="18" width="17.7109375" bestFit="1" customWidth="1"/>
    <col min="19" max="19" width="23.5703125" bestFit="1" customWidth="1"/>
    <col min="20" max="20" width="12.85546875" bestFit="1" customWidth="1"/>
  </cols>
  <sheetData>
    <row r="1" spans="1:20" x14ac:dyDescent="0.25">
      <c r="J1" s="30" t="s">
        <v>49</v>
      </c>
      <c r="K1" s="30" t="s">
        <v>50</v>
      </c>
      <c r="L1" s="30" t="s">
        <v>51</v>
      </c>
      <c r="M1" s="30" t="s">
        <v>52</v>
      </c>
      <c r="N1" s="30" t="s">
        <v>53</v>
      </c>
      <c r="O1" s="30" t="s">
        <v>54</v>
      </c>
      <c r="P1" s="30" t="s">
        <v>55</v>
      </c>
      <c r="Q1" s="30" t="s">
        <v>79</v>
      </c>
      <c r="R1" s="30" t="s">
        <v>56</v>
      </c>
      <c r="S1" s="30" t="s">
        <v>57</v>
      </c>
      <c r="T1" s="30" t="s">
        <v>76</v>
      </c>
    </row>
    <row r="2" spans="1:20" x14ac:dyDescent="0.25">
      <c r="F2" s="48" t="s">
        <v>28</v>
      </c>
      <c r="G2" s="48"/>
      <c r="H2" s="48"/>
      <c r="J2" s="25">
        <v>1</v>
      </c>
      <c r="K2" s="25">
        <v>5</v>
      </c>
      <c r="L2" s="25">
        <v>13</v>
      </c>
      <c r="M2" s="25">
        <v>14</v>
      </c>
      <c r="N2" s="25">
        <v>17</v>
      </c>
      <c r="O2" s="25">
        <v>19</v>
      </c>
      <c r="P2" s="25">
        <v>21</v>
      </c>
      <c r="Q2" s="25">
        <v>23</v>
      </c>
      <c r="R2" s="25">
        <v>24</v>
      </c>
      <c r="S2" s="25">
        <v>25</v>
      </c>
      <c r="T2">
        <v>30</v>
      </c>
    </row>
    <row r="3" spans="1:20" x14ac:dyDescent="0.25">
      <c r="A3" s="1" t="s">
        <v>7</v>
      </c>
      <c r="B3" s="1" t="s">
        <v>11</v>
      </c>
      <c r="C3" s="1" t="s">
        <v>5</v>
      </c>
      <c r="D3" s="1" t="s">
        <v>6</v>
      </c>
      <c r="F3" s="16" t="s">
        <v>29</v>
      </c>
      <c r="G3" s="16" t="s">
        <v>30</v>
      </c>
      <c r="H3" s="16" t="s">
        <v>31</v>
      </c>
      <c r="J3" s="25">
        <v>2</v>
      </c>
      <c r="K3" s="25">
        <v>6</v>
      </c>
      <c r="L3" s="26"/>
      <c r="M3" s="25">
        <v>15</v>
      </c>
      <c r="N3" s="25">
        <v>18</v>
      </c>
      <c r="O3" s="25">
        <v>20</v>
      </c>
      <c r="P3" s="25">
        <v>22</v>
      </c>
      <c r="S3" s="25">
        <v>26</v>
      </c>
    </row>
    <row r="4" spans="1:20" x14ac:dyDescent="0.25">
      <c r="A4" s="1" t="s">
        <v>8</v>
      </c>
      <c r="B4" s="1" t="s">
        <v>13</v>
      </c>
      <c r="C4" s="1" t="s">
        <v>19</v>
      </c>
      <c r="D4" s="1" t="s">
        <v>19</v>
      </c>
      <c r="F4" s="5" t="s">
        <v>32</v>
      </c>
      <c r="G4">
        <v>1</v>
      </c>
      <c r="H4">
        <v>1</v>
      </c>
      <c r="J4" s="25">
        <v>3</v>
      </c>
      <c r="K4" s="25">
        <v>7</v>
      </c>
      <c r="L4" s="26"/>
      <c r="M4" s="25">
        <v>16</v>
      </c>
      <c r="S4" s="25">
        <v>27</v>
      </c>
    </row>
    <row r="5" spans="1:20" x14ac:dyDescent="0.25">
      <c r="A5" s="1" t="s">
        <v>9</v>
      </c>
      <c r="B5" s="1" t="s">
        <v>14</v>
      </c>
      <c r="C5" s="1" t="s">
        <v>20</v>
      </c>
      <c r="D5" s="1" t="s">
        <v>20</v>
      </c>
      <c r="F5" s="5" t="s">
        <v>33</v>
      </c>
      <c r="G5">
        <v>1</v>
      </c>
      <c r="H5">
        <v>1</v>
      </c>
      <c r="J5" s="25">
        <v>4</v>
      </c>
      <c r="K5" s="25">
        <v>8</v>
      </c>
      <c r="L5" s="26"/>
      <c r="M5" s="27"/>
      <c r="S5" s="25">
        <v>28</v>
      </c>
    </row>
    <row r="6" spans="1:20" x14ac:dyDescent="0.25">
      <c r="A6" s="1" t="s">
        <v>10</v>
      </c>
      <c r="B6" s="1" t="s">
        <v>15</v>
      </c>
      <c r="C6" s="1"/>
      <c r="D6" s="1"/>
      <c r="F6" s="5" t="s">
        <v>34</v>
      </c>
      <c r="G6">
        <v>5</v>
      </c>
      <c r="H6">
        <v>5</v>
      </c>
      <c r="J6" s="25"/>
      <c r="K6" s="25">
        <v>9</v>
      </c>
      <c r="L6" s="26"/>
      <c r="M6" s="27"/>
      <c r="S6">
        <v>29</v>
      </c>
    </row>
    <row r="7" spans="1:20" x14ac:dyDescent="0.25">
      <c r="A7" s="1"/>
      <c r="B7" s="1" t="s">
        <v>16</v>
      </c>
      <c r="C7" s="1"/>
      <c r="D7" s="1"/>
      <c r="F7" s="5" t="s">
        <v>35</v>
      </c>
      <c r="G7">
        <v>2</v>
      </c>
      <c r="H7">
        <v>2</v>
      </c>
      <c r="J7" s="25"/>
      <c r="K7" s="25">
        <v>10</v>
      </c>
      <c r="L7" s="26"/>
      <c r="M7" s="27"/>
    </row>
    <row r="8" spans="1:20" x14ac:dyDescent="0.25">
      <c r="A8" s="1" t="s">
        <v>19</v>
      </c>
      <c r="F8" s="5" t="s">
        <v>36</v>
      </c>
      <c r="G8">
        <v>2</v>
      </c>
      <c r="H8">
        <v>2</v>
      </c>
      <c r="J8" s="25"/>
      <c r="K8" s="25">
        <v>11</v>
      </c>
      <c r="L8" s="26"/>
      <c r="M8" s="27"/>
    </row>
    <row r="9" spans="1:20" x14ac:dyDescent="0.25">
      <c r="A9" s="1" t="s">
        <v>20</v>
      </c>
      <c r="F9" s="5" t="s">
        <v>37</v>
      </c>
      <c r="G9">
        <v>5</v>
      </c>
      <c r="H9">
        <v>5</v>
      </c>
      <c r="J9" s="25"/>
      <c r="K9" s="25">
        <v>12</v>
      </c>
      <c r="L9" s="26"/>
      <c r="M9" s="27"/>
    </row>
    <row r="10" spans="1:20" x14ac:dyDescent="0.25">
      <c r="F10" s="5" t="s">
        <v>38</v>
      </c>
      <c r="G10">
        <v>3</v>
      </c>
      <c r="H10">
        <v>3</v>
      </c>
      <c r="J10" s="25"/>
      <c r="K10" s="26"/>
      <c r="L10" s="26"/>
      <c r="M10" s="27"/>
    </row>
    <row r="11" spans="1:20" x14ac:dyDescent="0.25">
      <c r="F11" s="5" t="s">
        <v>39</v>
      </c>
      <c r="G11">
        <v>3</v>
      </c>
      <c r="H11">
        <v>3</v>
      </c>
      <c r="J11" s="25"/>
      <c r="K11" s="26"/>
      <c r="L11" s="26"/>
      <c r="M11" s="27"/>
    </row>
    <row r="12" spans="1:20" x14ac:dyDescent="0.25">
      <c r="A12" s="15"/>
      <c r="F12" s="5" t="s">
        <v>40</v>
      </c>
      <c r="G12">
        <v>5</v>
      </c>
      <c r="H12">
        <v>5</v>
      </c>
      <c r="J12" s="25"/>
      <c r="K12" s="26"/>
      <c r="L12" s="26"/>
      <c r="M12" s="27"/>
    </row>
    <row r="13" spans="1:20" x14ac:dyDescent="0.25">
      <c r="A13" s="31"/>
      <c r="F13" s="5" t="s">
        <v>41</v>
      </c>
      <c r="G13">
        <v>4</v>
      </c>
      <c r="H13">
        <v>4</v>
      </c>
      <c r="J13" s="25"/>
      <c r="K13" s="26"/>
      <c r="L13" s="26"/>
      <c r="M13" s="27"/>
    </row>
    <row r="14" spans="1:20" x14ac:dyDescent="0.25">
      <c r="A14" s="31"/>
      <c r="F14" s="5" t="s">
        <v>42</v>
      </c>
      <c r="G14">
        <v>4</v>
      </c>
      <c r="H14">
        <v>4</v>
      </c>
      <c r="J14" s="25"/>
      <c r="K14" s="26"/>
      <c r="L14" s="26"/>
      <c r="M14" s="27"/>
    </row>
    <row r="15" spans="1:20" x14ac:dyDescent="0.25">
      <c r="A15" s="32"/>
      <c r="F15" s="5" t="s">
        <v>43</v>
      </c>
      <c r="G15">
        <v>5</v>
      </c>
      <c r="H15">
        <v>5</v>
      </c>
      <c r="J15" s="25"/>
      <c r="K15" s="26"/>
      <c r="L15" s="26"/>
      <c r="M15" s="27"/>
    </row>
    <row r="16" spans="1:20" x14ac:dyDescent="0.25">
      <c r="A16" s="33"/>
      <c r="J16" s="25"/>
      <c r="K16" s="26"/>
      <c r="L16" s="25"/>
      <c r="M16" s="25"/>
    </row>
    <row r="17" spans="1:11" x14ac:dyDescent="0.25">
      <c r="A17" s="33"/>
      <c r="J17" s="25"/>
      <c r="K17" s="26"/>
    </row>
    <row r="18" spans="1:11" x14ac:dyDescent="0.25">
      <c r="A18" s="33"/>
      <c r="J18" s="25"/>
      <c r="K18" s="26"/>
    </row>
    <row r="19" spans="1:11" x14ac:dyDescent="0.25">
      <c r="A19" s="33"/>
      <c r="J19" s="25"/>
      <c r="K19" s="26"/>
    </row>
    <row r="20" spans="1:11" x14ac:dyDescent="0.25">
      <c r="A20" s="33"/>
      <c r="J20" s="25"/>
      <c r="K20" s="26"/>
    </row>
    <row r="21" spans="1:11" x14ac:dyDescent="0.25">
      <c r="A21" s="33"/>
      <c r="J21" s="25"/>
      <c r="K21" s="26"/>
    </row>
    <row r="22" spans="1:11" x14ac:dyDescent="0.25">
      <c r="A22" s="33"/>
      <c r="J22" s="25"/>
      <c r="K22" s="26"/>
    </row>
    <row r="23" spans="1:11" x14ac:dyDescent="0.25">
      <c r="A23" s="33"/>
      <c r="J23" s="25"/>
      <c r="K23" s="26"/>
    </row>
    <row r="24" spans="1:11" x14ac:dyDescent="0.25">
      <c r="J24" s="25"/>
      <c r="K24" s="26"/>
    </row>
    <row r="25" spans="1:11" x14ac:dyDescent="0.25">
      <c r="J25" s="25"/>
      <c r="K25" s="26"/>
    </row>
    <row r="26" spans="1:11" x14ac:dyDescent="0.25">
      <c r="A26" s="25"/>
      <c r="B26" s="25"/>
      <c r="C26" s="25"/>
      <c r="J26" s="25"/>
      <c r="K26" s="26"/>
    </row>
    <row r="27" spans="1:11" x14ac:dyDescent="0.25">
      <c r="J27" s="25"/>
      <c r="K27" s="26"/>
    </row>
    <row r="28" spans="1:11" x14ac:dyDescent="0.25">
      <c r="J28" s="25"/>
      <c r="K28" s="26"/>
    </row>
    <row r="29" spans="1:11" x14ac:dyDescent="0.25">
      <c r="J29" s="25"/>
      <c r="K29" s="26"/>
    </row>
    <row r="30" spans="1:11" x14ac:dyDescent="0.25">
      <c r="K30" s="26"/>
    </row>
    <row r="31" spans="1:11" x14ac:dyDescent="0.25">
      <c r="K31" s="26"/>
    </row>
    <row r="32" spans="1:11" x14ac:dyDescent="0.25">
      <c r="K32" s="26"/>
    </row>
    <row r="33" spans="6:11" x14ac:dyDescent="0.25">
      <c r="K33" s="26"/>
    </row>
    <row r="35" spans="6:11" x14ac:dyDescent="0.25">
      <c r="F35" s="28" t="s">
        <v>48</v>
      </c>
      <c r="G35" s="28" t="s">
        <v>58</v>
      </c>
      <c r="H35" s="25"/>
    </row>
    <row r="36" spans="6:11" x14ac:dyDescent="0.25">
      <c r="F36" s="26" t="s">
        <v>49</v>
      </c>
      <c r="G36" s="25" t="s">
        <v>59</v>
      </c>
      <c r="H36" s="26" t="s">
        <v>49</v>
      </c>
    </row>
    <row r="37" spans="6:11" x14ac:dyDescent="0.25">
      <c r="F37" s="26" t="s">
        <v>50</v>
      </c>
      <c r="G37" s="25" t="s">
        <v>61</v>
      </c>
      <c r="H37" s="26" t="s">
        <v>49</v>
      </c>
    </row>
    <row r="38" spans="6:11" x14ac:dyDescent="0.25">
      <c r="F38" s="26" t="s">
        <v>51</v>
      </c>
      <c r="G38" s="25" t="s">
        <v>60</v>
      </c>
      <c r="H38" s="26" t="s">
        <v>49</v>
      </c>
    </row>
    <row r="39" spans="6:11" x14ac:dyDescent="0.25">
      <c r="F39" s="26" t="s">
        <v>52</v>
      </c>
      <c r="G39" s="25" t="s">
        <v>62</v>
      </c>
      <c r="H39" s="26" t="s">
        <v>49</v>
      </c>
    </row>
    <row r="40" spans="6:11" x14ac:dyDescent="0.25">
      <c r="F40" s="26" t="s">
        <v>53</v>
      </c>
      <c r="G40" s="25" t="s">
        <v>63</v>
      </c>
      <c r="H40" s="26" t="s">
        <v>50</v>
      </c>
    </row>
    <row r="41" spans="6:11" x14ac:dyDescent="0.25">
      <c r="F41" s="26" t="s">
        <v>54</v>
      </c>
      <c r="G41" s="25" t="s">
        <v>64</v>
      </c>
      <c r="H41" s="26" t="s">
        <v>50</v>
      </c>
    </row>
    <row r="42" spans="6:11" x14ac:dyDescent="0.25">
      <c r="F42" s="26" t="s">
        <v>55</v>
      </c>
      <c r="G42" s="25" t="s">
        <v>65</v>
      </c>
      <c r="H42" s="26" t="s">
        <v>50</v>
      </c>
    </row>
    <row r="43" spans="6:11" x14ac:dyDescent="0.25">
      <c r="F43" s="26" t="s">
        <v>79</v>
      </c>
      <c r="G43" s="25" t="s">
        <v>66</v>
      </c>
      <c r="H43" s="26" t="s">
        <v>50</v>
      </c>
    </row>
    <row r="44" spans="6:11" x14ac:dyDescent="0.25">
      <c r="F44" s="26" t="s">
        <v>56</v>
      </c>
      <c r="G44" s="25" t="s">
        <v>67</v>
      </c>
      <c r="H44" s="26" t="s">
        <v>50</v>
      </c>
    </row>
    <row r="45" spans="6:11" x14ac:dyDescent="0.25">
      <c r="F45" s="26" t="s">
        <v>57</v>
      </c>
      <c r="G45" s="25" t="s">
        <v>68</v>
      </c>
      <c r="H45" s="26" t="s">
        <v>50</v>
      </c>
    </row>
    <row r="46" spans="6:11" x14ac:dyDescent="0.25">
      <c r="F46" s="26" t="s">
        <v>76</v>
      </c>
      <c r="G46" s="25" t="s">
        <v>69</v>
      </c>
      <c r="H46" s="26" t="s">
        <v>50</v>
      </c>
    </row>
    <row r="47" spans="6:11" x14ac:dyDescent="0.25">
      <c r="F47" s="26"/>
      <c r="G47" s="25" t="s">
        <v>70</v>
      </c>
      <c r="H47" s="26" t="s">
        <v>50</v>
      </c>
    </row>
    <row r="48" spans="6:11" x14ac:dyDescent="0.25">
      <c r="F48" s="26"/>
      <c r="G48" s="25" t="s">
        <v>71</v>
      </c>
      <c r="H48" s="26" t="s">
        <v>51</v>
      </c>
    </row>
    <row r="49" spans="6:8" x14ac:dyDescent="0.25">
      <c r="F49" s="26"/>
      <c r="G49" s="25" t="s">
        <v>72</v>
      </c>
      <c r="H49" s="26" t="s">
        <v>52</v>
      </c>
    </row>
    <row r="50" spans="6:8" x14ac:dyDescent="0.25">
      <c r="F50" s="25"/>
      <c r="G50" s="25" t="s">
        <v>73</v>
      </c>
      <c r="H50" s="26" t="s">
        <v>52</v>
      </c>
    </row>
    <row r="51" spans="6:8" x14ac:dyDescent="0.25">
      <c r="G51" s="25" t="s">
        <v>74</v>
      </c>
      <c r="H51" s="26" t="s">
        <v>52</v>
      </c>
    </row>
    <row r="52" spans="6:8" x14ac:dyDescent="0.25">
      <c r="G52" s="25" t="s">
        <v>75</v>
      </c>
      <c r="H52" s="26" t="s">
        <v>53</v>
      </c>
    </row>
    <row r="53" spans="6:8" x14ac:dyDescent="0.25">
      <c r="G53" s="25" t="s">
        <v>77</v>
      </c>
      <c r="H53" s="26" t="s">
        <v>54</v>
      </c>
    </row>
    <row r="54" spans="6:8" x14ac:dyDescent="0.25">
      <c r="G54" s="25" t="s">
        <v>78</v>
      </c>
      <c r="H54" s="26" t="s">
        <v>53</v>
      </c>
    </row>
    <row r="55" spans="6:8" x14ac:dyDescent="0.25">
      <c r="G55" s="25" t="s">
        <v>80</v>
      </c>
      <c r="H55" s="26" t="s">
        <v>54</v>
      </c>
    </row>
    <row r="56" spans="6:8" x14ac:dyDescent="0.25">
      <c r="G56" s="25" t="s">
        <v>81</v>
      </c>
      <c r="H56" s="26" t="s">
        <v>55</v>
      </c>
    </row>
    <row r="57" spans="6:8" x14ac:dyDescent="0.25">
      <c r="G57" s="25" t="s">
        <v>82</v>
      </c>
      <c r="H57" s="26" t="s">
        <v>55</v>
      </c>
    </row>
    <row r="58" spans="6:8" x14ac:dyDescent="0.25">
      <c r="G58" s="25" t="s">
        <v>83</v>
      </c>
      <c r="H58" s="26" t="s">
        <v>79</v>
      </c>
    </row>
    <row r="59" spans="6:8" x14ac:dyDescent="0.25">
      <c r="G59" s="25" t="s">
        <v>84</v>
      </c>
      <c r="H59" s="26" t="s">
        <v>56</v>
      </c>
    </row>
    <row r="60" spans="6:8" x14ac:dyDescent="0.25">
      <c r="G60" s="25" t="s">
        <v>85</v>
      </c>
      <c r="H60" s="26" t="s">
        <v>57</v>
      </c>
    </row>
    <row r="61" spans="6:8" x14ac:dyDescent="0.25">
      <c r="G61" s="25" t="s">
        <v>86</v>
      </c>
      <c r="H61" s="26" t="s">
        <v>57</v>
      </c>
    </row>
    <row r="62" spans="6:8" x14ac:dyDescent="0.25">
      <c r="G62" s="25" t="s">
        <v>87</v>
      </c>
      <c r="H62" s="26" t="s">
        <v>57</v>
      </c>
    </row>
    <row r="63" spans="6:8" x14ac:dyDescent="0.25">
      <c r="G63" s="25" t="s">
        <v>88</v>
      </c>
      <c r="H63" s="26" t="s">
        <v>57</v>
      </c>
    </row>
    <row r="64" spans="6:8" x14ac:dyDescent="0.25">
      <c r="G64" t="s">
        <v>89</v>
      </c>
      <c r="H64" s="26" t="s">
        <v>57</v>
      </c>
    </row>
    <row r="65" spans="7:8" x14ac:dyDescent="0.25">
      <c r="G65" t="s">
        <v>90</v>
      </c>
      <c r="H65" s="26" t="s">
        <v>76</v>
      </c>
    </row>
  </sheetData>
  <mergeCells count="1">
    <mergeCell ref="F2:H2"/>
  </mergeCells>
  <pageMargins left="0.7" right="0.7" top="0.75" bottom="0.75" header="0.3" footer="0.3"/>
  <pageSetup paperSize="9" orientation="portrait" verticalDpi="0" r:id="rId1"/>
  <headerFooter>
    <oddHeader>&amp;R&amp;"Calibri"&amp;12&amp;K0000FFC2&amp;1#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6254B-CAAA-4EF4-911A-EBBC4EE73B21}">
  <sheetPr codeName="Feuil12"/>
  <dimension ref="A1:A11"/>
  <sheetViews>
    <sheetView workbookViewId="0">
      <selection activeCell="D17" sqref="D17"/>
    </sheetView>
  </sheetViews>
  <sheetFormatPr baseColWidth="10" defaultRowHeight="15" x14ac:dyDescent="0.25"/>
  <sheetData>
    <row r="1" spans="1:1" x14ac:dyDescent="0.25">
      <c r="A1" s="26" t="s">
        <v>49</v>
      </c>
    </row>
    <row r="2" spans="1:1" x14ac:dyDescent="0.25">
      <c r="A2" s="26" t="s">
        <v>50</v>
      </c>
    </row>
    <row r="3" spans="1:1" x14ac:dyDescent="0.25">
      <c r="A3" s="26" t="s">
        <v>51</v>
      </c>
    </row>
    <row r="4" spans="1:1" x14ac:dyDescent="0.25">
      <c r="A4" s="26" t="s">
        <v>52</v>
      </c>
    </row>
    <row r="5" spans="1:1" x14ac:dyDescent="0.25">
      <c r="A5" s="26" t="s">
        <v>53</v>
      </c>
    </row>
    <row r="6" spans="1:1" x14ac:dyDescent="0.25">
      <c r="A6" s="26" t="s">
        <v>54</v>
      </c>
    </row>
    <row r="7" spans="1:1" x14ac:dyDescent="0.25">
      <c r="A7" s="26" t="s">
        <v>55</v>
      </c>
    </row>
    <row r="8" spans="1:1" x14ac:dyDescent="0.25">
      <c r="A8" s="26" t="s">
        <v>79</v>
      </c>
    </row>
    <row r="9" spans="1:1" x14ac:dyDescent="0.25">
      <c r="A9" s="26" t="s">
        <v>56</v>
      </c>
    </row>
    <row r="10" spans="1:1" x14ac:dyDescent="0.25">
      <c r="A10" s="26" t="s">
        <v>57</v>
      </c>
    </row>
    <row r="11" spans="1:1" x14ac:dyDescent="0.25">
      <c r="A11" s="26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Gestion</vt:lpstr>
      <vt:lpstr>Données</vt:lpstr>
      <vt:lpstr>Services</vt:lpstr>
      <vt:lpstr>ADV</vt:lpstr>
      <vt:lpstr>Créa</vt:lpstr>
      <vt:lpstr>Indus</vt:lpstr>
      <vt:lpstr>Maintenance</vt:lpstr>
      <vt:lpstr>Marketing</vt:lpstr>
      <vt:lpstr>Ordo_Supply</vt:lpstr>
      <vt:lpstr>Process_GN</vt:lpstr>
      <vt:lpstr>Prod_Terrain</vt:lpstr>
      <vt:lpstr>Qualité</vt:lpstr>
      <vt:lpstr>R_D</vt:lpstr>
      <vt:lpstr>Sécu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PHILIPPE</dc:creator>
  <cp:lastModifiedBy>Mathieu PHILIPPE</cp:lastModifiedBy>
  <dcterms:created xsi:type="dcterms:W3CDTF">2022-07-13T12:03:47Z</dcterms:created>
  <dcterms:modified xsi:type="dcterms:W3CDTF">2022-08-03T09:17:05Z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etDate">
    <vt:lpwstr>2022-07-22T09:28:23Z</vt:lpwstr>
  </property>
  <property fmtid="{D5CDD505-2E9C-101B-9397-08002B2CF9AE}" pid="4" name="MSIP_Label_a9be80aa-1d81-4f9b-a725-00b7929cdbde_Method">
    <vt:lpwstr>Standard</vt:lpwstr>
  </property>
  <property fmtid="{D5CDD505-2E9C-101B-9397-08002B2CF9AE}" pid="5" name="MSIP_Label_a9be80aa-1d81-4f9b-a725-00b7929cdbde_Name">
    <vt:lpwstr>a9be80aa-1d81-4f9b-a725-00b7929cdbde</vt:lpwstr>
  </property>
  <property fmtid="{D5CDD505-2E9C-101B-9397-08002B2CF9AE}" pid="6" name="MSIP_Label_a9be80aa-1d81-4f9b-a725-00b7929cdbde_SiteId">
    <vt:lpwstr>b2e0bd95-d717-4462-b33e-dcaec4e9c4ec</vt:lpwstr>
  </property>
  <property fmtid="{D5CDD505-2E9C-101B-9397-08002B2CF9AE}" pid="7" name="MSIP_Label_a9be80aa-1d81-4f9b-a725-00b7929cdbde_ActionId">
    <vt:lpwstr>5b97561c-8e51-4ce3-aeba-e94f99040d2d</vt:lpwstr>
  </property>
  <property fmtid="{D5CDD505-2E9C-101B-9397-08002B2CF9AE}" pid="8" name="MSIP_Label_a9be80aa-1d81-4f9b-a725-00b7929cdbde_ContentBits">
    <vt:lpwstr>1</vt:lpwstr>
  </property>
</Properties>
</file>