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L3" i="1"/>
  <c r="AA36"/>
  <c r="AB36" s="1"/>
  <c r="U36"/>
  <c r="AA35"/>
  <c r="AB35" s="1"/>
  <c r="U35"/>
  <c r="AA34"/>
  <c r="AB34" s="1"/>
  <c r="U34"/>
  <c r="AA33"/>
  <c r="AB33" s="1"/>
  <c r="U33"/>
  <c r="AA32"/>
  <c r="AB32" s="1"/>
  <c r="U32"/>
  <c r="AA31"/>
  <c r="AB31" s="1"/>
  <c r="U31"/>
  <c r="AA30"/>
  <c r="AB30" s="1"/>
  <c r="U30"/>
  <c r="AA29"/>
  <c r="AB29" s="1"/>
  <c r="U29"/>
  <c r="AA28"/>
  <c r="AB28" s="1"/>
  <c r="U28"/>
  <c r="AA27"/>
  <c r="AB27" s="1"/>
  <c r="U27"/>
  <c r="AA26"/>
  <c r="AB26" s="1"/>
  <c r="U26"/>
  <c r="AA25"/>
  <c r="AB25" s="1"/>
  <c r="U25"/>
  <c r="AA24"/>
  <c r="AB24" s="1"/>
  <c r="U24"/>
  <c r="AA23"/>
  <c r="AB23" s="1"/>
  <c r="U23"/>
  <c r="AA22"/>
  <c r="AB22" s="1"/>
  <c r="U22"/>
  <c r="AA21"/>
  <c r="AB21" s="1"/>
  <c r="U21"/>
  <c r="AA20"/>
  <c r="AB20" s="1"/>
  <c r="U20"/>
  <c r="AB19"/>
  <c r="AA19"/>
  <c r="U19"/>
  <c r="AA18"/>
  <c r="AB18" s="1"/>
  <c r="U18"/>
  <c r="AA17"/>
  <c r="AB17" s="1"/>
  <c r="U17"/>
  <c r="AA16"/>
  <c r="AB16" s="1"/>
  <c r="U16"/>
  <c r="AB15"/>
  <c r="AA15"/>
  <c r="U15"/>
  <c r="AA14"/>
  <c r="AB14" s="1"/>
  <c r="U14"/>
  <c r="AA13"/>
  <c r="AB13" s="1"/>
  <c r="U13"/>
  <c r="AA12"/>
  <c r="AB12" s="1"/>
  <c r="U12"/>
  <c r="AB11"/>
  <c r="AA11"/>
  <c r="U11"/>
  <c r="AA10"/>
  <c r="AB10" s="1"/>
  <c r="U10"/>
  <c r="AA9"/>
  <c r="AB9" s="1"/>
  <c r="U9"/>
  <c r="AA8"/>
  <c r="AB8" s="1"/>
  <c r="U8"/>
  <c r="AA7"/>
  <c r="AB7" s="1"/>
  <c r="U7"/>
  <c r="AA6"/>
  <c r="AB6" s="1"/>
  <c r="U6"/>
  <c r="AA5"/>
  <c r="AB5" s="1"/>
  <c r="U5"/>
  <c r="AA4"/>
  <c r="AB4" s="1"/>
  <c r="U4"/>
  <c r="AA3"/>
  <c r="AB3" s="1"/>
  <c r="U3"/>
  <c r="V3" s="1"/>
  <c r="V4" s="1"/>
  <c r="V5" s="1"/>
  <c r="V6" s="1"/>
  <c r="V7" s="1"/>
  <c r="V8" s="1"/>
  <c r="V9" s="1"/>
  <c r="V10" s="1"/>
  <c r="V11" s="1"/>
  <c r="V12" s="1"/>
  <c r="V13" s="1"/>
  <c r="V14" s="1"/>
  <c r="V15" s="1"/>
  <c r="V16" s="1"/>
  <c r="V17" s="1"/>
  <c r="V18" s="1"/>
  <c r="V19" s="1"/>
  <c r="V20" s="1"/>
  <c r="V21" s="1"/>
  <c r="V22" s="1"/>
  <c r="V23" s="1"/>
  <c r="V24" s="1"/>
  <c r="V25" s="1"/>
  <c r="V26" s="1"/>
  <c r="V27" s="1"/>
  <c r="V28" s="1"/>
  <c r="V29" s="1"/>
  <c r="V30" s="1"/>
  <c r="V31" s="1"/>
  <c r="V32" s="1"/>
  <c r="V33" s="1"/>
  <c r="V34" s="1"/>
  <c r="V35" s="1"/>
  <c r="V36" s="1"/>
  <c r="W3" l="1"/>
  <c r="L4"/>
  <c r="W4" l="1"/>
  <c r="L5"/>
  <c r="W5" l="1"/>
  <c r="L6"/>
  <c r="W6" l="1"/>
  <c r="L7"/>
  <c r="W7" l="1"/>
  <c r="L8"/>
  <c r="W8" l="1"/>
  <c r="L9"/>
  <c r="W9" l="1"/>
  <c r="L10"/>
  <c r="W10" l="1"/>
  <c r="L11"/>
  <c r="W11" l="1"/>
  <c r="L12"/>
  <c r="W12" l="1"/>
  <c r="L13"/>
  <c r="W13" l="1"/>
  <c r="L14"/>
  <c r="W14" l="1"/>
  <c r="L15"/>
  <c r="W15" l="1"/>
  <c r="L16"/>
  <c r="W16" l="1"/>
  <c r="L17"/>
  <c r="W17" l="1"/>
  <c r="L18"/>
  <c r="W18" l="1"/>
  <c r="L19"/>
  <c r="W19" l="1"/>
  <c r="L20"/>
  <c r="W20" l="1"/>
  <c r="L21"/>
  <c r="W21" l="1"/>
  <c r="L22"/>
  <c r="W22" l="1"/>
  <c r="L23"/>
  <c r="L24" l="1"/>
  <c r="W23"/>
  <c r="X23"/>
  <c r="L25" l="1"/>
  <c r="W24"/>
  <c r="L26" l="1"/>
  <c r="W25"/>
  <c r="L27" l="1"/>
  <c r="W26"/>
  <c r="L28" l="1"/>
  <c r="W27"/>
  <c r="L29" l="1"/>
  <c r="W28"/>
  <c r="L30" l="1"/>
  <c r="W29"/>
  <c r="L31" l="1"/>
  <c r="W30"/>
  <c r="L32" l="1"/>
  <c r="W31"/>
  <c r="L33" l="1"/>
  <c r="W32"/>
  <c r="L34" l="1"/>
  <c r="W33"/>
  <c r="L35" l="1"/>
  <c r="W34"/>
  <c r="L36" l="1"/>
  <c r="W36" s="1"/>
  <c r="W35"/>
</calcChain>
</file>

<file path=xl/sharedStrings.xml><?xml version="1.0" encoding="utf-8"?>
<sst xmlns="http://schemas.openxmlformats.org/spreadsheetml/2006/main" count="179" uniqueCount="99">
  <si>
    <t>ESSENCE</t>
  </si>
  <si>
    <t>CRV 2  HONDA</t>
  </si>
  <si>
    <t>BILBAO [E]</t>
  </si>
  <si>
    <t>ETXEBARRI</t>
  </si>
  <si>
    <t>JCB</t>
  </si>
  <si>
    <t>LOISIRS</t>
  </si>
  <si>
    <t>PEAGES</t>
  </si>
  <si>
    <t>AUTOROUTES DU SUD</t>
  </si>
  <si>
    <t>TELEPHONIE</t>
  </si>
  <si>
    <t>ABONNEMENT</t>
  </si>
  <si>
    <t>@</t>
  </si>
  <si>
    <t>ORANGE</t>
  </si>
  <si>
    <t>PREL</t>
  </si>
  <si>
    <t>RESTAURANT</t>
  </si>
  <si>
    <t>PEYREHORADE</t>
  </si>
  <si>
    <t>LE CENTRAL</t>
  </si>
  <si>
    <t>HABILLEMENT</t>
  </si>
  <si>
    <t xml:space="preserve">CHAUSSURES   </t>
  </si>
  <si>
    <t>JEAN</t>
  </si>
  <si>
    <t>LOOGO ZUBIARTE (BILBAO)</t>
  </si>
  <si>
    <t>ENTREES MUSEE</t>
  </si>
  <si>
    <t>MUSEE GUGGENHEIM</t>
  </si>
  <si>
    <t>DIVERS</t>
  </si>
  <si>
    <t>DELUXE</t>
  </si>
  <si>
    <t>ANTOINE</t>
  </si>
  <si>
    <t>COMBLEMENT DECOUVERT</t>
  </si>
  <si>
    <t>CCP ANTOINE</t>
  </si>
  <si>
    <t>VIR</t>
  </si>
  <si>
    <t>INTERBIAK</t>
  </si>
  <si>
    <t>CHAMPAGNE ANNIV MAMAN SO</t>
  </si>
  <si>
    <t>SEMEAC</t>
  </si>
  <si>
    <t>INTERMARCHE</t>
  </si>
  <si>
    <t>MAISON</t>
  </si>
  <si>
    <t>DECORATION COUPE GARDELLE</t>
  </si>
  <si>
    <t>SAINT JEAN PIED DE PORT</t>
  </si>
  <si>
    <t>FABRIKA</t>
  </si>
  <si>
    <t>MCB</t>
  </si>
  <si>
    <t>AMENDEUIX</t>
  </si>
  <si>
    <t>CARREFOUR</t>
  </si>
  <si>
    <t>ALIMENTAIRE</t>
  </si>
  <si>
    <t>REVENUS</t>
  </si>
  <si>
    <t>ALLOCATION</t>
  </si>
  <si>
    <t>CGOS</t>
  </si>
  <si>
    <t>MARTIN</t>
  </si>
  <si>
    <t>PERMIS A MARTIN</t>
  </si>
  <si>
    <t>LBP</t>
  </si>
  <si>
    <t>LIVRE</t>
  </si>
  <si>
    <t>AMAZON</t>
  </si>
  <si>
    <t>MARILYNE</t>
  </si>
  <si>
    <t>FREE MOBILE</t>
  </si>
  <si>
    <t>ARNAQUE</t>
  </si>
  <si>
    <t>PANIERINFO,COM</t>
  </si>
  <si>
    <t>AUTO</t>
  </si>
  <si>
    <t>LAVAGE</t>
  </si>
  <si>
    <t>PHOTOMATON</t>
  </si>
  <si>
    <t>VERA DE B €</t>
  </si>
  <si>
    <t>BIOK MIRENTXU</t>
  </si>
  <si>
    <t>ASSO. MODESTE ET GENIALE</t>
  </si>
  <si>
    <t>GESTION</t>
  </si>
  <si>
    <t>ACHAT OPCVM</t>
  </si>
  <si>
    <t>CCP LILLE</t>
  </si>
  <si>
    <t>ARRITXURI</t>
  </si>
  <si>
    <t>CADEAU MAMIE A</t>
  </si>
  <si>
    <t>CLARA VEUT LUN</t>
  </si>
  <si>
    <t>CADEAU MARTIN</t>
  </si>
  <si>
    <t>OLARIA</t>
  </si>
  <si>
    <t>CADEAU MATHIEU</t>
  </si>
  <si>
    <t>LUCHON CADEAU</t>
  </si>
  <si>
    <t>ESTANCARBON</t>
  </si>
  <si>
    <t>CASINO</t>
  </si>
  <si>
    <t>LIMOGES</t>
  </si>
  <si>
    <t>CORA</t>
  </si>
  <si>
    <t>COFIROUTE</t>
  </si>
  <si>
    <t>jour</t>
  </si>
  <si>
    <t>n°</t>
  </si>
  <si>
    <t>budget</t>
  </si>
  <si>
    <t>opération</t>
  </si>
  <si>
    <t>QUI / QUOI</t>
  </si>
  <si>
    <t>OU / QUAND</t>
  </si>
  <si>
    <t>commerce / prestataire</t>
  </si>
  <si>
    <t>rentré relevé n°</t>
  </si>
  <si>
    <t>crédit</t>
  </si>
  <si>
    <t>débit</t>
  </si>
  <si>
    <t>solde</t>
  </si>
  <si>
    <t>TVA        X</t>
  </si>
  <si>
    <t>quantité</t>
  </si>
  <si>
    <t>prix/litre</t>
  </si>
  <si>
    <t>kilometres au compteur</t>
  </si>
  <si>
    <t>kilométrage fait</t>
  </si>
  <si>
    <t>consommation</t>
  </si>
  <si>
    <t>COÜT AUX 100KMS</t>
  </si>
  <si>
    <t>RELEVE N°</t>
  </si>
  <si>
    <t>vérification colonne K -colonne T</t>
  </si>
  <si>
    <t>TAUX      0% :0      5,5% :2      20% :1</t>
  </si>
  <si>
    <t>TVA</t>
  </si>
  <si>
    <t>doit être à O sur la dernière ligne</t>
  </si>
  <si>
    <t>HT</t>
  </si>
  <si>
    <t>tva</t>
  </si>
  <si>
    <t>mode paiement</t>
  </si>
</sst>
</file>

<file path=xl/styles.xml><?xml version="1.0" encoding="utf-8"?>
<styleSheet xmlns="http://schemas.openxmlformats.org/spreadsheetml/2006/main">
  <numFmts count="8">
    <numFmt numFmtId="43" formatCode="_-* #,##0.00\ _€_-;\-* #,##0.00\ _€_-;_-* &quot;-&quot;??\ _€_-;_-@_-"/>
    <numFmt numFmtId="164" formatCode="dd/mm/yy;@"/>
    <numFmt numFmtId="165" formatCode="0000000"/>
    <numFmt numFmtId="166" formatCode="0000"/>
    <numFmt numFmtId="167" formatCode="#,##0.00_ ;[Red]\-#,##0.00\ "/>
    <numFmt numFmtId="168" formatCode="0.000"/>
    <numFmt numFmtId="169" formatCode="0.00_ ;[Red]\-0.00\ "/>
    <numFmt numFmtId="170" formatCode="0_ ;[Red]\-0\ 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7"/>
      <name val="Arial Narrow"/>
      <family val="2"/>
    </font>
    <font>
      <b/>
      <sz val="13"/>
      <color rgb="FF0000CC"/>
      <name val="Arial"/>
      <family val="2"/>
    </font>
    <font>
      <b/>
      <sz val="8"/>
      <color indexed="9"/>
      <name val="Arial"/>
      <family val="2"/>
    </font>
    <font>
      <b/>
      <sz val="12"/>
      <color theme="0"/>
      <name val="Arial"/>
      <family val="2"/>
    </font>
    <font>
      <sz val="8"/>
      <name val="Arial Narrow"/>
      <family val="2"/>
    </font>
    <font>
      <b/>
      <sz val="16"/>
      <color indexed="9"/>
      <name val="Arial"/>
      <family val="2"/>
    </font>
    <font>
      <b/>
      <sz val="12"/>
      <name val="Arial"/>
      <family val="2"/>
    </font>
    <font>
      <b/>
      <sz val="9"/>
      <color theme="0"/>
      <name val="Calibri"/>
      <family val="2"/>
      <scheme val="minor"/>
    </font>
    <font>
      <b/>
      <sz val="20"/>
      <color indexed="11"/>
      <name val="Arial"/>
      <family val="2"/>
    </font>
    <font>
      <b/>
      <sz val="10"/>
      <color indexed="11"/>
      <name val="Arial"/>
      <family val="2"/>
    </font>
    <font>
      <b/>
      <sz val="7"/>
      <color indexed="11"/>
      <name val="Arial"/>
      <family val="2"/>
    </font>
    <font>
      <b/>
      <i/>
      <sz val="11"/>
      <color indexed="11"/>
      <name val="Arial"/>
      <family val="2"/>
    </font>
    <font>
      <b/>
      <sz val="12"/>
      <color indexed="11"/>
      <name val="Arial"/>
      <family val="2"/>
    </font>
    <font>
      <b/>
      <sz val="24"/>
      <color indexed="9"/>
      <name val="Arial"/>
      <family val="2"/>
    </font>
    <font>
      <b/>
      <sz val="8"/>
      <color indexed="9"/>
      <name val="Arial Narrow"/>
      <family val="2"/>
    </font>
    <font>
      <b/>
      <i/>
      <sz val="8"/>
      <color indexed="9"/>
      <name val="Arial"/>
      <family val="2"/>
    </font>
    <font>
      <b/>
      <sz val="8"/>
      <color theme="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b/>
      <sz val="8"/>
      <color rgb="FFFF0000"/>
      <name val="Arial"/>
      <family val="2"/>
    </font>
    <font>
      <sz val="7"/>
      <name val="Arial"/>
      <family val="2"/>
    </font>
    <font>
      <b/>
      <sz val="7"/>
      <color indexed="9"/>
      <name val="Arial"/>
      <family val="2"/>
    </font>
    <font>
      <sz val="7"/>
      <color theme="1"/>
      <name val="Calibri"/>
      <family val="2"/>
      <scheme val="minor"/>
    </font>
    <font>
      <i/>
      <sz val="7"/>
      <name val="Arial"/>
      <family val="2"/>
    </font>
    <font>
      <b/>
      <sz val="7"/>
      <color rgb="FF0000CC"/>
      <name val="Arial"/>
      <family val="2"/>
    </font>
    <font>
      <b/>
      <sz val="7"/>
      <color indexed="10"/>
      <name val="Arial"/>
      <family val="2"/>
    </font>
    <font>
      <b/>
      <sz val="7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2" tint="-0.499984740745262"/>
        <bgColor indexed="64"/>
      </patternFill>
    </fill>
  </fills>
  <borders count="10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2">
    <xf numFmtId="0" fontId="0" fillId="0" borderId="0" xfId="0"/>
    <xf numFmtId="0" fontId="3" fillId="0" borderId="1" xfId="0" applyFont="1" applyBorder="1" applyAlignment="1">
      <alignment horizontal="center"/>
    </xf>
    <xf numFmtId="0" fontId="0" fillId="4" borderId="0" xfId="0" applyFill="1"/>
    <xf numFmtId="164" fontId="5" fillId="5" borderId="0" xfId="0" applyNumberFormat="1" applyFont="1" applyFill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2" fontId="7" fillId="3" borderId="0" xfId="0" applyNumberFormat="1" applyFont="1" applyFill="1" applyAlignment="1">
      <alignment horizontal="center" vertical="center" wrapText="1"/>
    </xf>
    <xf numFmtId="168" fontId="7" fillId="3" borderId="0" xfId="0" applyNumberFormat="1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169" fontId="8" fillId="6" borderId="0" xfId="0" applyNumberFormat="1" applyFont="1" applyFill="1" applyAlignment="1">
      <alignment horizontal="center" vertical="center"/>
    </xf>
    <xf numFmtId="43" fontId="2" fillId="9" borderId="0" xfId="1" applyFont="1" applyFill="1" applyAlignment="1">
      <alignment horizontal="center" vertical="center" wrapText="1"/>
    </xf>
    <xf numFmtId="0" fontId="10" fillId="10" borderId="0" xfId="0" applyFont="1" applyFill="1" applyAlignment="1">
      <alignment horizontal="center" vertical="center" wrapText="1"/>
    </xf>
    <xf numFmtId="49" fontId="11" fillId="6" borderId="0" xfId="0" applyNumberFormat="1" applyFont="1" applyFill="1" applyAlignment="1">
      <alignment vertical="center" wrapText="1"/>
    </xf>
    <xf numFmtId="49" fontId="12" fillId="6" borderId="0" xfId="0" applyNumberFormat="1" applyFont="1" applyFill="1" applyAlignment="1">
      <alignment vertical="center" wrapText="1"/>
    </xf>
    <xf numFmtId="49" fontId="13" fillId="6" borderId="0" xfId="0" applyNumberFormat="1" applyFont="1" applyFill="1" applyAlignment="1">
      <alignment vertical="center" wrapText="1"/>
    </xf>
    <xf numFmtId="165" fontId="11" fillId="6" borderId="0" xfId="0" applyNumberFormat="1" applyFont="1" applyFill="1" applyAlignment="1">
      <alignment vertical="center" wrapText="1"/>
    </xf>
    <xf numFmtId="49" fontId="14" fillId="6" borderId="5" xfId="0" applyNumberFormat="1" applyFont="1" applyFill="1" applyBorder="1" applyAlignment="1">
      <alignment vertical="center" wrapText="1"/>
    </xf>
    <xf numFmtId="49" fontId="4" fillId="6" borderId="0" xfId="0" applyNumberFormat="1" applyFont="1" applyFill="1" applyAlignment="1">
      <alignment vertical="center" wrapText="1"/>
    </xf>
    <xf numFmtId="43" fontId="15" fillId="6" borderId="5" xfId="1" applyFont="1" applyFill="1" applyBorder="1" applyAlignment="1">
      <alignment vertical="center" wrapText="1"/>
    </xf>
    <xf numFmtId="9" fontId="9" fillId="3" borderId="4" xfId="0" applyNumberFormat="1" applyFont="1" applyFill="1" applyBorder="1" applyAlignment="1">
      <alignment horizontal="center" vertical="center"/>
    </xf>
    <xf numFmtId="2" fontId="0" fillId="3" borderId="0" xfId="0" applyNumberFormat="1" applyFill="1" applyAlignment="1">
      <alignment horizontal="center" vertical="center" wrapText="1"/>
    </xf>
    <xf numFmtId="168" fontId="0" fillId="3" borderId="0" xfId="0" applyNumberForma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170" fontId="16" fillId="8" borderId="0" xfId="0" applyNumberFormat="1" applyFont="1" applyFill="1" applyAlignment="1">
      <alignment horizontal="center" vertical="center" wrapText="1"/>
    </xf>
    <xf numFmtId="10" fontId="6" fillId="10" borderId="0" xfId="0" applyNumberFormat="1" applyFont="1" applyFill="1" applyAlignment="1">
      <alignment horizontal="center" vertical="center"/>
    </xf>
    <xf numFmtId="9" fontId="6" fillId="10" borderId="0" xfId="0" applyNumberFormat="1" applyFont="1" applyFill="1" applyAlignment="1">
      <alignment horizontal="center" vertical="center"/>
    </xf>
    <xf numFmtId="0" fontId="5" fillId="6" borderId="0" xfId="0" applyFont="1" applyFill="1" applyAlignment="1">
      <alignment horizontal="right" vertical="center" wrapText="1"/>
    </xf>
    <xf numFmtId="0" fontId="17" fillId="6" borderId="0" xfId="0" applyFont="1" applyFill="1" applyAlignment="1">
      <alignment horizontal="center" vertical="center" wrapText="1"/>
    </xf>
    <xf numFmtId="165" fontId="5" fillId="6" borderId="0" xfId="0" applyNumberFormat="1" applyFont="1" applyFill="1" applyAlignment="1">
      <alignment horizontal="center" vertical="center" wrapText="1"/>
    </xf>
    <xf numFmtId="166" fontId="18" fillId="6" borderId="4" xfId="1" applyNumberFormat="1" applyFont="1" applyFill="1" applyBorder="1" applyAlignment="1">
      <alignment horizontal="center" vertical="center" textRotation="90" wrapText="1"/>
    </xf>
    <xf numFmtId="43" fontId="19" fillId="7" borderId="5" xfId="1" applyFont="1" applyFill="1" applyBorder="1" applyAlignment="1">
      <alignment horizontal="center" vertical="center" wrapText="1"/>
    </xf>
    <xf numFmtId="43" fontId="19" fillId="8" borderId="4" xfId="1" applyFont="1" applyFill="1" applyBorder="1" applyAlignment="1">
      <alignment horizontal="center" vertical="center" wrapText="1"/>
    </xf>
    <xf numFmtId="167" fontId="5" fillId="6" borderId="0" xfId="1" applyNumberFormat="1" applyFont="1" applyFill="1" applyAlignment="1">
      <alignment horizontal="center" vertical="center" wrapText="1"/>
    </xf>
    <xf numFmtId="0" fontId="20" fillId="3" borderId="4" xfId="0" applyFont="1" applyFill="1" applyBorder="1" applyAlignment="1">
      <alignment horizontal="center" vertical="top" wrapText="1"/>
    </xf>
    <xf numFmtId="0" fontId="21" fillId="4" borderId="0" xfId="0" applyFont="1" applyFill="1"/>
    <xf numFmtId="167" fontId="5" fillId="8" borderId="0" xfId="0" applyNumberFormat="1" applyFont="1" applyFill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1" fillId="0" borderId="0" xfId="0" applyFont="1"/>
    <xf numFmtId="0" fontId="22" fillId="10" borderId="0" xfId="0" applyFont="1" applyFill="1" applyAlignment="1">
      <alignment horizontal="center" vertical="center"/>
    </xf>
    <xf numFmtId="164" fontId="23" fillId="0" borderId="1" xfId="0" applyNumberFormat="1" applyFont="1" applyBorder="1" applyAlignment="1">
      <alignment horizontal="center"/>
    </xf>
    <xf numFmtId="0" fontId="24" fillId="2" borderId="1" xfId="0" applyFont="1" applyFill="1" applyBorder="1" applyAlignment="1">
      <alignment horizontal="center"/>
    </xf>
    <xf numFmtId="0" fontId="25" fillId="0" borderId="1" xfId="0" applyFont="1" applyBorder="1"/>
    <xf numFmtId="0" fontId="23" fillId="0" borderId="1" xfId="0" applyFont="1" applyBorder="1"/>
    <xf numFmtId="165" fontId="25" fillId="0" borderId="1" xfId="0" applyNumberFormat="1" applyFont="1" applyBorder="1" applyAlignment="1">
      <alignment horizontal="center"/>
    </xf>
    <xf numFmtId="166" fontId="26" fillId="0" borderId="2" xfId="1" applyNumberFormat="1" applyFont="1" applyBorder="1" applyAlignment="1">
      <alignment horizontal="center" vertical="center"/>
    </xf>
    <xf numFmtId="43" fontId="27" fillId="0" borderId="3" xfId="1" applyFont="1" applyBorder="1"/>
    <xf numFmtId="43" fontId="28" fillId="0" borderId="2" xfId="1" applyFont="1" applyBorder="1"/>
    <xf numFmtId="0" fontId="29" fillId="3" borderId="2" xfId="0" applyFont="1" applyFill="1" applyBorder="1" applyAlignment="1">
      <alignment horizontal="center" vertical="center"/>
    </xf>
    <xf numFmtId="167" fontId="29" fillId="0" borderId="0" xfId="1" applyNumberFormat="1" applyFont="1" applyBorder="1"/>
    <xf numFmtId="2" fontId="25" fillId="0" borderId="0" xfId="0" applyNumberFormat="1" applyFont="1" applyBorder="1" applyAlignment="1">
      <alignment vertical="center"/>
    </xf>
    <xf numFmtId="168" fontId="25" fillId="0" borderId="0" xfId="0" applyNumberFormat="1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168" fontId="25" fillId="0" borderId="0" xfId="0" applyNumberFormat="1" applyFont="1" applyBorder="1" applyAlignment="1">
      <alignment vertical="center"/>
    </xf>
    <xf numFmtId="0" fontId="25" fillId="4" borderId="0" xfId="0" applyFont="1" applyFill="1" applyBorder="1"/>
    <xf numFmtId="167" fontId="29" fillId="0" borderId="0" xfId="0" applyNumberFormat="1" applyFont="1" applyBorder="1"/>
    <xf numFmtId="169" fontId="29" fillId="0" borderId="0" xfId="0" applyNumberFormat="1" applyFont="1" applyBorder="1"/>
    <xf numFmtId="43" fontId="23" fillId="0" borderId="0" xfId="1" applyFont="1" applyBorder="1"/>
    <xf numFmtId="0" fontId="25" fillId="0" borderId="0" xfId="0" applyFont="1" applyBorder="1"/>
    <xf numFmtId="0" fontId="29" fillId="0" borderId="0" xfId="0" applyFont="1" applyBorder="1" applyAlignment="1">
      <alignment horizontal="center"/>
    </xf>
    <xf numFmtId="43" fontId="25" fillId="0" borderId="0" xfId="0" applyNumberFormat="1" applyFont="1" applyBorder="1"/>
    <xf numFmtId="167" fontId="25" fillId="0" borderId="0" xfId="0" applyNumberFormat="1" applyFont="1" applyBorder="1"/>
    <xf numFmtId="164" fontId="23" fillId="0" borderId="7" xfId="0" applyNumberFormat="1" applyFont="1" applyBorder="1" applyAlignment="1">
      <alignment horizontal="center"/>
    </xf>
    <xf numFmtId="0" fontId="24" fillId="2" borderId="7" xfId="0" applyFont="1" applyFill="1" applyBorder="1" applyAlignment="1">
      <alignment horizontal="center"/>
    </xf>
    <xf numFmtId="0" fontId="25" fillId="0" borderId="7" xfId="0" applyFont="1" applyBorder="1"/>
    <xf numFmtId="0" fontId="23" fillId="0" borderId="7" xfId="0" applyFont="1" applyBorder="1"/>
    <xf numFmtId="0" fontId="3" fillId="0" borderId="7" xfId="0" applyFont="1" applyBorder="1" applyAlignment="1">
      <alignment horizontal="center"/>
    </xf>
    <xf numFmtId="165" fontId="25" fillId="0" borderId="7" xfId="0" applyNumberFormat="1" applyFont="1" applyBorder="1" applyAlignment="1">
      <alignment horizontal="center"/>
    </xf>
    <xf numFmtId="166" fontId="26" fillId="0" borderId="8" xfId="1" applyNumberFormat="1" applyFont="1" applyBorder="1" applyAlignment="1">
      <alignment horizontal="center" vertical="center"/>
    </xf>
    <xf numFmtId="43" fontId="27" fillId="0" borderId="9" xfId="1" applyFont="1" applyBorder="1"/>
    <xf numFmtId="43" fontId="28" fillId="0" borderId="8" xfId="1" applyFont="1" applyBorder="1"/>
    <xf numFmtId="167" fontId="29" fillId="0" borderId="6" xfId="1" applyNumberFormat="1" applyFont="1" applyBorder="1"/>
    <xf numFmtId="0" fontId="29" fillId="3" borderId="8" xfId="0" applyFont="1" applyFill="1" applyBorder="1" applyAlignment="1">
      <alignment horizontal="center" vertical="center"/>
    </xf>
    <xf numFmtId="2" fontId="25" fillId="0" borderId="6" xfId="0" applyNumberFormat="1" applyFont="1" applyBorder="1" applyAlignment="1">
      <alignment vertical="center"/>
    </xf>
    <xf numFmtId="168" fontId="25" fillId="0" borderId="6" xfId="0" applyNumberFormat="1" applyFont="1" applyBorder="1" applyAlignment="1">
      <alignment horizontal="center" vertical="center"/>
    </xf>
    <xf numFmtId="0" fontId="25" fillId="0" borderId="6" xfId="0" applyFont="1" applyBorder="1" applyAlignment="1">
      <alignment vertical="center"/>
    </xf>
    <xf numFmtId="168" fontId="25" fillId="0" borderId="6" xfId="0" applyNumberFormat="1" applyFont="1" applyBorder="1" applyAlignment="1">
      <alignment vertical="center"/>
    </xf>
    <xf numFmtId="0" fontId="25" fillId="4" borderId="6" xfId="0" applyFont="1" applyFill="1" applyBorder="1"/>
    <xf numFmtId="167" fontId="29" fillId="0" borderId="6" xfId="0" applyNumberFormat="1" applyFont="1" applyBorder="1"/>
    <xf numFmtId="169" fontId="29" fillId="0" borderId="6" xfId="0" applyNumberFormat="1" applyFont="1" applyBorder="1"/>
    <xf numFmtId="43" fontId="23" fillId="0" borderId="6" xfId="1" applyFont="1" applyBorder="1"/>
    <xf numFmtId="0" fontId="25" fillId="0" borderId="6" xfId="0" applyFont="1" applyBorder="1"/>
    <xf numFmtId="0" fontId="29" fillId="0" borderId="6" xfId="0" applyFont="1" applyBorder="1" applyAlignment="1">
      <alignment horizontal="center"/>
    </xf>
    <xf numFmtId="43" fontId="25" fillId="0" borderId="6" xfId="0" applyNumberFormat="1" applyFont="1" applyBorder="1"/>
  </cellXfs>
  <cellStyles count="2">
    <cellStyle name="Milliers" xfId="1" builtinId="3"/>
    <cellStyle name="Normal" xfId="0" builtinId="0"/>
  </cellStyles>
  <dxfs count="7">
    <dxf>
      <fill>
        <patternFill>
          <bgColor rgb="FF92D050"/>
        </patternFill>
      </fill>
    </dxf>
    <dxf>
      <fill>
        <patternFill>
          <bgColor rgb="FFCCFF66"/>
        </patternFill>
      </fill>
    </dxf>
    <dxf>
      <fill>
        <patternFill>
          <bgColor rgb="FF92D050"/>
        </patternFill>
      </fill>
    </dxf>
    <dxf>
      <fill>
        <patternFill>
          <bgColor indexed="47"/>
        </patternFill>
      </fill>
    </dxf>
    <dxf>
      <fill>
        <patternFill>
          <bgColor rgb="FFCCFF66"/>
        </patternFill>
      </fill>
    </dxf>
    <dxf>
      <fill>
        <patternFill>
          <bgColor rgb="FF92D050"/>
        </patternFill>
      </fill>
    </dxf>
    <dxf>
      <fill>
        <patternFill>
          <bgColor indexed="47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comptes/CAHIER%20DE%20COMPTES%20LBP%20au%2008%20mai%20202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raph1"/>
      <sheetName val="CCP TOULOUSE"/>
      <sheetName val="LCL PARTICULIER"/>
      <sheetName val="CCP LILLE"/>
      <sheetName val="CDN PARTICULIER"/>
      <sheetName val="CEL MARILYNE"/>
      <sheetName val="L.A MARILYNE"/>
      <sheetName val="L.A JEAN"/>
      <sheetName val="LDD JEAN"/>
      <sheetName val="PEA JEAN"/>
      <sheetName val="SOLDE TOUS COMPTES"/>
      <sheetName val="GRAPHIQUE TS LES COMPTES"/>
      <sheetName val="catégorie"/>
      <sheetName val="cumul comptes"/>
    </sheetNames>
    <sheetDataSet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B36"/>
  <sheetViews>
    <sheetView tabSelected="1" workbookViewId="0">
      <selection activeCell="I8" sqref="I8"/>
    </sheetView>
  </sheetViews>
  <sheetFormatPr baseColWidth="10" defaultRowHeight="15"/>
  <cols>
    <col min="4" max="4" width="25.42578125" customWidth="1"/>
    <col min="7" max="7" width="20.85546875" customWidth="1"/>
    <col min="8" max="8" width="8.85546875" customWidth="1"/>
    <col min="9" max="9" width="6.85546875" customWidth="1"/>
    <col min="10" max="10" width="9.28515625" customWidth="1"/>
    <col min="11" max="12" width="10" customWidth="1"/>
    <col min="13" max="13" width="8.5703125" customWidth="1"/>
    <col min="14" max="19" width="8.7109375" customWidth="1"/>
  </cols>
  <sheetData>
    <row r="1" spans="1:28" s="36" customFormat="1" ht="43.5">
      <c r="A1" s="3" t="s">
        <v>73</v>
      </c>
      <c r="B1" s="4" t="s">
        <v>74</v>
      </c>
      <c r="C1" s="4" t="s">
        <v>75</v>
      </c>
      <c r="D1" s="25" t="s">
        <v>76</v>
      </c>
      <c r="E1" s="26" t="s">
        <v>77</v>
      </c>
      <c r="F1" s="26" t="s">
        <v>78</v>
      </c>
      <c r="G1" s="4" t="s">
        <v>79</v>
      </c>
      <c r="H1" s="27" t="s">
        <v>98</v>
      </c>
      <c r="I1" s="28" t="s">
        <v>80</v>
      </c>
      <c r="J1" s="29" t="s">
        <v>81</v>
      </c>
      <c r="K1" s="30" t="s">
        <v>82</v>
      </c>
      <c r="L1" s="31" t="s">
        <v>83</v>
      </c>
      <c r="M1" s="32" t="s">
        <v>84</v>
      </c>
      <c r="N1" s="5" t="s">
        <v>85</v>
      </c>
      <c r="O1" s="6" t="s">
        <v>86</v>
      </c>
      <c r="P1" s="7" t="s">
        <v>87</v>
      </c>
      <c r="Q1" s="7" t="s">
        <v>88</v>
      </c>
      <c r="R1" s="7" t="s">
        <v>89</v>
      </c>
      <c r="S1" s="7" t="s">
        <v>90</v>
      </c>
      <c r="T1" s="33"/>
      <c r="U1" s="34" t="s">
        <v>91</v>
      </c>
      <c r="V1" s="8">
        <v>2409.09</v>
      </c>
      <c r="W1" s="9" t="s">
        <v>92</v>
      </c>
      <c r="X1" s="35"/>
      <c r="Z1" s="10" t="s">
        <v>93</v>
      </c>
      <c r="AA1" s="37" t="s">
        <v>94</v>
      </c>
      <c r="AB1" s="37"/>
    </row>
    <row r="2" spans="1:28" ht="33.75">
      <c r="A2" s="11"/>
      <c r="B2" s="11"/>
      <c r="C2" s="11"/>
      <c r="D2" s="12"/>
      <c r="E2" s="13"/>
      <c r="F2" s="13"/>
      <c r="G2" s="11"/>
      <c r="H2" s="14"/>
      <c r="I2" s="15"/>
      <c r="J2" s="16"/>
      <c r="K2" s="17"/>
      <c r="L2" s="11"/>
      <c r="M2" s="18">
        <v>0.2</v>
      </c>
      <c r="N2" s="19"/>
      <c r="O2" s="20"/>
      <c r="P2" s="21"/>
      <c r="Q2" s="21"/>
      <c r="R2" s="21"/>
      <c r="S2" s="21"/>
      <c r="T2" s="2"/>
      <c r="U2" s="22">
        <v>2214</v>
      </c>
      <c r="V2" s="8"/>
      <c r="W2" s="9" t="s">
        <v>95</v>
      </c>
      <c r="Z2" s="10"/>
      <c r="AA2" s="23" t="s">
        <v>96</v>
      </c>
      <c r="AB2" s="24" t="s">
        <v>97</v>
      </c>
    </row>
    <row r="3" spans="1:28">
      <c r="A3" s="38">
        <v>42598</v>
      </c>
      <c r="B3" s="39">
        <v>672</v>
      </c>
      <c r="C3" s="40" t="s">
        <v>0</v>
      </c>
      <c r="D3" s="41" t="s">
        <v>1</v>
      </c>
      <c r="E3" s="1"/>
      <c r="F3" s="1" t="s">
        <v>2</v>
      </c>
      <c r="G3" s="41" t="s">
        <v>3</v>
      </c>
      <c r="H3" s="42" t="s">
        <v>4</v>
      </c>
      <c r="I3" s="43">
        <v>1624</v>
      </c>
      <c r="J3" s="44"/>
      <c r="K3" s="45">
        <v>40</v>
      </c>
      <c r="L3" s="47">
        <f>K3</f>
        <v>40</v>
      </c>
      <c r="M3" s="46"/>
      <c r="N3" s="48">
        <v>38.130000000000003</v>
      </c>
      <c r="O3" s="49">
        <v>0.95325000000000004</v>
      </c>
      <c r="P3" s="50">
        <v>83953</v>
      </c>
      <c r="Q3" s="50">
        <v>525</v>
      </c>
      <c r="R3" s="51">
        <v>7.2628571428571433</v>
      </c>
      <c r="S3" s="51"/>
      <c r="T3" s="52"/>
      <c r="U3" s="53">
        <f t="shared" ref="U3:U36" si="0">IF(I3="",J3-K3,0)</f>
        <v>0</v>
      </c>
      <c r="V3" s="54" t="e">
        <f>#REF!+U3</f>
        <v>#REF!</v>
      </c>
      <c r="W3" s="55" t="e">
        <f t="shared" ref="W3:W36" si="1">L3-V3</f>
        <v>#REF!</v>
      </c>
      <c r="X3" s="56"/>
      <c r="Y3" s="56"/>
      <c r="Z3" s="57">
        <v>1</v>
      </c>
      <c r="AA3" s="58">
        <f t="shared" ref="AA3:AA36" si="2">IF(Z3=1,K3*5/6,IF(Z3=2,K3*100/105.5,K3))</f>
        <v>33.333333333333336</v>
      </c>
      <c r="AB3" s="58">
        <f t="shared" ref="AB3:AB36" si="3">K3-AA3</f>
        <v>6.6666666666666643</v>
      </c>
    </row>
    <row r="4" spans="1:28">
      <c r="A4" s="38">
        <v>42598</v>
      </c>
      <c r="B4" s="39">
        <v>685</v>
      </c>
      <c r="C4" s="40" t="s">
        <v>5</v>
      </c>
      <c r="D4" s="41" t="s">
        <v>6</v>
      </c>
      <c r="E4" s="1"/>
      <c r="F4" s="1"/>
      <c r="G4" s="41" t="s">
        <v>7</v>
      </c>
      <c r="H4" s="42" t="s">
        <v>4</v>
      </c>
      <c r="I4" s="43">
        <v>1624</v>
      </c>
      <c r="J4" s="44"/>
      <c r="K4" s="45">
        <v>5.3</v>
      </c>
      <c r="L4" s="47">
        <f t="shared" ref="L4:L36" si="4">IF(H4="",L3,L3+J4-K4)</f>
        <v>34.700000000000003</v>
      </c>
      <c r="M4" s="46"/>
      <c r="N4" s="48"/>
      <c r="O4" s="49"/>
      <c r="P4" s="50"/>
      <c r="Q4" s="50"/>
      <c r="R4" s="51"/>
      <c r="S4" s="51"/>
      <c r="T4" s="52"/>
      <c r="U4" s="53">
        <f t="shared" si="0"/>
        <v>0</v>
      </c>
      <c r="V4" s="54" t="e">
        <f t="shared" ref="V4:V36" si="5">V3+U4</f>
        <v>#REF!</v>
      </c>
      <c r="W4" s="55" t="e">
        <f t="shared" si="1"/>
        <v>#REF!</v>
      </c>
      <c r="X4" s="56"/>
      <c r="Y4" s="56"/>
      <c r="Z4" s="57">
        <v>1</v>
      </c>
      <c r="AA4" s="58">
        <f t="shared" si="2"/>
        <v>4.416666666666667</v>
      </c>
      <c r="AB4" s="58">
        <f t="shared" si="3"/>
        <v>0.88333333333333286</v>
      </c>
    </row>
    <row r="5" spans="1:28">
      <c r="A5" s="38">
        <v>42600</v>
      </c>
      <c r="B5" s="39">
        <v>663</v>
      </c>
      <c r="C5" s="40" t="s">
        <v>8</v>
      </c>
      <c r="D5" s="41" t="s">
        <v>9</v>
      </c>
      <c r="E5" s="1"/>
      <c r="F5" s="1" t="s">
        <v>10</v>
      </c>
      <c r="G5" s="41" t="s">
        <v>11</v>
      </c>
      <c r="H5" s="42" t="s">
        <v>12</v>
      </c>
      <c r="I5" s="43">
        <v>1623</v>
      </c>
      <c r="J5" s="44"/>
      <c r="K5" s="45">
        <v>42.9</v>
      </c>
      <c r="L5" s="47">
        <f t="shared" si="4"/>
        <v>-8.1999999999999957</v>
      </c>
      <c r="M5" s="46"/>
      <c r="N5" s="48"/>
      <c r="O5" s="49"/>
      <c r="P5" s="50"/>
      <c r="Q5" s="50"/>
      <c r="R5" s="51"/>
      <c r="S5" s="51"/>
      <c r="T5" s="52"/>
      <c r="U5" s="53">
        <f t="shared" si="0"/>
        <v>0</v>
      </c>
      <c r="V5" s="54" t="e">
        <f t="shared" si="5"/>
        <v>#REF!</v>
      </c>
      <c r="W5" s="55" t="e">
        <f t="shared" si="1"/>
        <v>#REF!</v>
      </c>
      <c r="X5" s="56"/>
      <c r="Y5" s="56"/>
      <c r="Z5" s="57">
        <v>1</v>
      </c>
      <c r="AA5" s="58">
        <f t="shared" si="2"/>
        <v>35.75</v>
      </c>
      <c r="AB5" s="58">
        <f t="shared" si="3"/>
        <v>7.1499999999999986</v>
      </c>
    </row>
    <row r="6" spans="1:28">
      <c r="A6" s="38">
        <v>42600</v>
      </c>
      <c r="B6" s="39">
        <v>679</v>
      </c>
      <c r="C6" s="40" t="s">
        <v>5</v>
      </c>
      <c r="D6" s="41" t="s">
        <v>13</v>
      </c>
      <c r="E6" s="1"/>
      <c r="F6" s="1" t="s">
        <v>14</v>
      </c>
      <c r="G6" s="41" t="s">
        <v>15</v>
      </c>
      <c r="H6" s="42" t="s">
        <v>4</v>
      </c>
      <c r="I6" s="43">
        <v>1624</v>
      </c>
      <c r="J6" s="44"/>
      <c r="K6" s="45">
        <v>35.5</v>
      </c>
      <c r="L6" s="47">
        <f t="shared" si="4"/>
        <v>-43.699999999999996</v>
      </c>
      <c r="M6" s="46"/>
      <c r="N6" s="48"/>
      <c r="O6" s="49"/>
      <c r="P6" s="50"/>
      <c r="Q6" s="50"/>
      <c r="R6" s="51"/>
      <c r="S6" s="51"/>
      <c r="T6" s="52"/>
      <c r="U6" s="53">
        <f t="shared" si="0"/>
        <v>0</v>
      </c>
      <c r="V6" s="54" t="e">
        <f t="shared" si="5"/>
        <v>#REF!</v>
      </c>
      <c r="W6" s="55" t="e">
        <f t="shared" si="1"/>
        <v>#REF!</v>
      </c>
      <c r="X6" s="56"/>
      <c r="Y6" s="56"/>
      <c r="Z6" s="57">
        <v>1</v>
      </c>
      <c r="AA6" s="58">
        <f t="shared" si="2"/>
        <v>29.583333333333332</v>
      </c>
      <c r="AB6" s="58">
        <f t="shared" si="3"/>
        <v>5.9166666666666679</v>
      </c>
    </row>
    <row r="7" spans="1:28">
      <c r="A7" s="38">
        <v>42601</v>
      </c>
      <c r="B7" s="39">
        <v>671</v>
      </c>
      <c r="C7" s="40" t="s">
        <v>16</v>
      </c>
      <c r="D7" s="41" t="s">
        <v>17</v>
      </c>
      <c r="E7" s="1" t="s">
        <v>18</v>
      </c>
      <c r="F7" s="1"/>
      <c r="G7" s="41" t="s">
        <v>19</v>
      </c>
      <c r="H7" s="42" t="s">
        <v>4</v>
      </c>
      <c r="I7" s="43">
        <v>1624</v>
      </c>
      <c r="J7" s="44"/>
      <c r="K7" s="45">
        <v>74.989999999999995</v>
      </c>
      <c r="L7" s="47">
        <f t="shared" si="4"/>
        <v>-118.69</v>
      </c>
      <c r="M7" s="46"/>
      <c r="N7" s="48"/>
      <c r="O7" s="49"/>
      <c r="P7" s="50"/>
      <c r="Q7" s="50"/>
      <c r="R7" s="51"/>
      <c r="S7" s="51"/>
      <c r="T7" s="52"/>
      <c r="U7" s="53">
        <f t="shared" si="0"/>
        <v>0</v>
      </c>
      <c r="V7" s="54" t="e">
        <f t="shared" si="5"/>
        <v>#REF!</v>
      </c>
      <c r="W7" s="55" t="e">
        <f t="shared" si="1"/>
        <v>#REF!</v>
      </c>
      <c r="X7" s="56"/>
      <c r="Y7" s="56"/>
      <c r="Z7" s="57">
        <v>1</v>
      </c>
      <c r="AA7" s="58">
        <f t="shared" si="2"/>
        <v>62.491666666666667</v>
      </c>
      <c r="AB7" s="58">
        <f t="shared" si="3"/>
        <v>12.498333333333328</v>
      </c>
    </row>
    <row r="8" spans="1:28">
      <c r="A8" s="38">
        <v>42601</v>
      </c>
      <c r="B8" s="39">
        <v>680</v>
      </c>
      <c r="C8" s="40" t="s">
        <v>5</v>
      </c>
      <c r="D8" s="41" t="s">
        <v>20</v>
      </c>
      <c r="E8" s="1"/>
      <c r="F8" s="1" t="s">
        <v>2</v>
      </c>
      <c r="G8" s="41" t="s">
        <v>21</v>
      </c>
      <c r="H8" s="42" t="s">
        <v>4</v>
      </c>
      <c r="I8" s="43">
        <v>1624</v>
      </c>
      <c r="J8" s="44"/>
      <c r="K8" s="45">
        <v>48</v>
      </c>
      <c r="L8" s="47">
        <f t="shared" si="4"/>
        <v>-166.69</v>
      </c>
      <c r="M8" s="46"/>
      <c r="N8" s="48"/>
      <c r="O8" s="49"/>
      <c r="P8" s="50"/>
      <c r="Q8" s="50"/>
      <c r="R8" s="51"/>
      <c r="S8" s="51"/>
      <c r="T8" s="52"/>
      <c r="U8" s="53">
        <f t="shared" si="0"/>
        <v>0</v>
      </c>
      <c r="V8" s="54" t="e">
        <f t="shared" si="5"/>
        <v>#REF!</v>
      </c>
      <c r="W8" s="55" t="e">
        <f t="shared" si="1"/>
        <v>#REF!</v>
      </c>
      <c r="X8" s="56"/>
      <c r="Y8" s="56"/>
      <c r="Z8" s="57">
        <v>1</v>
      </c>
      <c r="AA8" s="58">
        <f t="shared" si="2"/>
        <v>40</v>
      </c>
      <c r="AB8" s="58">
        <f t="shared" si="3"/>
        <v>8</v>
      </c>
    </row>
    <row r="9" spans="1:28">
      <c r="A9" s="38">
        <v>42601</v>
      </c>
      <c r="B9" s="39">
        <v>682</v>
      </c>
      <c r="C9" s="40" t="s">
        <v>5</v>
      </c>
      <c r="D9" s="41" t="s">
        <v>22</v>
      </c>
      <c r="E9" s="1"/>
      <c r="F9" s="1" t="s">
        <v>2</v>
      </c>
      <c r="G9" s="41" t="s">
        <v>23</v>
      </c>
      <c r="H9" s="42" t="s">
        <v>4</v>
      </c>
      <c r="I9" s="43">
        <v>1624</v>
      </c>
      <c r="J9" s="44"/>
      <c r="K9" s="45">
        <v>27.9</v>
      </c>
      <c r="L9" s="47">
        <f t="shared" si="4"/>
        <v>-194.59</v>
      </c>
      <c r="M9" s="46"/>
      <c r="N9" s="48"/>
      <c r="O9" s="49"/>
      <c r="P9" s="50"/>
      <c r="Q9" s="50"/>
      <c r="R9" s="51"/>
      <c r="S9" s="51"/>
      <c r="T9" s="52"/>
      <c r="U9" s="53">
        <f t="shared" si="0"/>
        <v>0</v>
      </c>
      <c r="V9" s="54" t="e">
        <f t="shared" si="5"/>
        <v>#REF!</v>
      </c>
      <c r="W9" s="55" t="e">
        <f t="shared" si="1"/>
        <v>#REF!</v>
      </c>
      <c r="X9" s="56"/>
      <c r="Y9" s="56"/>
      <c r="Z9" s="57">
        <v>1</v>
      </c>
      <c r="AA9" s="58">
        <f t="shared" si="2"/>
        <v>23.25</v>
      </c>
      <c r="AB9" s="58">
        <f t="shared" si="3"/>
        <v>4.6499999999999986</v>
      </c>
    </row>
    <row r="10" spans="1:28">
      <c r="A10" s="38">
        <v>42601</v>
      </c>
      <c r="B10" s="39">
        <v>684</v>
      </c>
      <c r="C10" s="40" t="s">
        <v>24</v>
      </c>
      <c r="D10" s="41" t="s">
        <v>25</v>
      </c>
      <c r="E10" s="1"/>
      <c r="F10" s="1"/>
      <c r="G10" s="41" t="s">
        <v>26</v>
      </c>
      <c r="H10" s="42" t="s">
        <v>27</v>
      </c>
      <c r="I10" s="43">
        <v>1624</v>
      </c>
      <c r="J10" s="44"/>
      <c r="K10" s="45">
        <v>120</v>
      </c>
      <c r="L10" s="47">
        <f t="shared" si="4"/>
        <v>-314.59000000000003</v>
      </c>
      <c r="M10" s="46"/>
      <c r="N10" s="48"/>
      <c r="O10" s="49"/>
      <c r="P10" s="50"/>
      <c r="Q10" s="50"/>
      <c r="R10" s="51"/>
      <c r="S10" s="51"/>
      <c r="T10" s="52"/>
      <c r="U10" s="53">
        <f t="shared" si="0"/>
        <v>0</v>
      </c>
      <c r="V10" s="54" t="e">
        <f t="shared" si="5"/>
        <v>#REF!</v>
      </c>
      <c r="W10" s="55" t="e">
        <f t="shared" si="1"/>
        <v>#REF!</v>
      </c>
      <c r="X10" s="56"/>
      <c r="Y10" s="56"/>
      <c r="Z10" s="57"/>
      <c r="AA10" s="58">
        <f t="shared" si="2"/>
        <v>120</v>
      </c>
      <c r="AB10" s="58">
        <f t="shared" si="3"/>
        <v>0</v>
      </c>
    </row>
    <row r="11" spans="1:28">
      <c r="A11" s="38">
        <v>42601</v>
      </c>
      <c r="B11" s="39">
        <v>689</v>
      </c>
      <c r="C11" s="40" t="s">
        <v>5</v>
      </c>
      <c r="D11" s="41" t="s">
        <v>22</v>
      </c>
      <c r="E11" s="1"/>
      <c r="F11" s="1"/>
      <c r="G11" s="41" t="s">
        <v>28</v>
      </c>
      <c r="H11" s="42" t="s">
        <v>4</v>
      </c>
      <c r="I11" s="43">
        <v>1624</v>
      </c>
      <c r="J11" s="44"/>
      <c r="K11" s="45">
        <v>10.220000000000001</v>
      </c>
      <c r="L11" s="47">
        <f t="shared" si="4"/>
        <v>-324.81000000000006</v>
      </c>
      <c r="M11" s="46"/>
      <c r="N11" s="48"/>
      <c r="O11" s="49"/>
      <c r="P11" s="50"/>
      <c r="Q11" s="50"/>
      <c r="R11" s="51"/>
      <c r="S11" s="51"/>
      <c r="T11" s="52"/>
      <c r="U11" s="53">
        <f t="shared" si="0"/>
        <v>0</v>
      </c>
      <c r="V11" s="54" t="e">
        <f t="shared" si="5"/>
        <v>#REF!</v>
      </c>
      <c r="W11" s="55" t="e">
        <f t="shared" si="1"/>
        <v>#REF!</v>
      </c>
      <c r="X11" s="56"/>
      <c r="Y11" s="56"/>
      <c r="Z11" s="57">
        <v>1</v>
      </c>
      <c r="AA11" s="58">
        <f t="shared" si="2"/>
        <v>8.5166666666666675</v>
      </c>
      <c r="AB11" s="58">
        <f t="shared" si="3"/>
        <v>1.7033333333333331</v>
      </c>
    </row>
    <row r="12" spans="1:28">
      <c r="A12" s="38">
        <v>42602</v>
      </c>
      <c r="B12" s="39">
        <v>677</v>
      </c>
      <c r="C12" s="40" t="s">
        <v>5</v>
      </c>
      <c r="D12" s="41" t="s">
        <v>29</v>
      </c>
      <c r="E12" s="1"/>
      <c r="F12" s="1" t="s">
        <v>30</v>
      </c>
      <c r="G12" s="41" t="s">
        <v>31</v>
      </c>
      <c r="H12" s="42" t="s">
        <v>4</v>
      </c>
      <c r="I12" s="43">
        <v>1624</v>
      </c>
      <c r="J12" s="44"/>
      <c r="K12" s="45">
        <v>39.979999999999997</v>
      </c>
      <c r="L12" s="47">
        <f t="shared" si="4"/>
        <v>-364.79000000000008</v>
      </c>
      <c r="M12" s="46"/>
      <c r="N12" s="48"/>
      <c r="O12" s="49"/>
      <c r="P12" s="50"/>
      <c r="Q12" s="50"/>
      <c r="R12" s="51"/>
      <c r="S12" s="51"/>
      <c r="T12" s="52"/>
      <c r="U12" s="53">
        <f t="shared" si="0"/>
        <v>0</v>
      </c>
      <c r="V12" s="54" t="e">
        <f t="shared" si="5"/>
        <v>#REF!</v>
      </c>
      <c r="W12" s="55" t="e">
        <f t="shared" si="1"/>
        <v>#REF!</v>
      </c>
      <c r="X12" s="56"/>
      <c r="Y12" s="56"/>
      <c r="Z12" s="57">
        <v>1</v>
      </c>
      <c r="AA12" s="58">
        <f t="shared" si="2"/>
        <v>33.316666666666663</v>
      </c>
      <c r="AB12" s="58">
        <f t="shared" si="3"/>
        <v>6.663333333333334</v>
      </c>
    </row>
    <row r="13" spans="1:28">
      <c r="A13" s="38">
        <v>42603</v>
      </c>
      <c r="B13" s="39">
        <v>669</v>
      </c>
      <c r="C13" s="40" t="s">
        <v>32</v>
      </c>
      <c r="D13" s="41" t="s">
        <v>33</v>
      </c>
      <c r="E13" s="1"/>
      <c r="F13" s="1" t="s">
        <v>34</v>
      </c>
      <c r="G13" s="41" t="s">
        <v>35</v>
      </c>
      <c r="H13" s="42" t="s">
        <v>36</v>
      </c>
      <c r="I13" s="43">
        <v>1624</v>
      </c>
      <c r="J13" s="44"/>
      <c r="K13" s="45">
        <v>70</v>
      </c>
      <c r="L13" s="47">
        <f t="shared" si="4"/>
        <v>-434.79000000000008</v>
      </c>
      <c r="M13" s="46"/>
      <c r="N13" s="48"/>
      <c r="O13" s="49"/>
      <c r="P13" s="50"/>
      <c r="Q13" s="50"/>
      <c r="R13" s="51"/>
      <c r="S13" s="51"/>
      <c r="T13" s="52"/>
      <c r="U13" s="53">
        <f t="shared" si="0"/>
        <v>0</v>
      </c>
      <c r="V13" s="54" t="e">
        <f t="shared" si="5"/>
        <v>#REF!</v>
      </c>
      <c r="W13" s="55" t="e">
        <f t="shared" si="1"/>
        <v>#REF!</v>
      </c>
      <c r="X13" s="56"/>
      <c r="Y13" s="56"/>
      <c r="Z13" s="57">
        <v>1</v>
      </c>
      <c r="AA13" s="58">
        <f t="shared" si="2"/>
        <v>58.333333333333336</v>
      </c>
      <c r="AB13" s="58">
        <f t="shared" si="3"/>
        <v>11.666666666666664</v>
      </c>
    </row>
    <row r="14" spans="1:28">
      <c r="A14" s="38">
        <v>42603</v>
      </c>
      <c r="B14" s="39">
        <v>673</v>
      </c>
      <c r="C14" s="40" t="s">
        <v>0</v>
      </c>
      <c r="D14" s="41" t="s">
        <v>1</v>
      </c>
      <c r="E14" s="1"/>
      <c r="F14" s="1" t="s">
        <v>37</v>
      </c>
      <c r="G14" s="41" t="s">
        <v>38</v>
      </c>
      <c r="H14" s="42" t="s">
        <v>4</v>
      </c>
      <c r="I14" s="43">
        <v>1624</v>
      </c>
      <c r="J14" s="44"/>
      <c r="K14" s="45">
        <v>51.02</v>
      </c>
      <c r="L14" s="47">
        <f t="shared" si="4"/>
        <v>-485.81000000000006</v>
      </c>
      <c r="M14" s="46"/>
      <c r="N14" s="48">
        <v>45.59</v>
      </c>
      <c r="O14" s="49">
        <v>1.119</v>
      </c>
      <c r="P14" s="50">
        <v>84566</v>
      </c>
      <c r="Q14" s="50">
        <v>613</v>
      </c>
      <c r="R14" s="51">
        <v>7.4371941272430675</v>
      </c>
      <c r="S14" s="51"/>
      <c r="T14" s="52"/>
      <c r="U14" s="53">
        <f t="shared" si="0"/>
        <v>0</v>
      </c>
      <c r="V14" s="54" t="e">
        <f t="shared" si="5"/>
        <v>#REF!</v>
      </c>
      <c r="W14" s="55" t="e">
        <f t="shared" si="1"/>
        <v>#REF!</v>
      </c>
      <c r="X14" s="56"/>
      <c r="Y14" s="56"/>
      <c r="Z14" s="57">
        <v>1</v>
      </c>
      <c r="AA14" s="58">
        <f t="shared" si="2"/>
        <v>42.516666666666673</v>
      </c>
      <c r="AB14" s="58">
        <f t="shared" si="3"/>
        <v>8.5033333333333303</v>
      </c>
    </row>
    <row r="15" spans="1:28">
      <c r="A15" s="38">
        <v>42603</v>
      </c>
      <c r="B15" s="39">
        <v>686</v>
      </c>
      <c r="C15" s="40" t="s">
        <v>5</v>
      </c>
      <c r="D15" s="41" t="s">
        <v>6</v>
      </c>
      <c r="E15" s="1"/>
      <c r="F15" s="1"/>
      <c r="G15" s="41" t="s">
        <v>7</v>
      </c>
      <c r="H15" s="42" t="s">
        <v>4</v>
      </c>
      <c r="I15" s="43">
        <v>1624</v>
      </c>
      <c r="J15" s="44"/>
      <c r="K15" s="45">
        <v>10.1</v>
      </c>
      <c r="L15" s="47">
        <f t="shared" si="4"/>
        <v>-495.91000000000008</v>
      </c>
      <c r="M15" s="46"/>
      <c r="N15" s="48"/>
      <c r="O15" s="49"/>
      <c r="P15" s="50"/>
      <c r="Q15" s="50"/>
      <c r="R15" s="51"/>
      <c r="S15" s="51"/>
      <c r="T15" s="52"/>
      <c r="U15" s="53">
        <f t="shared" si="0"/>
        <v>0</v>
      </c>
      <c r="V15" s="54" t="e">
        <f t="shared" si="5"/>
        <v>#REF!</v>
      </c>
      <c r="W15" s="55" t="e">
        <f t="shared" si="1"/>
        <v>#REF!</v>
      </c>
      <c r="X15" s="56"/>
      <c r="Y15" s="56"/>
      <c r="Z15" s="57">
        <v>1</v>
      </c>
      <c r="AA15" s="58">
        <f t="shared" si="2"/>
        <v>8.4166666666666661</v>
      </c>
      <c r="AB15" s="58">
        <f t="shared" si="3"/>
        <v>1.6833333333333336</v>
      </c>
    </row>
    <row r="16" spans="1:28">
      <c r="A16" s="38">
        <v>42604</v>
      </c>
      <c r="B16" s="39">
        <v>670</v>
      </c>
      <c r="C16" s="40" t="s">
        <v>39</v>
      </c>
      <c r="D16" s="41" t="s">
        <v>22</v>
      </c>
      <c r="E16" s="1"/>
      <c r="F16" s="1" t="s">
        <v>14</v>
      </c>
      <c r="G16" s="41" t="s">
        <v>38</v>
      </c>
      <c r="H16" s="42" t="s">
        <v>4</v>
      </c>
      <c r="I16" s="43">
        <v>1624</v>
      </c>
      <c r="J16" s="44"/>
      <c r="K16" s="45">
        <v>20.32</v>
      </c>
      <c r="L16" s="47">
        <f t="shared" si="4"/>
        <v>-516.23000000000013</v>
      </c>
      <c r="M16" s="46"/>
      <c r="N16" s="48"/>
      <c r="O16" s="49"/>
      <c r="P16" s="50"/>
      <c r="Q16" s="50"/>
      <c r="R16" s="51"/>
      <c r="S16" s="51"/>
      <c r="T16" s="52"/>
      <c r="U16" s="53">
        <f t="shared" si="0"/>
        <v>0</v>
      </c>
      <c r="V16" s="54" t="e">
        <f t="shared" si="5"/>
        <v>#REF!</v>
      </c>
      <c r="W16" s="55" t="e">
        <f t="shared" si="1"/>
        <v>#REF!</v>
      </c>
      <c r="X16" s="56"/>
      <c r="Y16" s="56"/>
      <c r="Z16" s="57"/>
      <c r="AA16" s="58">
        <f t="shared" si="2"/>
        <v>20.32</v>
      </c>
      <c r="AB16" s="58">
        <f t="shared" si="3"/>
        <v>0</v>
      </c>
    </row>
    <row r="17" spans="1:28">
      <c r="A17" s="38">
        <v>42604</v>
      </c>
      <c r="B17" s="39">
        <v>683</v>
      </c>
      <c r="C17" s="40" t="s">
        <v>40</v>
      </c>
      <c r="D17" s="41" t="s">
        <v>41</v>
      </c>
      <c r="E17" s="1"/>
      <c r="F17" s="1"/>
      <c r="G17" s="41" t="s">
        <v>42</v>
      </c>
      <c r="H17" s="42" t="s">
        <v>27</v>
      </c>
      <c r="I17" s="43">
        <v>1624</v>
      </c>
      <c r="J17" s="44">
        <v>623.29</v>
      </c>
      <c r="K17" s="45"/>
      <c r="L17" s="47">
        <f t="shared" si="4"/>
        <v>107.05999999999983</v>
      </c>
      <c r="M17" s="46"/>
      <c r="N17" s="48"/>
      <c r="O17" s="49"/>
      <c r="P17" s="50"/>
      <c r="Q17" s="50"/>
      <c r="R17" s="51"/>
      <c r="S17" s="51"/>
      <c r="T17" s="52"/>
      <c r="U17" s="53">
        <f t="shared" si="0"/>
        <v>0</v>
      </c>
      <c r="V17" s="54" t="e">
        <f t="shared" si="5"/>
        <v>#REF!</v>
      </c>
      <c r="W17" s="55" t="e">
        <f t="shared" si="1"/>
        <v>#REF!</v>
      </c>
      <c r="X17" s="56"/>
      <c r="Y17" s="56"/>
      <c r="Z17" s="57"/>
      <c r="AA17" s="58">
        <f t="shared" si="2"/>
        <v>0</v>
      </c>
      <c r="AB17" s="58">
        <f t="shared" si="3"/>
        <v>0</v>
      </c>
    </row>
    <row r="18" spans="1:28">
      <c r="A18" s="38">
        <v>42604</v>
      </c>
      <c r="B18" s="39">
        <v>687</v>
      </c>
      <c r="C18" s="40" t="s">
        <v>43</v>
      </c>
      <c r="D18" s="41" t="s">
        <v>44</v>
      </c>
      <c r="E18" s="1"/>
      <c r="F18" s="1"/>
      <c r="G18" s="41" t="s">
        <v>45</v>
      </c>
      <c r="H18" s="42" t="s">
        <v>12</v>
      </c>
      <c r="I18" s="43">
        <v>1624</v>
      </c>
      <c r="J18" s="44"/>
      <c r="K18" s="45">
        <v>30</v>
      </c>
      <c r="L18" s="47">
        <f t="shared" si="4"/>
        <v>77.059999999999832</v>
      </c>
      <c r="M18" s="46"/>
      <c r="N18" s="48"/>
      <c r="O18" s="49"/>
      <c r="P18" s="50"/>
      <c r="Q18" s="50"/>
      <c r="R18" s="51"/>
      <c r="S18" s="51"/>
      <c r="T18" s="52"/>
      <c r="U18" s="53">
        <f t="shared" si="0"/>
        <v>0</v>
      </c>
      <c r="V18" s="54" t="e">
        <f t="shared" si="5"/>
        <v>#REF!</v>
      </c>
      <c r="W18" s="55" t="e">
        <f t="shared" si="1"/>
        <v>#REF!</v>
      </c>
      <c r="X18" s="56"/>
      <c r="Y18" s="56"/>
      <c r="Z18" s="57"/>
      <c r="AA18" s="58">
        <f t="shared" si="2"/>
        <v>30</v>
      </c>
      <c r="AB18" s="58">
        <f t="shared" si="3"/>
        <v>0</v>
      </c>
    </row>
    <row r="19" spans="1:28">
      <c r="A19" s="38">
        <v>42604</v>
      </c>
      <c r="B19" s="39">
        <v>690</v>
      </c>
      <c r="C19" s="40" t="s">
        <v>5</v>
      </c>
      <c r="D19" s="41" t="s">
        <v>46</v>
      </c>
      <c r="E19" s="1"/>
      <c r="F19" s="1"/>
      <c r="G19" s="41" t="s">
        <v>47</v>
      </c>
      <c r="H19" s="42" t="s">
        <v>36</v>
      </c>
      <c r="I19" s="43">
        <v>1624</v>
      </c>
      <c r="J19" s="44"/>
      <c r="K19" s="45">
        <v>11</v>
      </c>
      <c r="L19" s="47">
        <f t="shared" si="4"/>
        <v>66.059999999999832</v>
      </c>
      <c r="M19" s="46"/>
      <c r="N19" s="48"/>
      <c r="O19" s="49"/>
      <c r="P19" s="50"/>
      <c r="Q19" s="50"/>
      <c r="R19" s="51"/>
      <c r="S19" s="51"/>
      <c r="T19" s="52"/>
      <c r="U19" s="53">
        <f t="shared" si="0"/>
        <v>0</v>
      </c>
      <c r="V19" s="54" t="e">
        <f t="shared" si="5"/>
        <v>#REF!</v>
      </c>
      <c r="W19" s="55" t="e">
        <f t="shared" si="1"/>
        <v>#REF!</v>
      </c>
      <c r="X19" s="56"/>
      <c r="Y19" s="56"/>
      <c r="Z19" s="57">
        <v>1</v>
      </c>
      <c r="AA19" s="58">
        <f t="shared" si="2"/>
        <v>9.1666666666666661</v>
      </c>
      <c r="AB19" s="58">
        <f t="shared" si="3"/>
        <v>1.8333333333333339</v>
      </c>
    </row>
    <row r="20" spans="1:28">
      <c r="A20" s="38">
        <v>42605</v>
      </c>
      <c r="B20" s="39">
        <v>688</v>
      </c>
      <c r="C20" s="41" t="s">
        <v>8</v>
      </c>
      <c r="D20" s="41" t="s">
        <v>9</v>
      </c>
      <c r="E20" s="1" t="s">
        <v>48</v>
      </c>
      <c r="F20" s="1"/>
      <c r="G20" s="41" t="s">
        <v>49</v>
      </c>
      <c r="H20" s="42" t="s">
        <v>12</v>
      </c>
      <c r="I20" s="43">
        <v>1624</v>
      </c>
      <c r="J20" s="44"/>
      <c r="K20" s="45">
        <v>18.670000000000002</v>
      </c>
      <c r="L20" s="47">
        <f t="shared" si="4"/>
        <v>47.38999999999983</v>
      </c>
      <c r="M20" s="46"/>
      <c r="N20" s="48"/>
      <c r="O20" s="49"/>
      <c r="P20" s="50"/>
      <c r="Q20" s="50"/>
      <c r="R20" s="51"/>
      <c r="S20" s="51"/>
      <c r="T20" s="52"/>
      <c r="U20" s="53">
        <f t="shared" si="0"/>
        <v>0</v>
      </c>
      <c r="V20" s="54" t="e">
        <f t="shared" si="5"/>
        <v>#REF!</v>
      </c>
      <c r="W20" s="55" t="e">
        <f t="shared" si="1"/>
        <v>#REF!</v>
      </c>
      <c r="X20" s="56"/>
      <c r="Y20" s="56"/>
      <c r="Z20" s="57">
        <v>1</v>
      </c>
      <c r="AA20" s="58">
        <f t="shared" si="2"/>
        <v>15.558333333333335</v>
      </c>
      <c r="AB20" s="58">
        <f t="shared" si="3"/>
        <v>3.1116666666666664</v>
      </c>
    </row>
    <row r="21" spans="1:28">
      <c r="A21" s="38">
        <v>42606</v>
      </c>
      <c r="B21" s="39">
        <v>691</v>
      </c>
      <c r="C21" s="40" t="s">
        <v>5</v>
      </c>
      <c r="D21" s="41" t="s">
        <v>50</v>
      </c>
      <c r="E21" s="1"/>
      <c r="F21" s="1"/>
      <c r="G21" s="41" t="s">
        <v>51</v>
      </c>
      <c r="H21" s="42" t="s">
        <v>4</v>
      </c>
      <c r="I21" s="43">
        <v>1624</v>
      </c>
      <c r="J21" s="44"/>
      <c r="K21" s="45">
        <v>48.9</v>
      </c>
      <c r="L21" s="47">
        <f t="shared" si="4"/>
        <v>-1.5100000000001685</v>
      </c>
      <c r="M21" s="46"/>
      <c r="N21" s="48"/>
      <c r="O21" s="49"/>
      <c r="P21" s="50"/>
      <c r="Q21" s="50"/>
      <c r="R21" s="51"/>
      <c r="S21" s="51"/>
      <c r="T21" s="52"/>
      <c r="U21" s="53">
        <f t="shared" si="0"/>
        <v>0</v>
      </c>
      <c r="V21" s="54" t="e">
        <f t="shared" si="5"/>
        <v>#REF!</v>
      </c>
      <c r="W21" s="55" t="e">
        <f t="shared" si="1"/>
        <v>#REF!</v>
      </c>
      <c r="X21" s="56"/>
      <c r="Y21" s="56"/>
      <c r="Z21" s="57">
        <v>1</v>
      </c>
      <c r="AA21" s="58">
        <f t="shared" si="2"/>
        <v>40.75</v>
      </c>
      <c r="AB21" s="58">
        <f t="shared" si="3"/>
        <v>8.1499999999999986</v>
      </c>
    </row>
    <row r="22" spans="1:28">
      <c r="A22" s="38">
        <v>42606</v>
      </c>
      <c r="B22" s="39">
        <v>694</v>
      </c>
      <c r="C22" s="40" t="s">
        <v>5</v>
      </c>
      <c r="D22" s="41" t="s">
        <v>6</v>
      </c>
      <c r="E22" s="1"/>
      <c r="F22" s="1"/>
      <c r="G22" s="41" t="s">
        <v>7</v>
      </c>
      <c r="H22" s="42" t="s">
        <v>4</v>
      </c>
      <c r="I22" s="43">
        <v>1624</v>
      </c>
      <c r="J22" s="44"/>
      <c r="K22" s="45">
        <v>7.1</v>
      </c>
      <c r="L22" s="47">
        <f t="shared" si="4"/>
        <v>-8.6100000000001682</v>
      </c>
      <c r="M22" s="46"/>
      <c r="N22" s="48"/>
      <c r="O22" s="49"/>
      <c r="P22" s="50"/>
      <c r="Q22" s="50"/>
      <c r="R22" s="51"/>
      <c r="S22" s="51"/>
      <c r="T22" s="52"/>
      <c r="U22" s="53">
        <f t="shared" si="0"/>
        <v>0</v>
      </c>
      <c r="V22" s="54" t="e">
        <f t="shared" si="5"/>
        <v>#REF!</v>
      </c>
      <c r="W22" s="55" t="e">
        <f t="shared" si="1"/>
        <v>#REF!</v>
      </c>
      <c r="X22" s="56"/>
      <c r="Y22" s="56"/>
      <c r="Z22" s="57">
        <v>1</v>
      </c>
      <c r="AA22" s="58">
        <f t="shared" si="2"/>
        <v>5.916666666666667</v>
      </c>
      <c r="AB22" s="58">
        <f t="shared" si="3"/>
        <v>1.1833333333333327</v>
      </c>
    </row>
    <row r="23" spans="1:28">
      <c r="A23" s="38">
        <v>42607</v>
      </c>
      <c r="B23" s="39">
        <v>667</v>
      </c>
      <c r="C23" s="40" t="s">
        <v>52</v>
      </c>
      <c r="D23" s="41" t="s">
        <v>53</v>
      </c>
      <c r="E23" s="1"/>
      <c r="F23" s="1" t="s">
        <v>14</v>
      </c>
      <c r="G23" s="41" t="s">
        <v>54</v>
      </c>
      <c r="H23" s="42" t="s">
        <v>4</v>
      </c>
      <c r="I23" s="43">
        <v>1624</v>
      </c>
      <c r="J23" s="44"/>
      <c r="K23" s="45">
        <v>4</v>
      </c>
      <c r="L23" s="47">
        <f t="shared" si="4"/>
        <v>-12.610000000000168</v>
      </c>
      <c r="M23" s="46"/>
      <c r="N23" s="48"/>
      <c r="O23" s="49"/>
      <c r="P23" s="50"/>
      <c r="Q23" s="50"/>
      <c r="R23" s="51"/>
      <c r="S23" s="51"/>
      <c r="T23" s="52"/>
      <c r="U23" s="53">
        <f t="shared" si="0"/>
        <v>0</v>
      </c>
      <c r="V23" s="54" t="e">
        <f t="shared" si="5"/>
        <v>#REF!</v>
      </c>
      <c r="W23" s="55" t="e">
        <f t="shared" si="1"/>
        <v>#REF!</v>
      </c>
      <c r="X23" s="59" t="e">
        <f>L23-#REF!</f>
        <v>#REF!</v>
      </c>
      <c r="Y23" s="56"/>
      <c r="Z23" s="57">
        <v>1</v>
      </c>
      <c r="AA23" s="58">
        <f t="shared" si="2"/>
        <v>3.3333333333333335</v>
      </c>
      <c r="AB23" s="58">
        <f t="shared" si="3"/>
        <v>0.66666666666666652</v>
      </c>
    </row>
    <row r="24" spans="1:28">
      <c r="A24" s="38">
        <v>42607</v>
      </c>
      <c r="B24" s="39">
        <v>674</v>
      </c>
      <c r="C24" s="40" t="s">
        <v>0</v>
      </c>
      <c r="D24" s="41" t="s">
        <v>1</v>
      </c>
      <c r="E24" s="1"/>
      <c r="F24" s="1" t="s">
        <v>14</v>
      </c>
      <c r="G24" s="41" t="s">
        <v>38</v>
      </c>
      <c r="H24" s="42" t="s">
        <v>4</v>
      </c>
      <c r="I24" s="43">
        <v>1624</v>
      </c>
      <c r="J24" s="44"/>
      <c r="K24" s="45">
        <v>42.79</v>
      </c>
      <c r="L24" s="47">
        <f t="shared" si="4"/>
        <v>-55.400000000000169</v>
      </c>
      <c r="M24" s="46"/>
      <c r="N24" s="48">
        <v>39.01</v>
      </c>
      <c r="O24" s="49">
        <v>1.097</v>
      </c>
      <c r="P24" s="50">
        <v>85127</v>
      </c>
      <c r="Q24" s="50">
        <v>561</v>
      </c>
      <c r="R24" s="51">
        <v>6.9536541889483061</v>
      </c>
      <c r="S24" s="51"/>
      <c r="T24" s="52"/>
      <c r="U24" s="53">
        <f t="shared" si="0"/>
        <v>0</v>
      </c>
      <c r="V24" s="54" t="e">
        <f t="shared" si="5"/>
        <v>#REF!</v>
      </c>
      <c r="W24" s="55" t="e">
        <f t="shared" si="1"/>
        <v>#REF!</v>
      </c>
      <c r="X24" s="56"/>
      <c r="Y24" s="56"/>
      <c r="Z24" s="57">
        <v>1</v>
      </c>
      <c r="AA24" s="58">
        <f t="shared" si="2"/>
        <v>35.658333333333331</v>
      </c>
      <c r="AB24" s="58">
        <f t="shared" si="3"/>
        <v>7.1316666666666677</v>
      </c>
    </row>
    <row r="25" spans="1:28">
      <c r="A25" s="38">
        <v>42607</v>
      </c>
      <c r="B25" s="39">
        <v>692</v>
      </c>
      <c r="C25" s="41" t="s">
        <v>8</v>
      </c>
      <c r="D25" s="41" t="s">
        <v>9</v>
      </c>
      <c r="E25" s="1" t="s">
        <v>48</v>
      </c>
      <c r="F25" s="1"/>
      <c r="G25" s="41" t="s">
        <v>49</v>
      </c>
      <c r="H25" s="42" t="s">
        <v>12</v>
      </c>
      <c r="I25" s="43">
        <v>1624</v>
      </c>
      <c r="J25" s="44"/>
      <c r="K25" s="45">
        <v>20.94</v>
      </c>
      <c r="L25" s="47">
        <f t="shared" si="4"/>
        <v>-76.340000000000174</v>
      </c>
      <c r="M25" s="46"/>
      <c r="N25" s="48"/>
      <c r="O25" s="49"/>
      <c r="P25" s="50"/>
      <c r="Q25" s="50"/>
      <c r="R25" s="51"/>
      <c r="S25" s="51"/>
      <c r="T25" s="52"/>
      <c r="U25" s="53">
        <f t="shared" si="0"/>
        <v>0</v>
      </c>
      <c r="V25" s="54" t="e">
        <f t="shared" si="5"/>
        <v>#REF!</v>
      </c>
      <c r="W25" s="55" t="e">
        <f t="shared" si="1"/>
        <v>#REF!</v>
      </c>
      <c r="X25" s="56"/>
      <c r="Y25" s="56"/>
      <c r="Z25" s="57">
        <v>1</v>
      </c>
      <c r="AA25" s="58">
        <f t="shared" si="2"/>
        <v>17.45</v>
      </c>
      <c r="AB25" s="58">
        <f t="shared" si="3"/>
        <v>3.490000000000002</v>
      </c>
    </row>
    <row r="26" spans="1:28">
      <c r="A26" s="38">
        <v>42608</v>
      </c>
      <c r="B26" s="39">
        <v>666</v>
      </c>
      <c r="C26" s="40" t="s">
        <v>39</v>
      </c>
      <c r="D26" s="41" t="s">
        <v>22</v>
      </c>
      <c r="E26" s="1"/>
      <c r="F26" s="1" t="s">
        <v>55</v>
      </c>
      <c r="G26" s="41" t="s">
        <v>56</v>
      </c>
      <c r="H26" s="42" t="s">
        <v>4</v>
      </c>
      <c r="I26" s="43">
        <v>1625</v>
      </c>
      <c r="J26" s="44"/>
      <c r="K26" s="45">
        <v>19.739999999999998</v>
      </c>
      <c r="L26" s="47">
        <f t="shared" si="4"/>
        <v>-96.080000000000169</v>
      </c>
      <c r="M26" s="46"/>
      <c r="N26" s="48"/>
      <c r="O26" s="49"/>
      <c r="P26" s="50"/>
      <c r="Q26" s="50"/>
      <c r="R26" s="51"/>
      <c r="S26" s="51"/>
      <c r="T26" s="52"/>
      <c r="U26" s="53">
        <f t="shared" si="0"/>
        <v>0</v>
      </c>
      <c r="V26" s="54" t="e">
        <f t="shared" si="5"/>
        <v>#REF!</v>
      </c>
      <c r="W26" s="55" t="e">
        <f t="shared" si="1"/>
        <v>#REF!</v>
      </c>
      <c r="X26" s="56"/>
      <c r="Y26" s="56"/>
      <c r="Z26" s="57"/>
      <c r="AA26" s="58">
        <f t="shared" si="2"/>
        <v>19.739999999999998</v>
      </c>
      <c r="AB26" s="58">
        <f t="shared" si="3"/>
        <v>0</v>
      </c>
    </row>
    <row r="27" spans="1:28">
      <c r="A27" s="38">
        <v>42608</v>
      </c>
      <c r="B27" s="39">
        <v>695</v>
      </c>
      <c r="C27" s="56" t="s">
        <v>5</v>
      </c>
      <c r="D27" s="41" t="s">
        <v>9</v>
      </c>
      <c r="E27" s="1"/>
      <c r="F27" s="1"/>
      <c r="G27" s="41" t="s">
        <v>57</v>
      </c>
      <c r="H27" s="42" t="s">
        <v>12</v>
      </c>
      <c r="I27" s="43">
        <v>1624</v>
      </c>
      <c r="J27" s="44"/>
      <c r="K27" s="45">
        <v>8</v>
      </c>
      <c r="L27" s="47">
        <f t="shared" si="4"/>
        <v>-104.08000000000017</v>
      </c>
      <c r="M27" s="46"/>
      <c r="N27" s="48"/>
      <c r="O27" s="49"/>
      <c r="P27" s="50"/>
      <c r="Q27" s="50"/>
      <c r="R27" s="51"/>
      <c r="S27" s="51"/>
      <c r="T27" s="52"/>
      <c r="U27" s="53">
        <f t="shared" si="0"/>
        <v>0</v>
      </c>
      <c r="V27" s="54" t="e">
        <f t="shared" si="5"/>
        <v>#REF!</v>
      </c>
      <c r="W27" s="55" t="e">
        <f t="shared" si="1"/>
        <v>#REF!</v>
      </c>
      <c r="X27" s="56"/>
      <c r="Y27" s="56"/>
      <c r="Z27" s="57">
        <v>1</v>
      </c>
      <c r="AA27" s="58">
        <f t="shared" si="2"/>
        <v>6.666666666666667</v>
      </c>
      <c r="AB27" s="58">
        <f t="shared" si="3"/>
        <v>1.333333333333333</v>
      </c>
    </row>
    <row r="28" spans="1:28">
      <c r="A28" s="38">
        <v>42608</v>
      </c>
      <c r="B28" s="39">
        <v>696</v>
      </c>
      <c r="C28" s="56" t="s">
        <v>58</v>
      </c>
      <c r="D28" s="41" t="s">
        <v>59</v>
      </c>
      <c r="E28" s="1"/>
      <c r="F28" s="1"/>
      <c r="G28" s="41" t="s">
        <v>60</v>
      </c>
      <c r="H28" s="42" t="s">
        <v>27</v>
      </c>
      <c r="I28" s="43">
        <v>1624</v>
      </c>
      <c r="J28" s="44"/>
      <c r="K28" s="45">
        <v>40</v>
      </c>
      <c r="L28" s="47">
        <f t="shared" si="4"/>
        <v>-144.08000000000015</v>
      </c>
      <c r="M28" s="46"/>
      <c r="N28" s="48"/>
      <c r="O28" s="49"/>
      <c r="P28" s="50"/>
      <c r="Q28" s="50"/>
      <c r="R28" s="51"/>
      <c r="S28" s="51"/>
      <c r="T28" s="52"/>
      <c r="U28" s="53">
        <f t="shared" si="0"/>
        <v>0</v>
      </c>
      <c r="V28" s="54" t="e">
        <f t="shared" si="5"/>
        <v>#REF!</v>
      </c>
      <c r="W28" s="55" t="e">
        <f t="shared" si="1"/>
        <v>#REF!</v>
      </c>
      <c r="X28" s="56"/>
      <c r="Y28" s="56"/>
      <c r="Z28" s="57"/>
      <c r="AA28" s="58">
        <f t="shared" si="2"/>
        <v>40</v>
      </c>
      <c r="AB28" s="58">
        <f t="shared" si="3"/>
        <v>0</v>
      </c>
    </row>
    <row r="29" spans="1:28">
      <c r="A29" s="38">
        <v>42608</v>
      </c>
      <c r="B29" s="39">
        <v>699</v>
      </c>
      <c r="C29" s="40" t="s">
        <v>39</v>
      </c>
      <c r="D29" s="41" t="s">
        <v>22</v>
      </c>
      <c r="E29" s="1"/>
      <c r="F29" s="1"/>
      <c r="G29" s="41" t="s">
        <v>61</v>
      </c>
      <c r="H29" s="42" t="s">
        <v>36</v>
      </c>
      <c r="I29" s="43">
        <v>1625</v>
      </c>
      <c r="J29" s="44"/>
      <c r="K29" s="45">
        <v>40.200000000000003</v>
      </c>
      <c r="L29" s="47">
        <f t="shared" si="4"/>
        <v>-184.28000000000014</v>
      </c>
      <c r="M29" s="46"/>
      <c r="N29" s="48"/>
      <c r="O29" s="49"/>
      <c r="P29" s="50"/>
      <c r="Q29" s="50"/>
      <c r="R29" s="51"/>
      <c r="S29" s="51"/>
      <c r="T29" s="52"/>
      <c r="U29" s="53">
        <f t="shared" si="0"/>
        <v>0</v>
      </c>
      <c r="V29" s="54" t="e">
        <f t="shared" si="5"/>
        <v>#REF!</v>
      </c>
      <c r="W29" s="55" t="e">
        <f t="shared" si="1"/>
        <v>#REF!</v>
      </c>
      <c r="X29" s="56"/>
      <c r="Y29" s="56"/>
      <c r="Z29" s="57"/>
      <c r="AA29" s="58">
        <f t="shared" si="2"/>
        <v>40.200000000000003</v>
      </c>
      <c r="AB29" s="58">
        <f t="shared" si="3"/>
        <v>0</v>
      </c>
    </row>
    <row r="30" spans="1:28">
      <c r="A30" s="38">
        <v>42608</v>
      </c>
      <c r="B30" s="39">
        <v>700</v>
      </c>
      <c r="C30" s="40" t="s">
        <v>5</v>
      </c>
      <c r="D30" s="41" t="s">
        <v>62</v>
      </c>
      <c r="E30" s="1"/>
      <c r="F30" s="1"/>
      <c r="G30" s="41" t="s">
        <v>63</v>
      </c>
      <c r="H30" s="42" t="s">
        <v>36</v>
      </c>
      <c r="I30" s="43">
        <v>1625</v>
      </c>
      <c r="J30" s="44"/>
      <c r="K30" s="45">
        <v>27.5</v>
      </c>
      <c r="L30" s="47">
        <f t="shared" si="4"/>
        <v>-211.78000000000014</v>
      </c>
      <c r="M30" s="46"/>
      <c r="N30" s="48"/>
      <c r="O30" s="49"/>
      <c r="P30" s="50"/>
      <c r="Q30" s="50"/>
      <c r="R30" s="51"/>
      <c r="S30" s="51"/>
      <c r="T30" s="52"/>
      <c r="U30" s="53">
        <f t="shared" si="0"/>
        <v>0</v>
      </c>
      <c r="V30" s="54" t="e">
        <f t="shared" si="5"/>
        <v>#REF!</v>
      </c>
      <c r="W30" s="55" t="e">
        <f t="shared" si="1"/>
        <v>#REF!</v>
      </c>
      <c r="X30" s="56"/>
      <c r="Y30" s="56"/>
      <c r="Z30" s="57">
        <v>1</v>
      </c>
      <c r="AA30" s="58">
        <f t="shared" si="2"/>
        <v>22.916666666666668</v>
      </c>
      <c r="AB30" s="58">
        <f t="shared" si="3"/>
        <v>4.5833333333333321</v>
      </c>
    </row>
    <row r="31" spans="1:28">
      <c r="A31" s="38">
        <v>42608</v>
      </c>
      <c r="B31" s="39">
        <v>702</v>
      </c>
      <c r="C31" s="40" t="s">
        <v>5</v>
      </c>
      <c r="D31" s="41" t="s">
        <v>64</v>
      </c>
      <c r="E31" s="1"/>
      <c r="F31" s="1"/>
      <c r="G31" s="41" t="s">
        <v>65</v>
      </c>
      <c r="H31" s="42" t="s">
        <v>36</v>
      </c>
      <c r="I31" s="43">
        <v>1625</v>
      </c>
      <c r="J31" s="44"/>
      <c r="K31" s="45">
        <v>26.9</v>
      </c>
      <c r="L31" s="47">
        <f t="shared" si="4"/>
        <v>-238.68000000000015</v>
      </c>
      <c r="M31" s="46"/>
      <c r="N31" s="48"/>
      <c r="O31" s="49"/>
      <c r="P31" s="50"/>
      <c r="Q31" s="50"/>
      <c r="R31" s="51"/>
      <c r="S31" s="51"/>
      <c r="T31" s="52"/>
      <c r="U31" s="53">
        <f t="shared" si="0"/>
        <v>0</v>
      </c>
      <c r="V31" s="54" t="e">
        <f t="shared" si="5"/>
        <v>#REF!</v>
      </c>
      <c r="W31" s="55" t="e">
        <f t="shared" si="1"/>
        <v>#REF!</v>
      </c>
      <c r="X31" s="56"/>
      <c r="Y31" s="56"/>
      <c r="Z31" s="57">
        <v>1</v>
      </c>
      <c r="AA31" s="58">
        <f t="shared" si="2"/>
        <v>22.416666666666668</v>
      </c>
      <c r="AB31" s="58">
        <f t="shared" si="3"/>
        <v>4.4833333333333307</v>
      </c>
    </row>
    <row r="32" spans="1:28">
      <c r="A32" s="38">
        <v>42609</v>
      </c>
      <c r="B32" s="39">
        <v>701</v>
      </c>
      <c r="C32" s="40" t="s">
        <v>5</v>
      </c>
      <c r="D32" s="41" t="s">
        <v>66</v>
      </c>
      <c r="E32" s="1"/>
      <c r="F32" s="1"/>
      <c r="G32" s="41" t="s">
        <v>67</v>
      </c>
      <c r="H32" s="42" t="s">
        <v>36</v>
      </c>
      <c r="I32" s="43">
        <v>1625</v>
      </c>
      <c r="J32" s="44"/>
      <c r="K32" s="45">
        <v>27</v>
      </c>
      <c r="L32" s="47">
        <f t="shared" si="4"/>
        <v>-265.68000000000018</v>
      </c>
      <c r="M32" s="46"/>
      <c r="N32" s="48"/>
      <c r="O32" s="49"/>
      <c r="P32" s="50"/>
      <c r="Q32" s="50"/>
      <c r="R32" s="51"/>
      <c r="S32" s="51"/>
      <c r="T32" s="52"/>
      <c r="U32" s="53">
        <f t="shared" si="0"/>
        <v>0</v>
      </c>
      <c r="V32" s="54" t="e">
        <f t="shared" si="5"/>
        <v>#REF!</v>
      </c>
      <c r="W32" s="55" t="e">
        <f t="shared" si="1"/>
        <v>#REF!</v>
      </c>
      <c r="X32" s="56"/>
      <c r="Y32" s="56"/>
      <c r="Z32" s="57">
        <v>1</v>
      </c>
      <c r="AA32" s="58">
        <f t="shared" si="2"/>
        <v>22.5</v>
      </c>
      <c r="AB32" s="58">
        <f t="shared" si="3"/>
        <v>4.5</v>
      </c>
    </row>
    <row r="33" spans="1:28">
      <c r="A33" s="38">
        <v>42610</v>
      </c>
      <c r="B33" s="39">
        <v>675</v>
      </c>
      <c r="C33" s="40" t="s">
        <v>0</v>
      </c>
      <c r="D33" s="41" t="s">
        <v>1</v>
      </c>
      <c r="E33" s="1" t="s">
        <v>68</v>
      </c>
      <c r="F33" s="1"/>
      <c r="G33" s="41" t="s">
        <v>69</v>
      </c>
      <c r="H33" s="42" t="s">
        <v>4</v>
      </c>
      <c r="I33" s="43">
        <v>1625</v>
      </c>
      <c r="J33" s="44"/>
      <c r="K33" s="45">
        <v>36</v>
      </c>
      <c r="L33" s="47">
        <f t="shared" si="4"/>
        <v>-301.68000000000018</v>
      </c>
      <c r="M33" s="46"/>
      <c r="N33" s="48">
        <v>32.090000000000003</v>
      </c>
      <c r="O33" s="49">
        <v>1.1220000000000001</v>
      </c>
      <c r="P33" s="50">
        <v>85568</v>
      </c>
      <c r="Q33" s="50">
        <v>441</v>
      </c>
      <c r="R33" s="51">
        <v>7.2766439909297054</v>
      </c>
      <c r="S33" s="51"/>
      <c r="T33" s="52"/>
      <c r="U33" s="53">
        <f t="shared" si="0"/>
        <v>0</v>
      </c>
      <c r="V33" s="54" t="e">
        <f t="shared" si="5"/>
        <v>#REF!</v>
      </c>
      <c r="W33" s="55" t="e">
        <f t="shared" si="1"/>
        <v>#REF!</v>
      </c>
      <c r="X33" s="56"/>
      <c r="Y33" s="56"/>
      <c r="Z33" s="57">
        <v>1</v>
      </c>
      <c r="AA33" s="58">
        <f t="shared" si="2"/>
        <v>30</v>
      </c>
      <c r="AB33" s="58">
        <f t="shared" si="3"/>
        <v>6</v>
      </c>
    </row>
    <row r="34" spans="1:28">
      <c r="A34" s="38">
        <v>42610</v>
      </c>
      <c r="B34" s="39">
        <v>676</v>
      </c>
      <c r="C34" s="40" t="s">
        <v>0</v>
      </c>
      <c r="D34" s="41" t="s">
        <v>1</v>
      </c>
      <c r="E34" s="1" t="s">
        <v>70</v>
      </c>
      <c r="F34" s="1"/>
      <c r="G34" s="41" t="s">
        <v>71</v>
      </c>
      <c r="H34" s="42" t="s">
        <v>4</v>
      </c>
      <c r="I34" s="43">
        <v>1625</v>
      </c>
      <c r="J34" s="44"/>
      <c r="K34" s="45">
        <v>30.68</v>
      </c>
      <c r="L34" s="47">
        <f t="shared" si="4"/>
        <v>-332.36000000000018</v>
      </c>
      <c r="M34" s="46"/>
      <c r="N34" s="48">
        <v>27.92</v>
      </c>
      <c r="O34" s="49">
        <v>1.099</v>
      </c>
      <c r="P34" s="50">
        <v>85949</v>
      </c>
      <c r="Q34" s="50">
        <v>381</v>
      </c>
      <c r="R34" s="51">
        <v>7.3280839895013132</v>
      </c>
      <c r="S34" s="51"/>
      <c r="T34" s="52"/>
      <c r="U34" s="53">
        <f t="shared" si="0"/>
        <v>0</v>
      </c>
      <c r="V34" s="54" t="e">
        <f t="shared" si="5"/>
        <v>#REF!</v>
      </c>
      <c r="W34" s="55" t="e">
        <f t="shared" si="1"/>
        <v>#REF!</v>
      </c>
      <c r="X34" s="56"/>
      <c r="Y34" s="56"/>
      <c r="Z34" s="57">
        <v>1</v>
      </c>
      <c r="AA34" s="58">
        <f t="shared" si="2"/>
        <v>25.566666666666666</v>
      </c>
      <c r="AB34" s="58">
        <f t="shared" si="3"/>
        <v>5.1133333333333333</v>
      </c>
    </row>
    <row r="35" spans="1:28">
      <c r="A35" s="38">
        <v>42610</v>
      </c>
      <c r="B35" s="39">
        <v>703</v>
      </c>
      <c r="C35" s="40" t="s">
        <v>5</v>
      </c>
      <c r="D35" s="41" t="s">
        <v>6</v>
      </c>
      <c r="E35" s="1"/>
      <c r="F35" s="1"/>
      <c r="G35" s="41" t="s">
        <v>7</v>
      </c>
      <c r="H35" s="42" t="s">
        <v>4</v>
      </c>
      <c r="I35" s="43">
        <v>1625</v>
      </c>
      <c r="J35" s="44"/>
      <c r="K35" s="45">
        <v>15.6</v>
      </c>
      <c r="L35" s="47">
        <f t="shared" si="4"/>
        <v>-347.96000000000021</v>
      </c>
      <c r="M35" s="46"/>
      <c r="N35" s="48"/>
      <c r="O35" s="49"/>
      <c r="P35" s="50"/>
      <c r="Q35" s="50"/>
      <c r="R35" s="51"/>
      <c r="S35" s="51"/>
      <c r="T35" s="52"/>
      <c r="U35" s="53">
        <f t="shared" si="0"/>
        <v>0</v>
      </c>
      <c r="V35" s="54" t="e">
        <f t="shared" si="5"/>
        <v>#REF!</v>
      </c>
      <c r="W35" s="55" t="e">
        <f t="shared" si="1"/>
        <v>#REF!</v>
      </c>
      <c r="X35" s="56"/>
      <c r="Y35" s="56"/>
      <c r="Z35" s="57">
        <v>1</v>
      </c>
      <c r="AA35" s="58">
        <f t="shared" si="2"/>
        <v>13</v>
      </c>
      <c r="AB35" s="58">
        <f t="shared" si="3"/>
        <v>2.5999999999999996</v>
      </c>
    </row>
    <row r="36" spans="1:28">
      <c r="A36" s="60">
        <v>42610</v>
      </c>
      <c r="B36" s="61">
        <v>704</v>
      </c>
      <c r="C36" s="62" t="s">
        <v>5</v>
      </c>
      <c r="D36" s="63" t="s">
        <v>6</v>
      </c>
      <c r="E36" s="64"/>
      <c r="F36" s="64"/>
      <c r="G36" s="63" t="s">
        <v>72</v>
      </c>
      <c r="H36" s="65" t="s">
        <v>4</v>
      </c>
      <c r="I36" s="66">
        <v>1625</v>
      </c>
      <c r="J36" s="67"/>
      <c r="K36" s="68">
        <v>3.1</v>
      </c>
      <c r="L36" s="69">
        <f t="shared" si="4"/>
        <v>-351.06000000000023</v>
      </c>
      <c r="M36" s="70"/>
      <c r="N36" s="71"/>
      <c r="O36" s="72"/>
      <c r="P36" s="73"/>
      <c r="Q36" s="73"/>
      <c r="R36" s="74"/>
      <c r="S36" s="74"/>
      <c r="T36" s="75"/>
      <c r="U36" s="76">
        <f t="shared" si="0"/>
        <v>0</v>
      </c>
      <c r="V36" s="77" t="e">
        <f t="shared" si="5"/>
        <v>#REF!</v>
      </c>
      <c r="W36" s="78" t="e">
        <f t="shared" si="1"/>
        <v>#REF!</v>
      </c>
      <c r="X36" s="79"/>
      <c r="Y36" s="79"/>
      <c r="Z36" s="80">
        <v>1</v>
      </c>
      <c r="AA36" s="81">
        <f t="shared" si="2"/>
        <v>2.5833333333333335</v>
      </c>
      <c r="AB36" s="81">
        <f t="shared" si="3"/>
        <v>0.51666666666666661</v>
      </c>
    </row>
  </sheetData>
  <mergeCells count="3">
    <mergeCell ref="V1:V2"/>
    <mergeCell ref="Z1:Z2"/>
    <mergeCell ref="AA1:AB1"/>
  </mergeCells>
  <conditionalFormatting sqref="U3:U36">
    <cfRule type="cellIs" dxfId="3" priority="3" stopIfTrue="1" operator="notEqual">
      <formula>0</formula>
    </cfRule>
  </conditionalFormatting>
  <conditionalFormatting sqref="A3:L36">
    <cfRule type="expression" dxfId="2" priority="2" stopIfTrue="1">
      <formula>$I3&gt;0</formula>
    </cfRule>
  </conditionalFormatting>
  <conditionalFormatting sqref="W3:W36">
    <cfRule type="expression" dxfId="1" priority="1" stopIfTrue="1">
      <formula>'\Users\Utilisateur\Desktop\comptes\[CAHIER DE COMPTES LBP au 08 mai 2022.xls]CCP TOULOUSE'!#REF!='\Users\Utilisateur\Desktop\comptes\[CAHIER DE COMPTES LBP au 08 mai 2022.xls]CCP TOULOUSE'!#REF!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2022-07-17T11:10:06Z</dcterms:created>
  <dcterms:modified xsi:type="dcterms:W3CDTF">2022-07-17T11:14:12Z</dcterms:modified>
</cp:coreProperties>
</file>