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ODEXO\"/>
    </mc:Choice>
  </mc:AlternateContent>
  <xr:revisionPtr revIDLastSave="0" documentId="8_{F026A74D-D1B9-494D-A465-4F6CE007F73F}" xr6:coauthVersionLast="47" xr6:coauthVersionMax="47" xr10:uidLastSave="{00000000-0000-0000-0000-000000000000}"/>
  <bookViews>
    <workbookView xWindow="-120" yWindow="-120" windowWidth="29040" windowHeight="15840" activeTab="1" xr2:uid="{E9E1153E-C2FE-4BA7-A25C-6F0B1F86D35E}"/>
  </bookViews>
  <sheets>
    <sheet name="BASE" sheetId="1" r:id="rId1"/>
    <sheet name="RECHERCHE" sheetId="2" r:id="rId2"/>
  </sheets>
  <externalReferences>
    <externalReference r:id="rId3"/>
  </externalReferences>
  <definedNames>
    <definedName name="rechercher">BASE!XFD6:INDEX(BASE!$G$19:$G$2100,MAX(BASE!$G$19:$G$2100),1)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506" i="1" l="1"/>
  <c r="B1505" i="1"/>
  <c r="B1504" i="1"/>
  <c r="B1503" i="1"/>
  <c r="B1502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4" i="1"/>
  <c r="B1463" i="1"/>
  <c r="B1462" i="1"/>
  <c r="B1459" i="1"/>
  <c r="B1458" i="1"/>
  <c r="B1457" i="1"/>
  <c r="B1456" i="1"/>
  <c r="B1455" i="1"/>
  <c r="B1454" i="1"/>
  <c r="B1453" i="1"/>
  <c r="B1451" i="1"/>
  <c r="B1450" i="1"/>
  <c r="B1449" i="1"/>
  <c r="B1448" i="1"/>
  <c r="B1447" i="1"/>
  <c r="B1446" i="1"/>
  <c r="B1445" i="1"/>
  <c r="B1444" i="1"/>
  <c r="B1440" i="1"/>
  <c r="B1439" i="1"/>
  <c r="B1437" i="1"/>
  <c r="B1435" i="1"/>
  <c r="B1434" i="1"/>
  <c r="B1433" i="1"/>
  <c r="B1432" i="1"/>
  <c r="B1430" i="1"/>
  <c r="B1429" i="1"/>
  <c r="B1426" i="1"/>
  <c r="B1425" i="1"/>
  <c r="B1424" i="1"/>
  <c r="B1423" i="1"/>
  <c r="B1422" i="1"/>
  <c r="B1421" i="1"/>
  <c r="B1420" i="1"/>
  <c r="B1419" i="1"/>
  <c r="B1416" i="1"/>
  <c r="B1415" i="1"/>
  <c r="B1414" i="1"/>
  <c r="B1413" i="1"/>
  <c r="B1412" i="1"/>
  <c r="B1409" i="1"/>
  <c r="B1408" i="1"/>
  <c r="B1406" i="1"/>
  <c r="B1405" i="1"/>
  <c r="B1403" i="1"/>
  <c r="B1402" i="1"/>
  <c r="B1401" i="1"/>
  <c r="B1400" i="1"/>
  <c r="B1399" i="1"/>
  <c r="B1395" i="1"/>
  <c r="B1394" i="1"/>
  <c r="B1393" i="1"/>
  <c r="B1391" i="1"/>
  <c r="B1390" i="1"/>
  <c r="B1389" i="1"/>
  <c r="B1388" i="1"/>
  <c r="B1387" i="1"/>
  <c r="B1386" i="1"/>
  <c r="B1385" i="1"/>
  <c r="B1384" i="1"/>
  <c r="B1383" i="1"/>
  <c r="B1382" i="1"/>
  <c r="B1380" i="1"/>
  <c r="B1379" i="1"/>
  <c r="B1378" i="1"/>
  <c r="B1377" i="1"/>
  <c r="B1376" i="1"/>
  <c r="B1375" i="1"/>
  <c r="B1374" i="1"/>
  <c r="B1372" i="1"/>
  <c r="B1371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2" i="1"/>
  <c r="B1351" i="1"/>
  <c r="B1349" i="1"/>
  <c r="B1348" i="1"/>
  <c r="B1346" i="1"/>
  <c r="B1344" i="1"/>
  <c r="B1343" i="1"/>
  <c r="B1342" i="1"/>
  <c r="B1341" i="1"/>
  <c r="B1340" i="1"/>
  <c r="B1339" i="1"/>
  <c r="B1338" i="1"/>
  <c r="B1336" i="1"/>
  <c r="B1335" i="1"/>
  <c r="B1333" i="1"/>
  <c r="B1332" i="1"/>
  <c r="B1331" i="1"/>
  <c r="B1330" i="1"/>
  <c r="B1328" i="1"/>
  <c r="B1327" i="1"/>
  <c r="B1324" i="1"/>
  <c r="B1323" i="1"/>
  <c r="B1322" i="1"/>
  <c r="B1321" i="1"/>
  <c r="B1319" i="1"/>
  <c r="B1318" i="1"/>
  <c r="B1317" i="1"/>
  <c r="B1316" i="1"/>
  <c r="B1315" i="1"/>
  <c r="B1314" i="1"/>
  <c r="B1312" i="1"/>
  <c r="B1311" i="1"/>
  <c r="B1310" i="1"/>
  <c r="B1309" i="1"/>
  <c r="B1308" i="1"/>
  <c r="B1306" i="1"/>
  <c r="B1305" i="1"/>
  <c r="B1304" i="1"/>
  <c r="B1303" i="1"/>
  <c r="B1302" i="1"/>
  <c r="B1301" i="1"/>
  <c r="B1300" i="1"/>
  <c r="B1299" i="1"/>
  <c r="B1298" i="1"/>
  <c r="B1297" i="1"/>
  <c r="B1294" i="1"/>
  <c r="B1293" i="1"/>
  <c r="B1292" i="1"/>
  <c r="B1291" i="1"/>
  <c r="B1287" i="1"/>
  <c r="B1284" i="1"/>
  <c r="B1283" i="1"/>
  <c r="B1282" i="1"/>
  <c r="B1281" i="1"/>
  <c r="B1278" i="1"/>
  <c r="B1277" i="1"/>
  <c r="B1276" i="1"/>
  <c r="B1275" i="1"/>
  <c r="B1274" i="1"/>
  <c r="B1273" i="1"/>
  <c r="B1271" i="1"/>
  <c r="B1269" i="1"/>
  <c r="B1267" i="1"/>
  <c r="B1265" i="1"/>
  <c r="B1264" i="1"/>
  <c r="B1263" i="1"/>
  <c r="B1262" i="1"/>
  <c r="B1261" i="1"/>
  <c r="B1260" i="1"/>
  <c r="B1258" i="1"/>
  <c r="B1257" i="1"/>
  <c r="B1255" i="1"/>
  <c r="B1254" i="1"/>
  <c r="B1253" i="1"/>
  <c r="B1252" i="1"/>
  <c r="B1251" i="1"/>
  <c r="B1249" i="1"/>
  <c r="B1248" i="1"/>
  <c r="B1245" i="1"/>
  <c r="B1244" i="1"/>
  <c r="B1243" i="1"/>
  <c r="B1240" i="1"/>
  <c r="B1233" i="1"/>
  <c r="B1232" i="1"/>
  <c r="B1230" i="1"/>
  <c r="B1229" i="1"/>
  <c r="B1228" i="1"/>
  <c r="B1227" i="1"/>
  <c r="B1226" i="1"/>
  <c r="B1224" i="1"/>
  <c r="B1223" i="1"/>
  <c r="B1222" i="1"/>
  <c r="B1218" i="1"/>
  <c r="B1217" i="1"/>
  <c r="B1215" i="1"/>
  <c r="B1214" i="1"/>
  <c r="B1213" i="1"/>
  <c r="B1212" i="1"/>
  <c r="B1210" i="1"/>
  <c r="B1207" i="1"/>
  <c r="B1204" i="1"/>
  <c r="B1202" i="1"/>
  <c r="B1201" i="1"/>
  <c r="B1200" i="1"/>
  <c r="B1199" i="1"/>
  <c r="B1198" i="1"/>
  <c r="B1196" i="1"/>
  <c r="B1195" i="1"/>
  <c r="B1193" i="1"/>
  <c r="B1191" i="1"/>
  <c r="B1190" i="1"/>
  <c r="B1189" i="1"/>
  <c r="B1188" i="1"/>
  <c r="B1187" i="1"/>
  <c r="B1186" i="1"/>
  <c r="B1185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59" i="1"/>
  <c r="B1157" i="1"/>
  <c r="B1154" i="1"/>
  <c r="B1153" i="1"/>
  <c r="B1151" i="1"/>
  <c r="B1150" i="1"/>
  <c r="B1149" i="1"/>
  <c r="B1148" i="1"/>
  <c r="B1146" i="1"/>
  <c r="B1145" i="1"/>
  <c r="B1142" i="1"/>
  <c r="B1141" i="1"/>
  <c r="B1140" i="1"/>
  <c r="B1139" i="1"/>
  <c r="B1138" i="1"/>
  <c r="B1135" i="1"/>
  <c r="B1134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6" i="1"/>
  <c r="B1055" i="1"/>
  <c r="B1054" i="1"/>
  <c r="B1053" i="1"/>
  <c r="B1052" i="1"/>
  <c r="B1051" i="1"/>
  <c r="B1050" i="1"/>
  <c r="B1049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1" i="1"/>
  <c r="B950" i="1"/>
  <c r="B949" i="1"/>
  <c r="B948" i="1"/>
  <c r="B944" i="1"/>
  <c r="B943" i="1"/>
  <c r="B942" i="1"/>
  <c r="B940" i="1"/>
  <c r="B939" i="1"/>
  <c r="B938" i="1"/>
  <c r="B937" i="1"/>
  <c r="B936" i="1"/>
  <c r="B935" i="1"/>
  <c r="B934" i="1"/>
  <c r="B933" i="1"/>
  <c r="B931" i="1"/>
  <c r="B930" i="1"/>
  <c r="B929" i="1"/>
  <c r="B928" i="1"/>
  <c r="B927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1" i="1"/>
  <c r="B910" i="1"/>
  <c r="B909" i="1"/>
  <c r="B908" i="1"/>
  <c r="B907" i="1"/>
  <c r="B904" i="1"/>
  <c r="B902" i="1"/>
  <c r="B901" i="1"/>
  <c r="B900" i="1"/>
  <c r="B899" i="1"/>
  <c r="B898" i="1"/>
  <c r="B897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68" i="1"/>
  <c r="B866" i="1"/>
  <c r="B865" i="1"/>
  <c r="B864" i="1"/>
  <c r="B863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2" i="1"/>
  <c r="B841" i="1"/>
  <c r="B840" i="1"/>
  <c r="B839" i="1"/>
  <c r="B838" i="1"/>
  <c r="B837" i="1"/>
  <c r="B836" i="1"/>
  <c r="B835" i="1"/>
  <c r="B834" i="1"/>
  <c r="B833" i="1"/>
  <c r="B831" i="1"/>
  <c r="B830" i="1"/>
  <c r="B829" i="1"/>
  <c r="B828" i="1"/>
  <c r="B827" i="1"/>
  <c r="B826" i="1"/>
  <c r="B825" i="1"/>
  <c r="B824" i="1"/>
  <c r="B822" i="1"/>
  <c r="B821" i="1"/>
  <c r="B820" i="1"/>
  <c r="B819" i="1"/>
  <c r="B818" i="1"/>
  <c r="B815" i="1"/>
  <c r="B814" i="1"/>
  <c r="B813" i="1"/>
  <c r="B812" i="1"/>
  <c r="B810" i="1"/>
  <c r="B809" i="1"/>
  <c r="B808" i="1"/>
  <c r="B807" i="1"/>
  <c r="B806" i="1"/>
  <c r="B805" i="1"/>
  <c r="B804" i="1"/>
  <c r="B803" i="1"/>
  <c r="B802" i="1"/>
  <c r="B801" i="1"/>
  <c r="B800" i="1"/>
  <c r="B797" i="1"/>
  <c r="B796" i="1"/>
  <c r="B793" i="1"/>
  <c r="B791" i="1"/>
  <c r="B790" i="1"/>
  <c r="B788" i="1"/>
  <c r="B787" i="1"/>
  <c r="B786" i="1"/>
  <c r="B785" i="1"/>
  <c r="B783" i="1"/>
  <c r="B782" i="1"/>
  <c r="B781" i="1"/>
  <c r="B780" i="1"/>
  <c r="B779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59" i="1"/>
  <c r="B758" i="1"/>
  <c r="B757" i="1"/>
  <c r="B756" i="1"/>
  <c r="B755" i="1"/>
  <c r="B751" i="1"/>
  <c r="B750" i="1"/>
  <c r="B749" i="1"/>
  <c r="B748" i="1"/>
  <c r="B747" i="1"/>
  <c r="B745" i="1"/>
  <c r="B744" i="1"/>
  <c r="B743" i="1"/>
  <c r="B742" i="1"/>
  <c r="B741" i="1"/>
  <c r="B740" i="1"/>
  <c r="B739" i="1"/>
  <c r="B738" i="1"/>
  <c r="B737" i="1"/>
  <c r="B736" i="1"/>
  <c r="B734" i="1"/>
  <c r="B733" i="1"/>
  <c r="B732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7" i="1"/>
  <c r="B716" i="1"/>
  <c r="B715" i="1"/>
  <c r="B714" i="1"/>
  <c r="B713" i="1"/>
  <c r="B712" i="1"/>
  <c r="B711" i="1"/>
  <c r="B710" i="1"/>
  <c r="B709" i="1"/>
  <c r="B707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4" i="1"/>
  <c r="B682" i="1"/>
  <c r="B678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3" i="1"/>
  <c r="B662" i="1"/>
  <c r="B661" i="1"/>
  <c r="B659" i="1"/>
  <c r="B657" i="1"/>
  <c r="B656" i="1"/>
  <c r="B655" i="1"/>
  <c r="B654" i="1"/>
  <c r="B653" i="1"/>
  <c r="B652" i="1"/>
  <c r="B648" i="1"/>
  <c r="B647" i="1"/>
  <c r="B646" i="1"/>
  <c r="B643" i="1"/>
  <c r="B642" i="1"/>
  <c r="B641" i="1"/>
  <c r="B640" i="1"/>
  <c r="B639" i="1"/>
  <c r="B638" i="1"/>
  <c r="B637" i="1"/>
  <c r="B634" i="1"/>
  <c r="B633" i="1"/>
  <c r="B632" i="1"/>
  <c r="B631" i="1"/>
  <c r="B629" i="1"/>
  <c r="B628" i="1"/>
  <c r="B627" i="1"/>
  <c r="B626" i="1"/>
  <c r="B625" i="1"/>
  <c r="B624" i="1"/>
  <c r="B622" i="1"/>
  <c r="B620" i="1"/>
  <c r="B619" i="1"/>
  <c r="B615" i="1"/>
  <c r="B614" i="1"/>
  <c r="B613" i="1"/>
  <c r="B612" i="1"/>
  <c r="B610" i="1"/>
  <c r="B609" i="1"/>
  <c r="B608" i="1"/>
  <c r="B607" i="1"/>
  <c r="B606" i="1"/>
  <c r="B605" i="1"/>
  <c r="B603" i="1"/>
  <c r="B599" i="1"/>
  <c r="B598" i="1"/>
  <c r="B597" i="1"/>
  <c r="B595" i="1"/>
  <c r="B594" i="1"/>
  <c r="B593" i="1"/>
  <c r="B591" i="1"/>
  <c r="B590" i="1"/>
  <c r="B589" i="1"/>
  <c r="B587" i="1"/>
  <c r="B585" i="1"/>
  <c r="B584" i="1"/>
  <c r="B583" i="1"/>
  <c r="B581" i="1"/>
  <c r="B580" i="1"/>
  <c r="B579" i="1"/>
  <c r="B577" i="1"/>
  <c r="B574" i="1"/>
  <c r="B572" i="1"/>
  <c r="B570" i="1"/>
  <c r="B567" i="1"/>
  <c r="B565" i="1"/>
  <c r="B564" i="1"/>
  <c r="B563" i="1"/>
  <c r="B561" i="1"/>
  <c r="B556" i="1"/>
  <c r="B555" i="1"/>
  <c r="B554" i="1"/>
  <c r="B552" i="1"/>
  <c r="B551" i="1"/>
  <c r="B550" i="1"/>
  <c r="B548" i="1"/>
  <c r="B543" i="1"/>
  <c r="B540" i="1"/>
  <c r="B539" i="1"/>
  <c r="B536" i="1"/>
  <c r="B532" i="1"/>
  <c r="B531" i="1"/>
  <c r="B530" i="1"/>
  <c r="B528" i="1"/>
  <c r="B527" i="1"/>
  <c r="B526" i="1"/>
  <c r="B525" i="1"/>
  <c r="B524" i="1"/>
  <c r="B523" i="1"/>
  <c r="B522" i="1"/>
  <c r="B521" i="1"/>
  <c r="B520" i="1"/>
  <c r="B519" i="1"/>
  <c r="B517" i="1"/>
  <c r="B516" i="1"/>
  <c r="B515" i="1"/>
  <c r="B512" i="1"/>
  <c r="B511" i="1"/>
  <c r="B509" i="1"/>
  <c r="B508" i="1"/>
  <c r="B507" i="1"/>
  <c r="B505" i="1"/>
  <c r="B504" i="1"/>
  <c r="B503" i="1"/>
  <c r="B502" i="1"/>
  <c r="B498" i="1"/>
  <c r="B496" i="1"/>
  <c r="B494" i="1"/>
  <c r="B491" i="1"/>
  <c r="B490" i="1"/>
  <c r="B488" i="1"/>
  <c r="B486" i="1"/>
  <c r="B483" i="1"/>
  <c r="B482" i="1"/>
  <c r="B476" i="1"/>
  <c r="B475" i="1"/>
  <c r="B474" i="1"/>
  <c r="B473" i="1"/>
  <c r="B469" i="1"/>
  <c r="B466" i="1"/>
  <c r="B463" i="1"/>
  <c r="B462" i="1"/>
  <c r="B461" i="1"/>
  <c r="B458" i="1"/>
  <c r="B456" i="1"/>
  <c r="B453" i="1"/>
  <c r="B452" i="1"/>
  <c r="B451" i="1"/>
  <c r="B450" i="1"/>
  <c r="B449" i="1"/>
  <c r="B448" i="1"/>
  <c r="B446" i="1"/>
  <c r="B445" i="1"/>
  <c r="B444" i="1"/>
  <c r="B442" i="1"/>
  <c r="B440" i="1"/>
  <c r="B439" i="1"/>
  <c r="B438" i="1"/>
  <c r="B437" i="1"/>
  <c r="B436" i="1"/>
  <c r="B434" i="1"/>
  <c r="B431" i="1"/>
  <c r="B430" i="1"/>
  <c r="B428" i="1"/>
  <c r="B425" i="1"/>
  <c r="B424" i="1"/>
  <c r="B422" i="1"/>
  <c r="B421" i="1"/>
  <c r="B419" i="1"/>
  <c r="B418" i="1"/>
  <c r="B417" i="1"/>
  <c r="B416" i="1"/>
  <c r="B415" i="1"/>
  <c r="B414" i="1"/>
  <c r="B413" i="1"/>
  <c r="B411" i="1"/>
  <c r="B409" i="1"/>
  <c r="B408" i="1"/>
  <c r="B406" i="1"/>
  <c r="B404" i="1"/>
  <c r="B403" i="1"/>
  <c r="B402" i="1"/>
  <c r="B401" i="1"/>
  <c r="B400" i="1"/>
  <c r="B399" i="1"/>
  <c r="B395" i="1"/>
  <c r="B393" i="1"/>
  <c r="B392" i="1"/>
  <c r="B391" i="1"/>
  <c r="B390" i="1"/>
  <c r="B387" i="1"/>
  <c r="B386" i="1"/>
  <c r="B384" i="1"/>
  <c r="B383" i="1"/>
  <c r="B382" i="1"/>
  <c r="B381" i="1"/>
  <c r="B380" i="1"/>
  <c r="B378" i="1"/>
  <c r="B376" i="1"/>
  <c r="B375" i="1"/>
  <c r="B374" i="1"/>
  <c r="B372" i="1"/>
  <c r="B370" i="1"/>
  <c r="B369" i="1"/>
  <c r="B366" i="1"/>
  <c r="B364" i="1"/>
  <c r="B363" i="1"/>
  <c r="B362" i="1"/>
  <c r="B361" i="1"/>
  <c r="B358" i="1"/>
  <c r="B354" i="1"/>
  <c r="B353" i="1"/>
  <c r="B350" i="1"/>
  <c r="B349" i="1"/>
  <c r="B348" i="1"/>
  <c r="B344" i="1"/>
  <c r="B343" i="1"/>
  <c r="B342" i="1"/>
  <c r="B341" i="1"/>
  <c r="B338" i="1"/>
  <c r="B337" i="1"/>
  <c r="B336" i="1"/>
  <c r="B334" i="1"/>
  <c r="B333" i="1"/>
  <c r="B331" i="1"/>
  <c r="B330" i="1"/>
  <c r="B327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7" i="1"/>
  <c r="B306" i="1"/>
  <c r="B305" i="1"/>
  <c r="B304" i="1"/>
  <c r="B303" i="1"/>
  <c r="B302" i="1"/>
  <c r="B300" i="1"/>
  <c r="B299" i="1"/>
  <c r="B298" i="1"/>
  <c r="B297" i="1"/>
  <c r="B295" i="1"/>
  <c r="B294" i="1"/>
  <c r="B291" i="1"/>
  <c r="B290" i="1"/>
  <c r="B289" i="1"/>
  <c r="B288" i="1"/>
  <c r="B287" i="1"/>
  <c r="B285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8" i="1"/>
  <c r="B267" i="1"/>
  <c r="B266" i="1"/>
  <c r="B265" i="1"/>
  <c r="B262" i="1"/>
  <c r="B261" i="1"/>
  <c r="B260" i="1"/>
  <c r="B259" i="1"/>
  <c r="B258" i="1"/>
  <c r="B257" i="1"/>
  <c r="B256" i="1"/>
  <c r="B253" i="1"/>
  <c r="B251" i="1"/>
  <c r="B250" i="1"/>
  <c r="B249" i="1"/>
  <c r="B247" i="1"/>
  <c r="B246" i="1"/>
  <c r="B245" i="1"/>
  <c r="B243" i="1"/>
  <c r="B242" i="1"/>
  <c r="B241" i="1"/>
  <c r="B240" i="1"/>
  <c r="B239" i="1"/>
  <c r="B234" i="1"/>
  <c r="B233" i="1"/>
  <c r="B229" i="1"/>
  <c r="B228" i="1"/>
  <c r="B227" i="1"/>
  <c r="B226" i="1"/>
  <c r="B225" i="1"/>
  <c r="B224" i="1"/>
  <c r="B223" i="1"/>
  <c r="B222" i="1"/>
  <c r="B221" i="1"/>
  <c r="B220" i="1"/>
  <c r="B218" i="1"/>
  <c r="B217" i="1"/>
  <c r="B216" i="1"/>
  <c r="B214" i="1"/>
  <c r="B213" i="1"/>
  <c r="B212" i="1"/>
  <c r="B209" i="1"/>
  <c r="B208" i="1"/>
  <c r="B207" i="1"/>
  <c r="B206" i="1"/>
  <c r="B205" i="1"/>
  <c r="B204" i="1"/>
  <c r="B203" i="1"/>
  <c r="B202" i="1"/>
  <c r="B201" i="1"/>
  <c r="B200" i="1"/>
  <c r="B199" i="1"/>
  <c r="B196" i="1"/>
  <c r="B195" i="1"/>
  <c r="B194" i="1"/>
  <c r="B193" i="1"/>
  <c r="B192" i="1"/>
  <c r="B191" i="1"/>
  <c r="B189" i="1"/>
  <c r="B187" i="1"/>
  <c r="B185" i="1"/>
  <c r="B183" i="1"/>
  <c r="B182" i="1"/>
  <c r="B181" i="1"/>
  <c r="B180" i="1"/>
  <c r="B179" i="1"/>
  <c r="B177" i="1"/>
  <c r="B175" i="1"/>
  <c r="B145" i="1"/>
  <c r="B135" i="1"/>
  <c r="B96" i="1"/>
  <c r="B78" i="1"/>
  <c r="B75" i="1"/>
  <c r="B74" i="1"/>
  <c r="B73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6" i="1"/>
  <c r="B35" i="1"/>
  <c r="B34" i="1"/>
  <c r="B33" i="1"/>
  <c r="B31" i="1"/>
  <c r="B30" i="1"/>
  <c r="B27" i="1"/>
  <c r="B26" i="1"/>
  <c r="B22" i="1"/>
  <c r="B21" i="1"/>
  <c r="B19" i="1"/>
</calcChain>
</file>

<file path=xl/sharedStrings.xml><?xml version="1.0" encoding="utf-8"?>
<sst xmlns="http://schemas.openxmlformats.org/spreadsheetml/2006/main" count="1622" uniqueCount="1413">
  <si>
    <t>Colonne1</t>
  </si>
  <si>
    <t>1/2 AVOCAT  VINAIGRETTE</t>
  </si>
  <si>
    <t>1/2 AVOCAT VINAIGRETTE MOUTARDE A L'ANCIENNE</t>
  </si>
  <si>
    <t>BETTRAVE NATURE</t>
  </si>
  <si>
    <t>1/2 AVOCAT MAYONNAISE CURRY</t>
  </si>
  <si>
    <t xml:space="preserve">1/2 AVOCAT MAYONNAISE </t>
  </si>
  <si>
    <t>1/2 AVOCAT MAYONNAISE CREVETTE</t>
  </si>
  <si>
    <t>1/2 AVOCAT CREVETTE SAUCE COCKTAIL</t>
  </si>
  <si>
    <t>1/2 PAMPLEMOUSSE</t>
  </si>
  <si>
    <t>BETTERAVE</t>
  </si>
  <si>
    <t>BETTERAVE MOUSSE RAIFORT</t>
  </si>
  <si>
    <t>BRUNOISE DE LEGUMES CUITS  NATURE</t>
  </si>
  <si>
    <t>CAROTTE RAPEE</t>
  </si>
  <si>
    <t>CAROTTE CONFITE CHERMOULA</t>
  </si>
  <si>
    <t xml:space="preserve">CELERI BRANCHE NATURE </t>
  </si>
  <si>
    <t>CELERI RAVE NATURE</t>
  </si>
  <si>
    <t>CELERI RAVE SAUCE TARTARE BOUQUET MACHE</t>
  </si>
  <si>
    <t>CELERI REMOULADE</t>
  </si>
  <si>
    <t>CELERI RAVE REMOULADE A L'ANCIENNE</t>
  </si>
  <si>
    <t>CHAMPIGNONS À LA GRECQUE</t>
  </si>
  <si>
    <t>CHAMPIGNONS CITRONNES</t>
  </si>
  <si>
    <t>CHAMPIGNONS FRAIS AUX ECLATS DE NOISETTES</t>
  </si>
  <si>
    <t>CHOU BLANC</t>
  </si>
  <si>
    <t>CHOU BLANC NATURE</t>
  </si>
  <si>
    <t>CHOU FLEUR CUIT NATURE</t>
  </si>
  <si>
    <t>CHOU FLEUR MAYONNAISE</t>
  </si>
  <si>
    <t>CHOU ROUGE</t>
  </si>
  <si>
    <t>CŒUR DE PALMIER</t>
  </si>
  <si>
    <t>COLESLAW MAYONAISE</t>
  </si>
  <si>
    <t>COLESLAW NATURE</t>
  </si>
  <si>
    <t>CONCOMBRE</t>
  </si>
  <si>
    <t>COURGETTES FRAICHES RAPEES NATURES</t>
  </si>
  <si>
    <t>FENOUIL NATURE EMINCE</t>
  </si>
  <si>
    <t>HARICOTS BLANCS CUITS NATURES</t>
  </si>
  <si>
    <t>HARICOT VERT NATURE</t>
  </si>
  <si>
    <t>HARICOTS BEURRE CUITS NATURES</t>
  </si>
  <si>
    <t>HARICOTS ROUGES NATURES</t>
  </si>
  <si>
    <t>MAIS</t>
  </si>
  <si>
    <t>MAIS NATURE</t>
  </si>
  <si>
    <t>MELANGE DE LEGUMES RACINES NATURES</t>
  </si>
  <si>
    <t>MELON</t>
  </si>
  <si>
    <t>NAVET LONG NATURE RAPE</t>
  </si>
  <si>
    <t>PASTEQUE</t>
  </si>
  <si>
    <t>PETITS POIS CUITS NATURES</t>
  </si>
  <si>
    <t>POIREAU NATURE</t>
  </si>
  <si>
    <t>POIREAU VINAIGRETTE MIMOSA</t>
  </si>
  <si>
    <t xml:space="preserve">POMME DE TERRE CUBE NATURE </t>
  </si>
  <si>
    <t>PRINTANIERE DE LEGUMES CUITS NATURE</t>
  </si>
  <si>
    <t>RADIS BEURRE</t>
  </si>
  <si>
    <t>RADIS NOIR</t>
  </si>
  <si>
    <t>SALADE VERTE</t>
  </si>
  <si>
    <t>TARTARE DE CHAMPIGNONS FRAIS</t>
  </si>
  <si>
    <t>SALADES BAR</t>
  </si>
  <si>
    <t>PRIMEUR GRAND MODELE</t>
  </si>
  <si>
    <t>PRIMEUR MOYEN MODELE</t>
  </si>
  <si>
    <t>PRIMEUR PETIT MODELE</t>
  </si>
  <si>
    <t>HO COMPOSES</t>
  </si>
  <si>
    <t>ASPERGE VINAIGRETTE</t>
  </si>
  <si>
    <t>ARTICHAUT FEVE OIGNON GRANA PADANO ROQUETTE</t>
  </si>
  <si>
    <t>BETTERAVE CUITE RAPEE OEUF POCHE</t>
  </si>
  <si>
    <t>BOULETTE NOIX DE CAJOU ŒUF OIGNON PERSIL PIMENT ANANAS</t>
  </si>
  <si>
    <t>ASPERGE BLANCHE MESCLUN OEUF MIMOSE</t>
  </si>
  <si>
    <t>FRISEE LARDONS OEUF POCHE</t>
  </si>
  <si>
    <t>ASPERGES VERTES VINAIGRETTE</t>
  </si>
  <si>
    <t>BAVAROIS CHOU FLEUR PAPRIKA</t>
  </si>
  <si>
    <t>BAVAROISE CAROTTE POMELO</t>
  </si>
  <si>
    <t>BOUCHEE TORTILLAS COULIS GASPACHO</t>
  </si>
  <si>
    <t>BUTTERNUT RAPE FROMAGE BLANC AVOCAT</t>
  </si>
  <si>
    <t>BRICK CHEVRE MIEL</t>
  </si>
  <si>
    <t>CAKE ANDALOUE</t>
  </si>
  <si>
    <t>CAKE AU BLEU MIEL ET ROMARIN</t>
  </si>
  <si>
    <t>CAKE CHEVRE OIGNON NOIX</t>
  </si>
  <si>
    <t>CAKE COURGETTE GRILLEE ESTRAGON</t>
  </si>
  <si>
    <t>CAKE FORESTIER</t>
  </si>
  <si>
    <t>CAKE LARDON CHEDDAR MAIS</t>
  </si>
  <si>
    <t>CAKE TOMATE MOZZARELLA PESTO</t>
  </si>
  <si>
    <t>CAKE TOMATE CONFITE RICOTTA SARRIETTE</t>
  </si>
  <si>
    <t>CAVIAR D'AUBERGINE</t>
  </si>
  <si>
    <t>CAVIAR AUBERGINE CHEVRE</t>
  </si>
  <si>
    <t>CAVIAR AUBERGINE MOZZARELLA BASILIC CÂPRES FRITS</t>
  </si>
  <si>
    <t>CAVIAR COURGETTE GRANA PADANO ROMARIN</t>
  </si>
  <si>
    <t>CHAMPIGNON CRU OIGNON ET NOIX</t>
  </si>
  <si>
    <t>CHAMPIGNON FARCI RICOTTA CHIPS JAMBON CRU</t>
  </si>
  <si>
    <t>CHOU BLANC AUX GESIERS</t>
  </si>
  <si>
    <t>CHOU BLANC MARINE A LA JAPONAISE</t>
  </si>
  <si>
    <t>CLAFOUTIS POIREAU MOZZARELLA</t>
  </si>
  <si>
    <t>COLESLAW ASPERGE VERTE ET RADIS</t>
  </si>
  <si>
    <t>CREME BRULEE FOIE GRAS PAIN D'EPICES</t>
  </si>
  <si>
    <t>CROQUETTE POULET PIMENTE</t>
  </si>
  <si>
    <t>CRUMBLE CONCOMBRE CHEVRE</t>
  </si>
  <si>
    <t>CRUMBLE SALE CONCOMBRE CHEVRE PARMESAN</t>
  </si>
  <si>
    <t>CRUMBLE DE CHOU FLEUR ET ARTICHAUT</t>
  </si>
  <si>
    <t>CRUMBLE DE PARMESAN PATATE DOUCE</t>
  </si>
  <si>
    <t>CRUMBLE PATATE DOUCE CAROTTE NOIX PECAN COCO EPICES</t>
  </si>
  <si>
    <t>Colonne38</t>
  </si>
  <si>
    <t>?</t>
  </si>
  <si>
    <t>TETSTE</t>
  </si>
  <si>
    <t>CRUMBLE POIREAUX LARDONS</t>
  </si>
  <si>
    <t>CRUMBLE DE TOMATE BASILIC PIMENT D'ESPELETTE</t>
  </si>
  <si>
    <t>FENOUIL À LA GRECQUE</t>
  </si>
  <si>
    <t>FEUILLANTINE CHAMPIGNONS DE PARIS</t>
  </si>
  <si>
    <t>FEUILLANTINE TOMATE MOUTARDE ROQUETTE</t>
  </si>
  <si>
    <t>FEUILLETE FRANCOMTOIS</t>
  </si>
  <si>
    <t>FEUILLETE AUBERGINE RICOTTA MENTHE</t>
  </si>
  <si>
    <t>FOND D'ARTICHAUT</t>
  </si>
  <si>
    <t xml:space="preserve">FLAN DE FOIE GRAS A LA BISQUE HOMARD </t>
  </si>
  <si>
    <t>FRICASSEE D'ASPERGES VERTES, ŒUF POCHE,BACON</t>
  </si>
  <si>
    <t>GUACAMOLE MAISON</t>
  </si>
  <si>
    <t>HARICOTS VERTS</t>
  </si>
  <si>
    <t>HOUMOUS DE CAROTTE ORANGE CURCUMA</t>
  </si>
  <si>
    <t>HOUMOUS DE BETTERAVE</t>
  </si>
  <si>
    <t>HOUMOUS DE BROCOLIS &amp; SESAME</t>
  </si>
  <si>
    <t>HOUMOUS DE VERT</t>
  </si>
  <si>
    <t>HOUMOUS DE POIS CHICHE AVOCAT AIL BASILIC</t>
  </si>
  <si>
    <t>HOUMOUS HARICOTS ROUGES POIS CHICHE &amp; SESAME</t>
  </si>
  <si>
    <t>MELON JAMBON CRU ROQUETTE MOZZARELLA BASILIC</t>
  </si>
  <si>
    <t>MELON TOMATE MOZZARELLA BASILIC</t>
  </si>
  <si>
    <t>LENTILLES</t>
  </si>
  <si>
    <t>MACEDOINE</t>
  </si>
  <si>
    <t>MILLE FEUILLE DE TOMATE CANTADOU</t>
  </si>
  <si>
    <t>MOUSSE CHEVRE FRAIS</t>
  </si>
  <si>
    <t>MOUSSE CHEVRE FRAIS TOMATE CONFITE GRESSIN</t>
  </si>
  <si>
    <t>MOUSSE CELERI RAVE HUILE NOISETTE CRACKER</t>
  </si>
  <si>
    <t>MOUSSE GORGONZOLA LARD PISTACHE PIMENT</t>
  </si>
  <si>
    <t>MOUSSELINE ASPERGE VERTE MASCARPONE</t>
  </si>
  <si>
    <t>NEMS POULET 2 PIECES</t>
  </si>
  <si>
    <t>OEUF DUR</t>
  </si>
  <si>
    <t>ŒUF DUR MIMOSA MAYONNAISE CIBOULETTE</t>
  </si>
  <si>
    <t>OEUF EN GELEE</t>
  </si>
  <si>
    <t>ŒUF POCHE LENTILLES VERTES VINAIGRETTE MIEL</t>
  </si>
  <si>
    <t>PASTEQUE FROMAGE DE BREBIS OIGNON ROUGE OLIVE NOIRE</t>
  </si>
  <si>
    <t>PANZANELLA TOMATE CROÛTON CONCOMBRE ROQUETTE BASILIC</t>
  </si>
  <si>
    <t>PIPERADE DE LEGUMES PIMENT ESPELETTE</t>
  </si>
  <si>
    <t>PISSALADIERE</t>
  </si>
  <si>
    <t>POIREAU SAUCE RAVIGOTE</t>
  </si>
  <si>
    <t>POIREAU VINAIGRETTE</t>
  </si>
  <si>
    <t>POIREAU SAUCE GRIBICHE</t>
  </si>
  <si>
    <t>POIVRONADE CANTAL MOUILLETTE PIMENTEE</t>
  </si>
  <si>
    <t>POIVRON CONFIT AU ROMARIN</t>
  </si>
  <si>
    <t>QUICHE ARTICHAUT JAMBON SEC</t>
  </si>
  <si>
    <t>ROYALE CHOU FLEUR CHAMPIGNON CAMEMBERT</t>
  </si>
  <si>
    <t>ROYALE BROCOLIS MOUSSE LEGERE</t>
  </si>
  <si>
    <t>SALSIFIS FACON HOUMOUS</t>
  </si>
  <si>
    <t>TARTARE DE CELERI BRANCHE RICOTTA CITRON NOISETTE MANGUE</t>
  </si>
  <si>
    <t>TARTELETTE CITROUILLE MUNSTER</t>
  </si>
  <si>
    <t>TATIN D'ECHALOTE CHEVRE NOISETTE HERBES FRAICHES</t>
  </si>
  <si>
    <t>TERRINE DE LEGUMES SAUCE YAOURT</t>
  </si>
  <si>
    <t>TORTILLA ESPAGNOLE FEVE ET JAMBON</t>
  </si>
  <si>
    <t>TORTILLAS À L'ESPAGNOLE CHORIZO</t>
  </si>
  <si>
    <t>WRAP DE POULET PANE BACON EPICE CAJUN</t>
  </si>
  <si>
    <t>WRAP DE POULET, CHORIZO, GUACAMOLE</t>
  </si>
  <si>
    <t>WRAP JAMBON SEC FROMAGE FRAIS SALADE</t>
  </si>
  <si>
    <t>WRAP LEGUMES D'ÉTÉ FROMAGE DE BREBIS</t>
  </si>
  <si>
    <t>WRAP LEGUMES D'ETE FETA</t>
  </si>
  <si>
    <t>SALADES COMPOSEES</t>
  </si>
  <si>
    <t>AUBERGINE ROTIE SALSA FRESCA</t>
  </si>
  <si>
    <t>BETTERAVE MACHE BASILIC</t>
  </si>
  <si>
    <t>BOULGOUR OIGNON CORIANDRE PERSIL</t>
  </si>
  <si>
    <t>CELERI ET CHORIZO</t>
  </si>
  <si>
    <t>CEVICHE CŒUR DE PALMIER AVOCAT MANGUE CORIANDRE CITRON</t>
  </si>
  <si>
    <t>CHOU CAROTTE PIMENT CELERI BRANCHE CACAHUETE SAUCE SOJA</t>
  </si>
  <si>
    <t>CHOU CHINOIS LARDONS VINAIGRETTE DE FRAMBOISE</t>
  </si>
  <si>
    <t>CHOU FLEUR MIMOSA SAUCE VIERGE</t>
  </si>
  <si>
    <t>CONCOMBRE CREME CURRY CORIANDRE SESAME</t>
  </si>
  <si>
    <t>CONCOMBRE CREME FINES HERBES CITRON</t>
  </si>
  <si>
    <t xml:space="preserve">CONCOMBRE SAUCE VERTE </t>
  </si>
  <si>
    <t>CONCOMBRE MENTHE SESAME</t>
  </si>
  <si>
    <t>CONCOMBRE, RICOTTA ET OIGNON</t>
  </si>
  <si>
    <t>CONCHIGLIE PESTO JAMBON GRANA PADANO ROQUETTE</t>
  </si>
  <si>
    <t xml:space="preserve">FRISEE AUX LARDONS </t>
  </si>
  <si>
    <t>FRISEE CERVELAS OIGNON CARAMELISE</t>
  </si>
  <si>
    <t>GOURMANDE CHEF</t>
  </si>
  <si>
    <t>GOURMANDE NICOISE</t>
  </si>
  <si>
    <t>HARICOTS MUNGO AUX AGRUMES</t>
  </si>
  <si>
    <t>HARICOTS MUNGO SAUTES POIRE CELERI SESAME</t>
  </si>
  <si>
    <t>LENTILLES A LA COPPA</t>
  </si>
  <si>
    <t>LENTILLES RUSTIQUES</t>
  </si>
  <si>
    <t>PANNA COTTA AVOCAT MANGUE CITRON VERT CORIANDRE</t>
  </si>
  <si>
    <t>PANNA COTTA PASTEQUE JAMBON SEC CERFEUIL</t>
  </si>
  <si>
    <t>PIEMONTAISE</t>
  </si>
  <si>
    <t>PIEMONTAISE  (sans porc)</t>
  </si>
  <si>
    <t xml:space="preserve">PIEMONTAISE AU POULET </t>
  </si>
  <si>
    <t>ROQUETTE CHAMPIGNON TOMATE EPICE CROÛTON</t>
  </si>
  <si>
    <t>SALADE ARTICHAUT MOZZARELLA TOMATE CONFITE SPECK ET ASPERGE</t>
  </si>
  <si>
    <t>SALADE CAESAR</t>
  </si>
  <si>
    <t>SALADE CHINOISE</t>
  </si>
  <si>
    <t>SALADE CHOU ROUGE CERVELAS MOUTARDE ŒUF</t>
  </si>
  <si>
    <t>SALADE COBB(Salade Sucrine, Poulet, Gorgonzola, Avocat)</t>
  </si>
  <si>
    <t>SALADE DE CREVETTE POMELO RADIS</t>
  </si>
  <si>
    <t>SALADE DE LENTILLES AU CHEVRE</t>
  </si>
  <si>
    <t xml:space="preserve">SALADE DE LENTILLES CHEVRE FRAMBOISE </t>
  </si>
  <si>
    <t>SALADE DE LENTILLES MOUSSE CHEVRE</t>
  </si>
  <si>
    <t>SALADE DE MAIS EXOTIQUE</t>
  </si>
  <si>
    <t>SALADE DE PATES</t>
  </si>
  <si>
    <t>SALADE DE PENNE AUX PETITS LEGUMES ET CERFEUIL</t>
  </si>
  <si>
    <t>PENNE MOUTARDEE CREME RAIFORT MOUTARDE CIBOULETTE</t>
  </si>
  <si>
    <t>SALADE DE PENNE ET JAMBON CRU</t>
  </si>
  <si>
    <t>SALADE DE RIZ</t>
  </si>
  <si>
    <t>SALADE DE RIZ PARFUME, AMANDE, CURCUMA ET PAVOT</t>
  </si>
  <si>
    <t>SALADE RIZ ANANAS CREVETTE CORIANDRE THAÏ</t>
  </si>
  <si>
    <t>SALADE DE ROQUETTE POMME DE TERRE LARDON</t>
  </si>
  <si>
    <t>SALADE DE SOJA</t>
  </si>
  <si>
    <t>SALADE DE TOMATE</t>
  </si>
  <si>
    <t>SALADE D'ENDIVE</t>
  </si>
  <si>
    <t>SALADE D'ŒUF BACON</t>
  </si>
  <si>
    <t>SALADE D'ŒUF POCHE NATURE</t>
  </si>
  <si>
    <t>SALADE DU SUD-OUEST</t>
  </si>
  <si>
    <t>SALADE GRECQUE</t>
  </si>
  <si>
    <t>SALADE LENTILLES SAUCISSE FUMEE</t>
  </si>
  <si>
    <t>SALADE MACHE CHOU BLANC CROUTON</t>
  </si>
  <si>
    <t>SALADE DE MACHE CAROTTE BETTERAVE RAISINS SECS PIGNON DE PIN</t>
  </si>
  <si>
    <t>SALADE MEXICAINE AU POULET</t>
  </si>
  <si>
    <t>SALADE MESCLUN TOMATE EPICES CHAMPIGNON CROÛTON</t>
  </si>
  <si>
    <t>SALADE NICOISE</t>
  </si>
  <si>
    <t>SALADE ŒUF POCHE NATURE</t>
  </si>
  <si>
    <t>SALADE ŒUF BACON CROÛTON</t>
  </si>
  <si>
    <t>SALADE QUINOA FROMAGE BREBIS CAROTTE BETTERAVE MESCLUN</t>
  </si>
  <si>
    <t>SALADE QUINOA ASPERGE VERTE CHEDDAR AMANDE</t>
  </si>
  <si>
    <t>SALADE ROQUETTE TOMATE EPICES CHAMPIGNON CROUTON</t>
  </si>
  <si>
    <t>SALADE SAVOYARDE</t>
  </si>
  <si>
    <t>SALADE WALDORFF</t>
  </si>
  <si>
    <t>SEMOULE TOMATE BASILIC</t>
  </si>
  <si>
    <t>TABOULE</t>
  </si>
  <si>
    <t>TABOULE AU CITRON CONFIT</t>
  </si>
  <si>
    <t>TABOULE LIBANAIS</t>
  </si>
  <si>
    <t>TOMATE AU CANTADOU</t>
  </si>
  <si>
    <t>TOMATE FETA</t>
  </si>
  <si>
    <t>TOMATE AU CHEVRE</t>
  </si>
  <si>
    <t>TOMATE AU CHEVRE BASILIC</t>
  </si>
  <si>
    <t>TOMATE CIBOULETTE</t>
  </si>
  <si>
    <t>TOMATE MIMOSA</t>
  </si>
  <si>
    <t>TOMATE MOZZARELLA</t>
  </si>
  <si>
    <t>TOMATE SURIMI</t>
  </si>
  <si>
    <t>TOMATE ŒUF</t>
  </si>
  <si>
    <t xml:space="preserve">POISSONS ET PRODUITS DE LA MER POUR HORS D'ŒUVRE </t>
  </si>
  <si>
    <t>ANCHOIS - POMME DE TERRE</t>
  </si>
  <si>
    <t>AVOCAT SURIMI</t>
  </si>
  <si>
    <t>BLINIS MINI SAUMON FUME CREME</t>
  </si>
  <si>
    <t>CAKE THON OLIVE ROQUETTE</t>
  </si>
  <si>
    <t>CEVICHE CREVETTE AGRUME</t>
  </si>
  <si>
    <t>CREVETTES ROSES - BEURRE</t>
  </si>
  <si>
    <t>CONCOMBRE FEVE RADIS OIGNON BLANC THON ORIGAN</t>
  </si>
  <si>
    <t xml:space="preserve">ESCABECHE DE MAQUEREAU </t>
  </si>
  <si>
    <t>FILET DE HARENG</t>
  </si>
  <si>
    <t>FILET DE MAQUEREAU</t>
  </si>
  <si>
    <t xml:space="preserve">HARENG POMME A L'HUILE </t>
  </si>
  <si>
    <t xml:space="preserve">MUFFIN SAUMON ANETH </t>
  </si>
  <si>
    <t>MUFFIN FROMAGE DE BREBIS THYM CITRON</t>
  </si>
  <si>
    <t>PIEMONTAISE AU THON</t>
  </si>
  <si>
    <t>POMME DE TERRE AU SURIMI</t>
  </si>
  <si>
    <t>QUICHE SAUMON LEGUMES BASILIC</t>
  </si>
  <si>
    <t>RILLETTES DE MAQUEREAU</t>
  </si>
  <si>
    <t>RILLETTES DE MAQUEREAU YAOURT CONDIMENTS</t>
  </si>
  <si>
    <t xml:space="preserve">RILLETTES DE SARDINE </t>
  </si>
  <si>
    <t>RILLETTES DE SAUMON</t>
  </si>
  <si>
    <t>ROLLMOPS</t>
  </si>
  <si>
    <t>SALADE PENNE RIGATE SURIMI VINAIGRETTE RAIFORT</t>
  </si>
  <si>
    <t>SAUMON FUME</t>
  </si>
  <si>
    <t>TAPAS DE POULET</t>
  </si>
  <si>
    <t>TAPAS SARDINE COURGETTE MESCLUN</t>
  </si>
  <si>
    <t>TAPAS SARDINE MESCLUN</t>
  </si>
  <si>
    <t>TAPAS THON TOMATE MESCLUN</t>
  </si>
  <si>
    <t>TARTARE DE CONCOMBRE HARENG FUME MOUTARDE ANCIENNE</t>
  </si>
  <si>
    <t>TERRINE DE POISSON</t>
  </si>
  <si>
    <t>TERRINE DE SAUMON</t>
  </si>
  <si>
    <t>VERRINE DE THON  CREVETTE ET AVOCAT</t>
  </si>
  <si>
    <t>VERRINE GUACAMOLE AU SURIMI</t>
  </si>
  <si>
    <t>WRAP AU SAUMON FUME ET  AVOCAT</t>
  </si>
  <si>
    <t>CHARCUTERIES</t>
  </si>
  <si>
    <t>ANDOUILLE</t>
  </si>
  <si>
    <t>CERVELAS A L'ECHALOTE</t>
  </si>
  <si>
    <t>CERVELAS VINAIGRETTE OIGNON ROUGE</t>
  </si>
  <si>
    <t>CHORIZO</t>
  </si>
  <si>
    <t>COPPA</t>
  </si>
  <si>
    <t>CREME DE FOIE</t>
  </si>
  <si>
    <t>FROMAGE DE TETE</t>
  </si>
  <si>
    <t>FROMAGE DE TETE MOUTARDE</t>
  </si>
  <si>
    <t>GALANTINE DE VOLAILLE</t>
  </si>
  <si>
    <t>JAMBON BLANC SUPERIEUR</t>
  </si>
  <si>
    <t>JAMBON DE PAYS</t>
  </si>
  <si>
    <t>MORTADELLE</t>
  </si>
  <si>
    <t>MOUSSE DE CANARD</t>
  </si>
  <si>
    <t xml:space="preserve">MUSEAU A LA VINAIGRETTE </t>
  </si>
  <si>
    <t>MOUSSEROND DE CANARD</t>
  </si>
  <si>
    <t>PATE DE CAMPAGNE</t>
  </si>
  <si>
    <t>PATE DE CANARD</t>
  </si>
  <si>
    <t>PATE DE FOIE</t>
  </si>
  <si>
    <t xml:space="preserve">PATE DE LAPIN  </t>
  </si>
  <si>
    <t>PATE EN CROUTE</t>
  </si>
  <si>
    <t>PATE EN CROUTE DE CANARD</t>
  </si>
  <si>
    <t>PATE FORESTIER</t>
  </si>
  <si>
    <t>RILLETTES D'OIE</t>
  </si>
  <si>
    <t>RILLETTES PUR PORC</t>
  </si>
  <si>
    <t>ROSETTE</t>
  </si>
  <si>
    <t>SALAMI</t>
  </si>
  <si>
    <t xml:space="preserve">SAUCISSON A L'AIL </t>
  </si>
  <si>
    <t>SAUCISSON SEC PP</t>
  </si>
  <si>
    <t>TERRINE AU POIVRE VERT</t>
  </si>
  <si>
    <t>TERRINE DE CAMPAGNE</t>
  </si>
  <si>
    <t>TERRINE DE LAPIN</t>
  </si>
  <si>
    <t>TERRINE DE CHEVREUIL</t>
  </si>
  <si>
    <t>TERRINE DE SANGLIER</t>
  </si>
  <si>
    <t xml:space="preserve">POISSONS ET PRODUITS DE LA MER </t>
  </si>
  <si>
    <t>AILE DE RAIE</t>
  </si>
  <si>
    <t>AILE DE RAIE MOUTARDE A L'ANCIENNE</t>
  </si>
  <si>
    <t>AILE DE RAIE CREME CITRON CÂPRES</t>
  </si>
  <si>
    <t>BLANQUETTE DE SAUMON</t>
  </si>
  <si>
    <t>BROCHETTE DE POISSON</t>
  </si>
  <si>
    <t>BROCHETTE DE LOTTE COURGETTE SAUCE AUX AGRUMES</t>
  </si>
  <si>
    <t>CALAMARS A L'ARMORICAINE</t>
  </si>
  <si>
    <t>CALAMARS ROMAINE</t>
  </si>
  <si>
    <t>COULIBIAC DE SAUMON BEURRE BLANC</t>
  </si>
  <si>
    <t>COCOTTE DE COLIN POIS GOURMMAND CORIANDRE</t>
  </si>
  <si>
    <t>CURRY CALAMARS COCO CITRONNELLE*</t>
  </si>
  <si>
    <t>DARNE DE COLIN</t>
  </si>
  <si>
    <t>DARNE DE SAUMON</t>
  </si>
  <si>
    <t>DOS DE CABILLAUD</t>
  </si>
  <si>
    <t>DOS DE CABILLAUD CHUTNEY D'ABRICOT</t>
  </si>
  <si>
    <t>DOS DE CABILLAUD CRUMBLE AMANDES</t>
  </si>
  <si>
    <t>DOS DE CABILLAUD LAIT DE COCO CORIANDRE CITRON VERT</t>
  </si>
  <si>
    <t>DOS DE MERLU AUX HERBES SAUCE RAIFORT</t>
  </si>
  <si>
    <t>DOS DE SAUMON</t>
  </si>
  <si>
    <t>DOS D'EGLEFIN SAUCE MARINIERE AUX PETITS LEGUMES</t>
  </si>
  <si>
    <t>ENCORNET ANNEAUX FRITS</t>
  </si>
  <si>
    <t>BLANC ENCORNETS A LA BASQUE (Poivron, Chorizo)</t>
  </si>
  <si>
    <t>FILET DE CABILLAUD PESTO PISTACHE</t>
  </si>
  <si>
    <t>FILET DE CABILLAUD</t>
  </si>
  <si>
    <t>FILET DE COLIN</t>
  </si>
  <si>
    <t>FILET DE COLIN BEURRE NANTAIS A L'ORANGE</t>
  </si>
  <si>
    <t>FILET DE COLIN MEUNIERE SAUCE TARTARE</t>
  </si>
  <si>
    <t>FILET DE COLIN PESTO ROUGE</t>
  </si>
  <si>
    <t>FILET DE COLIN TADOORI</t>
  </si>
  <si>
    <t xml:space="preserve">FILET DE COLIN A LA TAPENADE DE THYM </t>
  </si>
  <si>
    <t>FIET DE COLIN FUME AUX LENTILLES SAUCE PERSANE</t>
  </si>
  <si>
    <t>FILET DE DORADE</t>
  </si>
  <si>
    <t xml:space="preserve">FILET DE DORADE ET EPICES </t>
  </si>
  <si>
    <t>FILET DE FLETAN</t>
  </si>
  <si>
    <t>FILET DE HADDOCK</t>
  </si>
  <si>
    <t>FILET DE HARENG BASQUAISE</t>
  </si>
  <si>
    <t>FILET DE HOKI</t>
  </si>
  <si>
    <t>FILET DE HOKI VINAIGRETTE AGRUMES CUMIN CORIANDRE</t>
  </si>
  <si>
    <t>FILET DE HOKI CITRONNELLE EPICES CHILI</t>
  </si>
  <si>
    <t>FILET DE JULIENNE</t>
  </si>
  <si>
    <t>FILET DE LIEU AUX HERBES SAUCE RAIFORT</t>
  </si>
  <si>
    <t>FILET DE LIEU CHAPELURE AIL ECHALOTE PERSIL</t>
  </si>
  <si>
    <t>FILET DE LIEU CREME PETITS POIS &amp; CURRY</t>
  </si>
  <si>
    <t>FEUILLETE DE LIEU AUX EPINARDS</t>
  </si>
  <si>
    <t>FILET DE LIEU JAUNE</t>
  </si>
  <si>
    <t>FILET DE LIEU NOIR</t>
  </si>
  <si>
    <t>FILET DE LINGUE</t>
  </si>
  <si>
    <t>FILET DE LIMANDE A LA CHERMOULA</t>
  </si>
  <si>
    <t>FILET DE LOTTE</t>
  </si>
  <si>
    <t>FILET DE LOTTE A L'ARMORICAINE</t>
  </si>
  <si>
    <t>FILET DE LOUP</t>
  </si>
  <si>
    <t>FILET DE LOUP AU CITRON</t>
  </si>
  <si>
    <t>FILET DE MAQUEREAU POCHE ESTRAGON GINGEMBRE</t>
  </si>
  <si>
    <t>FILET DE MERLAN</t>
  </si>
  <si>
    <t>FILET DE MERLU</t>
  </si>
  <si>
    <t>FILET DE MERLU VINAIGRETTE DE TOMATE</t>
  </si>
  <si>
    <t>FILET DE MEROU</t>
  </si>
  <si>
    <t xml:space="preserve">FILET DE MORUE CROUTE D'AMANDE </t>
  </si>
  <si>
    <t>FILET DE MORUE ROTI CONDIMENT TOMATE CAPRES</t>
  </si>
  <si>
    <t>PAVE DE MORUE ROTI OIGNON CIBOULE HUILE D'OLIVE</t>
  </si>
  <si>
    <t>FILET DE MOSTELLE</t>
  </si>
  <si>
    <t>FILET DE PERCHE</t>
  </si>
  <si>
    <t>FILET DE ROUGET</t>
  </si>
  <si>
    <t>FILET DE SANDRE</t>
  </si>
  <si>
    <t>FILET DE SANDRE AU BEURRE BLANC D'ESTRAGON</t>
  </si>
  <si>
    <t>FILET DE SAUMON</t>
  </si>
  <si>
    <t>FILET DE SAUMON CHUTNEY ACIDULE (Groseille)</t>
  </si>
  <si>
    <t>FILET DE SAUMON AU PESTO</t>
  </si>
  <si>
    <t>FILET DE SAUMON TANDOORI</t>
  </si>
  <si>
    <t>FILET DE SOLE</t>
  </si>
  <si>
    <t>FILET D'EGLEFIN PAPILLOTTE FORESTIERE</t>
  </si>
  <si>
    <t>FILET D'EGLEFIN SAUCE MARINIERE</t>
  </si>
  <si>
    <t>FILETE POISSON MEUNIERE CAPRES CITRON</t>
  </si>
  <si>
    <t>FISH AND CHIPS SAUCE TARTARE*</t>
  </si>
  <si>
    <t>LIEU PRUNEAUX LARDONS</t>
  </si>
  <si>
    <t>LONGE D'ESPADON SAUCE CARI</t>
  </si>
  <si>
    <t>MAQUEREAU</t>
  </si>
  <si>
    <t>FILETS DE MAQUEREAU SAUCE VIERGE</t>
  </si>
  <si>
    <t>MARMITE DE POISSON DIEPOISE</t>
  </si>
  <si>
    <t>MARMITE DE POISSONS</t>
  </si>
  <si>
    <t>MARMITE DE POISSON MARINIERE AUX PETITS LEGUMES</t>
  </si>
  <si>
    <t>MOULES</t>
  </si>
  <si>
    <t>MOULES MARINIERES FRITES</t>
  </si>
  <si>
    <t>NOIX DE SAINT JACQUES</t>
  </si>
  <si>
    <t>PAUPIETTE DE SAUMON</t>
  </si>
  <si>
    <t xml:space="preserve">PAVE DE CABILLAUD </t>
  </si>
  <si>
    <t>PAVE DE SAUMON</t>
  </si>
  <si>
    <t xml:space="preserve">PAVE DE SAUMON SAUCE </t>
  </si>
  <si>
    <t>PAVE DE THON</t>
  </si>
  <si>
    <t>PAVE DE THON BASQUAISE</t>
  </si>
  <si>
    <t>PAVE DE BONITE COMPOTEE D'OIGNONS COCO ET CITRON VERT</t>
  </si>
  <si>
    <t>POISSON PANE</t>
  </si>
  <si>
    <t>QUENELLE DE BROCHET</t>
  </si>
  <si>
    <t>QUENELLE DE BROCHET SAUCE NANTUA</t>
  </si>
  <si>
    <t>ROUSSETTE SAUMONETTE</t>
  </si>
  <si>
    <t>ROUSSETTE SAUMONETTE AUX CAPRES</t>
  </si>
  <si>
    <t>SAUMONETTE GRENOBLOISE</t>
  </si>
  <si>
    <t>RISOTTO SAINT-JACQUES*</t>
  </si>
  <si>
    <t>STEAK DE THON</t>
  </si>
  <si>
    <t>SUPIONS PERSILLADE CHORIZO PIMENT ESPELETTE</t>
  </si>
  <si>
    <t>TRUITE</t>
  </si>
  <si>
    <t>WATERZOI DE FILET DE LIEU FUME</t>
  </si>
  <si>
    <t>ŒUFS</t>
  </si>
  <si>
    <t>ŒUF COCOTTE PETITS LEGUMES</t>
  </si>
  <si>
    <t xml:space="preserve">OMELETTE AUX FROMAGES </t>
  </si>
  <si>
    <t>ŒUF DURS SAUCE AURORE</t>
  </si>
  <si>
    <t>OEUFS AU PLAT</t>
  </si>
  <si>
    <t>OEUFS BROUILLES 3 unitEs</t>
  </si>
  <si>
    <t>ŒUFS BROUILLES AU FROMAGE</t>
  </si>
  <si>
    <t>ŒUFS BROUILLES AUX FINES HERBES</t>
  </si>
  <si>
    <t>ŒUFS BROUILLES AUX OIGNONS FRITS</t>
  </si>
  <si>
    <t>OEUFS FLORENTINE 3 unitEs</t>
  </si>
  <si>
    <t>ŒUF PATE PERLE COURGETTE CHAMPIGNON GORGONZOLA AMANDE*</t>
  </si>
  <si>
    <t>OEUFS POCHES PIPERADE 3 unitEs</t>
  </si>
  <si>
    <t>OMELETTE A L'OSEILLE</t>
  </si>
  <si>
    <t>OMELETTE AUX CHAMPIGNONS</t>
  </si>
  <si>
    <t>OMELETTE COURGETTE FROMAGE BREBIS THYM</t>
  </si>
  <si>
    <t>OMELETTE AUX FINES HERBES 3 unitEs</t>
  </si>
  <si>
    <t>OMELETTE NATURE 3 unitEs</t>
  </si>
  <si>
    <t>OMELETTE TROIS FROMAGES CIBOULETTE</t>
  </si>
  <si>
    <t>PIPERADE BASQUAISE 3 unitEs</t>
  </si>
  <si>
    <t>TORTILLAS ESPAGNOLE</t>
  </si>
  <si>
    <t xml:space="preserve">ENTREES CHAUDES </t>
  </si>
  <si>
    <t xml:space="preserve">QUICHE LORRAINE </t>
  </si>
  <si>
    <t>QUICHE SAUMON BROCOLIS RICCOTA MOUTARDE ANCIENNE</t>
  </si>
  <si>
    <t>PLAT VEGETARIEN</t>
  </si>
  <si>
    <t>ARANCINI RIZ ROND MOZZARELLA SPIGOL*</t>
  </si>
  <si>
    <t>AUBERGINE GRILLEE CEREALE POIS CHICHE SAUCE NOIX*</t>
  </si>
  <si>
    <t>AUBERGINE QUINOA TOMATE BASILIC*</t>
  </si>
  <si>
    <t>AUBERGINE ROTIE CEREALE MOZZARELLA TOMATE CONFITE PESTO ROQUETTE</t>
  </si>
  <si>
    <t>ARTICHAUT CONFIT TOFU TOMATE CONCOMBRE ROQUETTE PAVOT</t>
  </si>
  <si>
    <t>BLANQUETTE VEGETALE RIZ SAUVAGE*</t>
  </si>
  <si>
    <t>DEMI CAMEMBERT PANE FRIT</t>
  </si>
  <si>
    <t>CELERI RAVE PANE, TREVISE, POMME, FOURME D'AMBERT AOP,NOISETTE</t>
  </si>
  <si>
    <t>CHOU FLEUR VAPEUR CREME EPINARD CROUTON*</t>
  </si>
  <si>
    <t>CHOU FLEUR QUARTIER YAOURT AUX HERBES QUINOA PARMESAN</t>
  </si>
  <si>
    <t>CHOU FLEUR 2 FACONS MIMOSA ŒUF ET CACAHUETE*</t>
  </si>
  <si>
    <t>COURGETTE RÔTIE CEREALE KASCHA SALADE CITRON (PG FROID) *</t>
  </si>
  <si>
    <t>COUSCOUS VEGETAL*</t>
  </si>
  <si>
    <t>CROQUE MONSIEUR VEGETARIEN AVOCAT MOZZA EPINARD</t>
  </si>
  <si>
    <t>CROUSTI FROMAGER EMMENTAL</t>
  </si>
  <si>
    <t>CRUMBLE LEGUMES FORESTIERS LENTILLES SOJA GORGONZOLA*</t>
  </si>
  <si>
    <t>CRUMBLE DE LEGUMES DU SOLEIL</t>
  </si>
  <si>
    <t>CURRY DE LENTILLES AU CURRY*</t>
  </si>
  <si>
    <t>CURRY DE LENTILLES</t>
  </si>
  <si>
    <t>DHAL LENTILLES CORAIL</t>
  </si>
  <si>
    <t>EPEAUTRE BROCOLI TOFU CITRON AMANDE PIGNON CORIANDRE</t>
  </si>
  <si>
    <t>FALAFEL FROMAGE BLANC CORIANDRE</t>
  </si>
  <si>
    <t>FALAFELS AUX EPICES MACORAINES</t>
  </si>
  <si>
    <t>GALETTE BOULGOUR POIS CHICHE</t>
  </si>
  <si>
    <t>GALETTE DE SOJA A LA TOMATE ET BASILIC</t>
  </si>
  <si>
    <t>GRATIN DE MACARONIS AU CHEDDAR*</t>
  </si>
  <si>
    <t>GRATIN ŒUF PATE PERLE COURGETTE CHAMPIGNON GORGONZOLA</t>
  </si>
  <si>
    <t xml:space="preserve">LENTILLES CORAIL, PATATE DOUCE, CURRY , CAJOU ET BANANE </t>
  </si>
  <si>
    <t>LEGUMES EPICES AUX NOIX DE CAJOU*</t>
  </si>
  <si>
    <t>MASSALA HARICOT ROUGE, RIZ, CORIANDRE ET CAJOU*</t>
  </si>
  <si>
    <t>PAELLA LEGUMES VERTS FETA CROÛTONS*</t>
  </si>
  <si>
    <t>PENNE RIGATE ASPERGE VERTE CIBOULETTE PETALE GOUDA *</t>
  </si>
  <si>
    <t>POIVRON ROTI RIZ SAUVAGE LEGUMES RICOTTA</t>
  </si>
  <si>
    <t>RIZ THAI CAROTTE CHOU CHINOIS CONCOMBRE CACAHUETE*</t>
  </si>
  <si>
    <t>RIZ THAÏ CHOU CHINOIS ŒUF CONCOMBRE CACAHUETE CAROTTE*</t>
  </si>
  <si>
    <t>STEAK DE SOJA COULIS BROCOLIS</t>
  </si>
  <si>
    <t>SHOP SUEY DE LEGUMES RIZ ASIATIQUE</t>
  </si>
  <si>
    <t>TAJINE DE LEGUMES ŒUF *</t>
  </si>
  <si>
    <t>TAJJINE DE LEGUMES AUX FRUITS SECS*</t>
  </si>
  <si>
    <t>VIANDES (le bœuf)</t>
  </si>
  <si>
    <t xml:space="preserve">BAVETTE D'ALOYAU </t>
  </si>
  <si>
    <t>BAVETTE D'ALOYAU SAUCE AU ROQUEFORT</t>
  </si>
  <si>
    <t>BAVETTE D'ALOYAU SAUCE BEARNAISE</t>
  </si>
  <si>
    <t>BŒUF BOURGUIGNON</t>
  </si>
  <si>
    <t>BOULETTES DE CHEDDARD SAUCE MOUTARDE BARBECUE OIGNONS FRITS *</t>
  </si>
  <si>
    <t>BROCHETTE DE BŒUF</t>
  </si>
  <si>
    <t>CŒUR DE RUMSTECK</t>
  </si>
  <si>
    <t>COTE DE BŒUF</t>
  </si>
  <si>
    <t>COTE DE BŒUF (0,350 KG) SAUCE POIVRE VERT</t>
  </si>
  <si>
    <t>EMINCE DE BŒUF</t>
  </si>
  <si>
    <t>EMINCE DE BŒUF STROGONOFF*</t>
  </si>
  <si>
    <t>EMINCE DE BŒUF AU CHORIZO</t>
  </si>
  <si>
    <t>EMINCE DE BŒUF A LA PLANCHA THAI</t>
  </si>
  <si>
    <t>ENTRECOTE DE BŒUF</t>
  </si>
  <si>
    <t>ENTRECOTE DE BŒUF E.U</t>
  </si>
  <si>
    <t>FAUX FILET DE BŒUF</t>
  </si>
  <si>
    <t>FAUX FILET SAUCE MARCHAND DE VIN</t>
  </si>
  <si>
    <t>FILET DE BŒUF</t>
  </si>
  <si>
    <t>FILET DE BŒUF A LA DECOUPE BROCHE</t>
  </si>
  <si>
    <t>ONGLET DE BŒUF</t>
  </si>
  <si>
    <t xml:space="preserve">ONGLET DE BŒUF A L'ECHALOTTE </t>
  </si>
  <si>
    <t>PAVE DE BŒUF</t>
  </si>
  <si>
    <t>ROTI DE BŒUF</t>
  </si>
  <si>
    <t>ROTI DE BŒUF TENDE DE TRANCHE POIVRE</t>
  </si>
  <si>
    <t>SAUTE DE BŒUF</t>
  </si>
  <si>
    <t>SAUTE DE BŒUF AUX EPICES ET CORIANDRE</t>
  </si>
  <si>
    <t>STEAK HACHE FRAIS 150 Grs</t>
  </si>
  <si>
    <t>STEAK HACHE FRAIS 125 Grs</t>
  </si>
  <si>
    <t>STEAK HACHE SURG</t>
  </si>
  <si>
    <t>STEAK TARTARE</t>
  </si>
  <si>
    <t>TOURNEDOS DE BŒUF</t>
  </si>
  <si>
    <t>WOK BŒUF AU BASILIC NOUILLES CHINOISES*</t>
  </si>
  <si>
    <t>VIANDES FRANCAISE et label rouge</t>
  </si>
  <si>
    <t>AGNEAU SAUTE GIGOT LABEL</t>
  </si>
  <si>
    <t>BLANC DE  POULET  LABEL ROUGE GRATINE AU CHEDDAR</t>
  </si>
  <si>
    <t>ONGLET DE BOEUF VBF  SAUTE A L'ECHALOTE</t>
  </si>
  <si>
    <t>BOULETTES DE MOUTON FRUITS SECS</t>
  </si>
  <si>
    <t xml:space="preserve">CŒUR DE RUMSTEAK VBF AU POIVRE </t>
  </si>
  <si>
    <t>CARRE DE VEAU VBF  AU JUS DE ROMARIN</t>
  </si>
  <si>
    <t>CARRE D'AGNEAU LABEL AU JUS ET HERBES DE PROVENCE</t>
  </si>
  <si>
    <t>COTE DE BŒUF VBF</t>
  </si>
  <si>
    <t>BROCHETTE DE BŒUF VBF MAISON</t>
  </si>
  <si>
    <t>ENTRECOTE DE BŒUF VBF</t>
  </si>
  <si>
    <t>ENTRECOTE DE BŒUF VBF SAUCE BLEU</t>
  </si>
  <si>
    <t>ENTRECOTE VBF SAUCE MARCHAND DE VIN</t>
  </si>
  <si>
    <t xml:space="preserve">ESCALOPE DE VEAU LABEL </t>
  </si>
  <si>
    <t>ESCALOPE DE PORC VF ORLOFF</t>
  </si>
  <si>
    <t>ESCALOPE DE VEAU LABEL  PANEE MILANAISE</t>
  </si>
  <si>
    <t xml:space="preserve">FAUX FILET VBF  A LA DECOUPE </t>
  </si>
  <si>
    <t>FAUX FILET VBF  A LA DECOUPE SAUCE CHORON</t>
  </si>
  <si>
    <t xml:space="preserve">FAUX FILET AUX SAVEURS DU SUD </t>
  </si>
  <si>
    <t>FAUX FILET VBF SAUCE POIVRE</t>
  </si>
  <si>
    <t>FAUX FILET DECOUPE U,E</t>
  </si>
  <si>
    <t>FILET DE POULET LABEL  CITRON MIEL ROMARIN SAUCE BLANCHE</t>
  </si>
  <si>
    <t>FILET DE DINDE LABEL CREME MOUTARDEE</t>
  </si>
  <si>
    <t>GIGOT AGNEAU LABEL AU JUS DE SARRIETTE</t>
  </si>
  <si>
    <t>LONGE DE PORC FILET VF PANURE HERBES FRAICHES CACAHUETES</t>
  </si>
  <si>
    <t xml:space="preserve">ONGLET DE BŒUF VBF  A L'ECHALOTTE </t>
  </si>
  <si>
    <t>ONGLET DE BOEUF VBF SAUTE CELERI CORIANDRE CANNELLE</t>
  </si>
  <si>
    <t>SAUTE D'ONGLET VBF AUX EPICES ET CORIANDRE</t>
  </si>
  <si>
    <t>TARTARE DE BŒUF VBF</t>
  </si>
  <si>
    <t>PAVE DE BŒUF VBF MARINE</t>
  </si>
  <si>
    <t>PAVE DE BŒUF MARINE VBF SAUCE 2 MOUTARDES</t>
  </si>
  <si>
    <t>PAVE DE BŒUF MARINE SAUCE AU BLEU</t>
  </si>
  <si>
    <t>PAVE DE VEAU LABEL SAUCE VALLEE D'AUGE</t>
  </si>
  <si>
    <t>PAVE DE VEAU LABEL AUX AGRUMES BASILIC POMME PAILLASSON*</t>
  </si>
  <si>
    <t>PAVE RUMSTEACK VBF</t>
  </si>
  <si>
    <t>ROTI DE BŒUF VBF AUX HERBES FRAICHES PROVENCALES</t>
  </si>
  <si>
    <t>STEAK HACHE FRAIS VBF</t>
  </si>
  <si>
    <t>TENDRON DE VEAU VF TOMATE SAUGE OIGNON GRELOT</t>
  </si>
  <si>
    <t>SAUTE DE BŒUF VBF</t>
  </si>
  <si>
    <t>VIANDES (le veau)</t>
  </si>
  <si>
    <t>BLANQUETTE DE VEAU</t>
  </si>
  <si>
    <t>AXOA DE VEAU  (Sauté de Veau tomate piment oignon)</t>
  </si>
  <si>
    <t>BLANQUETTE DE VEAU A L'ANCIENNE</t>
  </si>
  <si>
    <t>COTE DE VEAU</t>
  </si>
  <si>
    <t>COTE DE VEAU A LA NORMANDE</t>
  </si>
  <si>
    <t>COTE DE VEAU SAUCE PARMESAN</t>
  </si>
  <si>
    <t>COTE DE VEAU STROGONOFF</t>
  </si>
  <si>
    <t>EMINCE DE VEAU</t>
  </si>
  <si>
    <t>EMINCE DE VEAU AUX LEGUMES</t>
  </si>
  <si>
    <t>EMINCE VEAU MARINE PAPRIKA A LA PLANCHA</t>
  </si>
  <si>
    <t>ESCALOPE DE VEAU</t>
  </si>
  <si>
    <t>FRICASSEE DE VEAU VALLEE D'AUGE (Champignon, Pomme, Calvados, Crème)</t>
  </si>
  <si>
    <t xml:space="preserve">GOULASH DE VEAU GINGEMBRE PAPRIKA </t>
  </si>
  <si>
    <t>OSSO BUCCO</t>
  </si>
  <si>
    <t>PAUPIETTE DE VEAU</t>
  </si>
  <si>
    <t>PAUPIETTE DE VEAU JUS DE SARRIETTE</t>
  </si>
  <si>
    <t>ROTI DE VEAU</t>
  </si>
  <si>
    <t>ROTI DE VEAU BAS CARRE CREME DE GIROLE</t>
  </si>
  <si>
    <t>ROTI DE VEAU BAS CARRE GRAND-MERE</t>
  </si>
  <si>
    <t>ROTI DE VEAU JUS TOMATE CONFITE</t>
  </si>
  <si>
    <t>SAUTE DE VEAU</t>
  </si>
  <si>
    <t>TENDRON DE VEAU EN NAVARIN</t>
  </si>
  <si>
    <t>VIANDES (l'agneau)</t>
  </si>
  <si>
    <t>AGNEAU AU SESAME*</t>
  </si>
  <si>
    <t>BROCHETTE D'AGNEAU ( 2 PIECES)</t>
  </si>
  <si>
    <t>SOURIS D'AGNEAU AUX EPICES DOUCES</t>
  </si>
  <si>
    <t xml:space="preserve">CARRE D'AGNEAU </t>
  </si>
  <si>
    <t>COLOMBO DE GIGOT D'AGNEAU</t>
  </si>
  <si>
    <t>COTE D'AGNEAU ( 3 PIECES)</t>
  </si>
  <si>
    <t>COTE D'AGNEAU ( 3 PIECES) CREME AIL</t>
  </si>
  <si>
    <t>WOK  D'EMINCE AGNEAU MASSALE</t>
  </si>
  <si>
    <t>GIGOT D'AGNEAU A LA DECOUPE</t>
  </si>
  <si>
    <t>GIGOT D'AGNE ROTI AU ROMARIN</t>
  </si>
  <si>
    <t>SAUTE D'AGNEAU</t>
  </si>
  <si>
    <t>SAUTE AGNEAU(GIGOT)</t>
  </si>
  <si>
    <t>STEAK DE GIGOT D'AGNEAU</t>
  </si>
  <si>
    <t>TRANCHE DE GIGOT AU ROMARAIN</t>
  </si>
  <si>
    <t>WOK D'AGNEAU A LA THAÏLANDAISE</t>
  </si>
  <si>
    <t>VIANDES (le porc)</t>
  </si>
  <si>
    <t>ANDOUILLETTE</t>
  </si>
  <si>
    <t>ANDOUILLETTE DE TROYES</t>
  </si>
  <si>
    <t>ANDOUILLETTE DE TROYES PANEE SAUCE MOUTARDE</t>
  </si>
  <si>
    <t>BOUDIN ANTILLAIS</t>
  </si>
  <si>
    <t>BOUDIN ANTILLAIS ANANAS AUX EPICES COLOMBO</t>
  </si>
  <si>
    <t>BOUDIN BLANC</t>
  </si>
  <si>
    <t>BOUDIN NOIR</t>
  </si>
  <si>
    <t>BOUDIN NOIR AUX POMMES</t>
  </si>
  <si>
    <t>CARRE DE PORC</t>
  </si>
  <si>
    <t xml:space="preserve">CARRE DE PORC A LA DECOUPE </t>
  </si>
  <si>
    <t>CARRE DE PORC MIRABELLES ROMARIN</t>
  </si>
  <si>
    <t>CARRE DE PORC AU MIEL ET 4 EPICES</t>
  </si>
  <si>
    <t>CHIPOLATAS</t>
  </si>
  <si>
    <t>COLOMBO</t>
  </si>
  <si>
    <t>COTE DE PORC</t>
  </si>
  <si>
    <t>COTE DE PORC CHARCUTIERE</t>
  </si>
  <si>
    <t>COTE DE PORC CURRY MIEL</t>
  </si>
  <si>
    <t>COTE DE PORC CHUTNEY AUX POIRES</t>
  </si>
  <si>
    <t>CURRY PORC THAI*</t>
  </si>
  <si>
    <t>ECHINE DE PORC DECOUPE CANCUN</t>
  </si>
  <si>
    <t>ECHINE DE PORC SAUMURE</t>
  </si>
  <si>
    <t>ECHINE DE PORC 1/2 SEL A LA MOUTARDE</t>
  </si>
  <si>
    <t>EMINCE DE PORC</t>
  </si>
  <si>
    <t>EMINCE DE PORC CORIANDRE NOUILLES CHINOISES*</t>
  </si>
  <si>
    <t>ESCALOPE DE PORC LONGE</t>
  </si>
  <si>
    <t>ESCALOPE DE LONGE DE PORC SAUCE MOUTARDE</t>
  </si>
  <si>
    <t>LONGE DE PORC CREME D'AIL</t>
  </si>
  <si>
    <t>ESCALOPE DE PORC SAUCE FIGUES MIEL PIMENT ESPELETTE</t>
  </si>
  <si>
    <t>FILET MIGNON DE PORC</t>
  </si>
  <si>
    <t>FILET MIGNON DE PORC AU CHORIZO</t>
  </si>
  <si>
    <t>FILET MIGNON DE PORC CRUMBLE CHORIZO</t>
  </si>
  <si>
    <t>JAMBON A L'OS A LA DECOUPE</t>
  </si>
  <si>
    <t>JAMBON A L'OS SAUCE BARBECUE</t>
  </si>
  <si>
    <t>JAMBON GRILLE</t>
  </si>
  <si>
    <t>JAMBONNEAU</t>
  </si>
  <si>
    <t>JARRET 1/2 SEL</t>
  </si>
  <si>
    <t>LONGE DE PORC</t>
  </si>
  <si>
    <t>MERGUEZ</t>
  </si>
  <si>
    <t>MIXED GRILL 1 COTE-1 LARD-1 CHIPO</t>
  </si>
  <si>
    <t>MIXED GRILL (Agneau Côte, Poulet Filet, Saucisse Campagnarde, Poitrine Fumée)</t>
  </si>
  <si>
    <t>PALETTE À LA DIABLE</t>
  </si>
  <si>
    <t>PETITS CHORIZO ROTIS RIZ CURCUMA HARICOT, CUIT CRU D'OIGNON *</t>
  </si>
  <si>
    <t>PETIT SALE</t>
  </si>
  <si>
    <t>PETIT SALE AUX LENTILLES</t>
  </si>
  <si>
    <t>POITRINE DE PORC</t>
  </si>
  <si>
    <t>POITRINE EFFILOCHE DE PORC CONFIT</t>
  </si>
  <si>
    <t>ROTI DE PORC</t>
  </si>
  <si>
    <t xml:space="preserve">ROTI DE PORC LAIT </t>
  </si>
  <si>
    <t>SAUCISSE DE FRANCFORT</t>
  </si>
  <si>
    <t>SAUCISSE DE MONTBELIARD</t>
  </si>
  <si>
    <t>SAUCISSE DE MORTEAU</t>
  </si>
  <si>
    <t>SAUCISSE DE STRASBOURG</t>
  </si>
  <si>
    <t>SAUCISSE TOULOUSE SAUCE MOUTARDE</t>
  </si>
  <si>
    <t>SAUCISSE DE TOULOUSE</t>
  </si>
  <si>
    <t>SAUTE DE PORC</t>
  </si>
  <si>
    <t>SAUTE DE PORC ANANAS</t>
  </si>
  <si>
    <t>SAUTE DE PORC AUX CIDRE ET POMMES</t>
  </si>
  <si>
    <t>TRAVERS DE PORC SAUCE BARBECUE</t>
  </si>
  <si>
    <t>WOK PORC VINDALOO*</t>
  </si>
  <si>
    <t>TRAVERS DE PORC</t>
  </si>
  <si>
    <t>WOK PORC CARAMELISE RIZ CANTONNAIS*</t>
  </si>
  <si>
    <t>LES VOLAILLES</t>
  </si>
  <si>
    <t>AIGUILLETTE DE CANARD</t>
  </si>
  <si>
    <t>AIGUILLETTES DE CANARD AU MIEL ET ORANGE</t>
  </si>
  <si>
    <t>AIGUILLETTES DE CANARD SAUCE POIVRE</t>
  </si>
  <si>
    <t>AIGUILLETTES DE CANARD A LA PLANCHA SAUCE POIVRE</t>
  </si>
  <si>
    <t>AIGUILLETTES DE POULET AU PESTO</t>
  </si>
  <si>
    <t>AIGUILLETTES DE POULET SAUCE CURRY</t>
  </si>
  <si>
    <t>AIGUILLETTES DE POULET TANDOORI</t>
  </si>
  <si>
    <t>BROCHETTE DE DINDE</t>
  </si>
  <si>
    <t>BROCHETTE DE DINDE TANDOORI</t>
  </si>
  <si>
    <t>BROCHETTE DE VOLAILLE</t>
  </si>
  <si>
    <t>CANARD</t>
  </si>
  <si>
    <t>CARI DE VOLAILLE</t>
  </si>
  <si>
    <t>COLOMBO DE DINDE</t>
  </si>
  <si>
    <t>CONFIT DE CANARD</t>
  </si>
  <si>
    <t>COQ AU VIN</t>
  </si>
  <si>
    <t>COQUELET</t>
  </si>
  <si>
    <t>CRISPY DE POULET FROMAGE BLANC AUX HERBES</t>
  </si>
  <si>
    <t xml:space="preserve">CUISSE DE CANARD </t>
  </si>
  <si>
    <t>CUISSE DE DINDE</t>
  </si>
  <si>
    <t xml:space="preserve">CUISSE DE LAPIN </t>
  </si>
  <si>
    <t>CUISSE DE PINTADE</t>
  </si>
  <si>
    <t>CUISSE DE POULET</t>
  </si>
  <si>
    <t>CUISSE DE POULET BASQUAISE*</t>
  </si>
  <si>
    <t>CUISSE DE POULET HARISSA</t>
  </si>
  <si>
    <t>CUISSE DE POULET SAUCE CHIEN (Tomate, Oignon, Gingembre)</t>
  </si>
  <si>
    <t>EMINCE DE DINDE AUX ASPERGES ET FEVES*</t>
  </si>
  <si>
    <t>EMINCE DE DINDE SAUCE AU SATAY ET NOUILLES CHINOISES*</t>
  </si>
  <si>
    <t>EMINCE DE DINDONNEAU CREME CHAMPIGNON</t>
  </si>
  <si>
    <t>ESCALOPE CORDON BLEU</t>
  </si>
  <si>
    <t>ESCALOPE DE DINDE</t>
  </si>
  <si>
    <t>ESCALOPE DE DINDE AU COMTE</t>
  </si>
  <si>
    <t>ESCALOPE DE DINDE CREME DE CHAMPIGNONS</t>
  </si>
  <si>
    <t>ESCALOPE DE DINDE MAROCAINE</t>
  </si>
  <si>
    <t>ESCALOPE DE DINDE VIENNOISE</t>
  </si>
  <si>
    <t xml:space="preserve">ESCALOPE DE DINDE VIENNOISE </t>
  </si>
  <si>
    <t>ESCALOPE DE VOLAILLE</t>
  </si>
  <si>
    <t>ESCALOPE DE DINDE TOMATE OLIVE SAUGE</t>
  </si>
  <si>
    <t>ESCALOPE DE VOLAILLE MILANAISE</t>
  </si>
  <si>
    <t>FILET DE DINDE CURRY ROUGE SAUCE FROMAGE BLANC CORIANDRE</t>
  </si>
  <si>
    <t xml:space="preserve">FILET DE POULET </t>
  </si>
  <si>
    <t xml:space="preserve">FILET DE POULET CROÛTE NOIX DE PECAN CHUTNEY MANGUE </t>
  </si>
  <si>
    <t xml:space="preserve">FILET DE POULET SAUCE SÛPREME </t>
  </si>
  <si>
    <t>FRICASSEE DE DINDE</t>
  </si>
  <si>
    <t>FRICASSEE DE DINDE TANDOORI</t>
  </si>
  <si>
    <t>FRICASSEE DE LAPIN</t>
  </si>
  <si>
    <t>FRICASSEE DE VOLAILLE</t>
  </si>
  <si>
    <t>LAPIN</t>
  </si>
  <si>
    <t>LAPIN A l'ESTRAGON (Cuissses Et rAble)*</t>
  </si>
  <si>
    <t>LAPIN AUX PRUNEAUX (Cuissses Et rAble) *</t>
  </si>
  <si>
    <t>EMINCE DE LAPIN A LA BOURGUIGNONNE AUX PRUNEAUX</t>
  </si>
  <si>
    <t xml:space="preserve">MAGRET DE CANARD </t>
  </si>
  <si>
    <t>NUGGET'S DE POULET</t>
  </si>
  <si>
    <t>PAUPIETTE DE LAPIN</t>
  </si>
  <si>
    <t>PLANCHA DE POULET CITRON MIEL ROMARIN SAUCE BLANCHE</t>
  </si>
  <si>
    <t>PILONS DE POULET</t>
  </si>
  <si>
    <t>PILONS DE POULET FORESTIERE</t>
  </si>
  <si>
    <t>PILONS DE POULET PIMENT TOMATE EPICES*</t>
  </si>
  <si>
    <t>PILONS DE POULET YASSA*</t>
  </si>
  <si>
    <t>PINTADE</t>
  </si>
  <si>
    <t>PINTADE POMMES POIRES EPICES</t>
  </si>
  <si>
    <t>PINTADE VAPEUR SAUCE CHAMPIGNON</t>
  </si>
  <si>
    <t>POULARDE SUPREME</t>
  </si>
  <si>
    <t>POULET AU CITRON</t>
  </si>
  <si>
    <t>POULET FERMIER LABEL ROUGE</t>
  </si>
  <si>
    <t>POULET FERMIER LABEL ROUGE SAUCE DIABLE</t>
  </si>
  <si>
    <t>POULET ROTI 1,2 KG</t>
  </si>
  <si>
    <t>POULET ROTI 1,5 KG</t>
  </si>
  <si>
    <t>QUENELLES DE VOLAILLE</t>
  </si>
  <si>
    <t>ROTI DE DINDE</t>
  </si>
  <si>
    <t>ROTI DE DINDE ORANGE JUS VEAU CARAMELISE</t>
  </si>
  <si>
    <t>ROTI DE DINDE SAUCE LARDONS CHAMPIGNONS PORTO</t>
  </si>
  <si>
    <t>ROTI DE DINDE PIPERADE PIMENT ESPELETTE</t>
  </si>
  <si>
    <t xml:space="preserve">SALTIMBOCCA DE DINDE (Jambon Cru, Sauge, Sauce Tomate) </t>
  </si>
  <si>
    <t>SAUTE DE DINDE</t>
  </si>
  <si>
    <t>SOL'Y LAISSE A LA VIETNAMIENNE</t>
  </si>
  <si>
    <t xml:space="preserve">SUPREME DE POULET </t>
  </si>
  <si>
    <t>TAJINE DE POULET AU CITRON</t>
  </si>
  <si>
    <t>TAJINE DE POULET AU CITRON CONFIT ET OLIVES</t>
  </si>
  <si>
    <t>WOK AIGUILLETTES DE POULET AUX PETITS LEGUMES ET SESAME</t>
  </si>
  <si>
    <t>PLATS CUISINES</t>
  </si>
  <si>
    <t>BRANDADE DE MORUE</t>
  </si>
  <si>
    <t>BRANDADE DE POISSON</t>
  </si>
  <si>
    <t>BRANDADE DE POISSON MAISON *</t>
  </si>
  <si>
    <t>CHEVRE CHAUD SUR TOAST</t>
  </si>
  <si>
    <t xml:space="preserve">CHOU FARCI </t>
  </si>
  <si>
    <t>COURGETTE FARCIE</t>
  </si>
  <si>
    <t>CREPE JAMBON / FROMAGE</t>
  </si>
  <si>
    <t>CROQUE MONSIEUR</t>
  </si>
  <si>
    <t>CROQUE MONSIEUR CAMPAGNARD</t>
  </si>
  <si>
    <t>CROUSTADE</t>
  </si>
  <si>
    <t>ENDIVES AU JAMBON*</t>
  </si>
  <si>
    <t>FAJITAS BŒUF*</t>
  </si>
  <si>
    <t>FEUIILLETE AU FROMAGE</t>
  </si>
  <si>
    <t>FEUILLETE SAUCISSE HOT DOG</t>
  </si>
  <si>
    <t xml:space="preserve">FEUILLETE SAUCISSON AIL </t>
  </si>
  <si>
    <t>FEUILLETE GOURMAND AU FROMAGE</t>
  </si>
  <si>
    <t>FRIANDS</t>
  </si>
  <si>
    <t>GRATIN D'ANDOUILLE A LA MOUTARDE POMMES BOULANGERES*</t>
  </si>
  <si>
    <t>HACHIS PARMENTIER
(FARCE 160 G)</t>
  </si>
  <si>
    <t>JAMBALAYA*</t>
  </si>
  <si>
    <t>JAMBON BROCHE</t>
  </si>
  <si>
    <t xml:space="preserve">KEBAB GYROS </t>
  </si>
  <si>
    <t>KEBAB A LA GRECQUE*</t>
  </si>
  <si>
    <t>MOUSSAKA *</t>
  </si>
  <si>
    <t>NEMS</t>
  </si>
  <si>
    <t xml:space="preserve">P DE T FARCIE </t>
  </si>
  <si>
    <t>ROBE DES CHAMPS BŒUF CHEDDAR MOUTARDE SAUCE BARBECUE</t>
  </si>
  <si>
    <t>PITA ORIENTALE</t>
  </si>
  <si>
    <t>POIVRONS FARCIS</t>
  </si>
  <si>
    <t>RIZ FINANCIER*</t>
  </si>
  <si>
    <t>QUENELLES NATURES GRATINEES A LA PROVENCALE</t>
  </si>
  <si>
    <t>PATES</t>
  </si>
  <si>
    <t>AGNOLOTTI AU FROMAGE</t>
  </si>
  <si>
    <t>CANNELLONIS</t>
  </si>
  <si>
    <t>FIORE AUBERGINE COURGETTE OLIVE CREME CITRON</t>
  </si>
  <si>
    <t>GNOCCHI CHORIZO COULIS POIVRON</t>
  </si>
  <si>
    <t>LASAGNES</t>
  </si>
  <si>
    <t>LASAGNES MAISON</t>
  </si>
  <si>
    <t>PATES AUX 4 FROMAGES</t>
  </si>
  <si>
    <t>PATES BOLOGNAISE</t>
  </si>
  <si>
    <t>PENNES RIGATE CORABONARA CHAMPIGNONS CURCUMA GOMASIO</t>
  </si>
  <si>
    <t>PATES CARBONARA</t>
  </si>
  <si>
    <t>RAVIOLIS</t>
  </si>
  <si>
    <t>SPAGHETTI AL FORNO (Champignon, Crème, Jambon, Lardon)</t>
  </si>
  <si>
    <t>TAGLIATELLES AUX CEPES</t>
  </si>
  <si>
    <t>TORTELLINI BOSCONE SAUCE NAPOLITAINE</t>
  </si>
  <si>
    <t>TORTELLINIS</t>
  </si>
  <si>
    <t>PIZZA</t>
  </si>
  <si>
    <t>PIZZA 3 FROMAGES (Bleu, ChEvre, Mozzarella)</t>
  </si>
  <si>
    <t>PIZZA 4 FROMAGES</t>
  </si>
  <si>
    <t>PIZZA 4 SAISONS</t>
  </si>
  <si>
    <t>PIZZA 4 SAISONS VEGETARIENNE (maIs, poivrons, artichaud)</t>
  </si>
  <si>
    <t>PIZZA AU THON CAPRES OLIVES NOIRES</t>
  </si>
  <si>
    <t>PIZZA BRESSANNE (Bleu, Poulet, Mozzarella, Olives Noires)</t>
  </si>
  <si>
    <t>PIZZA CALZONE</t>
  </si>
  <si>
    <t xml:space="preserve">PIZZA CAMPAGNARDE ( (Lardons, oignons,champignons creme) </t>
  </si>
  <si>
    <t xml:space="preserve">PIZZA CAMPAGNARDE (Lardons, oignons,champignons creme) </t>
  </si>
  <si>
    <t>PIZZA CHEVRE</t>
  </si>
  <si>
    <t>PIZZA FORESTIERE ( champignons, crEme fraiche, lardons, oignons)</t>
  </si>
  <si>
    <t>PIZZA KEBAB (Emincé de Dinde,Fromage Battu,Menthe, Oignon Rouge, Tomate)</t>
  </si>
  <si>
    <t>PIZZA MEXICAINE (Bœuf Egrene, epices Chili, Poivron, Olives, Oignon)</t>
  </si>
  <si>
    <t>PIZZA NEW YORKAISE ( oignons, cheddar, bœuf, bacon)</t>
  </si>
  <si>
    <t>PIZZA NORDIQUE (saumon  creme fraiche)</t>
  </si>
  <si>
    <t>PIZZA NORDIQUE (Saumon creme fraiche)</t>
  </si>
  <si>
    <t>PIZZA ORIENTALE</t>
  </si>
  <si>
    <t>PIZZA ORIENTALE (oignons, merguez, poivron et olives)</t>
  </si>
  <si>
    <t>PIZZA REINE (Jambon champignons)</t>
  </si>
  <si>
    <t>PIZZA REINE (Jambon, Champignon, Tomate, Olive, Mozzarella)</t>
  </si>
  <si>
    <t>PIZZA ROYALE</t>
  </si>
  <si>
    <t>PLATS TRADITION</t>
  </si>
  <si>
    <t xml:space="preserve">BOUCHEE A LA REINE </t>
  </si>
  <si>
    <t>BURGER CAMPAGNARD (Steak HachE, Lard, ChEvre, Oignon)*</t>
  </si>
  <si>
    <t>BURGER DU SUD OUEST (EffilochE de Canard, Magret de Canard FumE, Salade)*</t>
  </si>
  <si>
    <t>BURGER ITALIEN  (Steak Haché, Coppa, Parmesan, Pesto)*</t>
  </si>
  <si>
    <t>BURGER MAISON RUSTIQUE*</t>
  </si>
  <si>
    <t>BURGER POULET CRISPY AU PARMESAN*</t>
  </si>
  <si>
    <t>BURGER POULET CRISPY GUACAMOLE (Poulet Pané, Guacamole, Tomate)</t>
  </si>
  <si>
    <t>BURGER SAVOYARD</t>
  </si>
  <si>
    <t>BURGER TEX MEX</t>
  </si>
  <si>
    <t>CASSOULET</t>
  </si>
  <si>
    <t>CHILI CON CARNE</t>
  </si>
  <si>
    <t>CHOUCROUTE</t>
  </si>
  <si>
    <t>CHOUCROUTE GARNIE*</t>
  </si>
  <si>
    <t>COUSCOUS*</t>
  </si>
  <si>
    <t>PAËLLA*</t>
  </si>
  <si>
    <t>PAELLA TRADITIONNELLE* (Poulet, Porc, Chorizo, Moule, Crevette, Lieu)</t>
  </si>
  <si>
    <t>PAELLA VALENCIA* (Poulet, Lapin, Fève, Chorizo, Haricot Plat)</t>
  </si>
  <si>
    <t>PAIN BAGNAT AU THON</t>
  </si>
  <si>
    <t>POT AU FEU*</t>
  </si>
  <si>
    <t>POTEE AUVERGNATE</t>
  </si>
  <si>
    <t>ROUGAIL SAUCISSE*</t>
  </si>
  <si>
    <t>TARTIFLETTE MAISON</t>
  </si>
  <si>
    <t>TARTIFLETTE</t>
  </si>
  <si>
    <t>ASSIETTES FROIDES</t>
  </si>
  <si>
    <t>ASSIETTE ANGLAISE</t>
  </si>
  <si>
    <t>ASSIETTE LYONNAISE</t>
  </si>
  <si>
    <t>ASSIETTE NORVEGIENNE</t>
  </si>
  <si>
    <t>ASSIETTE OCEANE</t>
  </si>
  <si>
    <t>ASSIETTE PERIGOURDINE</t>
  </si>
  <si>
    <t>BOWL AMERICAINE   DEs de jamon de paris, Emmental, maIs, oignons frits</t>
  </si>
  <si>
    <t xml:space="preserve">BOWL ASIATIQUE   Nems, carotte, concombre, coriandre, </t>
  </si>
  <si>
    <t xml:space="preserve">BOWL BASQUE  Crottin chavignol, lardon fumE, Osso Iraty, poivrons </t>
  </si>
  <si>
    <t>BOWL BELUGA  Colin fumE, avocat, concombre tomate</t>
  </si>
  <si>
    <t>BOWL BERGER  Tranche de chEvre, lardons fumE, cerneaux de noix, tomate</t>
  </si>
  <si>
    <t>BOWL CAESAR  Aiguillette de poulet, grana padano,œuf, Sauce Caesar</t>
  </si>
  <si>
    <t>BOWL CELTIQUE   Andouielle, pomme, fEves, tomate</t>
  </si>
  <si>
    <t>BOWL CHIKEN CRISPY   Fenouil, maIs, filet de poulet panE cornflakes</t>
  </si>
  <si>
    <t>BOWL CRUDITES   Betteraves cuites, carottes rapEe, concombre, œuf dur, tomate</t>
  </si>
  <si>
    <t xml:space="preserve">BOWL ESPAGNOLE  Crevettes, anchois,artichaud, œuf dur, poivrons, radis rose </t>
  </si>
  <si>
    <t>BOWL FROMAGERE   ChEvre, bleu, Ossau Iraty, tomate</t>
  </si>
  <si>
    <t>BOWL INDIENNE  Lentilles corailles, fromage de brebis, concombre, tomate</t>
  </si>
  <si>
    <t>BOWL MEDITERRANEENNE  Fond d'artichaud, emincE de jambon sec, mozzarella, pesto, tomate</t>
  </si>
  <si>
    <t>BOWL NICOISE  FEves, artichaud, poivrons, thon, anchois, olives</t>
  </si>
  <si>
    <t xml:space="preserve">BOWL NORDIQUE  Saumon, asperges vertes, pomme de terre,œuf pochE </t>
  </si>
  <si>
    <t>BOWL ORIENTALE  Houmous, concombre, fromage de brebis, courgettes grillEes</t>
  </si>
  <si>
    <t xml:space="preserve">BOWL SAUMON &amp; AVOCAT   1/2 avocat, concombre, saumon fumE </t>
  </si>
  <si>
    <t xml:space="preserve">BOWL TAHI  Filet de Poulet, haricot mungo, carottes, concombre </t>
  </si>
  <si>
    <t>BOWL TEX MEX  EmincE de dinde, haricots rouges, chips de maIs, carottes</t>
  </si>
  <si>
    <t>GALETTES</t>
  </si>
  <si>
    <t>GALETTE CAMPAGNARDE</t>
  </si>
  <si>
    <t>GALETTE CHEVRE ET JAMBON</t>
  </si>
  <si>
    <t>GALETTE DE ST JACQUES</t>
  </si>
  <si>
    <t>GALETTE FORESTIERE</t>
  </si>
  <si>
    <t>GALETTE FRUITS DE MER</t>
  </si>
  <si>
    <t>GALETTE JAMBON CRU NOIX ET BLEU</t>
  </si>
  <si>
    <t>GALETTE RATATOUILLE CHEVRE EMMENTAL</t>
  </si>
  <si>
    <t>GALETTE NORDIQUE (SAUMON FUMEE)</t>
  </si>
  <si>
    <t xml:space="preserve"> ABATS</t>
  </si>
  <si>
    <t>CARBONADE DE JOUE DE BŒUF FLAMANDE*</t>
  </si>
  <si>
    <t>CASSOLETTE DE FOIE DE VOLAILLE</t>
  </si>
  <si>
    <t>FOIE DE BŒUF</t>
  </si>
  <si>
    <t>FOIE DE VEAU</t>
  </si>
  <si>
    <t>FOIE DE VEAU EN PERSILLADE</t>
  </si>
  <si>
    <t>FOIE DE VEAU SOUBISE</t>
  </si>
  <si>
    <t>FOIE DE VOLAILLE</t>
  </si>
  <si>
    <t>FRICASSEE DE FOIE</t>
  </si>
  <si>
    <t>LANGUE DE BŒUF CUITE</t>
  </si>
  <si>
    <t>LANGUE DE BŒUF SAUCE CHARCUTIERE</t>
  </si>
  <si>
    <t>LANGUE DE BŒUF SAUCE PIQUANTE</t>
  </si>
  <si>
    <t>NOIX DE JOUE DE BŒUF</t>
  </si>
  <si>
    <t>NOIX DE JOUE DE BŒUF A LA HONGROISE</t>
  </si>
  <si>
    <t>NOIX DE JOUE DE PORC CONFITE</t>
  </si>
  <si>
    <t>ROGNON DE PORC</t>
  </si>
  <si>
    <t>ROGNONS DE BŒUF SAUCE MOUTARDE*</t>
  </si>
  <si>
    <t>ROGNONS DE VEAU</t>
  </si>
  <si>
    <t>TRIPES À LA MODE DE CAEN*</t>
  </si>
  <si>
    <t>QUICHE ET TARTE</t>
  </si>
  <si>
    <t xml:space="preserve">FEUILLETE AU POULET </t>
  </si>
  <si>
    <t xml:space="preserve">FRIAND FROMAGE </t>
  </si>
  <si>
    <t>QUICHE FORESTIERE</t>
  </si>
  <si>
    <t>QUICHE LORRAINE</t>
  </si>
  <si>
    <t>QUICHE MEDITERRANEENNE</t>
  </si>
  <si>
    <t>QUICHE THON LEGUMES RATATOUILLE</t>
  </si>
  <si>
    <t>SAUCISSE BRIOCHE / VIANDE</t>
  </si>
  <si>
    <t>TARTE  FINE AUX ASPERGES ET PARMESAN</t>
  </si>
  <si>
    <t>TARTE AUX OIGNONS</t>
  </si>
  <si>
    <t>TARTE AUX POIREAUX</t>
  </si>
  <si>
    <t>TARTE FINE AUX ASPERGES</t>
  </si>
  <si>
    <t>TARTE PAYSANNE</t>
  </si>
  <si>
    <t>TARTE POTIRON GINGEMBRE</t>
  </si>
  <si>
    <t>TARTE TOMATE CONFITE AUBERGINE MOZZARELLA</t>
  </si>
  <si>
    <t>TARTES AUTRES</t>
  </si>
  <si>
    <t xml:space="preserve">TOMATE FARCIE </t>
  </si>
  <si>
    <t>TOURTE À LA VOLAILLE</t>
  </si>
  <si>
    <t xml:space="preserve">OFFRE A THEME </t>
  </si>
  <si>
    <t>ASSIETTE ASIATIQUE* (Nem Poulet, Samoussa Végétarien)</t>
  </si>
  <si>
    <t>SUSHI CALIFORNIA TZATZIKI CONCOMBRE PAR 6</t>
  </si>
  <si>
    <t xml:space="preserve">SUSHI NIGIRIS par 6 </t>
  </si>
  <si>
    <t>SUSHI ASSORTIMENT  par 10</t>
  </si>
  <si>
    <t xml:space="preserve">NOUILLE SAUTEES NATURE </t>
  </si>
  <si>
    <t>LEGUMES VERTS  FECULENTS</t>
  </si>
  <si>
    <t>AUBERGINES</t>
  </si>
  <si>
    <t>BLETTES</t>
  </si>
  <si>
    <t>BROCOLIS</t>
  </si>
  <si>
    <t>CAROTTES</t>
  </si>
  <si>
    <t xml:space="preserve">CAROTTES RONDELLES CUITES </t>
  </si>
  <si>
    <t>CAROTTES FRAICHES AUX EPICES ESPAGNOLES</t>
  </si>
  <si>
    <t>CAROTTES VICHY</t>
  </si>
  <si>
    <t>CELERI BRANCHE</t>
  </si>
  <si>
    <t xml:space="preserve"> CONCOMBRE FRAIS SAUTE TOMATE CONFITE</t>
  </si>
  <si>
    <t>CHOU DE BRUXELLES</t>
  </si>
  <si>
    <t>CHOU VERT</t>
  </si>
  <si>
    <t>CHOU-FLEUR CUIT</t>
  </si>
  <si>
    <t>COQUILLETTES</t>
  </si>
  <si>
    <t>COURGETTES</t>
  </si>
  <si>
    <t>EBLY BLE</t>
  </si>
  <si>
    <t>ENDIVES</t>
  </si>
  <si>
    <t xml:space="preserve">EPINARD BRANCHE </t>
  </si>
  <si>
    <t>FECULENTS</t>
  </si>
  <si>
    <t>FENOUIL À LA TOMATE</t>
  </si>
  <si>
    <t>FLAGEOLET</t>
  </si>
  <si>
    <t>FRITES FRAÎCHES 10/10</t>
  </si>
  <si>
    <t>FRITES PRECUITES</t>
  </si>
  <si>
    <t>GRATIN DAUPHINOIS</t>
  </si>
  <si>
    <t>HARICOTS LINGOTS</t>
  </si>
  <si>
    <t>HARICOTS SECS</t>
  </si>
  <si>
    <t>HARICOTS VERTS TRES FINS</t>
  </si>
  <si>
    <t>HARICOTS BEURRE AUX ECHALOTES ET FINES HERBES</t>
  </si>
  <si>
    <t>JARDINIERE DE LEGUMES</t>
  </si>
  <si>
    <t>MACARONI</t>
  </si>
  <si>
    <t>NAVETS</t>
  </si>
  <si>
    <t>PETITS POIS</t>
  </si>
  <si>
    <t>PETITS POIS / CAROTTES</t>
  </si>
  <si>
    <t>POELEE DE LEGUMES MERIDIONALES</t>
  </si>
  <si>
    <t>POELEE FORESTIERE</t>
  </si>
  <si>
    <t>POELEE PAYSANNE</t>
  </si>
  <si>
    <t>POIREAU</t>
  </si>
  <si>
    <t>POLENTA</t>
  </si>
  <si>
    <t>POMME DE TERRE FRAÎCHE (LAMELLE, CUBE, QUARTIER )</t>
  </si>
  <si>
    <t>POMME PUREE</t>
  </si>
  <si>
    <t>POMMES BOULANGERES</t>
  </si>
  <si>
    <t>POMMES COCOTTE GRAND-MERE</t>
  </si>
  <si>
    <t>POMMES DE TERRE BF 15</t>
  </si>
  <si>
    <t xml:space="preserve">POMMES DE TERRE BINTJE </t>
  </si>
  <si>
    <t>POMMES FONDANTES</t>
  </si>
  <si>
    <t>POMMES NOISETTES</t>
  </si>
  <si>
    <t>POMMES PAILLASSON</t>
  </si>
  <si>
    <t>POMMES PONT NEUF</t>
  </si>
  <si>
    <t>RATATOUILLE</t>
  </si>
  <si>
    <t xml:space="preserve">RIZ BASMATI   </t>
  </si>
  <si>
    <t>RIZ LONG</t>
  </si>
  <si>
    <t>SALSIFIS</t>
  </si>
  <si>
    <t>SEMOULE</t>
  </si>
  <si>
    <t>SOJA</t>
  </si>
  <si>
    <t>SPAGHETTIS</t>
  </si>
  <si>
    <t>TAGLIATELLES</t>
  </si>
  <si>
    <t>TOMATES</t>
  </si>
  <si>
    <t>FRUITS</t>
  </si>
  <si>
    <t>ABRICOTS</t>
  </si>
  <si>
    <t>ANANAS</t>
  </si>
  <si>
    <t>BANANE</t>
  </si>
  <si>
    <t>CERISES</t>
  </si>
  <si>
    <t xml:space="preserve">CLEMENTINE </t>
  </si>
  <si>
    <t>DATTES</t>
  </si>
  <si>
    <t>FIGUES</t>
  </si>
  <si>
    <t>FRAISES</t>
  </si>
  <si>
    <t xml:space="preserve">KIWI </t>
  </si>
  <si>
    <t>LITCHIS</t>
  </si>
  <si>
    <t>MANDARINES</t>
  </si>
  <si>
    <t>MANGUE</t>
  </si>
  <si>
    <t>MELON D'ESPAGNE</t>
  </si>
  <si>
    <t>MIRABELLE</t>
  </si>
  <si>
    <t>NECTARINE</t>
  </si>
  <si>
    <t xml:space="preserve">ORANGE </t>
  </si>
  <si>
    <t>PECHE</t>
  </si>
  <si>
    <t xml:space="preserve">POIRE COMICE </t>
  </si>
  <si>
    <t>POIRE CONFERENCE</t>
  </si>
  <si>
    <t xml:space="preserve">POMELOS ROSE </t>
  </si>
  <si>
    <t xml:space="preserve">POMME CANADA </t>
  </si>
  <si>
    <t xml:space="preserve">POMME GOLDEN </t>
  </si>
  <si>
    <t>POMME GRANNY</t>
  </si>
  <si>
    <t>POMME RED CHEF</t>
  </si>
  <si>
    <t xml:space="preserve">POMME REINETTE </t>
  </si>
  <si>
    <t>PRUNES</t>
  </si>
  <si>
    <t>RAISIN BLANC</t>
  </si>
  <si>
    <t>RAISINS NOIRS</t>
  </si>
  <si>
    <t>REINE CLAUDE</t>
  </si>
  <si>
    <t>FRUITS AU SIROP</t>
  </si>
  <si>
    <t>BIGARREAU</t>
  </si>
  <si>
    <t>MIRABELLES</t>
  </si>
  <si>
    <t xml:space="preserve">POIRE </t>
  </si>
  <si>
    <t>PRUNEAUX</t>
  </si>
  <si>
    <t>QUETSCHES</t>
  </si>
  <si>
    <t>FROMAGES</t>
  </si>
  <si>
    <t>BABYBEL</t>
  </si>
  <si>
    <t>BEAUFORT AOC</t>
  </si>
  <si>
    <t>BLEU D'AUVERGNE 50 % AOC</t>
  </si>
  <si>
    <t>BLEU DE BRESSE</t>
  </si>
  <si>
    <t>BOURSIN NATURE ET PARFUME</t>
  </si>
  <si>
    <t>BRIE DE MEAUX</t>
  </si>
  <si>
    <t>BRIE PASTEURISE</t>
  </si>
  <si>
    <t>CAMEMBERT  45% AOC</t>
  </si>
  <si>
    <t>CANTAL</t>
  </si>
  <si>
    <t>CANTAL VIEUX AOC</t>
  </si>
  <si>
    <t>CAPRICE DES DIEUX</t>
  </si>
  <si>
    <t>CARRE DE L'EST</t>
  </si>
  <si>
    <t>CHEVRE CENDRE AOC</t>
  </si>
  <si>
    <t>CHEVRE MI-BÛCHE</t>
  </si>
  <si>
    <t>COMTE 45%</t>
  </si>
  <si>
    <t>COULOMMIERS</t>
  </si>
  <si>
    <t>EDAM 40%</t>
  </si>
  <si>
    <t>EMMENTAL BLOC 45 %</t>
  </si>
  <si>
    <t>FOURME D'AMBERT 50 % AOC</t>
  </si>
  <si>
    <t>FROMAGE AUX NOIX</t>
  </si>
  <si>
    <t>GORGONZOLA</t>
  </si>
  <si>
    <t>GOUDA 48%</t>
  </si>
  <si>
    <t>LIVAROT</t>
  </si>
  <si>
    <t>MAROILLES</t>
  </si>
  <si>
    <t>MIMOLETTE BOULE 40 %</t>
  </si>
  <si>
    <t>MORBIER 45% AOC</t>
  </si>
  <si>
    <t>MUNSTER</t>
  </si>
  <si>
    <t>PONT L'EVEQUE</t>
  </si>
  <si>
    <t>POULIGNY SAINT PIERRE</t>
  </si>
  <si>
    <t>PYRAMIDE CENDREE</t>
  </si>
  <si>
    <t>PYRENEES 45%</t>
  </si>
  <si>
    <t>REBLOCHON 50 %</t>
  </si>
  <si>
    <t>ROQUEFORT 45%</t>
  </si>
  <si>
    <t>SAINT MAURE</t>
  </si>
  <si>
    <t>SAINT MORET 55% 45%</t>
  </si>
  <si>
    <t>SAINT NECTAIRE 45% AOC</t>
  </si>
  <si>
    <t>SAINT PAULIN 45%</t>
  </si>
  <si>
    <t>TARTARE 70%</t>
  </si>
  <si>
    <t>TOMME BLANCHE 45%</t>
  </si>
  <si>
    <t>TOMME DE SAVOIE AOC</t>
  </si>
  <si>
    <t>TOMME NOIRE 50%</t>
  </si>
  <si>
    <t>LAITAGES</t>
  </si>
  <si>
    <t>CREME DE YAOURT</t>
  </si>
  <si>
    <t>DANETTE CARAMEL</t>
  </si>
  <si>
    <t>DANETTE CHOCOLAT</t>
  </si>
  <si>
    <t>DANETTE VANILLE</t>
  </si>
  <si>
    <t>DANONE FRUITS 180 GR</t>
  </si>
  <si>
    <t>FAISSELLE 40 % 125 G</t>
  </si>
  <si>
    <t>FROMAGE BLANC 0%</t>
  </si>
  <si>
    <t>FROMAGE BLANC 20% FRUITS</t>
  </si>
  <si>
    <t>GERVITA AUX FRUITS</t>
  </si>
  <si>
    <t>GERVITA NATURE</t>
  </si>
  <si>
    <t>JOCKEY PETIT ENCAS</t>
  </si>
  <si>
    <t>LIEGEOIS CAFE</t>
  </si>
  <si>
    <t>LIEGEOIS CHOCOLAT</t>
  </si>
  <si>
    <t>LIEGEOIS VANILLE</t>
  </si>
  <si>
    <t>SVELTESSE FRUITS</t>
  </si>
  <si>
    <t xml:space="preserve">SVELTESSE NATURE </t>
  </si>
  <si>
    <t>TAILLEFINE AUX FRUITS</t>
  </si>
  <si>
    <t>TAILLEFINE NATURE</t>
  </si>
  <si>
    <t>VELOUTE FRUIT</t>
  </si>
  <si>
    <t>YAOURT À LA GRECQUE 150 GR</t>
  </si>
  <si>
    <t>YAOURT AROME</t>
  </si>
  <si>
    <t>YAOURT BIFIDUS NAT. NOVA</t>
  </si>
  <si>
    <t>YAOURT BIO AUX FRUITS 125 GR</t>
  </si>
  <si>
    <t>YAOURT BIO NATURE 125 GR</t>
  </si>
  <si>
    <t>YAOURT DANONE FRUITS 0% 125 GR</t>
  </si>
  <si>
    <t>YAOURT DANONE FRUITS 125 GR</t>
  </si>
  <si>
    <t>YAOURT FRUITS YOPLAIT 0% 125 GR</t>
  </si>
  <si>
    <t>YAOURT NAT. ENTIER P. VERRE</t>
  </si>
  <si>
    <t>YAOURT NATURE 0% 125 GR</t>
  </si>
  <si>
    <t>YAOURT NATURE DANONE 125 GR</t>
  </si>
  <si>
    <t>ENTREMETS FROMAGES BLANC CREMES</t>
  </si>
  <si>
    <t>ANANAS CARAMEL ECLATS DE MERINGUE</t>
  </si>
  <si>
    <t>ANANAS MARINE AUX AGRUMES</t>
  </si>
  <si>
    <t>ANANAS ROTI CITRON VERT CARDAMOME MERINGUE</t>
  </si>
  <si>
    <t>ANANAS ROTI VANILLE CANNELLE</t>
  </si>
  <si>
    <t>AUMONIERE AUX POMMES</t>
  </si>
  <si>
    <t>BANANE CHOCOLAT CHANTILLY (Petit grammage)</t>
  </si>
  <si>
    <t>BANANE CHOCOLAT CREME ANGLAISE (Petit grammage)</t>
  </si>
  <si>
    <t>BANANE GRAND-MARNIER</t>
  </si>
  <si>
    <t>BLANC MANGER MYRTILLES</t>
  </si>
  <si>
    <t>BLANC MANGER MANGUE</t>
  </si>
  <si>
    <t>BLANC MANGER FRUITS ROUGES</t>
  </si>
  <si>
    <t>BRUNOISE D'ANANAS VINAIGRETTE AU CAFE</t>
  </si>
  <si>
    <t>BRUNOISE DE FRUITS EXOTIQUE ET SON COULIS DE MANGUE</t>
  </si>
  <si>
    <t>CAKE CERISE AMANDE AMERE</t>
  </si>
  <si>
    <t>CAKE CITRON NEW YORKAIS</t>
  </si>
  <si>
    <t>CARPACCIO ANANAS AU GINGEMBRE</t>
  </si>
  <si>
    <t>CARPACCIO MANGUE CREME MASCARPONE CITRON VERT</t>
  </si>
  <si>
    <t>CARPACCIO MANGUE MOUSSE LEGERE CITRON VERT</t>
  </si>
  <si>
    <t>CHEESE CAKE AVOCAT CITRON VERT</t>
  </si>
  <si>
    <t xml:space="preserve">CHEESE CAKE CITRON NEW YORKAIS </t>
  </si>
  <si>
    <t>CHEESE CAKE FIGUE MIEL</t>
  </si>
  <si>
    <t>CHEESE CAKE FRAMBOISE</t>
  </si>
  <si>
    <t>CHEESE CAKE ANANAS COCO</t>
  </si>
  <si>
    <t>CHEESE CAKE POIRE BELLE HELENE</t>
  </si>
  <si>
    <t>CHEESE CAKE MURE</t>
  </si>
  <si>
    <t>CHEESE CAKE SAVEUR TATIN</t>
  </si>
  <si>
    <t>CHEESE CAKE SPECULOOS CARAMEL</t>
  </si>
  <si>
    <t>CLAFOUTIS AUX MURES</t>
  </si>
  <si>
    <t>CLAFOUTIS ABRICOT AMANDE</t>
  </si>
  <si>
    <t>CLAFOUTIS POMMES CARAMELISEES</t>
  </si>
  <si>
    <t>COMPOTE POMME</t>
  </si>
  <si>
    <t>COMPOTES DIVERSES</t>
  </si>
  <si>
    <t xml:space="preserve">CREME AUX ŒUFS </t>
  </si>
  <si>
    <t>CREME BRULEE 150 Grs</t>
  </si>
  <si>
    <t>CREME BRULEE 280 Grs</t>
  </si>
  <si>
    <t>CREME CARAMEL</t>
  </si>
  <si>
    <t>CREME CATALANE</t>
  </si>
  <si>
    <t>CREME DESSERT</t>
  </si>
  <si>
    <t>CREME RENVERSEE</t>
  </si>
  <si>
    <t>CREME RENVERSEE AU CARAMEL</t>
  </si>
  <si>
    <t>CREMIER + FRUITIER  GRAND CONTENANT</t>
  </si>
  <si>
    <t>CREMIER + FRUITIER  MOYEN CONTENANT</t>
  </si>
  <si>
    <t>CREMIER + FRUITIER  PETIT CONTENANT</t>
  </si>
  <si>
    <t>CREMIER GRAND CONTENANT</t>
  </si>
  <si>
    <t>CREMIER MOYENNE CONTENANT</t>
  </si>
  <si>
    <t>CREMIER PETIT CONTENANT</t>
  </si>
  <si>
    <t>ENTREMETS FONDANT CHOCOLAT</t>
  </si>
  <si>
    <t>FROMAGE BLANC VANILLE PECAN</t>
  </si>
  <si>
    <t>FRUITIER  GRAND MODELE</t>
  </si>
  <si>
    <t>FRUITIER  MOYEN MODELE</t>
  </si>
  <si>
    <t>FRUITIER  PETIT MODELE</t>
  </si>
  <si>
    <t>FRUITS ROUGES CHANTILLY COULIS FRAMBOISE ECLATS MERINGUE</t>
  </si>
  <si>
    <t>GATEAU DE RIZ</t>
  </si>
  <si>
    <t>GATEAU DE SEMOULE</t>
  </si>
  <si>
    <t>GRATIN BANANE</t>
  </si>
  <si>
    <t>GRATIN RHUBARBE</t>
  </si>
  <si>
    <t>ILE FLOTTANTE AU COULIS DE FRUITS ROUGES</t>
  </si>
  <si>
    <t xml:space="preserve">ILE FLOTTANTE AUX AMANDES MAISON </t>
  </si>
  <si>
    <t>ILE FLOTTANTE MAISON SIROP ERABLE</t>
  </si>
  <si>
    <t xml:space="preserve">LIEGEOIS CHOCOLAT </t>
  </si>
  <si>
    <t>MANGUE,GRENADE,SIROP PIMENTE</t>
  </si>
  <si>
    <t>MARMELADE PAMPLEMOUSSE</t>
  </si>
  <si>
    <t>MARMELADE ORANGE</t>
  </si>
  <si>
    <t>MARMELADE RHUBARE</t>
  </si>
  <si>
    <t>MOUSSE AU CHOCOLAT TRADITION</t>
  </si>
  <si>
    <t>MOUSSE AU CITRON MAISON</t>
  </si>
  <si>
    <t>MOUSSE CAFE</t>
  </si>
  <si>
    <t>MOUSSE CARAMEL</t>
  </si>
  <si>
    <t>MOUSSE DATTE COULIS PASSION</t>
  </si>
  <si>
    <t>MOUSSE DIVERSE</t>
  </si>
  <si>
    <t>MOUSSE FRAMBOISE BASILIC</t>
  </si>
  <si>
    <t>MOUSSE NOIX DE COCO</t>
  </si>
  <si>
    <t>MOUSSE PECHE</t>
  </si>
  <si>
    <t>MOUSSE A L' ORANGE</t>
  </si>
  <si>
    <t>MOUSSE CASSIS</t>
  </si>
  <si>
    <t>ONCTUEUX FROMAGE BLANC ABRICOT</t>
  </si>
  <si>
    <t>ONCTUEUX FROMAGE BLANC CERISE AMANDE</t>
  </si>
  <si>
    <t>ONCTUEUX FROMAGE BLANC CITRON VERT</t>
  </si>
  <si>
    <t>ONCTUEUX FROMAGE BLANC CREME DE MARRON</t>
  </si>
  <si>
    <t>ONCTUEUX FROMAGE BLANC FIGUES</t>
  </si>
  <si>
    <t>ONCTUEUX FROMAGE BLANC FRAMBOISE</t>
  </si>
  <si>
    <t>ONCTUEUX FROMAGE BLANC FRUITS ROUGES</t>
  </si>
  <si>
    <t>PANNA COTTA FRUITS ROUGES MAISON</t>
  </si>
  <si>
    <t>PANNA COTTA CERISES NOIRES PISTACHE</t>
  </si>
  <si>
    <t>PECHE FACON MELBA CERISE CHANTILLY CITRON</t>
  </si>
  <si>
    <t>PECHE MELBA</t>
  </si>
  <si>
    <t>PERLE DU JAPON MANGUE COULIS FRUITS ROUGES</t>
  </si>
  <si>
    <t>POMME AU FOUR A LA CANNELLE</t>
  </si>
  <si>
    <t>POMME AU FOUR A LA CANNELLE ET CHANTILLY</t>
  </si>
  <si>
    <t xml:space="preserve">POMME AU FOUR AU PAIN D'EPICES SAUCE CARAMEL </t>
  </si>
  <si>
    <t xml:space="preserve">POMME AU FOUR GELEE DE GROSEILLE </t>
  </si>
  <si>
    <t>POTIRON CONFIT SIROP ET FRUITS SECS</t>
  </si>
  <si>
    <t>RIZ AU LAIT</t>
  </si>
  <si>
    <t xml:space="preserve">TIRAMISU </t>
  </si>
  <si>
    <t xml:space="preserve">TIRAMISU BANANE </t>
  </si>
  <si>
    <t>TIRAMISU FRAMBOISE VANILLE</t>
  </si>
  <si>
    <t>TIRAMISU CREME DE MARRON</t>
  </si>
  <si>
    <t xml:space="preserve">TIRAMISU TRADITIONNEL </t>
  </si>
  <si>
    <t>SABAYON MANGUE</t>
  </si>
  <si>
    <t>SABAYON BANANE</t>
  </si>
  <si>
    <t>SABAYON FRAISE</t>
  </si>
  <si>
    <t>SABAYON FRUITS ROUGES</t>
  </si>
  <si>
    <t>SABAYON FRAMBOISES</t>
  </si>
  <si>
    <t>SABAYON POIRE NOISETTE</t>
  </si>
  <si>
    <t>VERRINE D'HIVER</t>
  </si>
  <si>
    <t>PATISSERIES</t>
  </si>
  <si>
    <t>AMANDINE</t>
  </si>
  <si>
    <t>BABA AU RHUM</t>
  </si>
  <si>
    <t>BABA RHUM CHANTILLY VANILLE ORANGE</t>
  </si>
  <si>
    <t>BABA CHANTILLY VANILLE CITRON VERT</t>
  </si>
  <si>
    <t>BRUNOISE ANANAS ET SON COULIS DE MANGUE</t>
  </si>
  <si>
    <t>BAVAROIS AU CHOCOLAT</t>
  </si>
  <si>
    <t>BAVAROIS AU CITRON</t>
  </si>
  <si>
    <t>BAVAROIS FRUITS ROUGES ET MERINGUE (Tourbillon)</t>
  </si>
  <si>
    <t>BEIGNET BANANE</t>
  </si>
  <si>
    <t>BEIGNET CHOCOLAT</t>
  </si>
  <si>
    <t>BEIGNET FRAMBOISES</t>
  </si>
  <si>
    <t>BEIGNET POMME</t>
  </si>
  <si>
    <t>BRIOCHE PERDUE ET SA SAUCE CHOCOLAT</t>
  </si>
  <si>
    <t>BRIOCHE FACON PERDUE POMME CARAMELISEE NOISETTES</t>
  </si>
  <si>
    <t>BROWNIE NOIX DE PECAN CREME ANGLAISE</t>
  </si>
  <si>
    <t>BROWNIES</t>
  </si>
  <si>
    <t>BROOKIES</t>
  </si>
  <si>
    <t>BÛCHE PATISSIERE</t>
  </si>
  <si>
    <t>CAKE</t>
  </si>
  <si>
    <t>CAKE AU CHOCOLAT ET PISTACHE</t>
  </si>
  <si>
    <t>CAKE A LA POIRE ET GINGEMBRE</t>
  </si>
  <si>
    <t>CAKE BANANE GINGEMBRE CITRON VERT SESAME</t>
  </si>
  <si>
    <t xml:space="preserve">CAKE FRAMBOISE </t>
  </si>
  <si>
    <t xml:space="preserve">CAKE AUX FRAISES </t>
  </si>
  <si>
    <t>CAKE POIRE &amp; EPICES</t>
  </si>
  <si>
    <t>CAKE RHUM RAISIN</t>
  </si>
  <si>
    <t xml:space="preserve">CANELE </t>
  </si>
  <si>
    <t>CAROTT CAKE CHOCOLAT</t>
  </si>
  <si>
    <t>CHARLOTTE</t>
  </si>
  <si>
    <t>CHARLOTTINE AU CHOCOLAT</t>
  </si>
  <si>
    <t>CHOU À LA CREME</t>
  </si>
  <si>
    <t>CHOU CHANTILLY</t>
  </si>
  <si>
    <t>CHOUQUETTES</t>
  </si>
  <si>
    <t>CLAFOUTIS</t>
  </si>
  <si>
    <t>CLAFOUTIS ANANAS PISTACHE</t>
  </si>
  <si>
    <t xml:space="preserve">CLAFOUTIS AUX CERISES </t>
  </si>
  <si>
    <t>CLAFOUTIS AUX PECHES</t>
  </si>
  <si>
    <t>CLAFOUTIS AUX PRUNEAUX</t>
  </si>
  <si>
    <t>CLAFOUTIS POMMES CARAMELISEES CANNELLE</t>
  </si>
  <si>
    <t>CONGOLAIS</t>
  </si>
  <si>
    <t>COOKIE PEPITES DE CHOCOLAT MAISON</t>
  </si>
  <si>
    <t>COOKIES MAISON</t>
  </si>
  <si>
    <t>COULANT CHOCOLAT CŒUR COULANT CARAMEL BEURRE SALE</t>
  </si>
  <si>
    <t>CŒUR COULANT CHOCOLAT</t>
  </si>
  <si>
    <t>CREPES</t>
  </si>
  <si>
    <t>CREPE CARAMEL BEURRE SALE</t>
  </si>
  <si>
    <t>CROISSANT ROND AUX AMANDES</t>
  </si>
  <si>
    <t>CRUMBLE ANANAS MANGUE</t>
  </si>
  <si>
    <t xml:space="preserve">CRUMBLE AUX POMMES </t>
  </si>
  <si>
    <t>CRUMBLE AUX POMMES BANANE ET CHOCOLAT</t>
  </si>
  <si>
    <t>CRUMBLE FIGUES CASSIS</t>
  </si>
  <si>
    <t>CRUMBLE POIRES PAIN D'EPICES</t>
  </si>
  <si>
    <t>CRUMBLE POIRE CASSIS PAIN EPICES</t>
  </si>
  <si>
    <t>CRUMBLE POMME FRAMBOISE</t>
  </si>
  <si>
    <t>CRUMBLE RHUBARBE</t>
  </si>
  <si>
    <t xml:space="preserve">DELICE CHOCOLAT </t>
  </si>
  <si>
    <t>DIPLOMATE</t>
  </si>
  <si>
    <t xml:space="preserve">DIPLOMATE CHANTILLY </t>
  </si>
  <si>
    <t>DIPLOMATE CHOCOLAT</t>
  </si>
  <si>
    <t>DONUTS</t>
  </si>
  <si>
    <t>ECLAIR</t>
  </si>
  <si>
    <t>ECLAIR CARAMEL CITRON MERINGUEE</t>
  </si>
  <si>
    <t>ECLAIR CAFE</t>
  </si>
  <si>
    <t xml:space="preserve">ECLAIR CARAMEL BEURRE SALE AUX ECLATS D'AMANDE </t>
  </si>
  <si>
    <t xml:space="preserve">ECLAIR CARAMEL BEURRE SALE </t>
  </si>
  <si>
    <t>ECLAIR CHOCOLAT</t>
  </si>
  <si>
    <t>ECLAIR POP CORN</t>
  </si>
  <si>
    <t>FAR BRETON</t>
  </si>
  <si>
    <t>FEUILLETE DIVERS</t>
  </si>
  <si>
    <t>FEUILLETE AUX POMMES</t>
  </si>
  <si>
    <t>FEUILLETE ABRICOTS</t>
  </si>
  <si>
    <t>FINANCIER CLASSIQUE</t>
  </si>
  <si>
    <t>FINANCIER FAMBOISES</t>
  </si>
  <si>
    <t>FINANCIER PISTACHE</t>
  </si>
  <si>
    <t>FLAN PATISSIER</t>
  </si>
  <si>
    <t>FONDANT AU CHOCOLAT</t>
  </si>
  <si>
    <t>FONDANT CHOCOLAT BETTERAVE</t>
  </si>
  <si>
    <t>FORET NOIRE</t>
  </si>
  <si>
    <t>FRAISIER</t>
  </si>
  <si>
    <t>FRAMBOISIER</t>
  </si>
  <si>
    <t>GALETTE DES ROIS</t>
  </si>
  <si>
    <t>GATEAU PECHE CARAMELISEE</t>
  </si>
  <si>
    <t>GATEAU AU CHOCOLAT</t>
  </si>
  <si>
    <t>GATEAU BASQUE</t>
  </si>
  <si>
    <t>GATEAU BRETON</t>
  </si>
  <si>
    <t>GATEAU MEXICAIN ORANGE AMERE</t>
  </si>
  <si>
    <t>GATEAU MOELLEUX AUX MYRTILLES</t>
  </si>
  <si>
    <t>GATEAU ROULE</t>
  </si>
  <si>
    <t>GATEAU AU YAOURT</t>
  </si>
  <si>
    <t>GAUFRE CHOCOLAT CARAMEL CHANTILLY</t>
  </si>
  <si>
    <t>GAUFRE CHOCOLAT FRAMBOISE CHANTILLY</t>
  </si>
  <si>
    <t xml:space="preserve">GAUFRE CHOCOLAT ET CARAMEL BEURRE SALE </t>
  </si>
  <si>
    <t>GLAND</t>
  </si>
  <si>
    <t>JESUITE</t>
  </si>
  <si>
    <t>MARBRE</t>
  </si>
  <si>
    <t>MERINGUE, MOUSSE LEGERE EXOTIQUE (Tourbillon Mangue)</t>
  </si>
  <si>
    <t>MILLE FEUILLE</t>
  </si>
  <si>
    <t>MIROIR AUX FRUITS</t>
  </si>
  <si>
    <t xml:space="preserve">MOELLEUX CHOCOLAT COEUR COULANT </t>
  </si>
  <si>
    <t>MOKA AU CAFE</t>
  </si>
  <si>
    <t>MUFFIN'S</t>
  </si>
  <si>
    <t>MUFFIN AU CHOCOLAT CREME ANGLAISE</t>
  </si>
  <si>
    <t>OPERA</t>
  </si>
  <si>
    <t>OPERA maison</t>
  </si>
  <si>
    <t>PARIS BREST</t>
  </si>
  <si>
    <t>PERLE DU JAPON MELON CITRON BASILIC</t>
  </si>
  <si>
    <t>PITHIVIERS</t>
  </si>
  <si>
    <t>POIRE BELLE HELENE</t>
  </si>
  <si>
    <t>POIRE SAUCE CARAMEL CRUMBLE CACAHUETE</t>
  </si>
  <si>
    <t>POIRE BELLE HELENE CHANTILLY CHOCOLAT AMANDE</t>
  </si>
  <si>
    <t>PROFITEROLES AU CHOCOLAT</t>
  </si>
  <si>
    <t>PUDDING</t>
  </si>
  <si>
    <t>PUDDING CHOCOLAT ,CREME FRAICHE</t>
  </si>
  <si>
    <t>PUDDING FRUITS ROUGES, CREME FRAÎCHE</t>
  </si>
  <si>
    <t>QUATRE QUARTS</t>
  </si>
  <si>
    <t>RELIGIEUSE</t>
  </si>
  <si>
    <t>SAINT-HONORE</t>
  </si>
  <si>
    <t>SAVARIN</t>
  </si>
  <si>
    <t>TARTE À LA NOIX DE COCO</t>
  </si>
  <si>
    <t>TARTE À LA RHUBARBE</t>
  </si>
  <si>
    <t>TARTE À L'ANCIENNE</t>
  </si>
  <si>
    <t>TARTE ALSACIENNE</t>
  </si>
  <si>
    <t>TARTE ALSACIENNE AUX ABRICOTS</t>
  </si>
  <si>
    <t xml:space="preserve">TARTE ALSACIENNE AUX POIRES </t>
  </si>
  <si>
    <t>TARTE AMANDINE ABRICOTS</t>
  </si>
  <si>
    <t>TARTE AMANDINE FRUITS SECS</t>
  </si>
  <si>
    <t>TARTE AMANDINE PECHE</t>
  </si>
  <si>
    <t>TARTE AMANDINE BOURDALOUE</t>
  </si>
  <si>
    <t>TARTE AU CITRON</t>
  </si>
  <si>
    <t>TARTE AU SUCRE</t>
  </si>
  <si>
    <t>TARTE AUX FRAISES</t>
  </si>
  <si>
    <t>TARTE AUX FRUITS</t>
  </si>
  <si>
    <t>TARTE AUX POIRES</t>
  </si>
  <si>
    <t>TARTE AUX POIRES BOURDALOUE</t>
  </si>
  <si>
    <t>TARTE AUX POIRES ET PAIN D'EPICES</t>
  </si>
  <si>
    <t>TARTE AUX POIRES RICOTTA</t>
  </si>
  <si>
    <t>TARTE FEUILLETE AUX POMMES</t>
  </si>
  <si>
    <t>TARTE AUX POMMES</t>
  </si>
  <si>
    <t>TARTE BANANE CHOCOLAT</t>
  </si>
  <si>
    <t>TARTE BANANE PASSION</t>
  </si>
  <si>
    <t>TARTE BOURDALOUE</t>
  </si>
  <si>
    <t>TARTE CHOCOLAT CHANTILLY</t>
  </si>
  <si>
    <t>TARTE CHOCOLAT CACAHUETES CARAMELISEES</t>
  </si>
  <si>
    <t>TARTE CITRON MERINGUEE</t>
  </si>
  <si>
    <t>TARTE CRUMBLE FRUITS ROUGES</t>
  </si>
  <si>
    <t>TARTE CRUMBLE POMME FRUIT ROUGE</t>
  </si>
  <si>
    <t>TARTE CRUMBLE POMME RUSTIQUE</t>
  </si>
  <si>
    <t>TARTE MYRTILLES</t>
  </si>
  <si>
    <t>TARTE NOIX COCO FRAMBOISE</t>
  </si>
  <si>
    <t>TARTE TATIN</t>
  </si>
  <si>
    <t>TARTELETTE AVOCAT PASSION</t>
  </si>
  <si>
    <t>TARTELETTE TATIN</t>
  </si>
  <si>
    <t>TARTELETTE AMANDINE CERISE NOIRE</t>
  </si>
  <si>
    <t>TARTELETTE  AU CITRON MERINGUEE</t>
  </si>
  <si>
    <t>TARTELETTE AUX ABRICOTS</t>
  </si>
  <si>
    <t>TARTELETTE AUX FRAISES</t>
  </si>
  <si>
    <t>TARTELETTE AUX FRAMBOISES</t>
  </si>
  <si>
    <t>TARTELETTE AUX MYRTILLES</t>
  </si>
  <si>
    <t>TARTELETTE AUX MURES CACAHUETES CARAMELISEES</t>
  </si>
  <si>
    <t>TARTELETTE AUX PECHES</t>
  </si>
  <si>
    <t>TARTELETTE AUX POMMES</t>
  </si>
  <si>
    <t>TARTELETTE NORMANDE AUX POMMES</t>
  </si>
  <si>
    <t>TARTELETTE AUX QUETSCHES</t>
  </si>
  <si>
    <t>TARTELETTE FLAN PASTEIS DE NATA</t>
  </si>
  <si>
    <t>TARTELETTE NOIX DE PECAN SIROP ERABLE</t>
  </si>
  <si>
    <t>TARTELETTE NOIX DE COCO</t>
  </si>
  <si>
    <t>TARTELETTE TUTTI FRUTTI</t>
  </si>
  <si>
    <t>TARTELETTES AUX POIRES</t>
  </si>
  <si>
    <t>TROPEZIENNE</t>
  </si>
  <si>
    <t xml:space="preserve"> GLACES</t>
  </si>
  <si>
    <t>BOULE DE CREME GLACE</t>
  </si>
  <si>
    <t>BOULE DE SORBET</t>
  </si>
  <si>
    <t>CAFE LIEGEOIS</t>
  </si>
  <si>
    <t>MAGNUM CLASSIC</t>
  </si>
  <si>
    <t>MYSTERE</t>
  </si>
  <si>
    <t>ROYAL CORNETTO</t>
  </si>
  <si>
    <t>SOLERO</t>
  </si>
  <si>
    <t>TRUFFE GLACEE</t>
  </si>
  <si>
    <t>BOISSONS FROIDES</t>
  </si>
  <si>
    <t>BADOIT 100 CL</t>
  </si>
  <si>
    <t>BADOIT 33 CL</t>
  </si>
  <si>
    <t>BIERE 1664 33 CL</t>
  </si>
  <si>
    <t>BIERE KRONENBOURG  33 CL</t>
  </si>
  <si>
    <t>CHANTEREINE 150 CL</t>
  </si>
  <si>
    <t>CHANTEREINE 50 CL</t>
  </si>
  <si>
    <t>EAU DE SOURCE 50 CL</t>
  </si>
  <si>
    <t>CIDRE 25 CL</t>
  </si>
  <si>
    <t>COCA-COLA  50 CL</t>
  </si>
  <si>
    <t>COCA-COLA 33 CL</t>
  </si>
  <si>
    <t>COCA-COLA LIGHT 33 CL</t>
  </si>
  <si>
    <t>COCA-COLA LIGHT 50 CL</t>
  </si>
  <si>
    <t>COCA-COLA ZERO 33 CL</t>
  </si>
  <si>
    <t>COCA-COLA ZERO 50 CL</t>
  </si>
  <si>
    <t>EVIAN 100 CL</t>
  </si>
  <si>
    <t>EVIAN 33 CL</t>
  </si>
  <si>
    <t>EVIAN 50 CL</t>
  </si>
  <si>
    <t>FANTA CITRON /ORANGE 33 CL</t>
  </si>
  <si>
    <t>FANTA CITRON /ORANGE 50 CL</t>
  </si>
  <si>
    <t>BIERE HEINEKEN BOITE 33 CL</t>
  </si>
  <si>
    <t>ICE TEA 33 CL</t>
  </si>
  <si>
    <t>JUS DE FRUIT PAMPRYL 33 CL</t>
  </si>
  <si>
    <t>NESTEA 33 CL</t>
  </si>
  <si>
    <t>MINUTE MAID DIVERS BOITE 33 CL</t>
  </si>
  <si>
    <t>ORANGINA 33 CL</t>
  </si>
  <si>
    <t>VOLVIC 150 CL</t>
  </si>
  <si>
    <t>VOLVIC AROMATISE 50 CL</t>
  </si>
  <si>
    <t>BOISSONS CHAUDES</t>
  </si>
  <si>
    <t>CAFE / THE</t>
  </si>
  <si>
    <t>CAFE D'ORIGINE</t>
  </si>
  <si>
    <t>THE D'ORIGINE</t>
  </si>
  <si>
    <t>SANDWICH SNACKING</t>
  </si>
  <si>
    <t xml:space="preserve"> MIXTE JAMBON/FROMAGE</t>
  </si>
  <si>
    <t>3 FROMAGES</t>
  </si>
  <si>
    <t>AUBERGINE GRILLE</t>
  </si>
  <si>
    <t>COMPOSEE</t>
  </si>
  <si>
    <t>COPPA/CHEVRE</t>
  </si>
  <si>
    <t>CRUDITE+ PROTIDIQUE</t>
  </si>
  <si>
    <t>CRUDITES ET OEUF</t>
  </si>
  <si>
    <t>FLAN</t>
  </si>
  <si>
    <t>JAMBON DE PAYS/CRUDITE</t>
  </si>
  <si>
    <t>KEBAB ROTI</t>
  </si>
  <si>
    <t>POULET/TOMATE/CONCOMBRE</t>
  </si>
  <si>
    <t>THON/ŒUF/SALADE</t>
  </si>
  <si>
    <t>PALETTES</t>
  </si>
  <si>
    <t>PALETTE ARTICHAUT</t>
  </si>
  <si>
    <t>PALETTE AUBERGINE</t>
  </si>
  <si>
    <t>PALETTE AVOCAT</t>
  </si>
  <si>
    <t>PALETTE BEIGNET DE POMMES</t>
  </si>
  <si>
    <t>PALETTE BROCHETTE D'HIVER</t>
  </si>
  <si>
    <t>PALETTE CANELE</t>
  </si>
  <si>
    <t>PALETTE GRECQUE</t>
  </si>
  <si>
    <t>PALETTE JAMBON CANTAL</t>
  </si>
  <si>
    <t>PALETTE NEM DE BANANE</t>
  </si>
  <si>
    <t>PALETTE PECHES FRAMBOISES</t>
  </si>
  <si>
    <t>PALETTE POULET WRAP</t>
  </si>
  <si>
    <t>PALETTE RILLETTES DE SAUMON</t>
  </si>
  <si>
    <t>PALETTE RILLETTES DE THON</t>
  </si>
  <si>
    <t>PALETTE SAUMON MOZZARELLLA</t>
  </si>
  <si>
    <t>PALETTE TARTE FINE TOMATE</t>
  </si>
  <si>
    <t>PALETTE TOMATE AGRUMES</t>
  </si>
  <si>
    <t>PALETTE WRAP</t>
  </si>
  <si>
    <t>DIVERS</t>
  </si>
  <si>
    <t>2EME PETIT PAIN</t>
  </si>
  <si>
    <t>a</t>
  </si>
  <si>
    <t>aa</t>
  </si>
  <si>
    <t/>
  </si>
  <si>
    <t>cRUMBLE DE PARMESAN PATATE DOUCE</t>
  </si>
  <si>
    <t>* BETTERAVE CONDIMENT MIEL NOIX ET FINES HERBES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</si>
</sst>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-803]_-;\-* #,##0.00\ [$€-803]_-;_-* &quot;-&quot;??\ [$€-803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4" tint="0.599963377788628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2" fillId="3" borderId="0" xfId="1" applyNumberFormat="1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0" fillId="0" borderId="0" xfId="0" applyAlignment="1"/>
    <xf numFmtId="2" fontId="0" fillId="7" borderId="0" xfId="0" applyNumberFormat="1" applyFont="1" applyFill="1" applyAlignment="1">
      <alignment horizontal="right" indent="1"/>
    </xf>
    <xf numFmtId="2" fontId="0" fillId="0" borderId="0" xfId="0" applyNumberFormat="1" applyAlignment="1">
      <alignment horizontal="right" indent="1"/>
    </xf>
    <xf numFmtId="0" fontId="5" fillId="8" borderId="0" xfId="0" applyFont="1" applyFill="1"/>
    <xf numFmtId="0" fontId="5" fillId="0" borderId="0" xfId="0" applyFont="1" applyAlignment="1">
      <alignment horizontal="center"/>
    </xf>
    <xf numFmtId="0" fontId="5" fillId="0" borderId="0" xfId="0" applyFont="1"/>
    <xf numFmtId="0" fontId="5" fillId="9" borderId="1" xfId="0" applyFont="1" applyFill="1" applyBorder="1" applyAlignment="1">
      <alignment vertical="center" wrapText="1"/>
    </xf>
    <xf numFmtId="0" fontId="5" fillId="9" borderId="2" xfId="0" applyFont="1" applyFill="1" applyBorder="1"/>
    <xf numFmtId="0" fontId="2" fillId="3" borderId="3" xfId="0" applyFont="1" applyFill="1" applyBorder="1" applyAlignment="1">
      <alignment vertical="center"/>
    </xf>
    <xf numFmtId="164" fontId="5" fillId="9" borderId="2" xfId="0" applyNumberFormat="1" applyFont="1" applyFill="1" applyBorder="1"/>
    <xf numFmtId="0" fontId="2" fillId="3" borderId="4" xfId="1" applyNumberFormat="1" applyFont="1" applyFill="1" applyBorder="1" applyAlignment="1">
      <alignment horizontal="left"/>
    </xf>
    <xf numFmtId="0" fontId="2" fillId="3" borderId="3" xfId="0" applyFont="1" applyFill="1" applyBorder="1" applyAlignment="1">
      <alignment horizontal="left" vertical="center"/>
    </xf>
    <xf numFmtId="0" fontId="2" fillId="3" borderId="3" xfId="1" applyNumberFormat="1" applyFont="1" applyFill="1" applyBorder="1" applyAlignment="1">
      <alignment horizontal="left"/>
    </xf>
    <xf numFmtId="0" fontId="3" fillId="4" borderId="4" xfId="1" applyNumberFormat="1" applyFont="1" applyFill="1" applyBorder="1" applyAlignment="1">
      <alignment horizontal="left"/>
    </xf>
    <xf numFmtId="164" fontId="6" fillId="4" borderId="2" xfId="0" applyNumberFormat="1" applyFont="1" applyFill="1" applyBorder="1"/>
    <xf numFmtId="0" fontId="4" fillId="2" borderId="5" xfId="0" applyFont="1" applyFill="1" applyBorder="1"/>
    <xf numFmtId="0" fontId="2" fillId="3" borderId="6" xfId="1" applyNumberFormat="1" applyFont="1" applyFill="1" applyBorder="1" applyAlignment="1">
      <alignment horizontal="left"/>
    </xf>
    <xf numFmtId="2" fontId="5" fillId="9" borderId="7" xfId="0" applyNumberFormat="1" applyFont="1" applyFill="1" applyBorder="1"/>
    <xf numFmtId="0" fontId="2" fillId="3" borderId="8" xfId="1" applyNumberFormat="1" applyFont="1" applyFill="1" applyBorder="1" applyAlignment="1">
      <alignment horizontal="left"/>
    </xf>
    <xf numFmtId="2" fontId="5" fillId="9" borderId="9" xfId="0" applyNumberFormat="1" applyFont="1" applyFill="1" applyBorder="1"/>
    <xf numFmtId="0" fontId="2" fillId="3" borderId="10" xfId="1" applyNumberFormat="1" applyFont="1" applyFill="1" applyBorder="1" applyAlignment="1">
      <alignment horizontal="left"/>
    </xf>
    <xf numFmtId="2" fontId="5" fillId="9" borderId="11" xfId="0" applyNumberFormat="1" applyFont="1" applyFill="1" applyBorder="1"/>
    <xf numFmtId="0" fontId="2" fillId="5" borderId="12" xfId="0" applyFont="1" applyFill="1" applyBorder="1"/>
    <xf numFmtId="0" fontId="2" fillId="3" borderId="0" xfId="0" applyFont="1" applyFill="1" applyAlignment="1">
      <alignment horizontal="left" vertical="center"/>
    </xf>
    <xf numFmtId="2" fontId="5" fillId="9" borderId="2" xfId="0" applyNumberFormat="1" applyFont="1" applyFill="1" applyBorder="1"/>
    <xf numFmtId="0" fontId="2" fillId="6" borderId="4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6" fillId="4" borderId="2" xfId="0" applyFont="1" applyFill="1" applyBorder="1"/>
    <xf numFmtId="0" fontId="2" fillId="6" borderId="3" xfId="0" applyFont="1" applyFill="1" applyBorder="1" applyAlignment="1">
      <alignment horizontal="left" vertical="center"/>
    </xf>
    <xf numFmtId="0" fontId="4" fillId="2" borderId="12" xfId="0" applyFont="1" applyFill="1" applyBorder="1"/>
    <xf numFmtId="0" fontId="4" fillId="2" borderId="0" xfId="0" applyFont="1" applyFill="1"/>
    <xf numFmtId="2" fontId="5" fillId="9" borderId="2" xfId="0" applyNumberFormat="1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2" fontId="5" fillId="9" borderId="2" xfId="0" applyNumberFormat="1" applyFont="1" applyFill="1" applyBorder="1" applyAlignment="1">
      <alignment horizontal="center"/>
    </xf>
    <xf numFmtId="0" fontId="2" fillId="6" borderId="4" xfId="1" applyNumberFormat="1" applyFont="1" applyFill="1" applyBorder="1" applyAlignment="1">
      <alignment horizontal="left" vertical="center"/>
    </xf>
    <xf numFmtId="0" fontId="5" fillId="6" borderId="3" xfId="1" applyNumberFormat="1" applyFont="1" applyFill="1" applyBorder="1" applyAlignment="1">
      <alignment horizontal="left"/>
    </xf>
    <xf numFmtId="0" fontId="2" fillId="6" borderId="4" xfId="1" applyNumberFormat="1" applyFont="1" applyFill="1" applyBorder="1" applyAlignment="1">
      <alignment horizontal="left"/>
    </xf>
    <xf numFmtId="0" fontId="2" fillId="6" borderId="3" xfId="1" applyNumberFormat="1" applyFont="1" applyFill="1" applyBorder="1" applyAlignment="1">
      <alignment horizontal="left"/>
    </xf>
    <xf numFmtId="2" fontId="6" fillId="4" borderId="2" xfId="0" applyNumberFormat="1" applyFont="1" applyFill="1" applyBorder="1" applyAlignment="1">
      <alignment horizontal="center" vertical="center"/>
    </xf>
    <xf numFmtId="2" fontId="5" fillId="9" borderId="2" xfId="0" applyNumberFormat="1" applyFont="1" applyFill="1" applyBorder="1" applyAlignment="1">
      <alignment vertical="center"/>
    </xf>
    <xf numFmtId="0" fontId="3" fillId="3" borderId="4" xfId="1" applyNumberFormat="1" applyFont="1" applyFill="1" applyBorder="1" applyAlignment="1">
      <alignment horizontal="left"/>
    </xf>
    <xf numFmtId="0" fontId="6" fillId="9" borderId="2" xfId="0" applyFont="1" applyFill="1" applyBorder="1" applyAlignment="1">
      <alignment horizontal="center" vertical="center"/>
    </xf>
    <xf numFmtId="0" fontId="3" fillId="4" borderId="3" xfId="1" applyNumberFormat="1" applyFont="1" applyFill="1" applyBorder="1" applyAlignment="1">
      <alignment horizontal="left"/>
    </xf>
    <xf numFmtId="0" fontId="2" fillId="6" borderId="4" xfId="1" applyNumberFormat="1" applyFont="1" applyFill="1" applyBorder="1" applyAlignment="1">
      <alignment horizontal="left" wrapText="1"/>
    </xf>
    <xf numFmtId="0" fontId="2" fillId="6" borderId="13" xfId="1" applyNumberFormat="1" applyFont="1" applyFill="1" applyBorder="1" applyAlignment="1">
      <alignment horizontal="left"/>
    </xf>
    <xf numFmtId="0" fontId="2" fillId="6" borderId="14" xfId="1" applyNumberFormat="1" applyFont="1" applyFill="1" applyBorder="1" applyAlignment="1">
      <alignment horizontal="left"/>
    </xf>
    <xf numFmtId="0" fontId="2" fillId="6" borderId="0" xfId="1" applyNumberFormat="1" applyFont="1" applyFill="1" applyBorder="1" applyAlignment="1">
      <alignment horizontal="left"/>
    </xf>
    <xf numFmtId="0" fontId="2" fillId="6" borderId="3" xfId="1" applyNumberFormat="1" applyFont="1" applyFill="1" applyBorder="1" applyAlignment="1"/>
    <xf numFmtId="0" fontId="2" fillId="6" borderId="13" xfId="1" applyNumberFormat="1" applyFont="1" applyFill="1" applyBorder="1" applyAlignment="1">
      <alignment horizontal="center"/>
    </xf>
    <xf numFmtId="0" fontId="3" fillId="4" borderId="2" xfId="1" applyNumberFormat="1" applyFont="1" applyFill="1" applyBorder="1" applyAlignment="1">
      <alignment horizontal="left"/>
    </xf>
    <xf numFmtId="0" fontId="3" fillId="4" borderId="2" xfId="0" applyFont="1" applyFill="1" applyBorder="1" applyAlignment="1">
      <alignment horizontal="left" vertical="center"/>
    </xf>
    <xf numFmtId="0" fontId="3" fillId="6" borderId="4" xfId="1" applyNumberFormat="1" applyFont="1" applyFill="1" applyBorder="1" applyAlignment="1">
      <alignment horizontal="left"/>
    </xf>
    <xf numFmtId="2" fontId="6" fillId="9" borderId="2" xfId="0" applyNumberFormat="1" applyFont="1" applyFill="1" applyBorder="1" applyAlignment="1">
      <alignment horizontal="center" vertical="center"/>
    </xf>
    <xf numFmtId="0" fontId="2" fillId="6" borderId="3" xfId="1" applyNumberFormat="1" applyFont="1" applyFill="1" applyBorder="1" applyAlignment="1">
      <alignment horizontal="left" wrapText="1"/>
    </xf>
    <xf numFmtId="0" fontId="2" fillId="6" borderId="9" xfId="1" applyNumberFormat="1" applyFont="1" applyFill="1" applyBorder="1" applyAlignment="1">
      <alignment horizontal="left"/>
    </xf>
    <xf numFmtId="0" fontId="3" fillId="4" borderId="9" xfId="1" applyNumberFormat="1" applyFont="1" applyFill="1" applyBorder="1" applyAlignment="1">
      <alignment horizontal="left"/>
    </xf>
    <xf numFmtId="0" fontId="2" fillId="6" borderId="15" xfId="1" applyNumberFormat="1" applyFont="1" applyFill="1" applyBorder="1" applyAlignment="1">
      <alignment horizontal="left"/>
    </xf>
    <xf numFmtId="0" fontId="2" fillId="6" borderId="0" xfId="0" applyFont="1" applyFill="1" applyAlignment="1">
      <alignment horizontal="left" vertical="center"/>
    </xf>
    <xf numFmtId="0" fontId="5" fillId="6" borderId="13" xfId="0" applyFont="1" applyFill="1" applyBorder="1" applyAlignment="1">
      <alignment horizontal="left" vertical="center"/>
    </xf>
    <xf numFmtId="0" fontId="2" fillId="6" borderId="3" xfId="1" applyNumberFormat="1" applyFont="1" applyFill="1" applyBorder="1" applyAlignment="1">
      <alignment horizontal="left" vertical="center"/>
    </xf>
    <xf numFmtId="0" fontId="4" fillId="2" borderId="14" xfId="0" applyFont="1" applyFill="1" applyBorder="1"/>
    <xf numFmtId="0" fontId="2" fillId="6" borderId="14" xfId="0" applyFont="1" applyFill="1" applyBorder="1" applyAlignment="1">
      <alignment horizontal="left" vertical="center"/>
    </xf>
    <xf numFmtId="0" fontId="2" fillId="6" borderId="0" xfId="1" applyNumberFormat="1" applyFont="1" applyFill="1" applyBorder="1" applyAlignment="1"/>
    <xf numFmtId="0" fontId="2" fillId="6" borderId="13" xfId="1" applyNumberFormat="1" applyFont="1" applyFill="1" applyBorder="1" applyAlignment="1"/>
    <xf numFmtId="0" fontId="2" fillId="6" borderId="15" xfId="1" applyNumberFormat="1" applyFont="1" applyFill="1" applyBorder="1" applyAlignment="1"/>
    <xf numFmtId="2" fontId="5" fillId="9" borderId="16" xfId="0" applyNumberFormat="1" applyFont="1" applyFill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9" fillId="3" borderId="0" xfId="0" applyFont="1" applyFill="1"/>
    <xf numFmtId="0" fontId="8" fillId="0" borderId="0" xfId="0" applyFont="1" applyAlignment="1">
      <alignment vertical="center"/>
    </xf>
  </cellXfs>
  <cellStyles count="2">
    <cellStyle name="Milliers" xfId="1" builtinId="3"/>
    <cellStyle name="Normal" xfId="0" builtinId="0"/>
  </cellStyles>
  <dxfs count="30"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rgb="FFFFFF00"/>
      </font>
      <fill>
        <patternFill patternType="darkGray"/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rgb="FFFFFF00"/>
      </font>
      <fill>
        <patternFill patternType="darkGray"/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rgb="FFFFFF00"/>
      </font>
      <fill>
        <patternFill patternType="darkGray"/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</dxfs>
  <tableStyles count="0" defaultTableStyle="TableStyleMedium2" defaultPivotStyle="PivotStyleLight16"/>
  <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12</xdr:col>
          <xdr:colOff>466725</xdr:colOff>
          <xdr:row>1</xdr:row>
          <xdr:rowOff>190500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657B8441-D83D-3290-6955-10D6B244B5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180975</xdr:rowOff>
        </xdr:from>
        <xdr:to>
          <xdr:col>12</xdr:col>
          <xdr:colOff>438150</xdr:colOff>
          <xdr:row>10</xdr:row>
          <xdr:rowOff>114300</xdr:rowOff>
        </xdr:to>
        <xdr:sp macro="" textlink="">
          <xdr:nvSpPr>
            <xdr:cNvPr id="3074" name="List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2FF46E6C-E31C-4F7A-DD85-D477550377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23132</xdr:colOff>
          <xdr:row>22</xdr:row>
          <xdr:rowOff>146958</xdr:rowOff>
        </xdr:from>
        <xdr:to>
          <xdr:col>9</xdr:col>
          <xdr:colOff>0</xdr:colOff>
          <xdr:row>25</xdr:row>
          <xdr:rowOff>8165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136071</xdr:colOff>
          <xdr:row>0</xdr:row>
          <xdr:rowOff>111580</xdr:rowOff>
        </xdr:from>
        <xdr:to>
          <xdr:col>8</xdr:col>
          <xdr:colOff>612321</xdr:colOff>
          <xdr:row>0</xdr:row>
          <xdr:rowOff>653144</xdr:rowOff>
        </xdr:to>
        <xdr:sp macro="" textlink="">
          <xdr:nvSpPr>
            <xdr:cNvPr id="2057" name="TextBox2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160563</xdr:colOff>
          <xdr:row>0</xdr:row>
          <xdr:rowOff>787854</xdr:rowOff>
        </xdr:from>
        <xdr:to>
          <xdr:col>8</xdr:col>
          <xdr:colOff>612320</xdr:colOff>
          <xdr:row>21</xdr:row>
          <xdr:rowOff>174172</xdr:rowOff>
        </xdr:to>
        <xdr:sp macro="" textlink="">
          <xdr:nvSpPr>
            <xdr:cNvPr id="2059" name="ListBox2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ahier%20des%20grammes%20HUSSENOT%20SAGEM_24%2006%2022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HO simple "/>
      <sheetName val="Feuil3"/>
      <sheetName val="Feuil2"/>
      <sheetName val="Cahier des grammes HUSSENOT SAG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6FFB7-64BC-4D48-9655-322EE950E548}">
  <sheetPr codeName="Feuil1"/>
  <dimension ref="A1:G2100"/>
  <sheetViews>
    <sheetView workbookViewId="0">
      <selection activeCell="F22" sqref="F22"/>
    </sheetView>
  </sheetViews>
  <sheetFormatPr baseColWidth="10" defaultRowHeight="15.75" x14ac:dyDescent="0.25"/>
  <cols>
    <col min="1" max="1" width="96.5703125" bestFit="1" customWidth="1"/>
    <col min="2" max="4" width="8.85546875" style="9" customWidth="1"/>
    <col min="5" max="5" width="11.42578125" style="73"/>
    <col min="6" max="7" width="11.42578125" style="74"/>
  </cols>
  <sheetData>
    <row r="1" spans="1:4" x14ac:dyDescent="0.25">
      <c r="A1" s="72">
        <v>1</v>
      </c>
      <c r="B1" s="7">
        <v>1</v>
      </c>
      <c r="C1" s="7">
        <v>1</v>
      </c>
      <c r="D1" s="7">
        <v>1</v>
      </c>
    </row>
    <row r="2" spans="1:4" x14ac:dyDescent="0.25">
      <c r="A2" s="72">
        <v>2</v>
      </c>
      <c r="B2" s="7">
        <v>2</v>
      </c>
      <c r="C2" s="7">
        <v>2</v>
      </c>
      <c r="D2" s="7">
        <v>2</v>
      </c>
    </row>
    <row r="3" spans="1:4" x14ac:dyDescent="0.25">
      <c r="A3" s="72">
        <v>3</v>
      </c>
      <c r="B3" s="7">
        <v>3</v>
      </c>
      <c r="C3" s="7">
        <v>3</v>
      </c>
      <c r="D3" s="7">
        <v>3</v>
      </c>
    </row>
    <row r="4" spans="1:4" x14ac:dyDescent="0.25">
      <c r="A4" s="72">
        <v>4</v>
      </c>
      <c r="B4" s="7">
        <v>4</v>
      </c>
      <c r="C4" s="7">
        <v>4</v>
      </c>
      <c r="D4" s="7">
        <v>4</v>
      </c>
    </row>
    <row r="5" spans="1:4" x14ac:dyDescent="0.25">
      <c r="A5" s="72">
        <v>5</v>
      </c>
      <c r="B5" s="7">
        <v>5</v>
      </c>
      <c r="C5" s="7">
        <v>5</v>
      </c>
      <c r="D5" s="7">
        <v>5</v>
      </c>
    </row>
    <row r="6" spans="1:4" x14ac:dyDescent="0.25">
      <c r="A6" s="72">
        <v>6</v>
      </c>
      <c r="B6" s="7">
        <v>6</v>
      </c>
      <c r="C6" s="7">
        <v>6</v>
      </c>
      <c r="D6" s="7">
        <v>6</v>
      </c>
    </row>
    <row r="7" spans="1:4" x14ac:dyDescent="0.25">
      <c r="A7" s="72">
        <v>7</v>
      </c>
      <c r="B7" s="7">
        <v>7</v>
      </c>
      <c r="C7" s="7">
        <v>7</v>
      </c>
      <c r="D7" s="7">
        <v>7</v>
      </c>
    </row>
    <row r="8" spans="1:4" x14ac:dyDescent="0.25">
      <c r="A8" s="72">
        <v>8</v>
      </c>
      <c r="B8" s="7">
        <v>8</v>
      </c>
      <c r="C8" s="7">
        <v>8</v>
      </c>
      <c r="D8" s="7">
        <v>8</v>
      </c>
    </row>
    <row r="9" spans="1:4" x14ac:dyDescent="0.25">
      <c r="A9" s="72">
        <v>9</v>
      </c>
      <c r="B9" s="7">
        <v>9</v>
      </c>
      <c r="C9" s="7">
        <v>9</v>
      </c>
      <c r="D9" s="7">
        <v>9</v>
      </c>
    </row>
    <row r="10" spans="1:4" x14ac:dyDescent="0.25">
      <c r="A10" s="72">
        <v>10</v>
      </c>
      <c r="B10" s="7">
        <v>10</v>
      </c>
      <c r="C10" s="7">
        <v>10</v>
      </c>
      <c r="D10" s="7">
        <v>10</v>
      </c>
    </row>
    <row r="11" spans="1:4" x14ac:dyDescent="0.25">
      <c r="A11" s="72">
        <v>11</v>
      </c>
      <c r="B11" s="8">
        <v>11</v>
      </c>
      <c r="C11" s="8">
        <v>11</v>
      </c>
      <c r="D11" s="8">
        <v>11</v>
      </c>
    </row>
    <row r="12" spans="1:4" x14ac:dyDescent="0.25">
      <c r="A12" s="72">
        <v>12</v>
      </c>
      <c r="B12" s="7">
        <v>12</v>
      </c>
      <c r="C12" s="7">
        <v>12</v>
      </c>
      <c r="D12" s="7">
        <v>12</v>
      </c>
    </row>
    <row r="13" spans="1:4" x14ac:dyDescent="0.25">
      <c r="A13" s="72">
        <v>13</v>
      </c>
      <c r="B13" s="7">
        <v>13</v>
      </c>
      <c r="C13" s="7">
        <v>13</v>
      </c>
      <c r="D13" s="7">
        <v>13</v>
      </c>
    </row>
    <row r="14" spans="1:4" x14ac:dyDescent="0.25">
      <c r="A14" s="72">
        <v>14</v>
      </c>
      <c r="B14" s="9">
        <v>14</v>
      </c>
      <c r="C14" s="9">
        <v>14</v>
      </c>
      <c r="D14" s="9">
        <v>14</v>
      </c>
    </row>
    <row r="15" spans="1:4" ht="16.5" thickBot="1" x14ac:dyDescent="0.3">
      <c r="A15" s="72">
        <v>15</v>
      </c>
      <c r="B15" s="9">
        <v>15</v>
      </c>
      <c r="C15" s="9">
        <v>15</v>
      </c>
      <c r="D15" s="9">
        <v>15</v>
      </c>
    </row>
    <row r="16" spans="1:4" ht="16.5" thickBot="1" x14ac:dyDescent="0.3">
      <c r="A16" s="72">
        <v>16</v>
      </c>
      <c r="B16" s="10">
        <v>16</v>
      </c>
      <c r="C16" s="10">
        <v>16</v>
      </c>
      <c r="D16" s="10">
        <v>16</v>
      </c>
    </row>
    <row r="17" spans="1:7" ht="15" x14ac:dyDescent="0.25">
      <c r="A17" s="72">
        <v>17</v>
      </c>
      <c r="B17">
        <v>17</v>
      </c>
      <c r="C17">
        <v>17</v>
      </c>
      <c r="D17">
        <v>17</v>
      </c>
    </row>
    <row r="18" spans="1:7" x14ac:dyDescent="0.25">
      <c r="A18" s="72">
        <v>18</v>
      </c>
      <c r="B18" s="11">
        <v>18</v>
      </c>
      <c r="C18" s="11">
        <v>18</v>
      </c>
      <c r="D18" s="11">
        <v>18</v>
      </c>
      <c r="G18" s="75"/>
    </row>
    <row r="19" spans="1:7" x14ac:dyDescent="0.25">
      <c r="A19" s="12" t="s">
        <v>1</v>
      </c>
      <c r="B19" s="13" t="e">
        <f>IF([1]!HO_SIMPLE[[#This Row],[Colonne34]]="","",([1]!HO_SIMPLE[[#This Row],[Colonne37]]*(1+$G$14)))</f>
        <v>#REF!</v>
      </c>
      <c r="C19" s="13">
        <v>0.67381674000000003</v>
      </c>
      <c r="D19" s="13">
        <v>0.67381674000000003</v>
      </c>
      <c r="G19" s="75"/>
    </row>
    <row r="20" spans="1:7" x14ac:dyDescent="0.25">
      <c r="A20" s="14" t="s">
        <v>2</v>
      </c>
      <c r="B20" s="13">
        <v>0.74</v>
      </c>
      <c r="C20" s="13">
        <v>0.74</v>
      </c>
      <c r="D20" s="13">
        <v>0.74</v>
      </c>
      <c r="G20" s="75"/>
    </row>
    <row r="21" spans="1:7" x14ac:dyDescent="0.25">
      <c r="A21" s="15" t="s">
        <v>3</v>
      </c>
      <c r="B21" s="13" t="e">
        <f>IF([1]!HO_SIMPLE[[#This Row],[Colonne34]]="","",([1]!HO_SIMPLE[[#This Row],[Colonne37]]*(1+$G$14)))</f>
        <v>#REF!</v>
      </c>
      <c r="C21" s="13">
        <v>1.1748858600000001</v>
      </c>
      <c r="D21" s="13">
        <v>1.1748858600000001</v>
      </c>
      <c r="G21" s="75"/>
    </row>
    <row r="22" spans="1:7" x14ac:dyDescent="0.25">
      <c r="A22" s="15" t="s">
        <v>4</v>
      </c>
      <c r="B22" s="13" t="e">
        <f>IF([1]!HO_SIMPLE[[#This Row],[Colonne34]]="","",([1]!HO_SIMPLE[[#This Row],[Colonne37]]*(1+$G$14)))</f>
        <v>#REF!</v>
      </c>
      <c r="C22" s="13">
        <v>1.1748858600000001</v>
      </c>
      <c r="D22" s="13">
        <v>1.1748858600000001</v>
      </c>
      <c r="G22" s="75"/>
    </row>
    <row r="23" spans="1:7" x14ac:dyDescent="0.25">
      <c r="A23" s="14" t="s">
        <v>5</v>
      </c>
      <c r="B23" s="13">
        <v>1.3</v>
      </c>
      <c r="C23" s="13">
        <v>1.3</v>
      </c>
      <c r="D23" s="13">
        <v>1.3</v>
      </c>
      <c r="G23" s="75"/>
    </row>
    <row r="24" spans="1:7" x14ac:dyDescent="0.25">
      <c r="A24" s="14" t="s">
        <v>6</v>
      </c>
      <c r="B24" s="13">
        <v>1.33</v>
      </c>
      <c r="C24" s="13">
        <v>1.33</v>
      </c>
      <c r="D24" s="13">
        <v>1.33</v>
      </c>
      <c r="G24" s="75"/>
    </row>
    <row r="25" spans="1:7" x14ac:dyDescent="0.25">
      <c r="A25" s="14" t="s">
        <v>7</v>
      </c>
      <c r="B25" s="13">
        <v>1.33</v>
      </c>
      <c r="C25" s="13">
        <v>1.33</v>
      </c>
      <c r="D25" s="13">
        <v>1.33</v>
      </c>
      <c r="G25" s="75"/>
    </row>
    <row r="26" spans="1:7" x14ac:dyDescent="0.25">
      <c r="A26" s="16" t="s">
        <v>8</v>
      </c>
      <c r="B26" s="13" t="e">
        <f>IF([1]!HO_SIMPLE[[#This Row],[Colonne34]]="","",([1]!HO_SIMPLE[[#This Row],[Colonne37]]*(1+$G$14)))</f>
        <v>#REF!</v>
      </c>
      <c r="C26" s="13">
        <v>0.46837472727272728</v>
      </c>
      <c r="D26" s="13">
        <v>0.46837472727272728</v>
      </c>
      <c r="G26" s="75"/>
    </row>
    <row r="27" spans="1:7" x14ac:dyDescent="0.25">
      <c r="A27" s="16" t="s">
        <v>9</v>
      </c>
      <c r="B27" s="13" t="e">
        <f>IF([1]!HO_SIMPLE[[#This Row],[Colonne34]]="","",([1]!HO_SIMPLE[[#This Row],[Colonne37]]*(1+$G$14)))</f>
        <v>#REF!</v>
      </c>
      <c r="C27" s="13">
        <v>0.24346302</v>
      </c>
      <c r="D27" s="13">
        <v>0.24346302</v>
      </c>
      <c r="G27" s="75"/>
    </row>
    <row r="28" spans="1:7" x14ac:dyDescent="0.25">
      <c r="A28" s="17" t="s">
        <v>1412</v>
      </c>
      <c r="B28" s="18">
        <v>0.75</v>
      </c>
      <c r="C28" s="18">
        <v>0.75</v>
      </c>
      <c r="D28" s="18">
        <v>0.75</v>
      </c>
      <c r="G28" s="75"/>
    </row>
    <row r="29" spans="1:7" x14ac:dyDescent="0.25">
      <c r="A29" s="14" t="s">
        <v>10</v>
      </c>
      <c r="B29" s="13">
        <v>0.75</v>
      </c>
      <c r="C29" s="13">
        <v>0.75</v>
      </c>
      <c r="D29" s="13">
        <v>0.75</v>
      </c>
      <c r="G29" s="75"/>
    </row>
    <row r="30" spans="1:7" x14ac:dyDescent="0.25">
      <c r="A30" s="16" t="s">
        <v>11</v>
      </c>
      <c r="B30" s="13" t="e">
        <f>IF([1]!HO_SIMPLE[[#This Row],[Colonne34]]="","",([1]!HO_SIMPLE[[#This Row],[Colonne37]]*(1+$G$14)))</f>
        <v>#REF!</v>
      </c>
      <c r="C30" s="13">
        <v>0.41327181818181813</v>
      </c>
      <c r="D30" s="13">
        <v>0.41327181818181813</v>
      </c>
      <c r="G30" s="75"/>
    </row>
    <row r="31" spans="1:7" x14ac:dyDescent="0.25">
      <c r="A31" s="16" t="s">
        <v>12</v>
      </c>
      <c r="B31" s="13" t="e">
        <f>IF([1]!HO_SIMPLE[[#This Row],[Colonne34]]="","",([1]!HO_SIMPLE[[#This Row],[Colonne37]]*(1+$G$14)))</f>
        <v>#REF!</v>
      </c>
      <c r="C31" s="13">
        <v>0.24346302</v>
      </c>
      <c r="D31" s="13">
        <v>0.24346302</v>
      </c>
      <c r="G31" s="75"/>
    </row>
    <row r="32" spans="1:7" x14ac:dyDescent="0.25">
      <c r="A32" s="17" t="s">
        <v>13</v>
      </c>
      <c r="B32" s="18">
        <v>0.72</v>
      </c>
      <c r="C32" s="18">
        <v>0.72</v>
      </c>
      <c r="D32" s="18">
        <v>0.72</v>
      </c>
      <c r="G32" s="75"/>
    </row>
    <row r="33" spans="1:7" x14ac:dyDescent="0.25">
      <c r="A33" s="16" t="s">
        <v>14</v>
      </c>
      <c r="B33" s="13" t="e">
        <f>IF([1]!HO_SIMPLE[[#This Row],[Colonne34]]="","",([1]!HO_SIMPLE[[#This Row],[Colonne37]]*(1+$G$14)))</f>
        <v>#REF!</v>
      </c>
      <c r="C33" s="13">
        <v>0.41317998</v>
      </c>
      <c r="D33" s="13">
        <v>0.41317998</v>
      </c>
      <c r="G33" s="75"/>
    </row>
    <row r="34" spans="1:7" x14ac:dyDescent="0.25">
      <c r="A34" s="16" t="s">
        <v>15</v>
      </c>
      <c r="B34" s="13" t="e">
        <f>IF([1]!HO_SIMPLE[[#This Row],[Colonne34]]="","",([1]!HO_SIMPLE[[#This Row],[Colonne37]]*(1+$G$14)))</f>
        <v>#REF!</v>
      </c>
      <c r="C34" s="13">
        <v>0.32143363636363631</v>
      </c>
      <c r="D34" s="13">
        <v>0.32143363636363631</v>
      </c>
      <c r="G34" s="75"/>
    </row>
    <row r="35" spans="1:7" x14ac:dyDescent="0.25">
      <c r="A35" s="16" t="s">
        <v>16</v>
      </c>
      <c r="B35" s="13" t="e">
        <f>IF([1]!HO_SIMPLE[[#This Row],[Colonne34]]="","",([1]!HO_SIMPLE[[#This Row],[Colonne37]]*(1+$G$14)))</f>
        <v>#REF!</v>
      </c>
      <c r="C35" s="13">
        <v>0.41327181818181813</v>
      </c>
      <c r="D35" s="13">
        <v>0.41327181818181813</v>
      </c>
      <c r="G35" s="75"/>
    </row>
    <row r="36" spans="1:7" x14ac:dyDescent="0.25">
      <c r="A36" s="16" t="s">
        <v>17</v>
      </c>
      <c r="B36" s="13" t="e">
        <f>IF([1]!HO_SIMPLE[[#This Row],[Colonne34]]="","",([1]!HO_SIMPLE[[#This Row],[Colonne37]]*(1+$G$14)))</f>
        <v>#REF!</v>
      </c>
      <c r="C36" s="13">
        <v>0.27680028000000001</v>
      </c>
      <c r="D36" s="13">
        <v>0.27680028000000001</v>
      </c>
      <c r="G36" s="75"/>
    </row>
    <row r="37" spans="1:7" x14ac:dyDescent="0.25">
      <c r="A37" s="17" t="s">
        <v>18</v>
      </c>
      <c r="B37" s="18">
        <v>0.46</v>
      </c>
      <c r="C37" s="18">
        <v>0.46</v>
      </c>
      <c r="D37" s="18">
        <v>0.46</v>
      </c>
      <c r="G37" s="75"/>
    </row>
    <row r="38" spans="1:7" x14ac:dyDescent="0.25">
      <c r="A38" s="16" t="s">
        <v>19</v>
      </c>
      <c r="B38" s="13" t="e">
        <f>IF([1]!HO_SIMPLE[[#This Row],[Colonne34]]="","",([1]!HO_SIMPLE[[#This Row],[Colonne37]]*(1+$G$14)))</f>
        <v>#REF!</v>
      </c>
      <c r="C38" s="13">
        <v>0.6859393800000001</v>
      </c>
      <c r="D38" s="13">
        <v>0.6859393800000001</v>
      </c>
      <c r="G38" s="75"/>
    </row>
    <row r="39" spans="1:7" x14ac:dyDescent="0.25">
      <c r="A39" s="16" t="s">
        <v>20</v>
      </c>
      <c r="B39" s="13" t="e">
        <f>IF([1]!HO_SIMPLE[[#This Row],[Colonne34]]="","",([1]!HO_SIMPLE[[#This Row],[Colonne37]]*(1+$G$14)))</f>
        <v>#REF!</v>
      </c>
      <c r="C39" s="13">
        <v>0.41327181818181813</v>
      </c>
      <c r="D39" s="13">
        <v>0.41327181818181813</v>
      </c>
      <c r="G39" s="75"/>
    </row>
    <row r="40" spans="1:7" x14ac:dyDescent="0.25">
      <c r="A40" s="16" t="s">
        <v>21</v>
      </c>
      <c r="B40" s="13" t="e">
        <f>IF([1]!HO_SIMPLE[[#This Row],[Colonne34]]="","",([1]!HO_SIMPLE[[#This Row],[Colonne37]]*(1+$G$14)))</f>
        <v>#REF!</v>
      </c>
      <c r="C40" s="13">
        <v>0.76574675999999997</v>
      </c>
      <c r="D40" s="13">
        <v>0.76574675999999997</v>
      </c>
      <c r="G40" s="75"/>
    </row>
    <row r="41" spans="1:7" x14ac:dyDescent="0.25">
      <c r="A41" s="16" t="s">
        <v>22</v>
      </c>
      <c r="B41" s="13" t="e">
        <f>IF([1]!HO_SIMPLE[[#This Row],[Colonne34]]="","",([1]!HO_SIMPLE[[#This Row],[Colonne37]]*(1+$G$14)))</f>
        <v>#REF!</v>
      </c>
      <c r="C41" s="13">
        <v>0.24346302</v>
      </c>
      <c r="D41" s="13">
        <v>0.24346302</v>
      </c>
      <c r="G41" s="75"/>
    </row>
    <row r="42" spans="1:7" x14ac:dyDescent="0.25">
      <c r="A42" s="16" t="s">
        <v>23</v>
      </c>
      <c r="B42" s="13" t="e">
        <f>IF([1]!HO_SIMPLE[[#This Row],[Colonne34]]="","",([1]!HO_SIMPLE[[#This Row],[Colonne37]]*(1+$G$14)))</f>
        <v>#REF!</v>
      </c>
      <c r="C42" s="13">
        <v>0.32143363636363631</v>
      </c>
      <c r="D42" s="13">
        <v>0.32143363636363631</v>
      </c>
      <c r="G42" s="75"/>
    </row>
    <row r="43" spans="1:7" x14ac:dyDescent="0.25">
      <c r="A43" s="16" t="s">
        <v>24</v>
      </c>
      <c r="B43" s="13" t="e">
        <f>IF([1]!HO_SIMPLE[[#This Row],[Colonne34]]="","",([1]!HO_SIMPLE[[#This Row],[Colonne37]]*(1+$G$14)))</f>
        <v>#REF!</v>
      </c>
      <c r="C43" s="13">
        <v>0.36735272727272728</v>
      </c>
      <c r="D43" s="13">
        <v>0.36735272727272728</v>
      </c>
      <c r="G43" s="75"/>
    </row>
    <row r="44" spans="1:7" x14ac:dyDescent="0.25">
      <c r="A44" s="16" t="s">
        <v>25</v>
      </c>
      <c r="B44" s="13" t="e">
        <f>IF([1]!HO_SIMPLE[[#This Row],[Colonne34]]="","",([1]!HO_SIMPLE[[#This Row],[Colonne37]]*(1+$G$14)))</f>
        <v>#REF!</v>
      </c>
      <c r="C44" s="13">
        <v>0.46470120000000004</v>
      </c>
      <c r="D44" s="13">
        <v>0.46470120000000004</v>
      </c>
      <c r="G44" s="75"/>
    </row>
    <row r="45" spans="1:7" x14ac:dyDescent="0.25">
      <c r="A45" s="16" t="s">
        <v>26</v>
      </c>
      <c r="B45" s="13" t="e">
        <f>IF([1]!HO_SIMPLE[[#This Row],[Colonne34]]="","",([1]!HO_SIMPLE[[#This Row],[Colonne37]]*(1+$G$14)))</f>
        <v>#REF!</v>
      </c>
      <c r="C45" s="13">
        <v>0.24346302</v>
      </c>
      <c r="D45" s="13">
        <v>0.24346302</v>
      </c>
      <c r="G45" s="75"/>
    </row>
    <row r="46" spans="1:7" x14ac:dyDescent="0.25">
      <c r="A46" s="16" t="s">
        <v>27</v>
      </c>
      <c r="B46" s="13" t="e">
        <f>IF([1]!HO_SIMPLE[[#This Row],[Colonne34]]="","",([1]!HO_SIMPLE[[#This Row],[Colonne37]]*(1+$G$14)))</f>
        <v>#REF!</v>
      </c>
      <c r="C46" s="13">
        <v>0.46470120000000004</v>
      </c>
      <c r="D46" s="13">
        <v>0.46470120000000004</v>
      </c>
      <c r="G46" s="75"/>
    </row>
    <row r="47" spans="1:7" x14ac:dyDescent="0.25">
      <c r="A47" s="16" t="s">
        <v>28</v>
      </c>
      <c r="B47" s="13" t="e">
        <f>IF([1]!HO_SIMPLE[[#This Row],[Colonne34]]="","",([1]!HO_SIMPLE[[#This Row],[Colonne37]]*(1+$G$14)))</f>
        <v>#REF!</v>
      </c>
      <c r="C47" s="13">
        <v>0.53266145454545455</v>
      </c>
      <c r="D47" s="13">
        <v>0.53266145454545455</v>
      </c>
      <c r="G47" s="75"/>
    </row>
    <row r="48" spans="1:7" x14ac:dyDescent="0.25">
      <c r="A48" s="16" t="s">
        <v>29</v>
      </c>
      <c r="B48" s="13" t="e">
        <f>IF([1]!HO_SIMPLE[[#This Row],[Colonne34]]="","",([1]!HO_SIMPLE[[#This Row],[Colonne37]]*(1+$G$14)))</f>
        <v>#REF!</v>
      </c>
      <c r="C48" s="13">
        <v>0.32124996</v>
      </c>
      <c r="D48" s="13">
        <v>0.32124996</v>
      </c>
      <c r="G48" s="75"/>
    </row>
    <row r="49" spans="1:7" x14ac:dyDescent="0.25">
      <c r="A49" s="16" t="s">
        <v>30</v>
      </c>
      <c r="B49" s="13" t="e">
        <f>IF([1]!HO_SIMPLE[[#This Row],[Colonne34]]="","",([1]!HO_SIMPLE[[#This Row],[Colonne37]]*(1+$G$14)))</f>
        <v>#REF!</v>
      </c>
      <c r="C49" s="13">
        <v>0.46470120000000004</v>
      </c>
      <c r="D49" s="13">
        <v>0.46470120000000004</v>
      </c>
      <c r="G49" s="75"/>
    </row>
    <row r="50" spans="1:7" x14ac:dyDescent="0.25">
      <c r="A50" s="16" t="s">
        <v>31</v>
      </c>
      <c r="B50" s="13" t="e">
        <f>IF([1]!HO_SIMPLE[[#This Row],[Colonne34]]="","",([1]!HO_SIMPLE[[#This Row],[Colonne37]]*(1+$G$14)))</f>
        <v>#REF!</v>
      </c>
      <c r="C50" s="13">
        <v>0.38572036363636358</v>
      </c>
      <c r="D50" s="13">
        <v>0.38572036363636358</v>
      </c>
      <c r="G50" s="75"/>
    </row>
    <row r="51" spans="1:7" x14ac:dyDescent="0.25">
      <c r="A51" s="16" t="s">
        <v>32</v>
      </c>
      <c r="B51" s="13" t="e">
        <f>IF([1]!HO_SIMPLE[[#This Row],[Colonne34]]="","",([1]!HO_SIMPLE[[#This Row],[Colonne37]]*(1+$G$14)))</f>
        <v>#REF!</v>
      </c>
      <c r="C51" s="13">
        <v>0.36772008</v>
      </c>
      <c r="D51" s="13">
        <v>0.36772008</v>
      </c>
      <c r="G51" s="75"/>
    </row>
    <row r="52" spans="1:7" x14ac:dyDescent="0.25">
      <c r="A52" s="16" t="s">
        <v>33</v>
      </c>
      <c r="B52" s="13" t="e">
        <f>IF([1]!HO_SIMPLE[[#This Row],[Colonne34]]="","",([1]!HO_SIMPLE[[#This Row],[Colonne37]]*(1+$G$14)))</f>
        <v>#REF!</v>
      </c>
      <c r="C52" s="13">
        <v>0.36735272727272728</v>
      </c>
      <c r="D52" s="13">
        <v>0.36735272727272728</v>
      </c>
      <c r="G52" s="75"/>
    </row>
    <row r="53" spans="1:7" x14ac:dyDescent="0.25">
      <c r="A53" s="16" t="s">
        <v>34</v>
      </c>
      <c r="B53" s="13" t="e">
        <f>IF([1]!HO_SIMPLE[[#This Row],[Colonne34]]="","",([1]!HO_SIMPLE[[#This Row],[Colonne37]]*(1+$G$14)))</f>
        <v>#REF!</v>
      </c>
      <c r="C53" s="13">
        <v>0.36735272727272728</v>
      </c>
      <c r="D53" s="13">
        <v>0.36735272727272728</v>
      </c>
      <c r="G53" s="75"/>
    </row>
    <row r="54" spans="1:7" x14ac:dyDescent="0.25">
      <c r="A54" s="16" t="s">
        <v>35</v>
      </c>
      <c r="B54" s="13" t="e">
        <f>IF([1]!HO_SIMPLE[[#This Row],[Colonne34]]="","",([1]!HO_SIMPLE[[#This Row],[Colonne37]]*(1+$G$14)))</f>
        <v>#REF!</v>
      </c>
      <c r="C54" s="13">
        <v>0.36772008</v>
      </c>
      <c r="D54" s="13">
        <v>0.36772008</v>
      </c>
      <c r="G54" s="75"/>
    </row>
    <row r="55" spans="1:7" x14ac:dyDescent="0.25">
      <c r="A55" s="16" t="s">
        <v>36</v>
      </c>
      <c r="B55" s="13" t="e">
        <f>IF([1]!HO_SIMPLE[[#This Row],[Colonne34]]="","",([1]!HO_SIMPLE[[#This Row],[Colonne37]]*(1+$G$14)))</f>
        <v>#REF!</v>
      </c>
      <c r="C55" s="13">
        <v>0.45965010000000001</v>
      </c>
      <c r="D55" s="13">
        <v>0.45965010000000001</v>
      </c>
      <c r="G55" s="75"/>
    </row>
    <row r="56" spans="1:7" x14ac:dyDescent="0.25">
      <c r="A56" s="16" t="s">
        <v>37</v>
      </c>
      <c r="B56" s="13" t="e">
        <f>IF([1]!HO_SIMPLE[[#This Row],[Colonne34]]="","",([1]!HO_SIMPLE[[#This Row],[Colonne37]]*(1+$G$14)))</f>
        <v>#REF!</v>
      </c>
      <c r="C56" s="13">
        <v>0.35357699999999997</v>
      </c>
      <c r="D56" s="13">
        <v>0.35357699999999997</v>
      </c>
      <c r="G56" s="75"/>
    </row>
    <row r="57" spans="1:7" x14ac:dyDescent="0.25">
      <c r="A57" s="16" t="s">
        <v>38</v>
      </c>
      <c r="B57" s="13" t="e">
        <f>IF([1]!HO_SIMPLE[[#This Row],[Colonne34]]="","",([1]!HO_SIMPLE[[#This Row],[Colonne37]]*(1+$G$14)))</f>
        <v>#REF!</v>
      </c>
      <c r="C57" s="13">
        <v>0.35816890909090909</v>
      </c>
      <c r="D57" s="13">
        <v>0.35816890909090909</v>
      </c>
      <c r="G57" s="75"/>
    </row>
    <row r="58" spans="1:7" x14ac:dyDescent="0.25">
      <c r="A58" s="15" t="s">
        <v>39</v>
      </c>
      <c r="B58" s="13" t="e">
        <f>IF([1]!HO_SIMPLE[[#This Row],[Colonne34]]="","",([1]!HO_SIMPLE[[#This Row],[Colonne37]]*(1+$G$14)))</f>
        <v>#REF!</v>
      </c>
      <c r="C58" s="13">
        <v>0.32124996</v>
      </c>
      <c r="D58" s="13">
        <v>0.32124996</v>
      </c>
      <c r="G58" s="75"/>
    </row>
    <row r="59" spans="1:7" x14ac:dyDescent="0.25">
      <c r="A59" s="16" t="s">
        <v>40</v>
      </c>
      <c r="B59" s="13" t="e">
        <f>IF([1]!HO_SIMPLE[[#This Row],[Colonne34]]="","",([1]!HO_SIMPLE[[#This Row],[Colonne37]]*(1+$G$14)))</f>
        <v>#REF!</v>
      </c>
      <c r="C59" s="13">
        <v>0.6859393800000001</v>
      </c>
      <c r="D59" s="13">
        <v>0.6859393800000001</v>
      </c>
      <c r="G59" s="75"/>
    </row>
    <row r="60" spans="1:7" x14ac:dyDescent="0.25">
      <c r="A60" s="16" t="s">
        <v>41</v>
      </c>
      <c r="B60" s="13" t="e">
        <f>IF([1]!HO_SIMPLE[[#This Row],[Colonne34]]="","",([1]!HO_SIMPLE[[#This Row],[Colonne37]]*(1+$G$14)))</f>
        <v>#REF!</v>
      </c>
      <c r="C60" s="13">
        <v>0.50510999999999995</v>
      </c>
      <c r="D60" s="13">
        <v>0.50510999999999995</v>
      </c>
      <c r="G60" s="75"/>
    </row>
    <row r="61" spans="1:7" x14ac:dyDescent="0.25">
      <c r="A61" s="16" t="s">
        <v>42</v>
      </c>
      <c r="B61" s="13" t="e">
        <f>IF([1]!HO_SIMPLE[[#This Row],[Colonne34]]="","",([1]!HO_SIMPLE[[#This Row],[Colonne37]]*(1+$G$14)))</f>
        <v>#REF!</v>
      </c>
      <c r="C61" s="13">
        <v>0.6859393800000001</v>
      </c>
      <c r="D61" s="13">
        <v>0.6859393800000001</v>
      </c>
      <c r="G61" s="75"/>
    </row>
    <row r="62" spans="1:7" x14ac:dyDescent="0.25">
      <c r="A62" s="16" t="s">
        <v>43</v>
      </c>
      <c r="B62" s="13" t="e">
        <f>IF([1]!HO_SIMPLE[[#This Row],[Colonne34]]="","",([1]!HO_SIMPLE[[#This Row],[Colonne37]]*(1+$G$14)))</f>
        <v>#REF!</v>
      </c>
      <c r="C62" s="13">
        <v>0.36772008</v>
      </c>
      <c r="D62" s="13">
        <v>0.36772008</v>
      </c>
      <c r="G62" s="75"/>
    </row>
    <row r="63" spans="1:7" x14ac:dyDescent="0.25">
      <c r="A63" s="16" t="s">
        <v>44</v>
      </c>
      <c r="B63" s="13" t="e">
        <f>IF([1]!HO_SIMPLE[[#This Row],[Colonne34]]="","",([1]!HO_SIMPLE[[#This Row],[Colonne37]]*(1+$G$14)))</f>
        <v>#REF!</v>
      </c>
      <c r="C63" s="13">
        <v>0.36741701400000004</v>
      </c>
      <c r="D63" s="13">
        <v>0.36741701400000004</v>
      </c>
      <c r="G63" s="75"/>
    </row>
    <row r="64" spans="1:7" x14ac:dyDescent="0.25">
      <c r="A64" s="16" t="s">
        <v>45</v>
      </c>
      <c r="B64" s="13" t="e">
        <f>IF([1]!HO_SIMPLE[[#This Row],[Colonne34]]="","",([1]!HO_SIMPLE[[#This Row],[Colonne37]]*(1+$G$14)))</f>
        <v>#REF!</v>
      </c>
      <c r="C64" s="13">
        <v>0.78062454545454529</v>
      </c>
      <c r="D64" s="13">
        <v>0.78062454545454529</v>
      </c>
      <c r="G64" s="75"/>
    </row>
    <row r="65" spans="1:7" x14ac:dyDescent="0.25">
      <c r="A65" s="16" t="s">
        <v>46</v>
      </c>
      <c r="B65" s="13" t="e">
        <f>IF([1]!HO_SIMPLE[[#This Row],[Colonne34]]="","",([1]!HO_SIMPLE[[#This Row],[Colonne37]]*(1+$G$14)))</f>
        <v>#REF!</v>
      </c>
      <c r="C65" s="13">
        <v>0.36735272727272728</v>
      </c>
      <c r="D65" s="13">
        <v>0.36735272727272728</v>
      </c>
      <c r="G65" s="75"/>
    </row>
    <row r="66" spans="1:7" x14ac:dyDescent="0.25">
      <c r="A66" s="16" t="s">
        <v>47</v>
      </c>
      <c r="B66" s="13" t="e">
        <f>IF([1]!HO_SIMPLE[[#This Row],[Colonne34]]="","",([1]!HO_SIMPLE[[#This Row],[Colonne37]]*(1+$G$14)))</f>
        <v>#REF!</v>
      </c>
      <c r="C66" s="13">
        <v>0.41327181818181813</v>
      </c>
      <c r="D66" s="13">
        <v>0.41327181818181813</v>
      </c>
      <c r="G66" s="75"/>
    </row>
    <row r="67" spans="1:7" x14ac:dyDescent="0.25">
      <c r="A67" s="16" t="s">
        <v>48</v>
      </c>
      <c r="B67" s="13" t="e">
        <f>IF([1]!HO_SIMPLE[[#This Row],[Colonne34]]="","",([1]!HO_SIMPLE[[#This Row],[Colonne37]]*(1+$G$14)))</f>
        <v>#REF!</v>
      </c>
      <c r="C67" s="13">
        <v>0.46470120000000004</v>
      </c>
      <c r="D67" s="13">
        <v>0.46470120000000004</v>
      </c>
      <c r="G67" s="75"/>
    </row>
    <row r="68" spans="1:7" x14ac:dyDescent="0.25">
      <c r="A68" s="16" t="s">
        <v>49</v>
      </c>
      <c r="B68" s="13" t="e">
        <f>IF([1]!HO_SIMPLE[[#This Row],[Colonne34]]="","",([1]!HO_SIMPLE[[#This Row],[Colonne37]]*(1+$G$14)))</f>
        <v>#REF!</v>
      </c>
      <c r="C68" s="13">
        <v>0.46470120000000004</v>
      </c>
      <c r="D68" s="13">
        <v>0.46470120000000004</v>
      </c>
      <c r="G68" s="75"/>
    </row>
    <row r="69" spans="1:7" x14ac:dyDescent="0.25">
      <c r="A69" s="16" t="s">
        <v>50</v>
      </c>
      <c r="B69" s="13" t="e">
        <f>IF([1]!HO_SIMPLE[[#This Row],[Colonne34]]="","",([1]!HO_SIMPLE[[#This Row],[Colonne37]]*(1+$G$14)))</f>
        <v>#REF!</v>
      </c>
      <c r="C69" s="13">
        <v>0.24346302</v>
      </c>
      <c r="D69" s="13">
        <v>0.24346302</v>
      </c>
      <c r="G69" s="75"/>
    </row>
    <row r="70" spans="1:7" ht="16.5" thickBot="1" x14ac:dyDescent="0.3">
      <c r="A70" s="16" t="s">
        <v>51</v>
      </c>
      <c r="B70" s="13" t="e">
        <f>IF([1]!HO_SIMPLE[[#This Row],[Colonne34]]="","",([1]!HO_SIMPLE[[#This Row],[Colonne37]]*(1+$G$14)))</f>
        <v>#REF!</v>
      </c>
      <c r="C70" s="13">
        <v>0.68878636363636359</v>
      </c>
      <c r="D70" s="13">
        <v>0.68878636363636359</v>
      </c>
      <c r="G70" s="75"/>
    </row>
    <row r="71" spans="1:7" ht="16.5" x14ac:dyDescent="0.25">
      <c r="A71" s="19" t="s">
        <v>52</v>
      </c>
      <c r="B71"/>
      <c r="C71"/>
      <c r="D71"/>
      <c r="G71" s="75"/>
    </row>
    <row r="72" spans="1:7" x14ac:dyDescent="0.25">
      <c r="A72" s="1" t="s">
        <v>0</v>
      </c>
      <c r="B72" s="11" t="s">
        <v>94</v>
      </c>
      <c r="C72" s="11" t="s">
        <v>94</v>
      </c>
      <c r="D72" s="11" t="s">
        <v>94</v>
      </c>
      <c r="G72" s="75"/>
    </row>
    <row r="73" spans="1:7" x14ac:dyDescent="0.25">
      <c r="A73" s="20" t="s">
        <v>53</v>
      </c>
      <c r="B73" s="21" t="e">
        <f>IF([1]!SALADE_BAR[[#This Row],[Colonne34]]="","",([1]!SALADE_BAR[[#This Row],[Colonne37]]*(1+$G$14)))</f>
        <v>#REF!</v>
      </c>
      <c r="C73" s="21">
        <v>1.1615098635094396</v>
      </c>
      <c r="D73" s="21">
        <v>1.1615098635094396</v>
      </c>
      <c r="G73" s="75"/>
    </row>
    <row r="74" spans="1:7" x14ac:dyDescent="0.25">
      <c r="A74" s="22" t="s">
        <v>54</v>
      </c>
      <c r="B74" s="23" t="e">
        <f>IF([1]!SALADE_BAR[[#This Row],[Colonne34]]="","",([1]!SALADE_BAR[[#This Row],[Colonne37]]*(1+$G$14)))</f>
        <v>#REF!</v>
      </c>
      <c r="C74" s="23">
        <v>0.75221591160611334</v>
      </c>
      <c r="D74" s="23">
        <v>0.75221591160611334</v>
      </c>
      <c r="G74" s="75"/>
    </row>
    <row r="75" spans="1:7" ht="16.5" thickBot="1" x14ac:dyDescent="0.3">
      <c r="A75" s="24" t="s">
        <v>55</v>
      </c>
      <c r="B75" s="25" t="e">
        <f>IF([1]!SALADE_BAR[[#This Row],[Colonne34]]="","",([1]!SALADE_BAR[[#This Row],[Colonne37]]*(1+$G$14)))</f>
        <v>#REF!</v>
      </c>
      <c r="C75" s="25">
        <v>0.47566594410386576</v>
      </c>
      <c r="D75" s="25">
        <v>0.47566594410386576</v>
      </c>
      <c r="G75" s="75"/>
    </row>
    <row r="76" spans="1:7" ht="15" x14ac:dyDescent="0.25">
      <c r="A76" s="26" t="s">
        <v>56</v>
      </c>
      <c r="B76"/>
      <c r="C76"/>
      <c r="D76"/>
      <c r="G76" s="75"/>
    </row>
    <row r="77" spans="1:7" x14ac:dyDescent="0.25">
      <c r="A77" s="27" t="s">
        <v>0</v>
      </c>
      <c r="B77" s="11" t="s">
        <v>94</v>
      </c>
      <c r="C77" s="11" t="s">
        <v>94</v>
      </c>
      <c r="D77" s="11" t="s">
        <v>94</v>
      </c>
      <c r="G77" s="75"/>
    </row>
    <row r="78" spans="1:7" x14ac:dyDescent="0.25">
      <c r="A78" s="15" t="s">
        <v>57</v>
      </c>
      <c r="B78" s="28" t="e">
        <f>IF([1]!HO_COMPOSE[[#This Row],[Colonne34]]="","",([1]!HO_COMPOSE[[#This Row],[Colonne37]]*(1+$G$14)))</f>
        <v>#REF!</v>
      </c>
      <c r="C78" s="28">
        <v>0.68584391940557388</v>
      </c>
      <c r="D78" s="28">
        <v>0.68584391940557388</v>
      </c>
      <c r="G78" s="75"/>
    </row>
    <row r="79" spans="1:7" x14ac:dyDescent="0.25">
      <c r="A79" s="29" t="s">
        <v>58</v>
      </c>
      <c r="B79" s="11">
        <v>1.25</v>
      </c>
      <c r="C79" s="11">
        <v>1.25</v>
      </c>
      <c r="D79" s="11">
        <v>1.25</v>
      </c>
      <c r="G79" s="75"/>
    </row>
    <row r="80" spans="1:7" x14ac:dyDescent="0.25">
      <c r="A80" s="29" t="s">
        <v>59</v>
      </c>
      <c r="B80" s="11">
        <v>1.1000000000000001</v>
      </c>
      <c r="C80" s="11">
        <v>1.1000000000000001</v>
      </c>
      <c r="D80" s="11">
        <v>1.1000000000000001</v>
      </c>
      <c r="G80" s="75"/>
    </row>
    <row r="81" spans="1:7" x14ac:dyDescent="0.25">
      <c r="A81" s="30" t="s">
        <v>60</v>
      </c>
      <c r="B81" s="31">
        <v>1.48</v>
      </c>
      <c r="C81" s="31">
        <v>1.48</v>
      </c>
      <c r="D81" s="31">
        <v>1.48</v>
      </c>
      <c r="G81" s="75"/>
    </row>
    <row r="82" spans="1:7" x14ac:dyDescent="0.25">
      <c r="A82" s="30" t="s">
        <v>61</v>
      </c>
      <c r="B82" s="31">
        <v>1.39</v>
      </c>
      <c r="C82" s="31">
        <v>1.39</v>
      </c>
      <c r="D82" s="31">
        <v>1.39</v>
      </c>
      <c r="G82" s="75"/>
    </row>
    <row r="83" spans="1:7" x14ac:dyDescent="0.25">
      <c r="A83" s="30" t="s">
        <v>62</v>
      </c>
      <c r="B83" s="31">
        <v>1.75</v>
      </c>
      <c r="C83" s="31">
        <v>1.75</v>
      </c>
      <c r="D83" s="31">
        <v>1.75</v>
      </c>
      <c r="G83" s="75"/>
    </row>
    <row r="84" spans="1:7" x14ac:dyDescent="0.25">
      <c r="A84" s="32" t="s">
        <v>63</v>
      </c>
      <c r="B84" s="28">
        <v>0.76</v>
      </c>
      <c r="C84" s="28">
        <v>0.76</v>
      </c>
      <c r="D84" s="28">
        <v>0.76</v>
      </c>
      <c r="G84" s="75"/>
    </row>
    <row r="85" spans="1:7" x14ac:dyDescent="0.25">
      <c r="A85" s="32" t="s">
        <v>64</v>
      </c>
      <c r="B85" s="28">
        <v>1.1000000000000001</v>
      </c>
      <c r="C85" s="28">
        <v>1.1000000000000001</v>
      </c>
      <c r="D85" s="28">
        <v>1.1000000000000001</v>
      </c>
      <c r="G85" s="75"/>
    </row>
    <row r="86" spans="1:7" x14ac:dyDescent="0.25">
      <c r="A86" s="32" t="s">
        <v>65</v>
      </c>
      <c r="B86" s="28">
        <v>1.1000000000000001</v>
      </c>
      <c r="C86" s="28">
        <v>1.1000000000000001</v>
      </c>
      <c r="D86" s="28">
        <v>1.1000000000000001</v>
      </c>
      <c r="G86" s="75"/>
    </row>
    <row r="87" spans="1:7" x14ac:dyDescent="0.25">
      <c r="A87" s="32" t="s">
        <v>66</v>
      </c>
      <c r="B87" s="28">
        <v>1.06</v>
      </c>
      <c r="C87" s="28">
        <v>1.06</v>
      </c>
      <c r="D87" s="28">
        <v>1.06</v>
      </c>
      <c r="G87" s="75"/>
    </row>
    <row r="88" spans="1:7" x14ac:dyDescent="0.25">
      <c r="A88" s="32" t="s">
        <v>67</v>
      </c>
      <c r="B88" s="28">
        <v>1.24</v>
      </c>
      <c r="C88" s="28">
        <v>1.24</v>
      </c>
      <c r="D88" s="28">
        <v>1.24</v>
      </c>
      <c r="G88" s="75"/>
    </row>
    <row r="89" spans="1:7" x14ac:dyDescent="0.25">
      <c r="A89" s="30" t="s">
        <v>68</v>
      </c>
      <c r="B89" s="31">
        <v>1.17</v>
      </c>
      <c r="C89" s="31">
        <v>1.17</v>
      </c>
      <c r="D89" s="31">
        <v>1.17</v>
      </c>
      <c r="G89" s="75"/>
    </row>
    <row r="90" spans="1:7" x14ac:dyDescent="0.25">
      <c r="A90" s="32" t="s">
        <v>69</v>
      </c>
      <c r="B90" s="28">
        <v>1.2</v>
      </c>
      <c r="C90" s="28">
        <v>1.2</v>
      </c>
      <c r="D90" s="28">
        <v>1.2</v>
      </c>
      <c r="G90" s="75"/>
    </row>
    <row r="91" spans="1:7" x14ac:dyDescent="0.25">
      <c r="A91" s="32" t="s">
        <v>70</v>
      </c>
      <c r="B91" s="28">
        <v>1.21</v>
      </c>
      <c r="C91" s="28">
        <v>1.21</v>
      </c>
      <c r="D91" s="28">
        <v>1.21</v>
      </c>
      <c r="G91" s="75"/>
    </row>
    <row r="92" spans="1:7" x14ac:dyDescent="0.25">
      <c r="A92" s="32" t="s">
        <v>71</v>
      </c>
      <c r="B92" s="28">
        <v>1.21</v>
      </c>
      <c r="C92" s="28">
        <v>1.21</v>
      </c>
      <c r="D92" s="28">
        <v>1.21</v>
      </c>
      <c r="G92" s="75"/>
    </row>
    <row r="93" spans="1:7" x14ac:dyDescent="0.25">
      <c r="A93" s="29" t="s">
        <v>72</v>
      </c>
      <c r="B93" s="11">
        <v>1.21</v>
      </c>
      <c r="C93" s="11">
        <v>1.21</v>
      </c>
      <c r="D93" s="11">
        <v>1.21</v>
      </c>
      <c r="G93" s="75"/>
    </row>
    <row r="94" spans="1:7" x14ac:dyDescent="0.25">
      <c r="A94" s="32" t="s">
        <v>73</v>
      </c>
      <c r="B94" s="28">
        <v>1.23</v>
      </c>
      <c r="C94" s="28">
        <v>1.23</v>
      </c>
      <c r="D94" s="28">
        <v>1.23</v>
      </c>
      <c r="G94" s="75"/>
    </row>
    <row r="95" spans="1:7" x14ac:dyDescent="0.25">
      <c r="A95" s="32" t="s">
        <v>74</v>
      </c>
      <c r="B95" s="28">
        <v>1.31</v>
      </c>
      <c r="C95" s="28">
        <v>1.31</v>
      </c>
      <c r="D95" s="28">
        <v>1.31</v>
      </c>
      <c r="G95" s="75"/>
    </row>
    <row r="96" spans="1:7" x14ac:dyDescent="0.25">
      <c r="A96" s="32" t="s">
        <v>75</v>
      </c>
      <c r="B96" s="28">
        <f>1.295*1.1</f>
        <v>1.4245000000000001</v>
      </c>
      <c r="C96" s="28">
        <v>1.4245000000000001</v>
      </c>
      <c r="D96" s="28">
        <v>1.4245000000000001</v>
      </c>
      <c r="G96" s="75"/>
    </row>
    <row r="97" spans="1:7" x14ac:dyDescent="0.25">
      <c r="A97" s="29" t="s">
        <v>76</v>
      </c>
      <c r="B97" s="11">
        <v>1.34</v>
      </c>
      <c r="C97" s="11">
        <v>1.34</v>
      </c>
      <c r="D97" s="11">
        <v>1.34</v>
      </c>
      <c r="G97" s="75"/>
    </row>
    <row r="98" spans="1:7" x14ac:dyDescent="0.25">
      <c r="A98" s="15" t="s">
        <v>77</v>
      </c>
      <c r="B98" s="28">
        <v>0.88</v>
      </c>
      <c r="C98" s="28">
        <v>0.88</v>
      </c>
      <c r="D98" s="28">
        <v>0.88</v>
      </c>
      <c r="G98" s="75"/>
    </row>
    <row r="99" spans="1:7" x14ac:dyDescent="0.25">
      <c r="A99" s="29" t="s">
        <v>78</v>
      </c>
      <c r="B99" s="11">
        <v>1.03</v>
      </c>
      <c r="C99" s="11">
        <v>1.03</v>
      </c>
      <c r="D99" s="11">
        <v>1.03</v>
      </c>
      <c r="G99" s="75"/>
    </row>
    <row r="100" spans="1:7" x14ac:dyDescent="0.25">
      <c r="A100" s="29" t="s">
        <v>79</v>
      </c>
      <c r="B100" s="11">
        <v>1.18</v>
      </c>
      <c r="C100" s="11">
        <v>1.18</v>
      </c>
      <c r="D100" s="11">
        <v>1.18</v>
      </c>
      <c r="G100" s="75"/>
    </row>
    <row r="101" spans="1:7" x14ac:dyDescent="0.25">
      <c r="A101" s="29" t="s">
        <v>80</v>
      </c>
      <c r="B101" s="11">
        <v>1.03</v>
      </c>
      <c r="C101" s="11">
        <v>1.03</v>
      </c>
      <c r="D101" s="11">
        <v>1.03</v>
      </c>
      <c r="G101" s="75"/>
    </row>
    <row r="102" spans="1:7" x14ac:dyDescent="0.25">
      <c r="A102" s="32" t="s">
        <v>81</v>
      </c>
      <c r="B102" s="28">
        <v>1.1399999999999999</v>
      </c>
      <c r="C102" s="28">
        <v>1.1399999999999999</v>
      </c>
      <c r="D102" s="28">
        <v>1.1399999999999999</v>
      </c>
      <c r="G102" s="75"/>
    </row>
    <row r="103" spans="1:7" x14ac:dyDescent="0.25">
      <c r="A103" s="29" t="s">
        <v>82</v>
      </c>
      <c r="B103" s="11">
        <v>1.1499999999999999</v>
      </c>
      <c r="C103" s="11">
        <v>1.1499999999999999</v>
      </c>
      <c r="D103" s="11">
        <v>1.1499999999999999</v>
      </c>
      <c r="G103" s="75"/>
    </row>
    <row r="104" spans="1:7" x14ac:dyDescent="0.25">
      <c r="A104" s="32" t="s">
        <v>83</v>
      </c>
      <c r="B104" s="28">
        <v>1.41</v>
      </c>
      <c r="C104" s="28">
        <v>1.41</v>
      </c>
      <c r="D104" s="28">
        <v>1.41</v>
      </c>
      <c r="G104" s="75"/>
    </row>
    <row r="105" spans="1:7" x14ac:dyDescent="0.25">
      <c r="A105" s="32" t="s">
        <v>84</v>
      </c>
      <c r="B105" s="28">
        <v>0.87</v>
      </c>
      <c r="C105" s="28">
        <v>0.87</v>
      </c>
      <c r="D105" s="28">
        <v>0.87</v>
      </c>
      <c r="G105" s="75"/>
    </row>
    <row r="106" spans="1:7" x14ac:dyDescent="0.25">
      <c r="A106" s="32" t="s">
        <v>85</v>
      </c>
      <c r="B106" s="28">
        <v>1.1000000000000001</v>
      </c>
      <c r="C106" s="28">
        <v>1.1000000000000001</v>
      </c>
      <c r="D106" s="28">
        <v>1.1000000000000001</v>
      </c>
      <c r="G106" s="75"/>
    </row>
    <row r="107" spans="1:7" x14ac:dyDescent="0.25">
      <c r="A107" s="29" t="s">
        <v>86</v>
      </c>
      <c r="B107" s="11">
        <v>0.8</v>
      </c>
      <c r="C107" s="11">
        <v>0.8</v>
      </c>
      <c r="D107" s="11">
        <v>0.8</v>
      </c>
      <c r="G107" s="75"/>
    </row>
    <row r="108" spans="1:7" x14ac:dyDescent="0.25">
      <c r="A108" s="32" t="s">
        <v>87</v>
      </c>
      <c r="B108" s="28">
        <v>2.08</v>
      </c>
      <c r="C108" s="28">
        <v>2.08</v>
      </c>
      <c r="D108" s="28">
        <v>2.08</v>
      </c>
      <c r="G108" s="75"/>
    </row>
    <row r="109" spans="1:7" x14ac:dyDescent="0.25">
      <c r="A109" s="30" t="s">
        <v>88</v>
      </c>
      <c r="B109" s="31">
        <v>1.2</v>
      </c>
      <c r="C109" s="31">
        <v>1.2</v>
      </c>
      <c r="D109" s="31">
        <v>1.2</v>
      </c>
      <c r="G109" s="75"/>
    </row>
    <row r="110" spans="1:7" x14ac:dyDescent="0.25">
      <c r="A110" s="32" t="s">
        <v>89</v>
      </c>
      <c r="B110" s="28">
        <v>1.08</v>
      </c>
      <c r="C110" s="28">
        <v>1.08</v>
      </c>
      <c r="D110" s="28">
        <v>1.08</v>
      </c>
      <c r="G110" s="75"/>
    </row>
    <row r="111" spans="1:7" x14ac:dyDescent="0.25">
      <c r="A111" s="29" t="s">
        <v>90</v>
      </c>
      <c r="B111" s="11">
        <v>1.08</v>
      </c>
      <c r="C111" s="11">
        <v>1.08</v>
      </c>
      <c r="D111" s="11">
        <v>1.08</v>
      </c>
      <c r="G111" s="75"/>
    </row>
    <row r="112" spans="1:7" x14ac:dyDescent="0.25">
      <c r="A112" s="32" t="s">
        <v>91</v>
      </c>
      <c r="B112" s="28">
        <v>1.1599999999999999</v>
      </c>
      <c r="C112" s="28">
        <v>1.1599999999999999</v>
      </c>
      <c r="D112" s="28">
        <v>1.1599999999999999</v>
      </c>
      <c r="G112" s="75"/>
    </row>
    <row r="113" spans="1:7" x14ac:dyDescent="0.25">
      <c r="A113" s="32" t="s">
        <v>92</v>
      </c>
      <c r="B113" s="28">
        <v>1.1599999999999999</v>
      </c>
      <c r="C113" s="28">
        <v>1.1599999999999999</v>
      </c>
      <c r="D113" s="28">
        <v>1.1599999999999999</v>
      </c>
      <c r="G113" s="75"/>
    </row>
    <row r="114" spans="1:7" x14ac:dyDescent="0.25">
      <c r="A114" s="32" t="s">
        <v>93</v>
      </c>
      <c r="B114" s="28">
        <v>1.2</v>
      </c>
      <c r="C114" s="28">
        <v>1.2</v>
      </c>
      <c r="D114" s="28">
        <v>1.2</v>
      </c>
      <c r="G114" s="75"/>
    </row>
    <row r="115" spans="1:7" x14ac:dyDescent="0.25">
      <c r="A115" s="32" t="s">
        <v>97</v>
      </c>
      <c r="B115" s="28">
        <v>1.23</v>
      </c>
      <c r="C115" s="28">
        <v>1.23</v>
      </c>
      <c r="D115" s="28">
        <v>1.23</v>
      </c>
      <c r="G115" s="75"/>
    </row>
    <row r="116" spans="1:7" x14ac:dyDescent="0.25">
      <c r="A116" s="29" t="s">
        <v>98</v>
      </c>
      <c r="B116" s="11">
        <v>1.1599999999999999</v>
      </c>
      <c r="C116" s="11">
        <v>1.1599999999999999</v>
      </c>
      <c r="D116" s="11">
        <v>1.1599999999999999</v>
      </c>
      <c r="G116" s="75"/>
    </row>
    <row r="117" spans="1:7" x14ac:dyDescent="0.25">
      <c r="A117" s="15" t="s">
        <v>99</v>
      </c>
      <c r="B117" s="28">
        <v>0.56000000000000005</v>
      </c>
      <c r="C117" s="28">
        <v>0.56000000000000005</v>
      </c>
      <c r="D117" s="28">
        <v>0.56000000000000005</v>
      </c>
      <c r="G117" s="75"/>
    </row>
    <row r="118" spans="1:7" x14ac:dyDescent="0.25">
      <c r="A118" s="32" t="s">
        <v>100</v>
      </c>
      <c r="B118" s="28">
        <v>1.33</v>
      </c>
      <c r="C118" s="28">
        <v>1.33</v>
      </c>
      <c r="D118" s="28">
        <v>1.33</v>
      </c>
      <c r="G118" s="75"/>
    </row>
    <row r="119" spans="1:7" x14ac:dyDescent="0.25">
      <c r="A119" s="29" t="s">
        <v>101</v>
      </c>
      <c r="B119" s="11">
        <v>1.1299999999999999</v>
      </c>
      <c r="C119" s="11">
        <v>1.1299999999999999</v>
      </c>
      <c r="D119" s="11">
        <v>1.1299999999999999</v>
      </c>
      <c r="G119" s="75"/>
    </row>
    <row r="120" spans="1:7" x14ac:dyDescent="0.25">
      <c r="A120" s="32" t="s">
        <v>102</v>
      </c>
      <c r="B120" s="28">
        <v>1.23</v>
      </c>
      <c r="C120" s="28">
        <v>1.23</v>
      </c>
      <c r="D120" s="28">
        <v>1.23</v>
      </c>
      <c r="G120" s="75"/>
    </row>
    <row r="121" spans="1:7" x14ac:dyDescent="0.25">
      <c r="A121" s="29" t="s">
        <v>103</v>
      </c>
      <c r="B121" s="11">
        <v>1.23</v>
      </c>
      <c r="C121" s="11">
        <v>1.23</v>
      </c>
      <c r="D121" s="11">
        <v>1.23</v>
      </c>
      <c r="G121" s="75"/>
    </row>
    <row r="122" spans="1:7" x14ac:dyDescent="0.25">
      <c r="A122" s="15" t="s">
        <v>104</v>
      </c>
      <c r="B122" s="28">
        <v>1.01</v>
      </c>
      <c r="C122" s="28">
        <v>1.01</v>
      </c>
      <c r="D122" s="28">
        <v>1.01</v>
      </c>
      <c r="G122" s="75"/>
    </row>
    <row r="123" spans="1:7" x14ac:dyDescent="0.25">
      <c r="A123" s="30" t="s">
        <v>105</v>
      </c>
      <c r="B123" s="31">
        <v>1.22</v>
      </c>
      <c r="C123" s="31">
        <v>1.22</v>
      </c>
      <c r="D123" s="31">
        <v>1.22</v>
      </c>
      <c r="G123" s="75"/>
    </row>
    <row r="124" spans="1:7" x14ac:dyDescent="0.25">
      <c r="A124" s="30" t="s">
        <v>106</v>
      </c>
      <c r="B124" s="31">
        <v>1.65</v>
      </c>
      <c r="C124" s="31">
        <v>1.65</v>
      </c>
      <c r="D124" s="31">
        <v>1.65</v>
      </c>
      <c r="G124" s="75"/>
    </row>
    <row r="125" spans="1:7" x14ac:dyDescent="0.25">
      <c r="A125" s="29" t="s">
        <v>107</v>
      </c>
      <c r="B125" s="11">
        <v>1.04</v>
      </c>
      <c r="C125" s="11">
        <v>1.04</v>
      </c>
      <c r="D125" s="11">
        <v>1.04</v>
      </c>
      <c r="G125" s="75"/>
    </row>
    <row r="126" spans="1:7" x14ac:dyDescent="0.25">
      <c r="A126" s="15" t="s">
        <v>108</v>
      </c>
      <c r="B126" s="28">
        <v>0.56999999999999995</v>
      </c>
      <c r="C126" s="28">
        <v>0.56999999999999995</v>
      </c>
      <c r="D126" s="28">
        <v>0.56999999999999995</v>
      </c>
      <c r="G126" s="75"/>
    </row>
    <row r="127" spans="1:7" x14ac:dyDescent="0.25">
      <c r="A127" s="29" t="s">
        <v>109</v>
      </c>
      <c r="B127" s="11">
        <v>0.75</v>
      </c>
      <c r="C127" s="11">
        <v>0.75</v>
      </c>
      <c r="D127" s="11">
        <v>0.75</v>
      </c>
      <c r="G127" s="75"/>
    </row>
    <row r="128" spans="1:7" x14ac:dyDescent="0.25">
      <c r="A128" s="32" t="s">
        <v>110</v>
      </c>
      <c r="B128" s="28">
        <v>0.52</v>
      </c>
      <c r="C128" s="28">
        <v>0.52</v>
      </c>
      <c r="D128" s="28">
        <v>0.52</v>
      </c>
      <c r="G128" s="75"/>
    </row>
    <row r="129" spans="1:7" x14ac:dyDescent="0.25">
      <c r="A129" s="32" t="s">
        <v>111</v>
      </c>
      <c r="B129" s="28">
        <v>0.52</v>
      </c>
      <c r="C129" s="28">
        <v>0.52</v>
      </c>
      <c r="D129" s="28">
        <v>0.52</v>
      </c>
      <c r="G129" s="75"/>
    </row>
    <row r="130" spans="1:7" x14ac:dyDescent="0.25">
      <c r="A130" s="32" t="s">
        <v>112</v>
      </c>
      <c r="B130" s="28">
        <v>0.72</v>
      </c>
      <c r="C130" s="28">
        <v>0.72</v>
      </c>
      <c r="D130" s="28">
        <v>0.72</v>
      </c>
      <c r="G130" s="75"/>
    </row>
    <row r="131" spans="1:7" x14ac:dyDescent="0.25">
      <c r="A131" s="29" t="s">
        <v>113</v>
      </c>
      <c r="B131" s="11">
        <v>1.1499999999999999</v>
      </c>
      <c r="C131" s="11">
        <v>1.1499999999999999</v>
      </c>
      <c r="D131" s="11">
        <v>1.1499999999999999</v>
      </c>
      <c r="G131" s="75"/>
    </row>
    <row r="132" spans="1:7" x14ac:dyDescent="0.25">
      <c r="A132" s="32" t="s">
        <v>114</v>
      </c>
      <c r="B132" s="28">
        <v>0.72</v>
      </c>
      <c r="C132" s="28">
        <v>0.72</v>
      </c>
      <c r="D132" s="28">
        <v>0.72</v>
      </c>
      <c r="G132" s="75"/>
    </row>
    <row r="133" spans="1:7" x14ac:dyDescent="0.25">
      <c r="A133" s="29" t="s">
        <v>115</v>
      </c>
      <c r="B133" s="28">
        <v>1.4</v>
      </c>
      <c r="C133" s="28">
        <v>1.4</v>
      </c>
      <c r="D133" s="28">
        <v>1.4</v>
      </c>
      <c r="G133" s="75"/>
    </row>
    <row r="134" spans="1:7" x14ac:dyDescent="0.25">
      <c r="A134" s="29" t="s">
        <v>116</v>
      </c>
      <c r="B134" s="11">
        <v>1.19</v>
      </c>
      <c r="C134" s="11">
        <v>1.19</v>
      </c>
      <c r="D134" s="11">
        <v>1.19</v>
      </c>
      <c r="G134" s="75"/>
    </row>
    <row r="135" spans="1:7" x14ac:dyDescent="0.25">
      <c r="A135" s="15" t="s">
        <v>117</v>
      </c>
      <c r="B135" s="28" t="e">
        <f>IF([1]!HO_COMPOSE[[#This Row],[Colonne34]]="","",([1]!HO_COMPOSE[[#This Row],[Colonne37]]*(1+$G$14)))</f>
        <v>#REF!</v>
      </c>
      <c r="C135" s="28">
        <v>0.24336397140197782</v>
      </c>
      <c r="D135" s="28">
        <v>0.24336397140197782</v>
      </c>
      <c r="G135" s="75"/>
    </row>
    <row r="136" spans="1:7" x14ac:dyDescent="0.25">
      <c r="A136" s="15" t="s">
        <v>118</v>
      </c>
      <c r="B136" s="28">
        <v>0.27</v>
      </c>
      <c r="C136" s="28">
        <v>0.27</v>
      </c>
      <c r="D136" s="28">
        <v>0.27</v>
      </c>
      <c r="G136" s="75"/>
    </row>
    <row r="137" spans="1:7" x14ac:dyDescent="0.25">
      <c r="A137" s="32" t="s">
        <v>119</v>
      </c>
      <c r="B137" s="28">
        <v>0.51</v>
      </c>
      <c r="C137" s="28">
        <v>0.51</v>
      </c>
      <c r="D137" s="28">
        <v>0.51</v>
      </c>
      <c r="G137" s="75"/>
    </row>
    <row r="138" spans="1:7" x14ac:dyDescent="0.25">
      <c r="A138" s="32" t="s">
        <v>120</v>
      </c>
      <c r="B138" s="28">
        <v>0.91</v>
      </c>
      <c r="C138" s="28">
        <v>0.91</v>
      </c>
      <c r="D138" s="28">
        <v>0.91</v>
      </c>
      <c r="G138" s="75"/>
    </row>
    <row r="139" spans="1:7" x14ac:dyDescent="0.25">
      <c r="A139" s="29" t="s">
        <v>121</v>
      </c>
      <c r="B139" s="11">
        <v>1.1499999999999999</v>
      </c>
      <c r="C139" s="11">
        <v>1.1499999999999999</v>
      </c>
      <c r="D139" s="11">
        <v>1.1499999999999999</v>
      </c>
      <c r="G139" s="75"/>
    </row>
    <row r="140" spans="1:7" x14ac:dyDescent="0.25">
      <c r="A140" s="29" t="s">
        <v>122</v>
      </c>
      <c r="B140" s="11">
        <v>0.76</v>
      </c>
      <c r="C140" s="11">
        <v>0.76</v>
      </c>
      <c r="D140" s="11">
        <v>0.76</v>
      </c>
      <c r="G140" s="75"/>
    </row>
    <row r="141" spans="1:7" x14ac:dyDescent="0.25">
      <c r="A141" s="29" t="s">
        <v>123</v>
      </c>
      <c r="B141" s="11">
        <v>1.1499999999999999</v>
      </c>
      <c r="C141" s="11">
        <v>1.1499999999999999</v>
      </c>
      <c r="D141" s="11">
        <v>1.1499999999999999</v>
      </c>
      <c r="G141" s="75"/>
    </row>
    <row r="142" spans="1:7" x14ac:dyDescent="0.25">
      <c r="A142" s="32" t="s">
        <v>124</v>
      </c>
      <c r="B142" s="28">
        <v>0.98</v>
      </c>
      <c r="C142" s="28">
        <v>0.98</v>
      </c>
      <c r="D142" s="28">
        <v>0.98</v>
      </c>
      <c r="G142" s="75"/>
    </row>
    <row r="143" spans="1:7" x14ac:dyDescent="0.25">
      <c r="A143" s="32" t="s">
        <v>125</v>
      </c>
      <c r="B143" s="28">
        <v>1.77</v>
      </c>
      <c r="C143" s="28">
        <v>1.77</v>
      </c>
      <c r="D143" s="28">
        <v>1.77</v>
      </c>
      <c r="G143" s="75"/>
    </row>
    <row r="144" spans="1:7" x14ac:dyDescent="0.25">
      <c r="A144" s="15" t="s">
        <v>126</v>
      </c>
      <c r="B144" s="28">
        <v>0.27</v>
      </c>
      <c r="C144" s="28">
        <v>0.27</v>
      </c>
      <c r="D144" s="28">
        <v>0.27</v>
      </c>
      <c r="G144" s="75"/>
    </row>
    <row r="145" spans="1:7" x14ac:dyDescent="0.25">
      <c r="A145" s="32" t="s">
        <v>127</v>
      </c>
      <c r="B145" s="28" t="e">
        <f>IF([1]!HO_COMPOSE[[#This Row],[Colonne34]]="","",([1]!HO_COMPOSE[[#This Row],[Colonne37]]*(1+$G$14)))</f>
        <v>#REF!</v>
      </c>
      <c r="C145" s="28">
        <v>0.63368345454545449</v>
      </c>
      <c r="D145" s="28">
        <v>0.63368345454545449</v>
      </c>
      <c r="G145" s="75"/>
    </row>
    <row r="146" spans="1:7" x14ac:dyDescent="0.25">
      <c r="A146" s="15" t="s">
        <v>128</v>
      </c>
      <c r="B146" s="28">
        <v>0.67</v>
      </c>
      <c r="C146" s="28">
        <v>0.67</v>
      </c>
      <c r="D146" s="28">
        <v>0.67</v>
      </c>
      <c r="G146" s="75"/>
    </row>
    <row r="147" spans="1:7" x14ac:dyDescent="0.25">
      <c r="A147" s="32" t="s">
        <v>129</v>
      </c>
      <c r="B147" s="28">
        <v>1.33</v>
      </c>
      <c r="C147" s="28">
        <v>1.33</v>
      </c>
      <c r="D147" s="28">
        <v>1.33</v>
      </c>
      <c r="G147" s="75"/>
    </row>
    <row r="148" spans="1:7" x14ac:dyDescent="0.25">
      <c r="A148" s="29" t="s">
        <v>130</v>
      </c>
      <c r="B148" s="11">
        <v>1.08</v>
      </c>
      <c r="C148" s="11">
        <v>1.08</v>
      </c>
      <c r="D148" s="11">
        <v>1.08</v>
      </c>
      <c r="G148" s="75"/>
    </row>
    <row r="149" spans="1:7" x14ac:dyDescent="0.25">
      <c r="A149" s="29" t="s">
        <v>131</v>
      </c>
      <c r="B149" s="11">
        <v>1.01</v>
      </c>
      <c r="C149" s="11">
        <v>1.01</v>
      </c>
      <c r="D149" s="11">
        <v>1.01</v>
      </c>
      <c r="G149" s="75"/>
    </row>
    <row r="150" spans="1:7" x14ac:dyDescent="0.25">
      <c r="A150" s="29" t="s">
        <v>132</v>
      </c>
      <c r="B150" s="11">
        <v>0.89</v>
      </c>
      <c r="C150" s="11">
        <v>0.89</v>
      </c>
      <c r="D150" s="11">
        <v>0.89</v>
      </c>
      <c r="G150" s="75"/>
    </row>
    <row r="151" spans="1:7" x14ac:dyDescent="0.25">
      <c r="A151" s="29" t="s">
        <v>133</v>
      </c>
      <c r="B151" s="11">
        <v>1.69</v>
      </c>
      <c r="C151" s="11">
        <v>1.69</v>
      </c>
      <c r="D151" s="11">
        <v>1.69</v>
      </c>
      <c r="G151" s="75"/>
    </row>
    <row r="152" spans="1:7" x14ac:dyDescent="0.25">
      <c r="A152" s="32" t="s">
        <v>134</v>
      </c>
      <c r="B152" s="28">
        <v>0.82</v>
      </c>
      <c r="C152" s="28">
        <v>0.82</v>
      </c>
      <c r="D152" s="28">
        <v>0.82</v>
      </c>
      <c r="G152" s="75"/>
    </row>
    <row r="153" spans="1:7" x14ac:dyDescent="0.25">
      <c r="A153" s="15" t="s">
        <v>135</v>
      </c>
      <c r="B153" s="28">
        <v>0.54</v>
      </c>
      <c r="C153" s="28">
        <v>0.54</v>
      </c>
      <c r="D153" s="28">
        <v>0.54</v>
      </c>
      <c r="G153" s="75"/>
    </row>
    <row r="154" spans="1:7" x14ac:dyDescent="0.25">
      <c r="A154" s="29" t="s">
        <v>136</v>
      </c>
      <c r="B154" s="11">
        <v>0.89</v>
      </c>
      <c r="C154" s="11">
        <v>0.89</v>
      </c>
      <c r="D154" s="11">
        <v>0.89</v>
      </c>
      <c r="G154" s="75"/>
    </row>
    <row r="155" spans="1:7" x14ac:dyDescent="0.25">
      <c r="A155" s="29" t="s">
        <v>137</v>
      </c>
      <c r="B155" s="11">
        <v>1.04</v>
      </c>
      <c r="C155" s="11">
        <v>1.04</v>
      </c>
      <c r="D155" s="11">
        <v>1.04</v>
      </c>
      <c r="G155" s="75"/>
    </row>
    <row r="156" spans="1:7" x14ac:dyDescent="0.25">
      <c r="A156" s="29" t="s">
        <v>138</v>
      </c>
      <c r="B156" s="11">
        <v>1.04</v>
      </c>
      <c r="C156" s="11">
        <v>1.04</v>
      </c>
      <c r="D156" s="11">
        <v>1.04</v>
      </c>
      <c r="G156" s="75"/>
    </row>
    <row r="157" spans="1:7" x14ac:dyDescent="0.25">
      <c r="A157" s="32" t="s">
        <v>139</v>
      </c>
      <c r="B157" s="28">
        <v>1.34</v>
      </c>
      <c r="C157" s="28">
        <v>1.34</v>
      </c>
      <c r="D157" s="28">
        <v>1.34</v>
      </c>
      <c r="G157" s="75"/>
    </row>
    <row r="158" spans="1:7" x14ac:dyDescent="0.25">
      <c r="A158" s="32" t="s">
        <v>140</v>
      </c>
      <c r="B158" s="28">
        <v>0.89</v>
      </c>
      <c r="C158" s="28">
        <v>0.89</v>
      </c>
      <c r="D158" s="28">
        <v>0.89</v>
      </c>
      <c r="G158" s="75"/>
    </row>
    <row r="159" spans="1:7" x14ac:dyDescent="0.25">
      <c r="A159" s="29" t="s">
        <v>141</v>
      </c>
      <c r="B159" s="11">
        <v>0.98</v>
      </c>
      <c r="C159" s="11">
        <v>0.98</v>
      </c>
      <c r="D159" s="11">
        <v>0.98</v>
      </c>
      <c r="G159" s="75"/>
    </row>
    <row r="160" spans="1:7" x14ac:dyDescent="0.25">
      <c r="A160" s="32" t="s">
        <v>142</v>
      </c>
      <c r="B160" s="28">
        <v>0.53</v>
      </c>
      <c r="C160" s="28">
        <v>0.53</v>
      </c>
      <c r="D160" s="28">
        <v>0.53</v>
      </c>
      <c r="G160" s="75"/>
    </row>
    <row r="161" spans="1:7" x14ac:dyDescent="0.25">
      <c r="A161" s="29" t="s">
        <v>143</v>
      </c>
      <c r="B161" s="11">
        <v>1.32</v>
      </c>
      <c r="C161" s="11">
        <v>1.32</v>
      </c>
      <c r="D161" s="11">
        <v>1.32</v>
      </c>
      <c r="G161" s="75"/>
    </row>
    <row r="162" spans="1:7" x14ac:dyDescent="0.25">
      <c r="A162" s="32" t="s">
        <v>144</v>
      </c>
      <c r="B162" s="28">
        <v>1.92</v>
      </c>
      <c r="C162" s="28">
        <v>1.92</v>
      </c>
      <c r="D162" s="28">
        <v>1.92</v>
      </c>
      <c r="G162" s="75"/>
    </row>
    <row r="163" spans="1:7" x14ac:dyDescent="0.25">
      <c r="A163" s="30" t="s">
        <v>145</v>
      </c>
      <c r="B163" s="31">
        <v>1.71</v>
      </c>
      <c r="C163" s="31">
        <v>1.71</v>
      </c>
      <c r="D163" s="31">
        <v>1.71</v>
      </c>
      <c r="G163" s="75"/>
    </row>
    <row r="164" spans="1:7" x14ac:dyDescent="0.25">
      <c r="A164" s="32" t="s">
        <v>146</v>
      </c>
      <c r="B164" s="28">
        <v>0.9</v>
      </c>
      <c r="C164" s="28">
        <v>0.9</v>
      </c>
      <c r="D164" s="28">
        <v>0.9</v>
      </c>
      <c r="G164" s="75"/>
    </row>
    <row r="165" spans="1:7" x14ac:dyDescent="0.25">
      <c r="A165" s="32" t="s">
        <v>147</v>
      </c>
      <c r="B165" s="28">
        <v>1.21</v>
      </c>
      <c r="C165" s="28">
        <v>1.21</v>
      </c>
      <c r="D165" s="28">
        <v>1.21</v>
      </c>
      <c r="G165" s="75"/>
    </row>
    <row r="166" spans="1:7" x14ac:dyDescent="0.25">
      <c r="A166" s="32" t="s">
        <v>148</v>
      </c>
      <c r="B166" s="28">
        <v>1.67</v>
      </c>
      <c r="C166" s="28">
        <v>1.67</v>
      </c>
      <c r="D166" s="28">
        <v>1.67</v>
      </c>
      <c r="G166" s="75"/>
    </row>
    <row r="167" spans="1:7" x14ac:dyDescent="0.25">
      <c r="A167" s="32" t="s">
        <v>149</v>
      </c>
      <c r="B167" s="28">
        <v>1.97</v>
      </c>
      <c r="C167" s="28">
        <v>1.97</v>
      </c>
      <c r="D167" s="28">
        <v>1.97</v>
      </c>
      <c r="G167" s="75"/>
    </row>
    <row r="168" spans="1:7" x14ac:dyDescent="0.25">
      <c r="A168" s="32" t="s">
        <v>150</v>
      </c>
      <c r="B168" s="28">
        <v>1.95</v>
      </c>
      <c r="C168" s="28">
        <v>1.95</v>
      </c>
      <c r="D168" s="28">
        <v>1.95</v>
      </c>
      <c r="G168" s="75"/>
    </row>
    <row r="169" spans="1:7" x14ac:dyDescent="0.25">
      <c r="A169" s="32" t="s">
        <v>151</v>
      </c>
      <c r="B169" s="28">
        <v>1.67</v>
      </c>
      <c r="C169" s="28">
        <v>1.67</v>
      </c>
      <c r="D169" s="28">
        <v>1.67</v>
      </c>
      <c r="G169" s="75"/>
    </row>
    <row r="170" spans="1:7" x14ac:dyDescent="0.25">
      <c r="A170" s="29" t="s">
        <v>152</v>
      </c>
      <c r="B170" s="11">
        <v>1.67</v>
      </c>
      <c r="C170" s="11">
        <v>1.67</v>
      </c>
      <c r="D170" s="11">
        <v>1.67</v>
      </c>
      <c r="G170" s="75"/>
    </row>
    <row r="171" spans="1:7" x14ac:dyDescent="0.25">
      <c r="A171" s="32" t="s">
        <v>153</v>
      </c>
      <c r="B171" s="11">
        <v>1.95</v>
      </c>
      <c r="C171" s="11">
        <v>1.95</v>
      </c>
      <c r="D171" s="11">
        <v>1.95</v>
      </c>
      <c r="G171" s="75"/>
    </row>
    <row r="172" spans="1:7" ht="16.5" x14ac:dyDescent="0.25">
      <c r="A172" s="33" t="s">
        <v>154</v>
      </c>
      <c r="B172"/>
      <c r="C172"/>
      <c r="D172"/>
      <c r="G172" s="75"/>
    </row>
    <row r="173" spans="1:7" ht="16.5" x14ac:dyDescent="0.25">
      <c r="A173" s="34" t="s">
        <v>0</v>
      </c>
      <c r="B173" s="11" t="s">
        <v>94</v>
      </c>
      <c r="C173" s="11" t="s">
        <v>94</v>
      </c>
      <c r="D173" s="11" t="s">
        <v>94</v>
      </c>
      <c r="G173" s="75"/>
    </row>
    <row r="174" spans="1:7" x14ac:dyDescent="0.25">
      <c r="A174" s="30" t="s">
        <v>155</v>
      </c>
      <c r="B174" s="31">
        <v>1.02</v>
      </c>
      <c r="C174" s="31">
        <v>1.02</v>
      </c>
      <c r="D174" s="31">
        <v>1.02</v>
      </c>
      <c r="G174" s="75"/>
    </row>
    <row r="175" spans="1:7" x14ac:dyDescent="0.25">
      <c r="A175" s="32" t="s">
        <v>156</v>
      </c>
      <c r="B175" s="35" t="e">
        <f>IF([1]!HO_SALADE_COMPOSEES[[#This Row],[Colonne34]]="","",([1]!HO_SALADE_COMPOSEES[[#This Row],[Colonne37]]*(1+$G$14)))</f>
        <v>#REF!</v>
      </c>
      <c r="C175" s="35">
        <v>0.74352191999999995</v>
      </c>
      <c r="D175" s="35">
        <v>0.74352191999999995</v>
      </c>
      <c r="G175" s="75"/>
    </row>
    <row r="176" spans="1:7" x14ac:dyDescent="0.25">
      <c r="A176" s="29" t="s">
        <v>157</v>
      </c>
      <c r="B176" s="36">
        <v>0.9</v>
      </c>
      <c r="C176" s="36">
        <v>0.9</v>
      </c>
      <c r="D176" s="36">
        <v>0.9</v>
      </c>
      <c r="G176" s="75"/>
    </row>
    <row r="177" spans="1:7" x14ac:dyDescent="0.25">
      <c r="A177" s="32" t="s">
        <v>158</v>
      </c>
      <c r="B177" s="35" t="e">
        <f>IF([1]!HO_SALADE_COMPOSEES[[#This Row],[Colonne34]]="","",([1]!HO_SALADE_COMPOSEES[[#This Row],[Colonne37]]*(1+$G$14)))</f>
        <v>#REF!</v>
      </c>
      <c r="C177" s="35">
        <v>0.93674945454545455</v>
      </c>
      <c r="D177" s="35">
        <v>0.93674945454545455</v>
      </c>
      <c r="G177" s="75"/>
    </row>
    <row r="178" spans="1:7" x14ac:dyDescent="0.25">
      <c r="A178" s="29" t="s">
        <v>159</v>
      </c>
      <c r="B178" s="36">
        <v>1.07</v>
      </c>
      <c r="C178" s="36">
        <v>1.07</v>
      </c>
      <c r="D178" s="36">
        <v>1.07</v>
      </c>
      <c r="G178" s="75"/>
    </row>
    <row r="179" spans="1:7" x14ac:dyDescent="0.25">
      <c r="A179" s="32" t="s">
        <v>160</v>
      </c>
      <c r="B179" s="35" t="e">
        <f>IF([1]!HO_SALADE_COMPOSEES[[#This Row],[Colonne34]]="","",([1]!HO_SALADE_COMPOSEES[[#This Row],[Colonne37]]*(1+$G$14)))</f>
        <v>#REF!</v>
      </c>
      <c r="C179" s="35">
        <v>0.74388927272727268</v>
      </c>
      <c r="D179" s="35">
        <v>0.74388927272727268</v>
      </c>
      <c r="G179" s="75"/>
    </row>
    <row r="180" spans="1:7" x14ac:dyDescent="0.25">
      <c r="A180" s="32" t="s">
        <v>161</v>
      </c>
      <c r="B180" s="35" t="e">
        <f>IF([1]!HO_SALADE_COMPOSEES[[#This Row],[Colonne34]]="","",([1]!HO_SALADE_COMPOSEES[[#This Row],[Colonne37]]*(1+$G$14)))</f>
        <v>#REF!</v>
      </c>
      <c r="C180" s="35">
        <v>1.2766150140000001</v>
      </c>
      <c r="D180" s="35">
        <v>1.2766150140000001</v>
      </c>
      <c r="G180" s="75"/>
    </row>
    <row r="181" spans="1:7" x14ac:dyDescent="0.25">
      <c r="A181" s="32" t="s">
        <v>25</v>
      </c>
      <c r="B181" s="35" t="e">
        <f>IF([1]!HO_SALADE_COMPOSEES[[#This Row],[Colonne34]]="","",([1]!HO_SALADE_COMPOSEES[[#This Row],[Colonne37]]*(1+$G$14)))</f>
        <v>#REF!</v>
      </c>
      <c r="C181" s="35">
        <v>0.46837472727272728</v>
      </c>
      <c r="D181" s="35">
        <v>0.46837472727272728</v>
      </c>
      <c r="G181" s="75"/>
    </row>
    <row r="182" spans="1:7" x14ac:dyDescent="0.25">
      <c r="A182" s="32" t="s">
        <v>162</v>
      </c>
      <c r="B182" s="35" t="e">
        <f>IF([1]!HO_SALADE_COMPOSEES[[#This Row],[Colonne34]]="","",([1]!HO_SALADE_COMPOSEES[[#This Row],[Colonne37]]*(1+$G$14)))</f>
        <v>#REF!</v>
      </c>
      <c r="C182" s="35">
        <v>0.9073612363636363</v>
      </c>
      <c r="D182" s="35">
        <v>0.9073612363636363</v>
      </c>
      <c r="G182" s="75"/>
    </row>
    <row r="183" spans="1:7" x14ac:dyDescent="0.25">
      <c r="A183" s="32" t="s">
        <v>163</v>
      </c>
      <c r="B183" s="35" t="e">
        <f>IF([1]!HO_SALADE_COMPOSEES[[#This Row],[Colonne34]]="","",([1]!HO_SALADE_COMPOSEES[[#This Row],[Colonne37]]*(1+$G$14)))</f>
        <v>#REF!</v>
      </c>
      <c r="C183" s="35">
        <v>0.69797018181818171</v>
      </c>
      <c r="D183" s="35">
        <v>0.69797018181818171</v>
      </c>
      <c r="G183" s="75"/>
    </row>
    <row r="184" spans="1:7" x14ac:dyDescent="0.25">
      <c r="A184" s="29" t="s">
        <v>164</v>
      </c>
      <c r="B184" s="36">
        <v>0.77</v>
      </c>
      <c r="C184" s="36">
        <v>0.77</v>
      </c>
      <c r="D184" s="36">
        <v>0.77</v>
      </c>
      <c r="G184" s="75"/>
    </row>
    <row r="185" spans="1:7" x14ac:dyDescent="0.25">
      <c r="A185" s="32" t="s">
        <v>165</v>
      </c>
      <c r="B185" s="35" t="e">
        <f>IF([1]!HO_SALADE_COMPOSEES[[#This Row],[Colonne34]]="","",([1]!HO_SALADE_COMPOSEES[[#This Row],[Colonne37]]*(1+$G$14)))</f>
        <v>#REF!</v>
      </c>
      <c r="C185" s="35">
        <v>0.606132</v>
      </c>
      <c r="D185" s="35">
        <v>0.606132</v>
      </c>
      <c r="G185" s="75"/>
    </row>
    <row r="186" spans="1:7" x14ac:dyDescent="0.25">
      <c r="A186" s="29" t="s">
        <v>166</v>
      </c>
      <c r="B186" s="36">
        <v>0.77</v>
      </c>
      <c r="C186" s="36">
        <v>0.77</v>
      </c>
      <c r="D186" s="36">
        <v>0.77</v>
      </c>
      <c r="G186" s="75"/>
    </row>
    <row r="187" spans="1:7" x14ac:dyDescent="0.25">
      <c r="A187" s="32" t="s">
        <v>167</v>
      </c>
      <c r="B187" s="35" t="e">
        <f>IF([1]!HO_SALADE_COMPOSEES[[#This Row],[Colonne34]]="","",([1]!HO_SALADE_COMPOSEES[[#This Row],[Colonne37]]*(1+$G$14)))</f>
        <v>#REF!</v>
      </c>
      <c r="C187" s="35">
        <v>0.86327890909090899</v>
      </c>
      <c r="D187" s="35">
        <v>0.86327890909090899</v>
      </c>
      <c r="G187" s="75"/>
    </row>
    <row r="188" spans="1:7" x14ac:dyDescent="0.25">
      <c r="A188" s="29" t="s">
        <v>168</v>
      </c>
      <c r="B188" s="36">
        <v>0.78</v>
      </c>
      <c r="C188" s="36">
        <v>0.78</v>
      </c>
      <c r="D188" s="36">
        <v>0.78</v>
      </c>
      <c r="G188" s="75"/>
    </row>
    <row r="189" spans="1:7" x14ac:dyDescent="0.25">
      <c r="A189" s="32" t="s">
        <v>169</v>
      </c>
      <c r="B189" s="35" t="e">
        <f>IF([1]!HO_SALADE_COMPOSEES[[#This Row],[Colonne34]]="","",([1]!HO_SALADE_COMPOSEES[[#This Row],[Colonne37]]*(1+$G$14)))</f>
        <v>#REF!</v>
      </c>
      <c r="C189" s="35">
        <v>1.0010361818181817</v>
      </c>
      <c r="D189" s="35">
        <v>1.0010361818181817</v>
      </c>
      <c r="G189" s="75"/>
    </row>
    <row r="190" spans="1:7" x14ac:dyDescent="0.25">
      <c r="A190" s="29" t="s">
        <v>170</v>
      </c>
      <c r="B190" s="36">
        <v>1.1000000000000001</v>
      </c>
      <c r="C190" s="36">
        <v>1.1000000000000001</v>
      </c>
      <c r="D190" s="36">
        <v>1.1000000000000001</v>
      </c>
      <c r="G190" s="75"/>
    </row>
    <row r="191" spans="1:7" x14ac:dyDescent="0.25">
      <c r="A191" s="32" t="s">
        <v>171</v>
      </c>
      <c r="B191" s="35" t="e">
        <f>IF([1]!HO_SALADE_COMPOSEES[[#This Row],[Colonne34]]="","",([1]!HO_SALADE_COMPOSEES[[#This Row],[Colonne37]]*(1+$G$14)))</f>
        <v>#REF!</v>
      </c>
      <c r="C191" s="35">
        <v>1.1112419999999998</v>
      </c>
      <c r="D191" s="35">
        <v>1.1112419999999998</v>
      </c>
      <c r="G191" s="75"/>
    </row>
    <row r="192" spans="1:7" x14ac:dyDescent="0.25">
      <c r="A192" s="32" t="s">
        <v>172</v>
      </c>
      <c r="B192" s="35" t="e">
        <f>IF([1]!HO_SALADE_COMPOSEES[[#This Row],[Colonne34]]="","",([1]!HO_SALADE_COMPOSEES[[#This Row],[Colonne37]]*(1+$G$14)))</f>
        <v>#REF!</v>
      </c>
      <c r="C192" s="35">
        <v>1.570432909090909</v>
      </c>
      <c r="D192" s="35">
        <v>1.570432909090909</v>
      </c>
      <c r="G192" s="75"/>
    </row>
    <row r="193" spans="1:7" x14ac:dyDescent="0.25">
      <c r="A193" s="32" t="s">
        <v>173</v>
      </c>
      <c r="B193" s="35" t="e">
        <f>IF([1]!HO_SALADE_COMPOSEES[[#This Row],[Colonne34]]="","",([1]!HO_SALADE_COMPOSEES[[#This Row],[Colonne37]]*(1+$G$14)))</f>
        <v>#REF!</v>
      </c>
      <c r="C193" s="35">
        <v>1.0194038181818181</v>
      </c>
      <c r="D193" s="35">
        <v>1.0194038181818181</v>
      </c>
      <c r="G193" s="75"/>
    </row>
    <row r="194" spans="1:7" x14ac:dyDescent="0.25">
      <c r="A194" s="32" t="s">
        <v>174</v>
      </c>
      <c r="B194" s="35" t="e">
        <f>IF([1]!HO_SALADE_COMPOSEES[[#This Row],[Colonne34]]="","",([1]!HO_SALADE_COMPOSEES[[#This Row],[Colonne37]]*(1+$G$14)))</f>
        <v>#REF!</v>
      </c>
      <c r="C194" s="35">
        <v>0.74388927272727268</v>
      </c>
      <c r="D194" s="35">
        <v>0.74388927272727268</v>
      </c>
      <c r="G194" s="75"/>
    </row>
    <row r="195" spans="1:7" x14ac:dyDescent="0.25">
      <c r="A195" s="32" t="s">
        <v>175</v>
      </c>
      <c r="B195" s="35" t="e">
        <f>IF([1]!HO_SALADE_COMPOSEES[[#This Row],[Colonne34]]="","",([1]!HO_SALADE_COMPOSEES[[#This Row],[Colonne37]]*(1+$G$14)))</f>
        <v>#REF!</v>
      </c>
      <c r="C195" s="35">
        <v>1.212264</v>
      </c>
      <c r="D195" s="35">
        <v>1.212264</v>
      </c>
      <c r="G195" s="75"/>
    </row>
    <row r="196" spans="1:7" x14ac:dyDescent="0.25">
      <c r="A196" s="32" t="s">
        <v>176</v>
      </c>
      <c r="B196" s="35" t="e">
        <f>IF([1]!HO_SALADE_COMPOSEES[[#This Row],[Colonne34]]="","",([1]!HO_SALADE_COMPOSEES[[#This Row],[Colonne37]]*(1+$G$14)))</f>
        <v>#REF!</v>
      </c>
      <c r="C196" s="35">
        <v>0.80817599999999989</v>
      </c>
      <c r="D196" s="35">
        <v>0.80817599999999989</v>
      </c>
      <c r="G196" s="75"/>
    </row>
    <row r="197" spans="1:7" x14ac:dyDescent="0.25">
      <c r="A197" s="29" t="s">
        <v>177</v>
      </c>
      <c r="B197" s="36">
        <v>1.2</v>
      </c>
      <c r="C197" s="36">
        <v>1.2</v>
      </c>
      <c r="D197" s="36">
        <v>1.2</v>
      </c>
      <c r="G197" s="75"/>
    </row>
    <row r="198" spans="1:7" x14ac:dyDescent="0.25">
      <c r="A198" s="29" t="s">
        <v>178</v>
      </c>
      <c r="B198" s="36">
        <v>1.2</v>
      </c>
      <c r="C198" s="36">
        <v>1.2</v>
      </c>
      <c r="D198" s="36">
        <v>1.2</v>
      </c>
      <c r="G198" s="75"/>
    </row>
    <row r="199" spans="1:7" x14ac:dyDescent="0.25">
      <c r="A199" s="32" t="s">
        <v>179</v>
      </c>
      <c r="B199" s="35" t="e">
        <f>IF([1]!HO_SALADE_COMPOSEES[[#This Row],[Colonne34]]="","",([1]!HO_SALADE_COMPOSEES[[#This Row],[Colonne37]]*(1+$G$14)))</f>
        <v>#REF!</v>
      </c>
      <c r="C199" s="35">
        <v>0.68584391940557388</v>
      </c>
      <c r="D199" s="35">
        <v>0.68584391940557388</v>
      </c>
      <c r="G199" s="75"/>
    </row>
    <row r="200" spans="1:7" x14ac:dyDescent="0.25">
      <c r="A200" s="32" t="s">
        <v>180</v>
      </c>
      <c r="B200" s="35" t="e">
        <f>IF([1]!HO_SALADE_COMPOSEES[[#This Row],[Colonne34]]="","",([1]!HO_SALADE_COMPOSEES[[#This Row],[Colonne37]]*(1+$G$14)))</f>
        <v>#REF!</v>
      </c>
      <c r="C200" s="35">
        <v>0.6859393800000001</v>
      </c>
      <c r="D200" s="35">
        <v>0.6859393800000001</v>
      </c>
      <c r="G200" s="75"/>
    </row>
    <row r="201" spans="1:7" x14ac:dyDescent="0.25">
      <c r="A201" s="32" t="s">
        <v>181</v>
      </c>
      <c r="B201" s="35" t="e">
        <f>IF([1]!HO_SALADE_COMPOSEES[[#This Row],[Colonne34]]="","",([1]!HO_SALADE_COMPOSEES[[#This Row],[Colonne37]]*(1+$G$14)))</f>
        <v>#REF!</v>
      </c>
      <c r="C201" s="35">
        <v>0.6859393800000001</v>
      </c>
      <c r="D201" s="35">
        <v>0.6859393800000001</v>
      </c>
      <c r="G201" s="75"/>
    </row>
    <row r="202" spans="1:7" x14ac:dyDescent="0.25">
      <c r="A202" s="32" t="s">
        <v>182</v>
      </c>
      <c r="B202" s="35" t="e">
        <f>IF([1]!HO_SALADE_COMPOSEES[[#This Row],[Colonne34]]="","",([1]!HO_SALADE_COMPOSEES[[#This Row],[Colonne37]]*(1+$G$14)))</f>
        <v>#REF!</v>
      </c>
      <c r="C202" s="35">
        <v>0.50510999999999995</v>
      </c>
      <c r="D202" s="35">
        <v>0.50510999999999995</v>
      </c>
      <c r="G202" s="75"/>
    </row>
    <row r="203" spans="1:7" x14ac:dyDescent="0.25">
      <c r="A203" s="32" t="s">
        <v>183</v>
      </c>
      <c r="B203" s="35" t="e">
        <f>IF([1]!HO_SALADE_COMPOSEES[[#This Row],[Colonne34]]="","",([1]!HO_SALADE_COMPOSEES[[#This Row],[Colonne37]]*(1+$G$14)))</f>
        <v>#REF!</v>
      </c>
      <c r="C203" s="35">
        <v>1.4877785454545454</v>
      </c>
      <c r="D203" s="35">
        <v>1.4877785454545454</v>
      </c>
      <c r="G203" s="75"/>
    </row>
    <row r="204" spans="1:7" x14ac:dyDescent="0.25">
      <c r="A204" s="32" t="s">
        <v>184</v>
      </c>
      <c r="B204" s="35" t="e">
        <f>IF([1]!HO_SALADE_COMPOSEES[[#This Row],[Colonne34]]="","",([1]!HO_SALADE_COMPOSEES[[#This Row],[Colonne37]]*(1+$G$14)))</f>
        <v>#REF!</v>
      </c>
      <c r="C204" s="35">
        <v>0.97348472727272728</v>
      </c>
      <c r="D204" s="35">
        <v>0.97348472727272728</v>
      </c>
      <c r="G204" s="75"/>
    </row>
    <row r="205" spans="1:7" x14ac:dyDescent="0.25">
      <c r="A205" s="32" t="s">
        <v>185</v>
      </c>
      <c r="B205" s="35" t="e">
        <f>IF([1]!HO_SALADE_COMPOSEES[[#This Row],[Colonne34]]="","",([1]!HO_SALADE_COMPOSEES[[#This Row],[Colonne37]]*(1+$G$14)))</f>
        <v>#REF!</v>
      </c>
      <c r="C205" s="35">
        <v>0.90001418181818182</v>
      </c>
      <c r="D205" s="35">
        <v>0.90001418181818182</v>
      </c>
      <c r="G205" s="75"/>
    </row>
    <row r="206" spans="1:7" x14ac:dyDescent="0.25">
      <c r="A206" s="32" t="s">
        <v>186</v>
      </c>
      <c r="B206" s="35" t="e">
        <f>IF([1]!HO_SALADE_COMPOSEES[[#This Row],[Colonne34]]="","",([1]!HO_SALADE_COMPOSEES[[#This Row],[Colonne37]]*(1+$G$14)))</f>
        <v>#REF!</v>
      </c>
      <c r="C206" s="35">
        <v>0.76225690909090893</v>
      </c>
      <c r="D206" s="35">
        <v>0.76225690909090893</v>
      </c>
      <c r="G206" s="75"/>
    </row>
    <row r="207" spans="1:7" x14ac:dyDescent="0.25">
      <c r="A207" s="32" t="s">
        <v>187</v>
      </c>
      <c r="B207" s="35" t="e">
        <f>IF([1]!HO_SALADE_COMPOSEES[[#This Row],[Colonne34]]="","",([1]!HO_SALADE_COMPOSEES[[#This Row],[Colonne37]]*(1+$G$14)))</f>
        <v>#REF!</v>
      </c>
      <c r="C207" s="35">
        <v>1.570432909090909</v>
      </c>
      <c r="D207" s="35">
        <v>1.570432909090909</v>
      </c>
      <c r="G207" s="75"/>
    </row>
    <row r="208" spans="1:7" x14ac:dyDescent="0.25">
      <c r="A208" s="32" t="s">
        <v>188</v>
      </c>
      <c r="B208" s="35" t="e">
        <f>IF([1]!HO_SALADE_COMPOSEES[[#This Row],[Colonne34]]="","",([1]!HO_SALADE_COMPOSEES[[#This Row],[Colonne37]]*(1+$G$14)))</f>
        <v>#REF!</v>
      </c>
      <c r="C208" s="35">
        <v>0.98266854545454541</v>
      </c>
      <c r="D208" s="35">
        <v>0.98266854545454541</v>
      </c>
      <c r="G208" s="75"/>
    </row>
    <row r="209" spans="1:7" x14ac:dyDescent="0.25">
      <c r="A209" s="32" t="s">
        <v>189</v>
      </c>
      <c r="B209" s="35" t="e">
        <f>IF([1]!HO_SALADE_COMPOSEES[[#This Row],[Colonne34]]="","",([1]!HO_SALADE_COMPOSEES[[#This Row],[Colonne37]]*(1+$G$14)))</f>
        <v>#REF!</v>
      </c>
      <c r="C209" s="35">
        <v>0.97348472727272728</v>
      </c>
      <c r="D209" s="35">
        <v>0.97348472727272728</v>
      </c>
      <c r="G209" s="75"/>
    </row>
    <row r="210" spans="1:7" x14ac:dyDescent="0.25">
      <c r="A210" s="29" t="s">
        <v>190</v>
      </c>
      <c r="B210" s="36">
        <v>1.17</v>
      </c>
      <c r="C210" s="36">
        <v>1.17</v>
      </c>
      <c r="D210" s="36">
        <v>1.17</v>
      </c>
      <c r="G210" s="75"/>
    </row>
    <row r="211" spans="1:7" x14ac:dyDescent="0.25">
      <c r="A211" s="29" t="s">
        <v>191</v>
      </c>
      <c r="B211" s="36">
        <v>1.17</v>
      </c>
      <c r="C211" s="36">
        <v>1.17</v>
      </c>
      <c r="D211" s="36">
        <v>1.17</v>
      </c>
      <c r="G211" s="75"/>
    </row>
    <row r="212" spans="1:7" x14ac:dyDescent="0.25">
      <c r="A212" s="32" t="s">
        <v>192</v>
      </c>
      <c r="B212" s="35" t="e">
        <f>IF([1]!HO_SALADE_COMPOSEES[[#This Row],[Colonne34]]="","",([1]!HO_SALADE_COMPOSEES[[#This Row],[Colonne37]]*(1+$G$14)))</f>
        <v>#REF!</v>
      </c>
      <c r="C212" s="35">
        <v>0.68878636363636359</v>
      </c>
      <c r="D212" s="35">
        <v>0.68878636363636359</v>
      </c>
      <c r="G212" s="75"/>
    </row>
    <row r="213" spans="1:7" x14ac:dyDescent="0.25">
      <c r="A213" s="32" t="s">
        <v>193</v>
      </c>
      <c r="B213" s="35" t="e">
        <f>IF([1]!HO_SALADE_COMPOSEES[[#This Row],[Colonne34]]="","",([1]!HO_SALADE_COMPOSEES[[#This Row],[Colonne37]]*(1+$G$14)))</f>
        <v>#REF!</v>
      </c>
      <c r="C213" s="35">
        <v>0.46460394540377581</v>
      </c>
      <c r="D213" s="35">
        <v>0.46460394540377581</v>
      </c>
      <c r="G213" s="75"/>
    </row>
    <row r="214" spans="1:7" x14ac:dyDescent="0.25">
      <c r="A214" s="32" t="s">
        <v>194</v>
      </c>
      <c r="B214" s="35" t="e">
        <f>IF([1]!HO_SALADE_COMPOSEES[[#This Row],[Colonne34]]="","",([1]!HO_SALADE_COMPOSEES[[#This Row],[Colonne37]]*(1+$G$14)))</f>
        <v>#REF!</v>
      </c>
      <c r="C214" s="35">
        <v>0.59694818181818177</v>
      </c>
      <c r="D214" s="35">
        <v>0.59694818181818177</v>
      </c>
      <c r="G214" s="75"/>
    </row>
    <row r="215" spans="1:7" x14ac:dyDescent="0.25">
      <c r="A215" s="29" t="s">
        <v>195</v>
      </c>
      <c r="B215" s="36">
        <v>0.56000000000000005</v>
      </c>
      <c r="C215" s="36">
        <v>0.56000000000000005</v>
      </c>
      <c r="D215" s="36">
        <v>0.56000000000000005</v>
      </c>
      <c r="G215" s="75"/>
    </row>
    <row r="216" spans="1:7" x14ac:dyDescent="0.25">
      <c r="A216" s="32" t="s">
        <v>196</v>
      </c>
      <c r="B216" s="35" t="e">
        <f>IF([1]!HO_SALADE_COMPOSEES[[#This Row],[Colonne34]]="","",([1]!HO_SALADE_COMPOSEES[[#This Row],[Colonne37]]*(1+$G$14)))</f>
        <v>#REF!</v>
      </c>
      <c r="C216" s="35">
        <v>1.1204258181818181</v>
      </c>
      <c r="D216" s="35">
        <v>1.1204258181818181</v>
      </c>
      <c r="G216" s="75"/>
    </row>
    <row r="217" spans="1:7" x14ac:dyDescent="0.25">
      <c r="A217" s="32" t="s">
        <v>197</v>
      </c>
      <c r="B217" s="35" t="e">
        <f>IF([1]!HO_SALADE_COMPOSEES[[#This Row],[Colonne34]]="","",([1]!HO_SALADE_COMPOSEES[[#This Row],[Colonne37]]*(1+$G$14)))</f>
        <v>#REF!</v>
      </c>
      <c r="C217" s="35">
        <v>0.46460394540377581</v>
      </c>
      <c r="D217" s="35">
        <v>0.46460394540377581</v>
      </c>
      <c r="G217" s="75"/>
    </row>
    <row r="218" spans="1:7" x14ac:dyDescent="0.25">
      <c r="A218" s="32" t="s">
        <v>198</v>
      </c>
      <c r="B218" s="35" t="e">
        <f>IF([1]!HO_SALADE_COMPOSEES[[#This Row],[Colonne34]]="","",([1]!HO_SALADE_COMPOSEES[[#This Row],[Colonne37]]*(1+$G$14)))</f>
        <v>#REF!</v>
      </c>
      <c r="C218" s="35">
        <v>0.53266145454545455</v>
      </c>
      <c r="D218" s="35">
        <v>0.53266145454545455</v>
      </c>
      <c r="G218" s="75"/>
    </row>
    <row r="219" spans="1:7" x14ac:dyDescent="0.25">
      <c r="A219" s="29" t="s">
        <v>199</v>
      </c>
      <c r="B219" s="36">
        <v>1.17</v>
      </c>
      <c r="C219" s="36">
        <v>1.17</v>
      </c>
      <c r="D219" s="36">
        <v>1.17</v>
      </c>
      <c r="G219" s="75"/>
    </row>
    <row r="220" spans="1:7" x14ac:dyDescent="0.25">
      <c r="A220" s="32" t="s">
        <v>200</v>
      </c>
      <c r="B220" s="35" t="e">
        <f>IF([1]!HO_SALADE_COMPOSEES[[#This Row],[Colonne34]]="","",([1]!HO_SALADE_COMPOSEES[[#This Row],[Colonne37]]*(1+$G$14)))</f>
        <v>#REF!</v>
      </c>
      <c r="C220" s="35">
        <v>1.1204258181818181</v>
      </c>
      <c r="D220" s="35">
        <v>1.1204258181818181</v>
      </c>
      <c r="G220" s="75"/>
    </row>
    <row r="221" spans="1:7" x14ac:dyDescent="0.25">
      <c r="A221" s="32" t="s">
        <v>201</v>
      </c>
      <c r="B221" s="35" t="e">
        <f>IF([1]!HO_SALADE_COMPOSEES[[#This Row],[Colonne34]]="","",([1]!HO_SALADE_COMPOSEES[[#This Row],[Colonne37]]*(1+$G$14)))</f>
        <v>#REF!</v>
      </c>
      <c r="C221" s="35">
        <v>0.79646390640647302</v>
      </c>
      <c r="D221" s="35">
        <v>0.79646390640647302</v>
      </c>
      <c r="G221" s="75"/>
    </row>
    <row r="222" spans="1:7" x14ac:dyDescent="0.25">
      <c r="A222" s="32" t="s">
        <v>202</v>
      </c>
      <c r="B222" s="35" t="e">
        <f>IF([1]!HO_SALADE_COMPOSEES[[#This Row],[Colonne34]]="","",([1]!HO_SALADE_COMPOSEES[[#This Row],[Colonne37]]*(1+$G$14)))</f>
        <v>#REF!</v>
      </c>
      <c r="C222" s="35">
        <v>0.46460394540377581</v>
      </c>
      <c r="D222" s="35">
        <v>0.46460394540377581</v>
      </c>
      <c r="G222" s="75"/>
    </row>
    <row r="223" spans="1:7" x14ac:dyDescent="0.25">
      <c r="A223" s="32" t="s">
        <v>203</v>
      </c>
      <c r="B223" s="35" t="e">
        <f>IF([1]!HO_SALADE_COMPOSEES[[#This Row],[Colonne34]]="","",([1]!HO_SALADE_COMPOSEES[[#This Row],[Colonne37]]*(1+$G$14)))</f>
        <v>#REF!</v>
      </c>
      <c r="C223" s="35">
        <v>0.68584391940557388</v>
      </c>
      <c r="D223" s="35">
        <v>0.68584391940557388</v>
      </c>
      <c r="G223" s="75"/>
    </row>
    <row r="224" spans="1:7" x14ac:dyDescent="0.25">
      <c r="A224" s="32" t="s">
        <v>204</v>
      </c>
      <c r="B224" s="35" t="e">
        <f>IF([1]!HO_SALADE_COMPOSEES[[#This Row],[Colonne34]]="","",([1]!HO_SALADE_COMPOSEES[[#This Row],[Colonne37]]*(1+$G$14)))</f>
        <v>#REF!</v>
      </c>
      <c r="C224" s="35">
        <v>1.0010361818181817</v>
      </c>
      <c r="D224" s="35">
        <v>1.0010361818181817</v>
      </c>
      <c r="G224" s="75"/>
    </row>
    <row r="225" spans="1:7" x14ac:dyDescent="0.25">
      <c r="A225" s="32" t="s">
        <v>205</v>
      </c>
      <c r="B225" s="35" t="e">
        <f>IF([1]!HO_SALADE_COMPOSEES[[#This Row],[Colonne34]]="","",([1]!HO_SALADE_COMPOSEES[[#This Row],[Colonne37]]*(1+$G$14)))</f>
        <v>#REF!</v>
      </c>
      <c r="C225" s="35">
        <v>0.73470545454545455</v>
      </c>
      <c r="D225" s="35">
        <v>0.73470545454545455</v>
      </c>
      <c r="G225" s="75"/>
    </row>
    <row r="226" spans="1:7" x14ac:dyDescent="0.25">
      <c r="A226" s="32" t="s">
        <v>206</v>
      </c>
      <c r="B226" s="35" t="e">
        <f>IF([1]!HO_SALADE_COMPOSEES[[#This Row],[Colonne34]]="","",([1]!HO_SALADE_COMPOSEES[[#This Row],[Colonne37]]*(1+$G$14)))</f>
        <v>#REF!</v>
      </c>
      <c r="C226" s="35">
        <v>1.3408374545454544</v>
      </c>
      <c r="D226" s="35">
        <v>1.3408374545454544</v>
      </c>
      <c r="G226" s="75"/>
    </row>
    <row r="227" spans="1:7" x14ac:dyDescent="0.25">
      <c r="A227" s="32" t="s">
        <v>207</v>
      </c>
      <c r="B227" s="35" t="e">
        <f>IF([1]!HO_SALADE_COMPOSEES[[#This Row],[Colonne34]]="","",([1]!HO_SALADE_COMPOSEES[[#This Row],[Colonne37]]*(1+$G$14)))</f>
        <v>#REF!</v>
      </c>
      <c r="C227" s="35">
        <v>1.0001177999999999</v>
      </c>
      <c r="D227" s="35">
        <v>1.0001177999999999</v>
      </c>
      <c r="G227" s="75"/>
    </row>
    <row r="228" spans="1:7" x14ac:dyDescent="0.25">
      <c r="A228" s="32" t="s">
        <v>208</v>
      </c>
      <c r="B228" s="35" t="e">
        <f>IF([1]!HO_SALADE_COMPOSEES[[#This Row],[Colonne34]]="","",([1]!HO_SALADE_COMPOSEES[[#This Row],[Colonne37]]*(1+$G$14)))</f>
        <v>#REF!</v>
      </c>
      <c r="C228" s="35">
        <v>1.0102199999999999</v>
      </c>
      <c r="D228" s="35">
        <v>1.0102199999999999</v>
      </c>
      <c r="G228" s="75"/>
    </row>
    <row r="229" spans="1:7" x14ac:dyDescent="0.25">
      <c r="A229" s="32" t="s">
        <v>209</v>
      </c>
      <c r="B229" s="35" t="e">
        <f>IF([1]!HO_SALADE_COMPOSEES[[#This Row],[Colonne34]]="","",([1]!HO_SALADE_COMPOSEES[[#This Row],[Colonne37]]*(1+$G$14)))</f>
        <v>#REF!</v>
      </c>
      <c r="C229" s="35">
        <v>0.62449963636363637</v>
      </c>
      <c r="D229" s="35">
        <v>0.62449963636363637</v>
      </c>
      <c r="G229" s="75"/>
    </row>
    <row r="230" spans="1:7" x14ac:dyDescent="0.25">
      <c r="A230" s="29" t="s">
        <v>210</v>
      </c>
      <c r="B230" s="36">
        <v>0.8</v>
      </c>
      <c r="C230" s="36">
        <v>0.8</v>
      </c>
      <c r="D230" s="36">
        <v>0.8</v>
      </c>
      <c r="G230" s="75"/>
    </row>
    <row r="231" spans="1:7" x14ac:dyDescent="0.25">
      <c r="A231" s="29" t="s">
        <v>211</v>
      </c>
      <c r="B231" s="36">
        <v>1.1100000000000001</v>
      </c>
      <c r="C231" s="36">
        <v>1.1100000000000001</v>
      </c>
      <c r="D231" s="36">
        <v>1.1100000000000001</v>
      </c>
      <c r="G231" s="75"/>
    </row>
    <row r="232" spans="1:7" x14ac:dyDescent="0.25">
      <c r="A232" s="29" t="s">
        <v>212</v>
      </c>
      <c r="B232" s="36">
        <v>0.94</v>
      </c>
      <c r="C232" s="36">
        <v>0.94</v>
      </c>
      <c r="D232" s="36">
        <v>0.94</v>
      </c>
      <c r="G232" s="75"/>
    </row>
    <row r="233" spans="1:7" x14ac:dyDescent="0.25">
      <c r="A233" s="32" t="s">
        <v>213</v>
      </c>
      <c r="B233" s="35" t="e">
        <f>IF([1]!HO_SALADE_COMPOSEES[[#This Row],[Colonne34]]="","",([1]!HO_SALADE_COMPOSEES[[#This Row],[Colonne37]]*(1+$G$14)))</f>
        <v>#REF!</v>
      </c>
      <c r="C233" s="35">
        <v>0.68584391940557388</v>
      </c>
      <c r="D233" s="35">
        <v>0.68584391940557388</v>
      </c>
      <c r="G233" s="75"/>
    </row>
    <row r="234" spans="1:7" x14ac:dyDescent="0.25">
      <c r="A234" s="32" t="s">
        <v>214</v>
      </c>
      <c r="B234" s="35" t="e">
        <f>IF([1]!HO_SALADE_COMPOSEES[[#This Row],[Colonne34]]="","",([1]!HO_SALADE_COMPOSEES[[#This Row],[Colonne37]]*(1+$G$14)))</f>
        <v>#REF!</v>
      </c>
      <c r="C234" s="35">
        <v>0.73470545454545455</v>
      </c>
      <c r="D234" s="35">
        <v>0.73470545454545455</v>
      </c>
      <c r="G234" s="75"/>
    </row>
    <row r="235" spans="1:7" x14ac:dyDescent="0.25">
      <c r="A235" s="29" t="s">
        <v>215</v>
      </c>
      <c r="B235" s="36">
        <v>1.31</v>
      </c>
      <c r="C235" s="36">
        <v>1.31</v>
      </c>
      <c r="D235" s="36">
        <v>1.31</v>
      </c>
      <c r="G235" s="75"/>
    </row>
    <row r="236" spans="1:7" x14ac:dyDescent="0.25">
      <c r="A236" s="29" t="s">
        <v>216</v>
      </c>
      <c r="B236" s="36">
        <v>1.38</v>
      </c>
      <c r="C236" s="36">
        <v>1.38</v>
      </c>
      <c r="D236" s="36">
        <v>1.38</v>
      </c>
      <c r="G236" s="75"/>
    </row>
    <row r="237" spans="1:7" x14ac:dyDescent="0.25">
      <c r="A237" s="30" t="s">
        <v>217</v>
      </c>
      <c r="B237" s="37">
        <v>1.58</v>
      </c>
      <c r="C237" s="37">
        <v>1.58</v>
      </c>
      <c r="D237" s="37">
        <v>1.58</v>
      </c>
      <c r="G237" s="75"/>
    </row>
    <row r="238" spans="1:7" x14ac:dyDescent="0.25">
      <c r="A238" s="30" t="s">
        <v>218</v>
      </c>
      <c r="B238" s="37">
        <v>1.04</v>
      </c>
      <c r="C238" s="37">
        <v>1.04</v>
      </c>
      <c r="D238" s="37">
        <v>1.04</v>
      </c>
      <c r="G238" s="75"/>
    </row>
    <row r="239" spans="1:7" x14ac:dyDescent="0.25">
      <c r="A239" s="32" t="s">
        <v>219</v>
      </c>
      <c r="B239" s="35" t="e">
        <f>IF([1]!HO_SALADE_COMPOSEES[[#This Row],[Colonne34]]="","",([1]!HO_SALADE_COMPOSEES[[#This Row],[Colonne37]]*(1+$G$14)))</f>
        <v>#REF!</v>
      </c>
      <c r="C239" s="35">
        <v>0.97348472727272728</v>
      </c>
      <c r="D239" s="35">
        <v>0.97348472727272728</v>
      </c>
      <c r="G239" s="75"/>
    </row>
    <row r="240" spans="1:7" x14ac:dyDescent="0.25">
      <c r="A240" s="32" t="s">
        <v>220</v>
      </c>
      <c r="B240" s="35" t="e">
        <f>IF([1]!HO_SALADE_COMPOSEES[[#This Row],[Colonne34]]="","",([1]!HO_SALADE_COMPOSEES[[#This Row],[Colonne37]]*(1+$G$14)))</f>
        <v>#REF!</v>
      </c>
      <c r="C240" s="35">
        <v>0.78980836363636353</v>
      </c>
      <c r="D240" s="35">
        <v>0.78980836363636353</v>
      </c>
      <c r="G240" s="75"/>
    </row>
    <row r="241" spans="1:7" x14ac:dyDescent="0.25">
      <c r="A241" s="32" t="s">
        <v>221</v>
      </c>
      <c r="B241" s="35" t="e">
        <f>IF([1]!HO_SALADE_COMPOSEES[[#This Row],[Colonne34]]="","",([1]!HO_SALADE_COMPOSEES[[#This Row],[Colonne37]]*(1+$G$14)))</f>
        <v>#REF!</v>
      </c>
      <c r="C241" s="35">
        <v>0.46837472727272728</v>
      </c>
      <c r="D241" s="35">
        <v>0.46837472727272728</v>
      </c>
      <c r="G241" s="75"/>
    </row>
    <row r="242" spans="1:7" x14ac:dyDescent="0.25">
      <c r="A242" s="32" t="s">
        <v>222</v>
      </c>
      <c r="B242" s="35" t="e">
        <f>IF([1]!HO_SALADE_COMPOSEES[[#This Row],[Colonne34]]="","",([1]!HO_SALADE_COMPOSEES[[#This Row],[Colonne37]]*(1+$G$14)))</f>
        <v>#REF!</v>
      </c>
      <c r="C242" s="35">
        <v>0.46460394540377581</v>
      </c>
      <c r="D242" s="35">
        <v>0.46460394540377581</v>
      </c>
      <c r="G242" s="75"/>
    </row>
    <row r="243" spans="1:7" x14ac:dyDescent="0.25">
      <c r="A243" s="32" t="s">
        <v>223</v>
      </c>
      <c r="B243" s="35" t="e">
        <f>IF([1]!HO_SALADE_COMPOSEES[[#This Row],[Colonne34]]="","",([1]!HO_SALADE_COMPOSEES[[#This Row],[Colonne37]]*(1+$G$14)))</f>
        <v>#REF!</v>
      </c>
      <c r="C243" s="35">
        <v>0.58491737999999993</v>
      </c>
      <c r="D243" s="35">
        <v>0.58491737999999993</v>
      </c>
      <c r="G243" s="75"/>
    </row>
    <row r="244" spans="1:7" x14ac:dyDescent="0.25">
      <c r="A244" s="29" t="s">
        <v>224</v>
      </c>
      <c r="B244" s="36">
        <v>0.9</v>
      </c>
      <c r="C244" s="36">
        <v>0.9</v>
      </c>
      <c r="D244" s="36">
        <v>0.9</v>
      </c>
      <c r="G244" s="75"/>
    </row>
    <row r="245" spans="1:7" x14ac:dyDescent="0.25">
      <c r="A245" s="32" t="s">
        <v>225</v>
      </c>
      <c r="B245" s="35" t="e">
        <f>IF([1]!HO_SALADE_COMPOSEES[[#This Row],[Colonne34]]="","",([1]!HO_SALADE_COMPOSEES[[#This Row],[Colonne37]]*(1+$G$14)))</f>
        <v>#REF!</v>
      </c>
      <c r="C245" s="35">
        <v>0.87246272727272722</v>
      </c>
      <c r="D245" s="35">
        <v>0.87246272727272722</v>
      </c>
      <c r="G245" s="75"/>
    </row>
    <row r="246" spans="1:7" x14ac:dyDescent="0.25">
      <c r="A246" s="29" t="s">
        <v>226</v>
      </c>
      <c r="B246" s="36" t="e">
        <f>IF([1]!HO_SALADE_COMPOSEES[[#This Row],[Colonne34]]="","",([1]!HO_SALADE_COMPOSEES[[#This Row],[Colonne37]]*(1+$G$14)))</f>
        <v>#REF!</v>
      </c>
      <c r="C246" s="36">
        <v>1.0561850100000001</v>
      </c>
      <c r="D246" s="36">
        <v>1.0561850100000001</v>
      </c>
      <c r="G246" s="75"/>
    </row>
    <row r="247" spans="1:7" x14ac:dyDescent="0.25">
      <c r="A247" s="32" t="s">
        <v>227</v>
      </c>
      <c r="B247" s="35" t="e">
        <f>IF([1]!HO_SALADE_COMPOSEES[[#This Row],[Colonne34]]="","",([1]!HO_SALADE_COMPOSEES[[#This Row],[Colonne37]]*(1+$G$14)))</f>
        <v>#REF!</v>
      </c>
      <c r="C247" s="35">
        <v>0.84491127272727262</v>
      </c>
      <c r="D247" s="35">
        <v>0.84491127272727262</v>
      </c>
      <c r="G247" s="75"/>
    </row>
    <row r="248" spans="1:7" x14ac:dyDescent="0.25">
      <c r="A248" s="29" t="s">
        <v>228</v>
      </c>
      <c r="B248" s="36">
        <v>0.94</v>
      </c>
      <c r="C248" s="36">
        <v>0.94</v>
      </c>
      <c r="D248" s="36">
        <v>0.94</v>
      </c>
      <c r="G248" s="75"/>
    </row>
    <row r="249" spans="1:7" x14ac:dyDescent="0.25">
      <c r="A249" s="32" t="s">
        <v>229</v>
      </c>
      <c r="B249" s="35" t="e">
        <f>IF([1]!HO_SALADE_COMPOSEES[[#This Row],[Colonne34]]="","",([1]!HO_SALADE_COMPOSEES[[#This Row],[Colonne37]]*(1+$G$14)))</f>
        <v>#REF!</v>
      </c>
      <c r="C249" s="35">
        <v>0.65205109090909086</v>
      </c>
      <c r="D249" s="35">
        <v>0.65205109090909086</v>
      </c>
      <c r="G249" s="75"/>
    </row>
    <row r="250" spans="1:7" x14ac:dyDescent="0.25">
      <c r="A250" s="32" t="s">
        <v>230</v>
      </c>
      <c r="B250" s="35" t="e">
        <f>IF([1]!HO_SALADE_COMPOSEES[[#This Row],[Colonne34]]="","",([1]!HO_SALADE_COMPOSEES[[#This Row],[Colonne37]]*(1+$G$14)))</f>
        <v>#REF!</v>
      </c>
      <c r="C250" s="35">
        <v>0.90919799999999995</v>
      </c>
      <c r="D250" s="35">
        <v>0.90919799999999995</v>
      </c>
      <c r="G250" s="75"/>
    </row>
    <row r="251" spans="1:7" x14ac:dyDescent="0.25">
      <c r="A251" s="32" t="s">
        <v>231</v>
      </c>
      <c r="B251" s="35" t="e">
        <f>IF([1]!HO_SALADE_COMPOSEES[[#This Row],[Colonne34]]="","",([1]!HO_SALADE_COMPOSEES[[#This Row],[Colonne37]]*(1+$G$14)))</f>
        <v>#REF!</v>
      </c>
      <c r="C251" s="35">
        <v>0.93674945454545455</v>
      </c>
      <c r="D251" s="35">
        <v>0.93674945454545455</v>
      </c>
      <c r="G251" s="75"/>
    </row>
    <row r="252" spans="1:7" x14ac:dyDescent="0.25">
      <c r="A252" s="29" t="s">
        <v>232</v>
      </c>
      <c r="B252" s="36">
        <v>1.1000000000000001</v>
      </c>
      <c r="C252" s="36">
        <v>1.1000000000000001</v>
      </c>
      <c r="D252" s="36">
        <v>1.1000000000000001</v>
      </c>
      <c r="G252" s="75"/>
    </row>
    <row r="253" spans="1:7" ht="16.5" thickBot="1" x14ac:dyDescent="0.3">
      <c r="A253" s="32" t="s">
        <v>233</v>
      </c>
      <c r="B253" s="38" t="e">
        <f>IF([1]!HO_SALADE_COMPOSEES[[#This Row],[Colonne34]]="","",([1]!HO_SALADE_COMPOSEES[[#This Row],[Colonne37]]*(1+$G$14)))</f>
        <v>#REF!</v>
      </c>
      <c r="C253" s="38">
        <v>1.0561390909090906</v>
      </c>
      <c r="D253" s="38">
        <v>1.0561390909090906</v>
      </c>
      <c r="G253" s="75"/>
    </row>
    <row r="254" spans="1:7" ht="16.5" x14ac:dyDescent="0.25">
      <c r="A254" s="19" t="s">
        <v>234</v>
      </c>
      <c r="B254"/>
      <c r="C254"/>
      <c r="D254"/>
      <c r="G254" s="75"/>
    </row>
    <row r="255" spans="1:7" ht="16.5" x14ac:dyDescent="0.25">
      <c r="A255" s="34" t="s">
        <v>0</v>
      </c>
      <c r="B255" s="11" t="s">
        <v>94</v>
      </c>
      <c r="C255" s="11" t="s">
        <v>94</v>
      </c>
      <c r="D255" s="11" t="s">
        <v>94</v>
      </c>
      <c r="G255" s="75"/>
    </row>
    <row r="256" spans="1:7" x14ac:dyDescent="0.25">
      <c r="A256" s="16" t="s">
        <v>235</v>
      </c>
      <c r="B256" s="35" t="e">
        <f>IF([1]!HO_POISSONS[[#This Row],[Colonne34]]="","",([1]!HO_POISSONS[[#This Row],[Colonne37]]*(1+$G$14)))</f>
        <v>#REF!</v>
      </c>
      <c r="C256" s="35">
        <v>0.48672794280395565</v>
      </c>
      <c r="D256" s="35">
        <v>0.48672794280395565</v>
      </c>
      <c r="G256" s="75"/>
    </row>
    <row r="257" spans="1:7" x14ac:dyDescent="0.25">
      <c r="A257" s="16" t="s">
        <v>236</v>
      </c>
      <c r="B257" s="35" t="e">
        <f>IF([1]!HO_POISSONS[[#This Row],[Colonne34]]="","",([1]!HO_POISSONS[[#This Row],[Colonne37]]*(1+$G$14)))</f>
        <v>#REF!</v>
      </c>
      <c r="C257" s="35">
        <v>1.1755287272727273</v>
      </c>
      <c r="D257" s="35">
        <v>1.1755287272727273</v>
      </c>
      <c r="G257" s="75"/>
    </row>
    <row r="258" spans="1:7" x14ac:dyDescent="0.25">
      <c r="A258" s="32" t="s">
        <v>237</v>
      </c>
      <c r="B258" s="35" t="e">
        <f>IF([1]!HO_POISSONS[[#This Row],[Colonne34]]="","",([1]!HO_POISSONS[[#This Row],[Colonne37]]*(1+$G$14)))</f>
        <v>#REF!</v>
      </c>
      <c r="C258" s="35">
        <v>2.0663590909090908</v>
      </c>
      <c r="D258" s="35">
        <v>2.0663590909090908</v>
      </c>
      <c r="G258" s="75"/>
    </row>
    <row r="259" spans="1:7" x14ac:dyDescent="0.25">
      <c r="A259" s="32" t="s">
        <v>238</v>
      </c>
      <c r="B259" s="35" t="e">
        <f>IF([1]!HO_POISSONS[[#This Row],[Colonne34]]="","",([1]!HO_POISSONS[[#This Row],[Colonne37]]*(1+$G$14)))</f>
        <v>#REF!</v>
      </c>
      <c r="C259" s="35">
        <v>0.90001418181818182</v>
      </c>
      <c r="D259" s="35">
        <v>0.90001418181818182</v>
      </c>
      <c r="G259" s="75"/>
    </row>
    <row r="260" spans="1:7" x14ac:dyDescent="0.25">
      <c r="A260" s="32" t="s">
        <v>239</v>
      </c>
      <c r="B260" s="35" t="e">
        <f>IF([1]!HO_POISSONS[[#This Row],[Colonne34]]="","",([1]!HO_POISSONS[[#This Row],[Colonne37]]*(1+$G$14)))</f>
        <v>#REF!</v>
      </c>
      <c r="C260" s="35">
        <v>1.1479772727272726</v>
      </c>
      <c r="D260" s="35">
        <v>1.1479772727272726</v>
      </c>
      <c r="G260" s="75"/>
    </row>
    <row r="261" spans="1:7" x14ac:dyDescent="0.25">
      <c r="A261" s="16" t="s">
        <v>240</v>
      </c>
      <c r="B261" s="35" t="e">
        <f>IF([1]!HO_POISSONS[[#This Row],[Colonne34]]="","",([1]!HO_POISSONS[[#This Row],[Colonne37]]*(1+$G$14)))</f>
        <v>#REF!</v>
      </c>
      <c r="C261" s="35">
        <v>1.006641881708181</v>
      </c>
      <c r="D261" s="35">
        <v>1.006641881708181</v>
      </c>
      <c r="G261" s="75"/>
    </row>
    <row r="262" spans="1:7" x14ac:dyDescent="0.25">
      <c r="A262" s="16" t="s">
        <v>240</v>
      </c>
      <c r="B262" s="35" t="e">
        <f>IF([1]!HO_POISSONS[[#This Row],[Colonne34]]="","",([1]!HO_POISSONS[[#This Row],[Colonne37]]*(1+$G$14)))</f>
        <v>#REF!</v>
      </c>
      <c r="C262" s="35">
        <v>1.792043789414564</v>
      </c>
      <c r="D262" s="35">
        <v>1.792043789414564</v>
      </c>
      <c r="G262" s="75"/>
    </row>
    <row r="263" spans="1:7" x14ac:dyDescent="0.25">
      <c r="A263" s="39" t="s">
        <v>241</v>
      </c>
      <c r="B263" s="36">
        <v>0.98</v>
      </c>
      <c r="C263" s="36">
        <v>0.98</v>
      </c>
      <c r="D263" s="36">
        <v>0.98</v>
      </c>
      <c r="G263" s="75"/>
    </row>
    <row r="264" spans="1:7" x14ac:dyDescent="0.25">
      <c r="A264" s="39" t="s">
        <v>242</v>
      </c>
      <c r="B264" s="36">
        <v>1.27</v>
      </c>
      <c r="C264" s="36">
        <v>1.27</v>
      </c>
      <c r="D264" s="36">
        <v>1.27</v>
      </c>
      <c r="G264" s="75"/>
    </row>
    <row r="265" spans="1:7" x14ac:dyDescent="0.25">
      <c r="A265" s="16" t="s">
        <v>243</v>
      </c>
      <c r="B265" s="35" t="e">
        <f>IF([1]!HO_POISSONS[[#This Row],[Colonne34]]="","",([1]!HO_POISSONS[[#This Row],[Colonne37]]*(1+$G$14)))</f>
        <v>#REF!</v>
      </c>
      <c r="C265" s="35">
        <v>0.79646390640647302</v>
      </c>
      <c r="D265" s="35">
        <v>0.79646390640647302</v>
      </c>
      <c r="G265" s="75"/>
    </row>
    <row r="266" spans="1:7" x14ac:dyDescent="0.25">
      <c r="A266" s="16" t="s">
        <v>244</v>
      </c>
      <c r="B266" s="35" t="e">
        <f>IF([1]!HO_POISSONS[[#This Row],[Colonne34]]="","",([1]!HO_POISSONS[[#This Row],[Colonne37]]*(1+$G$14)))</f>
        <v>#REF!</v>
      </c>
      <c r="C266" s="35">
        <v>0.69690591810566394</v>
      </c>
      <c r="D266" s="35">
        <v>0.69690591810566394</v>
      </c>
      <c r="G266" s="75"/>
    </row>
    <row r="267" spans="1:7" x14ac:dyDescent="0.25">
      <c r="A267" s="32" t="s">
        <v>245</v>
      </c>
      <c r="B267" s="35" t="e">
        <f>IF([1]!HO_POISSONS[[#This Row],[Colonne34]]="","",([1]!HO_POISSONS[[#This Row],[Colonne37]]*(1+$G$14)))</f>
        <v>#REF!</v>
      </c>
      <c r="C267" s="35">
        <v>1.0653229090909091</v>
      </c>
      <c r="D267" s="35">
        <v>1.0653229090909091</v>
      </c>
      <c r="G267" s="75"/>
    </row>
    <row r="268" spans="1:7" x14ac:dyDescent="0.25">
      <c r="A268" s="32" t="s">
        <v>246</v>
      </c>
      <c r="B268" s="35" t="e">
        <f>IF([1]!HO_POISSONS[[#This Row],[Colonne34]]="","",([1]!HO_POISSONS[[#This Row],[Colonne37]]*(1+$G$14)))</f>
        <v>#REF!</v>
      </c>
      <c r="C268" s="35">
        <v>1.166344909090909</v>
      </c>
      <c r="D268" s="35">
        <v>1.166344909090909</v>
      </c>
      <c r="G268" s="75"/>
    </row>
    <row r="269" spans="1:7" x14ac:dyDescent="0.25">
      <c r="A269" s="29" t="s">
        <v>247</v>
      </c>
      <c r="B269" s="36">
        <v>1.1499999999999999</v>
      </c>
      <c r="C269" s="36">
        <v>1.1499999999999999</v>
      </c>
      <c r="D269" s="36">
        <v>1.1499999999999999</v>
      </c>
      <c r="G269" s="75"/>
    </row>
    <row r="270" spans="1:7" x14ac:dyDescent="0.25">
      <c r="A270" s="32" t="s">
        <v>248</v>
      </c>
      <c r="B270" s="35" t="e">
        <f>IF([1]!HO_POISSONS[[#This Row],[Colonne34]]="","",([1]!HO_POISSONS[[#This Row],[Colonne37]]*(1+$G$14)))</f>
        <v>#REF!</v>
      </c>
      <c r="C270" s="35">
        <v>0.68878636363636359</v>
      </c>
      <c r="D270" s="35">
        <v>0.68878636363636359</v>
      </c>
      <c r="G270" s="75"/>
    </row>
    <row r="271" spans="1:7" x14ac:dyDescent="0.25">
      <c r="A271" s="32" t="s">
        <v>249</v>
      </c>
      <c r="B271" s="35" t="e">
        <f>IF([1]!HO_POISSONS[[#This Row],[Colonne34]]="","",([1]!HO_POISSONS[[#This Row],[Colonne37]]*(1+$G$14)))</f>
        <v>#REF!</v>
      </c>
      <c r="C271" s="35">
        <v>0.88164654545454535</v>
      </c>
      <c r="D271" s="35">
        <v>0.88164654545454535</v>
      </c>
      <c r="G271" s="75"/>
    </row>
    <row r="272" spans="1:7" x14ac:dyDescent="0.25">
      <c r="A272" s="32" t="s">
        <v>250</v>
      </c>
      <c r="B272" s="35" t="e">
        <f>IF([1]!HO_POISSONS[[#This Row],[Colonne34]]="","",([1]!HO_POISSONS[[#This Row],[Colonne37]]*(1+$G$14)))</f>
        <v>#REF!</v>
      </c>
      <c r="C272" s="35">
        <v>1.3132859999999997</v>
      </c>
      <c r="D272" s="35">
        <v>1.3132859999999997</v>
      </c>
      <c r="G272" s="75"/>
    </row>
    <row r="273" spans="1:7" x14ac:dyDescent="0.25">
      <c r="A273" s="32" t="s">
        <v>251</v>
      </c>
      <c r="B273" s="35" t="e">
        <f>IF([1]!HO_POISSONS[[#This Row],[Colonne34]]="","",([1]!HO_POISSONS[[#This Row],[Colonne37]]*(1+$G$14)))</f>
        <v>#REF!</v>
      </c>
      <c r="C273" s="35">
        <v>0.81735981818181813</v>
      </c>
      <c r="D273" s="35">
        <v>0.81735981818181813</v>
      </c>
      <c r="G273" s="75"/>
    </row>
    <row r="274" spans="1:7" x14ac:dyDescent="0.25">
      <c r="A274" s="32" t="s">
        <v>252</v>
      </c>
      <c r="B274" s="35" t="e">
        <f>IF([1]!HO_POISSONS[[#This Row],[Colonne34]]="","",([1]!HO_POISSONS[[#This Row],[Colonne37]]*(1+$G$14)))</f>
        <v>#REF!</v>
      </c>
      <c r="C274" s="35">
        <v>0.81726798</v>
      </c>
      <c r="D274" s="35">
        <v>0.81726798</v>
      </c>
      <c r="G274" s="75"/>
    </row>
    <row r="275" spans="1:7" x14ac:dyDescent="0.25">
      <c r="A275" s="32" t="s">
        <v>253</v>
      </c>
      <c r="B275" s="35" t="e">
        <f>IF([1]!HO_POISSONS[[#This Row],[Colonne34]]="","",([1]!HO_POISSONS[[#This Row],[Colonne37]]*(1+$G$14)))</f>
        <v>#REF!</v>
      </c>
      <c r="C275" s="35">
        <v>0.87246272727272722</v>
      </c>
      <c r="D275" s="35">
        <v>0.87246272727272722</v>
      </c>
      <c r="G275" s="75"/>
    </row>
    <row r="276" spans="1:7" x14ac:dyDescent="0.25">
      <c r="A276" s="32" t="s">
        <v>254</v>
      </c>
      <c r="B276" s="35" t="e">
        <f>IF([1]!HO_POISSONS[[#This Row],[Colonne34]]="","",([1]!HO_POISSONS[[#This Row],[Colonne37]]*(1+$G$14)))</f>
        <v>#REF!</v>
      </c>
      <c r="C276" s="35">
        <v>1.7449254545454544</v>
      </c>
      <c r="D276" s="35">
        <v>1.7449254545454544</v>
      </c>
      <c r="G276" s="75"/>
    </row>
    <row r="277" spans="1:7" x14ac:dyDescent="0.25">
      <c r="A277" s="16" t="s">
        <v>255</v>
      </c>
      <c r="B277" s="35" t="e">
        <f>IF([1]!HO_POISSONS[[#This Row],[Colonne34]]="","",([1]!HO_POISSONS[[#This Row],[Colonne37]]*(1+$G$14)))</f>
        <v>#REF!</v>
      </c>
      <c r="C277" s="35">
        <v>1.08407587260881</v>
      </c>
      <c r="D277" s="35">
        <v>1.08407587260881</v>
      </c>
      <c r="G277" s="75"/>
    </row>
    <row r="278" spans="1:7" x14ac:dyDescent="0.25">
      <c r="A278" s="32" t="s">
        <v>188</v>
      </c>
      <c r="B278" s="35" t="e">
        <f>IF([1]!HO_POISSONS[[#This Row],[Colonne34]]="","",([1]!HO_POISSONS[[#This Row],[Colonne37]]*(1+$G$14)))</f>
        <v>#REF!</v>
      </c>
      <c r="C278" s="35">
        <v>0.98266854545454541</v>
      </c>
      <c r="D278" s="35">
        <v>0.98266854545454541</v>
      </c>
      <c r="G278" s="75"/>
    </row>
    <row r="279" spans="1:7" x14ac:dyDescent="0.25">
      <c r="A279" s="32" t="s">
        <v>194</v>
      </c>
      <c r="B279" s="35" t="e">
        <f>IF([1]!HO_POISSONS[[#This Row],[Colonne34]]="","",([1]!HO_POISSONS[[#This Row],[Colonne37]]*(1+$G$14)))</f>
        <v>#REF!</v>
      </c>
      <c r="C279" s="35">
        <v>0.59694818181818177</v>
      </c>
      <c r="D279" s="35">
        <v>0.59694818181818177</v>
      </c>
      <c r="G279" s="75"/>
    </row>
    <row r="280" spans="1:7" x14ac:dyDescent="0.25">
      <c r="A280" s="32" t="s">
        <v>256</v>
      </c>
      <c r="B280" s="35" t="e">
        <f>IF([1]!HO_POISSONS[[#This Row],[Colonne34]]="","",([1]!HO_POISSONS[[#This Row],[Colonne37]]*(1+$G$14)))</f>
        <v>#REF!</v>
      </c>
      <c r="C280" s="35">
        <v>0.92756563636363631</v>
      </c>
      <c r="D280" s="35">
        <v>0.92756563636363631</v>
      </c>
      <c r="G280" s="75"/>
    </row>
    <row r="281" spans="1:7" x14ac:dyDescent="0.25">
      <c r="A281" s="16" t="s">
        <v>257</v>
      </c>
      <c r="B281" s="35" t="e">
        <f>IF([1]!HO_POISSONS[[#This Row],[Colonne34]]="","",([1]!HO_POISSONS[[#This Row],[Colonne37]]*(1+$G$14)))</f>
        <v>#REF!</v>
      </c>
      <c r="C281" s="35">
        <v>1.2721298505103387</v>
      </c>
      <c r="D281" s="35">
        <v>1.2721298505103387</v>
      </c>
      <c r="G281" s="75"/>
    </row>
    <row r="282" spans="1:7" x14ac:dyDescent="0.25">
      <c r="A282" s="32" t="s">
        <v>258</v>
      </c>
      <c r="B282" s="35" t="e">
        <f>IF([1]!HO_POISSONS[[#This Row],[Colonne34]]="","",([1]!HO_POISSONS[[#This Row],[Colonne37]]*(1+$G$14)))</f>
        <v>#REF!</v>
      </c>
      <c r="C282" s="35">
        <v>1.0928743636363636</v>
      </c>
      <c r="D282" s="35">
        <v>1.0928743636363636</v>
      </c>
      <c r="G282" s="75"/>
    </row>
    <row r="283" spans="1:7" x14ac:dyDescent="0.25">
      <c r="A283" s="32" t="s">
        <v>259</v>
      </c>
      <c r="B283" s="35" t="e">
        <f>IF([1]!HO_POISSONS[[#This Row],[Colonne34]]="","",([1]!HO_POISSONS[[#This Row],[Colonne37]]*(1+$G$14)))</f>
        <v>#REF!</v>
      </c>
      <c r="C283" s="35">
        <v>1.1387934545454546</v>
      </c>
      <c r="D283" s="35">
        <v>1.1387934545454546</v>
      </c>
      <c r="G283" s="75"/>
    </row>
    <row r="284" spans="1:7" x14ac:dyDescent="0.25">
      <c r="A284" s="29" t="s">
        <v>260</v>
      </c>
      <c r="B284" s="36">
        <v>1.2</v>
      </c>
      <c r="C284" s="36">
        <v>1.2</v>
      </c>
      <c r="D284" s="36">
        <v>1.2</v>
      </c>
      <c r="G284" s="75"/>
    </row>
    <row r="285" spans="1:7" x14ac:dyDescent="0.25">
      <c r="A285" s="32" t="s">
        <v>261</v>
      </c>
      <c r="B285" s="35" t="e">
        <f>IF([1]!HO_POISSONS[[#This Row],[Colonne34]]="","",([1]!HO_POISSONS[[#This Row],[Colonne37]]*(1+$G$14)))</f>
        <v>#REF!</v>
      </c>
      <c r="C285" s="35">
        <v>1.0960886999999999</v>
      </c>
      <c r="D285" s="35">
        <v>1.0960886999999999</v>
      </c>
      <c r="G285" s="75"/>
    </row>
    <row r="286" spans="1:7" x14ac:dyDescent="0.25">
      <c r="A286" s="29" t="s">
        <v>262</v>
      </c>
      <c r="B286" s="36">
        <v>1.23</v>
      </c>
      <c r="C286" s="36">
        <v>1.23</v>
      </c>
      <c r="D286" s="36">
        <v>1.23</v>
      </c>
      <c r="G286" s="75"/>
    </row>
    <row r="287" spans="1:7" x14ac:dyDescent="0.25">
      <c r="A287" s="16" t="s">
        <v>263</v>
      </c>
      <c r="B287" s="35" t="e">
        <f>IF([1]!HO_POISSONS[[#This Row],[Colonne34]]="","",([1]!HO_POISSONS[[#This Row],[Colonne37]]*(1+$G$14)))</f>
        <v>#REF!</v>
      </c>
      <c r="C287" s="35">
        <v>0.84071190120683248</v>
      </c>
      <c r="D287" s="35">
        <v>0.84071190120683248</v>
      </c>
      <c r="G287" s="75"/>
    </row>
    <row r="288" spans="1:7" x14ac:dyDescent="0.25">
      <c r="A288" s="16" t="s">
        <v>264</v>
      </c>
      <c r="B288" s="35" t="e">
        <f>IF([1]!HO_POISSONS[[#This Row],[Colonne34]]="","",([1]!HO_POISSONS[[#This Row],[Colonne37]]*(1+$G$14)))</f>
        <v>#REF!</v>
      </c>
      <c r="C288" s="35">
        <v>1.1615098635094396</v>
      </c>
      <c r="D288" s="35">
        <v>1.1615098635094396</v>
      </c>
      <c r="G288" s="75"/>
    </row>
    <row r="289" spans="1:7" x14ac:dyDescent="0.25">
      <c r="A289" s="32" t="s">
        <v>265</v>
      </c>
      <c r="B289" s="35" t="e">
        <f>IF([1]!HO_POISSONS[[#This Row],[Colonne34]]="","",([1]!HO_POISSONS[[#This Row],[Colonne37]]*(1+$G$14)))</f>
        <v>#REF!</v>
      </c>
      <c r="C289" s="35">
        <v>1.1387934545454546</v>
      </c>
      <c r="D289" s="35">
        <v>1.1387934545454546</v>
      </c>
      <c r="G289" s="75"/>
    </row>
    <row r="290" spans="1:7" x14ac:dyDescent="0.25">
      <c r="A290" s="32" t="s">
        <v>266</v>
      </c>
      <c r="B290" s="35" t="e">
        <f>IF([1]!HO_POISSONS[[#This Row],[Colonne34]]="","",([1]!HO_POISSONS[[#This Row],[Colonne37]]*(1+$G$14)))</f>
        <v>#REF!</v>
      </c>
      <c r="C290" s="35">
        <v>0.90919799999999995</v>
      </c>
      <c r="D290" s="35">
        <v>0.90919799999999995</v>
      </c>
      <c r="G290" s="75"/>
    </row>
    <row r="291" spans="1:7" x14ac:dyDescent="0.25">
      <c r="A291" s="16" t="s">
        <v>267</v>
      </c>
      <c r="B291" s="38" t="e">
        <f>IF([1]!HO_POISSONS[[#This Row],[Colonne34]]="","",([1]!HO_POISSONS[[#This Row],[Colonne37]]*(1+$G$14)))</f>
        <v>#REF!</v>
      </c>
      <c r="C291" s="38">
        <v>1.7633390100000002</v>
      </c>
      <c r="D291" s="38">
        <v>1.7633390100000002</v>
      </c>
      <c r="G291" s="75"/>
    </row>
    <row r="292" spans="1:7" ht="16.5" x14ac:dyDescent="0.25">
      <c r="A292" s="33" t="s">
        <v>268</v>
      </c>
      <c r="B292"/>
      <c r="C292"/>
      <c r="D292"/>
      <c r="G292" s="75"/>
    </row>
    <row r="293" spans="1:7" ht="16.5" x14ac:dyDescent="0.25">
      <c r="A293" s="34" t="s">
        <v>0</v>
      </c>
      <c r="B293" s="11" t="s">
        <v>94</v>
      </c>
      <c r="C293" s="11" t="s">
        <v>94</v>
      </c>
      <c r="D293" s="11" t="s">
        <v>94</v>
      </c>
      <c r="G293" s="75"/>
    </row>
    <row r="294" spans="1:7" x14ac:dyDescent="0.25">
      <c r="A294" s="40" t="s">
        <v>269</v>
      </c>
      <c r="B294" s="35" t="e">
        <f>IF([1]!HO_CHARCUTERIE[[#This Row],[Colonne34]]="","",([1]!HO_CHARCUTERIE[[#This Row],[Colonne37]]*(1+$G$14)))</f>
        <v>#REF!</v>
      </c>
      <c r="C294" s="35">
        <v>0.62449963636363637</v>
      </c>
      <c r="D294" s="35">
        <v>0.62449963636363637</v>
      </c>
      <c r="G294" s="75"/>
    </row>
    <row r="295" spans="1:7" x14ac:dyDescent="0.25">
      <c r="A295" s="40" t="s">
        <v>270</v>
      </c>
      <c r="B295" s="35" t="e">
        <f>IF([1]!HO_CHARCUTERIE[[#This Row],[Colonne34]]="","",([1]!HO_CHARCUTERIE[[#This Row],[Colonne37]]*(1+$G$14)))</f>
        <v>#REF!</v>
      </c>
      <c r="C295" s="35">
        <v>0.65205109090909086</v>
      </c>
      <c r="D295" s="35">
        <v>0.65205109090909086</v>
      </c>
      <c r="G295" s="75"/>
    </row>
    <row r="296" spans="1:7" x14ac:dyDescent="0.25">
      <c r="A296" s="41" t="s">
        <v>271</v>
      </c>
      <c r="B296" s="36">
        <v>0.75</v>
      </c>
      <c r="C296" s="36">
        <v>0.75</v>
      </c>
      <c r="D296" s="36">
        <v>0.75</v>
      </c>
      <c r="G296" s="75"/>
    </row>
    <row r="297" spans="1:7" x14ac:dyDescent="0.25">
      <c r="A297" s="42" t="s">
        <v>272</v>
      </c>
      <c r="B297" s="35" t="e">
        <f>IF([1]!HO_CHARCUTERIE[[#This Row],[Colonne34]]="","",([1]!HO_CHARCUTERIE[[#This Row],[Colonne37]]*(1+$G$14)))</f>
        <v>#REF!</v>
      </c>
      <c r="C297" s="35">
        <v>0.68855410908709591</v>
      </c>
      <c r="D297" s="35">
        <v>0.68855410908709591</v>
      </c>
      <c r="G297" s="75"/>
    </row>
    <row r="298" spans="1:7" x14ac:dyDescent="0.25">
      <c r="A298" s="40" t="s">
        <v>273</v>
      </c>
      <c r="B298" s="35" t="e">
        <f>IF([1]!HO_CHARCUTERIE[[#This Row],[Colonne34]]="","",([1]!HO_CHARCUTERIE[[#This Row],[Colonne37]]*(1+$G$14)))</f>
        <v>#REF!</v>
      </c>
      <c r="C298" s="35">
        <v>1.1938779959999999</v>
      </c>
      <c r="D298" s="35">
        <v>1.1938779959999999</v>
      </c>
      <c r="G298" s="75"/>
    </row>
    <row r="299" spans="1:7" x14ac:dyDescent="0.25">
      <c r="A299" s="42" t="s">
        <v>274</v>
      </c>
      <c r="B299" s="35" t="e">
        <f>IF([1]!HO_CHARCUTERIE[[#This Row],[Colonne34]]="","",([1]!HO_CHARCUTERIE[[#This Row],[Colonne37]]*(1+$G$14)))</f>
        <v>#REF!</v>
      </c>
      <c r="C299" s="35">
        <v>0.48672794280395565</v>
      </c>
      <c r="D299" s="35">
        <v>0.48672794280395565</v>
      </c>
      <c r="G299" s="75"/>
    </row>
    <row r="300" spans="1:7" x14ac:dyDescent="0.25">
      <c r="A300" s="42" t="s">
        <v>275</v>
      </c>
      <c r="B300" s="35" t="e">
        <f>IF([1]!HO_CHARCUTERIE[[#This Row],[Colonne34]]="","",([1]!HO_CHARCUTERIE[[#This Row],[Colonne37]]*(1+$G$14)))</f>
        <v>#REF!</v>
      </c>
      <c r="C300" s="35">
        <v>0.46460394540377581</v>
      </c>
      <c r="D300" s="35">
        <v>0.46460394540377581</v>
      </c>
      <c r="G300" s="75"/>
    </row>
    <row r="301" spans="1:7" x14ac:dyDescent="0.25">
      <c r="A301" s="17" t="s">
        <v>276</v>
      </c>
      <c r="B301" s="37">
        <v>0.81</v>
      </c>
      <c r="C301" s="37">
        <v>0.81</v>
      </c>
      <c r="D301" s="37">
        <v>0.81</v>
      </c>
      <c r="G301" s="75"/>
    </row>
    <row r="302" spans="1:7" x14ac:dyDescent="0.25">
      <c r="A302" s="42" t="s">
        <v>277</v>
      </c>
      <c r="B302" s="35" t="e">
        <f>IF([1]!HO_CHARCUTERIE[[#This Row],[Colonne34]]="","",([1]!HO_CHARCUTERIE[[#This Row],[Colonne37]]*(1+$G$14)))</f>
        <v>#REF!</v>
      </c>
      <c r="C302" s="35">
        <v>0.46460394540377581</v>
      </c>
      <c r="D302" s="35">
        <v>0.46460394540377581</v>
      </c>
      <c r="G302" s="75"/>
    </row>
    <row r="303" spans="1:7" x14ac:dyDescent="0.25">
      <c r="A303" s="42" t="s">
        <v>278</v>
      </c>
      <c r="B303" s="35" t="e">
        <f>IF([1]!HO_CHARCUTERIE[[#This Row],[Colonne34]]="","",([1]!HO_CHARCUTERIE[[#This Row],[Colonne37]]*(1+$G$14)))</f>
        <v>#REF!</v>
      </c>
      <c r="C303" s="35">
        <v>0.79646390640647302</v>
      </c>
      <c r="D303" s="35">
        <v>0.79646390640647302</v>
      </c>
      <c r="G303" s="75"/>
    </row>
    <row r="304" spans="1:7" x14ac:dyDescent="0.25">
      <c r="A304" s="42" t="s">
        <v>278</v>
      </c>
      <c r="B304" s="35" t="e">
        <f>IF([1]!HO_CHARCUTERIE[[#This Row],[Colonne34]]="","",([1]!HO_CHARCUTERIE[[#This Row],[Colonne37]]*(1+$G$14)))</f>
        <v>#REF!</v>
      </c>
      <c r="C304" s="35">
        <v>0.39679389337222482</v>
      </c>
      <c r="D304" s="35">
        <v>0.39679389337222482</v>
      </c>
      <c r="G304" s="75"/>
    </row>
    <row r="305" spans="1:7" x14ac:dyDescent="0.25">
      <c r="A305" s="42" t="s">
        <v>279</v>
      </c>
      <c r="B305" s="35" t="e">
        <f>IF([1]!HO_CHARCUTERIE[[#This Row],[Colonne34]]="","",([1]!HO_CHARCUTERIE[[#This Row],[Colonne37]]*(1+$G$14)))</f>
        <v>#REF!</v>
      </c>
      <c r="C305" s="35">
        <v>1.2389438544100693</v>
      </c>
      <c r="D305" s="35">
        <v>1.2389438544100693</v>
      </c>
      <c r="G305" s="75"/>
    </row>
    <row r="306" spans="1:7" x14ac:dyDescent="0.25">
      <c r="A306" s="42" t="s">
        <v>280</v>
      </c>
      <c r="B306" s="35" t="e">
        <f>IF([1]!HO_CHARCUTERIE[[#This Row],[Colonne34]]="","",([1]!HO_CHARCUTERIE[[#This Row],[Colonne37]]*(1+$G$14)))</f>
        <v>#REF!</v>
      </c>
      <c r="C306" s="35">
        <v>0.5862859311047649</v>
      </c>
      <c r="D306" s="35">
        <v>0.5862859311047649</v>
      </c>
      <c r="G306" s="75"/>
    </row>
    <row r="307" spans="1:7" x14ac:dyDescent="0.25">
      <c r="A307" s="42" t="s">
        <v>281</v>
      </c>
      <c r="B307" s="35" t="e">
        <f>IF([1]!HO_CHARCUTERIE[[#This Row],[Colonne34]]="","",([1]!HO_CHARCUTERIE[[#This Row],[Colonne37]]*(1+$G$14)))</f>
        <v>#REF!</v>
      </c>
      <c r="C307" s="35">
        <v>0.64187247457271646</v>
      </c>
      <c r="D307" s="35">
        <v>0.64187247457271646</v>
      </c>
      <c r="G307" s="75"/>
    </row>
    <row r="308" spans="1:7" x14ac:dyDescent="0.25">
      <c r="A308" s="41" t="s">
        <v>282</v>
      </c>
      <c r="B308" s="36">
        <v>0.65</v>
      </c>
      <c r="C308" s="36">
        <v>0.65</v>
      </c>
      <c r="D308" s="36">
        <v>0.65</v>
      </c>
      <c r="G308" s="75"/>
    </row>
    <row r="309" spans="1:7" x14ac:dyDescent="0.25">
      <c r="A309" s="42" t="s">
        <v>283</v>
      </c>
      <c r="B309" s="35" t="e">
        <f>IF([1]!HO_CHARCUTERIE[[#This Row],[Colonne34]]="","",([1]!HO_CHARCUTERIE[[#This Row],[Colonne37]]*(1+$G$14)))</f>
        <v>#REF!</v>
      </c>
      <c r="C309" s="35">
        <v>0.5862859311047649</v>
      </c>
      <c r="D309" s="35">
        <v>0.5862859311047649</v>
      </c>
      <c r="G309" s="75"/>
    </row>
    <row r="310" spans="1:7" x14ac:dyDescent="0.25">
      <c r="A310" s="42" t="s">
        <v>284</v>
      </c>
      <c r="B310" s="35" t="e">
        <f>IF([1]!HO_CHARCUTERIE[[#This Row],[Colonne34]]="","",([1]!HO_CHARCUTERIE[[#This Row],[Colonne37]]*(1+$G$14)))</f>
        <v>#REF!</v>
      </c>
      <c r="C310" s="35">
        <v>0.48672794280395565</v>
      </c>
      <c r="D310" s="35">
        <v>0.48672794280395565</v>
      </c>
      <c r="G310" s="75"/>
    </row>
    <row r="311" spans="1:7" x14ac:dyDescent="0.25">
      <c r="A311" s="42" t="s">
        <v>285</v>
      </c>
      <c r="B311" s="35" t="e">
        <f>IF([1]!HO_CHARCUTERIE[[#This Row],[Colonne34]]="","",([1]!HO_CHARCUTERIE[[#This Row],[Colonne37]]*(1+$G$14)))</f>
        <v>#REF!</v>
      </c>
      <c r="C311" s="35">
        <v>0.5088519402041356</v>
      </c>
      <c r="D311" s="35">
        <v>0.5088519402041356</v>
      </c>
      <c r="G311" s="75"/>
    </row>
    <row r="312" spans="1:7" x14ac:dyDescent="0.25">
      <c r="A312" s="40" t="s">
        <v>286</v>
      </c>
      <c r="B312" s="35" t="e">
        <f>IF([1]!HO_CHARCUTERIE[[#This Row],[Colonne34]]="","",([1]!HO_CHARCUTERIE[[#This Row],[Colonne37]]*(1+$G$14)))</f>
        <v>#REF!</v>
      </c>
      <c r="C312" s="35">
        <v>0.53266145454545455</v>
      </c>
      <c r="D312" s="35">
        <v>0.53266145454545455</v>
      </c>
      <c r="G312" s="75"/>
    </row>
    <row r="313" spans="1:7" x14ac:dyDescent="0.25">
      <c r="A313" s="42" t="s">
        <v>287</v>
      </c>
      <c r="B313" s="35" t="e">
        <f>IF([1]!HO_CHARCUTERIE[[#This Row],[Colonne34]]="","",([1]!HO_CHARCUTERIE[[#This Row],[Colonne37]]*(1+$G$14)))</f>
        <v>#REF!</v>
      </c>
      <c r="C313" s="35">
        <v>0.64159592460521431</v>
      </c>
      <c r="D313" s="35">
        <v>0.64159592460521431</v>
      </c>
      <c r="G313" s="75"/>
    </row>
    <row r="314" spans="1:7" x14ac:dyDescent="0.25">
      <c r="A314" s="42" t="s">
        <v>288</v>
      </c>
      <c r="B314" s="35" t="e">
        <f>IF([1]!HO_CHARCUTERIE[[#This Row],[Colonne34]]="","",([1]!HO_CHARCUTERIE[[#This Row],[Colonne37]]*(1+$G$14)))</f>
        <v>#REF!</v>
      </c>
      <c r="C314" s="35">
        <v>0.52516838828676815</v>
      </c>
      <c r="D314" s="35">
        <v>0.52516838828676815</v>
      </c>
      <c r="G314" s="75"/>
    </row>
    <row r="315" spans="1:7" x14ac:dyDescent="0.25">
      <c r="A315" s="40" t="s">
        <v>289</v>
      </c>
      <c r="B315" s="35" t="e">
        <f>IF([1]!HO_CHARCUTERIE[[#This Row],[Colonne34]]="","",([1]!HO_CHARCUTERIE[[#This Row],[Colonne37]]*(1+$G$14)))</f>
        <v>#REF!</v>
      </c>
      <c r="C315" s="35">
        <v>0.8990958</v>
      </c>
      <c r="D315" s="35">
        <v>0.8990958</v>
      </c>
      <c r="G315" s="75"/>
    </row>
    <row r="316" spans="1:7" x14ac:dyDescent="0.25">
      <c r="A316" s="42" t="s">
        <v>290</v>
      </c>
      <c r="B316" s="35" t="e">
        <f>IF([1]!HO_CHARCUTERIE[[#This Row],[Colonne34]]="","",([1]!HO_CHARCUTERIE[[#This Row],[Colonne37]]*(1+$G$14)))</f>
        <v>#REF!</v>
      </c>
      <c r="C316" s="35">
        <v>0.56939672727272728</v>
      </c>
      <c r="D316" s="35">
        <v>0.56939672727272728</v>
      </c>
      <c r="G316" s="75"/>
    </row>
    <row r="317" spans="1:7" x14ac:dyDescent="0.25">
      <c r="A317" s="42" t="s">
        <v>291</v>
      </c>
      <c r="B317" s="35" t="e">
        <f>IF([1]!HO_CHARCUTERIE[[#This Row],[Colonne34]]="","",([1]!HO_CHARCUTERIE[[#This Row],[Colonne37]]*(1+$G$14)))</f>
        <v>#REF!</v>
      </c>
      <c r="C317" s="35">
        <v>0.53097593760431527</v>
      </c>
      <c r="D317" s="35">
        <v>0.53097593760431527</v>
      </c>
      <c r="G317" s="75"/>
    </row>
    <row r="318" spans="1:7" x14ac:dyDescent="0.25">
      <c r="A318" s="42" t="s">
        <v>292</v>
      </c>
      <c r="B318" s="35" t="e">
        <f>IF([1]!HO_CHARCUTERIE[[#This Row],[Colonne34]]="","",([1]!HO_CHARCUTERIE[[#This Row],[Colonne37]]*(1+$G$14)))</f>
        <v>#REF!</v>
      </c>
      <c r="C318" s="35">
        <v>0.48672794280395565</v>
      </c>
      <c r="D318" s="35">
        <v>0.48672794280395565</v>
      </c>
      <c r="G318" s="75"/>
    </row>
    <row r="319" spans="1:7" x14ac:dyDescent="0.25">
      <c r="A319" s="42" t="s">
        <v>293</v>
      </c>
      <c r="B319" s="35" t="e">
        <f>IF([1]!HO_CHARCUTERIE[[#This Row],[Colonne34]]="","",([1]!HO_CHARCUTERIE[[#This Row],[Colonne37]]*(1+$G$14)))</f>
        <v>#REF!</v>
      </c>
      <c r="C319" s="35">
        <v>0.5835204314297423</v>
      </c>
      <c r="D319" s="35">
        <v>0.5835204314297423</v>
      </c>
      <c r="G319" s="75"/>
    </row>
    <row r="320" spans="1:7" x14ac:dyDescent="0.25">
      <c r="A320" s="42" t="s">
        <v>294</v>
      </c>
      <c r="B320" s="35" t="e">
        <f>IF([1]!HO_CHARCUTERIE[[#This Row],[Colonne34]]="","",([1]!HO_CHARCUTERIE[[#This Row],[Colonne37]]*(1+$G$14)))</f>
        <v>#REF!</v>
      </c>
      <c r="C320" s="35">
        <v>0.5835204314297423</v>
      </c>
      <c r="D320" s="35">
        <v>0.5835204314297423</v>
      </c>
      <c r="G320" s="75"/>
    </row>
    <row r="321" spans="1:7" x14ac:dyDescent="0.25">
      <c r="A321" s="40" t="s">
        <v>295</v>
      </c>
      <c r="B321" s="35" t="e">
        <f>IF([1]!HO_CHARCUTERIE[[#This Row],[Colonne34]]="","",([1]!HO_CHARCUTERIE[[#This Row],[Colonne37]]*(1+$G$14)))</f>
        <v>#REF!</v>
      </c>
      <c r="C321" s="35">
        <v>0.50510999999999995</v>
      </c>
      <c r="D321" s="35">
        <v>0.50510999999999995</v>
      </c>
      <c r="G321" s="75"/>
    </row>
    <row r="322" spans="1:7" x14ac:dyDescent="0.25">
      <c r="A322" s="42" t="s">
        <v>296</v>
      </c>
      <c r="B322" s="35" t="e">
        <f>IF([1]!HO_CHARCUTERIE[[#This Row],[Colonne34]]="","",([1]!HO_CHARCUTERIE[[#This Row],[Colonne37]]*(1+$G$14)))</f>
        <v>#REF!</v>
      </c>
      <c r="C322" s="35">
        <v>0.46460394540377581</v>
      </c>
      <c r="D322" s="35">
        <v>0.46460394540377581</v>
      </c>
      <c r="G322" s="75"/>
    </row>
    <row r="323" spans="1:7" x14ac:dyDescent="0.25">
      <c r="A323" s="42" t="s">
        <v>297</v>
      </c>
      <c r="B323" s="35" t="e">
        <f>IF([1]!HO_CHARCUTERIE[[#This Row],[Colonne34]]="","",([1]!HO_CHARCUTERIE[[#This Row],[Colonne37]]*(1+$G$14)))</f>
        <v>#REF!</v>
      </c>
      <c r="C323" s="35">
        <v>0.48672794280395565</v>
      </c>
      <c r="D323" s="35">
        <v>0.48672794280395565</v>
      </c>
      <c r="G323" s="75"/>
    </row>
    <row r="324" spans="1:7" x14ac:dyDescent="0.25">
      <c r="A324" s="42" t="s">
        <v>298</v>
      </c>
      <c r="B324" s="35" t="e">
        <f>IF([1]!HO_CHARCUTERIE[[#This Row],[Colonne34]]="","",([1]!HO_CHARCUTERIE[[#This Row],[Colonne37]]*(1+$G$14)))</f>
        <v>#REF!</v>
      </c>
      <c r="C324" s="35">
        <v>0.53097593760431527</v>
      </c>
      <c r="D324" s="35">
        <v>0.53097593760431527</v>
      </c>
      <c r="G324" s="75"/>
    </row>
    <row r="325" spans="1:7" x14ac:dyDescent="0.25">
      <c r="A325" s="40" t="s">
        <v>299</v>
      </c>
      <c r="B325" s="35" t="e">
        <f>IF([1]!HO_CHARCUTERIE[[#This Row],[Colonne34]]="","",([1]!HO_CHARCUTERIE[[#This Row],[Colonne37]]*(1+$G$14)))</f>
        <v>#REF!</v>
      </c>
      <c r="C325" s="35">
        <v>0.63643859999999997</v>
      </c>
      <c r="D325" s="35">
        <v>0.63643859999999997</v>
      </c>
      <c r="G325" s="75"/>
    </row>
    <row r="326" spans="1:7" x14ac:dyDescent="0.25">
      <c r="A326" s="17" t="s">
        <v>300</v>
      </c>
      <c r="B326" s="43">
        <v>0.8</v>
      </c>
      <c r="C326" s="43">
        <v>0.8</v>
      </c>
      <c r="D326" s="43">
        <v>0.8</v>
      </c>
      <c r="G326" s="75"/>
    </row>
    <row r="327" spans="1:7" x14ac:dyDescent="0.25">
      <c r="A327" s="42" t="s">
        <v>301</v>
      </c>
      <c r="B327" s="44" t="e">
        <f>IF([1]!HO_CHARCUTERIE[[#This Row],[Colonne34]]="","",([1]!HO_CHARCUTERIE[[#This Row],[Colonne37]]*(1+$G$14)))</f>
        <v>#REF!</v>
      </c>
      <c r="C327" s="44">
        <v>0.53097593760431527</v>
      </c>
      <c r="D327" s="44">
        <v>0.53097593760431527</v>
      </c>
      <c r="G327" s="75"/>
    </row>
    <row r="328" spans="1:7" ht="16.5" x14ac:dyDescent="0.25">
      <c r="A328" s="33" t="s">
        <v>302</v>
      </c>
      <c r="B328"/>
      <c r="C328"/>
      <c r="D328"/>
      <c r="G328" s="75"/>
    </row>
    <row r="329" spans="1:7" ht="16.5" x14ac:dyDescent="0.25">
      <c r="A329" s="34" t="s">
        <v>0</v>
      </c>
      <c r="B329" s="11" t="s">
        <v>94</v>
      </c>
      <c r="C329" s="11" t="s">
        <v>94</v>
      </c>
      <c r="D329" s="11" t="s">
        <v>94</v>
      </c>
      <c r="G329" s="75"/>
    </row>
    <row r="330" spans="1:7" x14ac:dyDescent="0.25">
      <c r="A330" s="42" t="s">
        <v>303</v>
      </c>
      <c r="B330" s="35" t="e">
        <f>IF([1]!PG_POISSON[[#This Row],[Colonne34]]="","",([1]!PG_POISSON[[#This Row],[Colonne37]]*(1+$G$14)))</f>
        <v>#REF!</v>
      </c>
      <c r="C330" s="35">
        <v>3.7610795580305658</v>
      </c>
      <c r="D330" s="35">
        <v>3.7610795580305658</v>
      </c>
      <c r="G330" s="75"/>
    </row>
    <row r="331" spans="1:7" x14ac:dyDescent="0.25">
      <c r="A331" s="42" t="s">
        <v>304</v>
      </c>
      <c r="B331" s="35" t="e">
        <f>IF([1]!PG_POISSON[[#This Row],[Colonne34]]="","",([1]!PG_POISSON[[#This Row],[Colonne37]]*(1+$G$14)))</f>
        <v>#REF!</v>
      </c>
      <c r="C331" s="35">
        <v>3.7610490599999999</v>
      </c>
      <c r="D331" s="35">
        <v>3.7610490599999999</v>
      </c>
      <c r="G331" s="75"/>
    </row>
    <row r="332" spans="1:7" x14ac:dyDescent="0.25">
      <c r="A332" s="41" t="s">
        <v>305</v>
      </c>
      <c r="B332" s="36">
        <v>4.1399999999999997</v>
      </c>
      <c r="C332" s="36">
        <v>4.1399999999999997</v>
      </c>
      <c r="D332" s="36">
        <v>4.1399999999999997</v>
      </c>
      <c r="G332" s="75"/>
    </row>
    <row r="333" spans="1:7" x14ac:dyDescent="0.25">
      <c r="A333" s="42" t="s">
        <v>306</v>
      </c>
      <c r="B333" s="35" t="e">
        <f>IF([1]!PG_POISSON[[#This Row],[Colonne34]]="","",([1]!PG_POISSON[[#This Row],[Colonne37]]*(1+$G$14)))</f>
        <v>#REF!</v>
      </c>
      <c r="C333" s="35">
        <v>4.1143505454545455</v>
      </c>
      <c r="D333" s="35">
        <v>4.1143505454545455</v>
      </c>
      <c r="G333" s="75"/>
    </row>
    <row r="334" spans="1:7" x14ac:dyDescent="0.25">
      <c r="A334" s="42" t="s">
        <v>307</v>
      </c>
      <c r="B334" s="35" t="e">
        <f>IF([1]!PG_POISSON[[#This Row],[Colonne34]]="","",([1]!PG_POISSON[[#This Row],[Colonne37]]*(1+$G$14)))</f>
        <v>#REF!</v>
      </c>
      <c r="C334" s="35">
        <v>1.7256717972140245</v>
      </c>
      <c r="D334" s="35">
        <v>1.7256717972140245</v>
      </c>
      <c r="G334" s="75"/>
    </row>
    <row r="335" spans="1:7" x14ac:dyDescent="0.25">
      <c r="A335" s="41" t="s">
        <v>308</v>
      </c>
      <c r="B335" s="36">
        <v>5.98</v>
      </c>
      <c r="C335" s="36">
        <v>5.98</v>
      </c>
      <c r="D335" s="36">
        <v>5.98</v>
      </c>
      <c r="G335" s="75"/>
    </row>
    <row r="336" spans="1:7" x14ac:dyDescent="0.25">
      <c r="A336" s="42" t="s">
        <v>309</v>
      </c>
      <c r="B336" s="35" t="e">
        <f>IF([1]!PG_POISSON[[#This Row],[Colonne34]]="","",([1]!PG_POISSON[[#This Row],[Colonne37]]*(1+$G$14)))</f>
        <v>#REF!</v>
      </c>
      <c r="C336" s="35">
        <v>4.3623136363636359</v>
      </c>
      <c r="D336" s="35">
        <v>4.3623136363636359</v>
      </c>
      <c r="G336" s="75"/>
    </row>
    <row r="337" spans="1:7" x14ac:dyDescent="0.25">
      <c r="A337" s="42" t="s">
        <v>310</v>
      </c>
      <c r="B337" s="35" t="e">
        <f>IF([1]!PG_POISSON[[#This Row],[Colonne34]]="","",([1]!PG_POISSON[[#This Row],[Colonne37]]*(1+$G$14)))</f>
        <v>#REF!</v>
      </c>
      <c r="C337" s="35">
        <v>2.5885076958210362</v>
      </c>
      <c r="D337" s="35">
        <v>2.5885076958210362</v>
      </c>
      <c r="G337" s="75"/>
    </row>
    <row r="338" spans="1:7" x14ac:dyDescent="0.25">
      <c r="A338" s="42" t="s">
        <v>311</v>
      </c>
      <c r="B338" s="35" t="e">
        <f>IF([1]!PG_POISSON[[#This Row],[Colonne34]]="","",([1]!PG_POISSON[[#This Row],[Colonne37]]*(1+$G$14)))</f>
        <v>#REF!</v>
      </c>
      <c r="C338" s="35">
        <v>4.2061887272727265</v>
      </c>
      <c r="D338" s="35">
        <v>4.2061887272727265</v>
      </c>
      <c r="G338" s="75"/>
    </row>
    <row r="339" spans="1:7" x14ac:dyDescent="0.25">
      <c r="A339" s="41" t="s">
        <v>312</v>
      </c>
      <c r="B339" s="36">
        <v>3.48</v>
      </c>
      <c r="C339" s="36">
        <v>3.48</v>
      </c>
      <c r="D339" s="36">
        <v>3.48</v>
      </c>
      <c r="G339" s="75"/>
    </row>
    <row r="340" spans="1:7" x14ac:dyDescent="0.25">
      <c r="A340" s="45" t="s">
        <v>313</v>
      </c>
      <c r="B340" s="46">
        <v>3.87</v>
      </c>
      <c r="C340" s="46">
        <v>3.87</v>
      </c>
      <c r="D340" s="46">
        <v>3.87</v>
      </c>
      <c r="G340" s="75"/>
    </row>
    <row r="341" spans="1:7" x14ac:dyDescent="0.25">
      <c r="A341" s="42" t="s">
        <v>314</v>
      </c>
      <c r="B341" s="35" t="e">
        <f>IF([1]!PG_POISSON[[#This Row],[Colonne34]]="","",([1]!PG_POISSON[[#This Row],[Colonne37]]*(1+$G$14)))</f>
        <v>#REF!</v>
      </c>
      <c r="C341" s="35">
        <v>2.5442597010206773</v>
      </c>
      <c r="D341" s="35">
        <v>2.5442597010206773</v>
      </c>
      <c r="G341" s="75"/>
    </row>
    <row r="342" spans="1:7" x14ac:dyDescent="0.25">
      <c r="A342" s="42" t="s">
        <v>315</v>
      </c>
      <c r="B342" s="35" t="e">
        <f>IF([1]!PG_POISSON[[#This Row],[Colonne34]]="","",([1]!PG_POISSON[[#This Row],[Colonne37]]*(1+$G$14)))</f>
        <v>#REF!</v>
      </c>
      <c r="C342" s="35">
        <v>3.2522276178264309</v>
      </c>
      <c r="D342" s="35">
        <v>3.2522276178264309</v>
      </c>
      <c r="G342" s="75"/>
    </row>
    <row r="343" spans="1:7" x14ac:dyDescent="0.25">
      <c r="A343" s="42" t="s">
        <v>316</v>
      </c>
      <c r="B343" s="35" t="e">
        <f>IF([1]!PG_POISSON[[#This Row],[Colonne34]]="","",([1]!PG_POISSON[[#This Row],[Colonne37]]*(1+$G$14)))</f>
        <v>#REF!</v>
      </c>
      <c r="C343" s="35">
        <v>3.2522276178264309</v>
      </c>
      <c r="D343" s="35">
        <v>3.2522276178264309</v>
      </c>
      <c r="G343" s="75"/>
    </row>
    <row r="344" spans="1:7" x14ac:dyDescent="0.25">
      <c r="A344" s="42" t="s">
        <v>317</v>
      </c>
      <c r="B344" s="35" t="e">
        <f>IF([1]!PG_POISSON[[#This Row],[Colonne34]]="","",([1]!PG_POISSON[[#This Row],[Colonne37]]*(1+$G$14)))</f>
        <v>#REF!</v>
      </c>
      <c r="C344" s="35">
        <v>3.7469978181818182</v>
      </c>
      <c r="D344" s="35">
        <v>3.7469978181818182</v>
      </c>
      <c r="G344" s="75"/>
    </row>
    <row r="345" spans="1:7" x14ac:dyDescent="0.25">
      <c r="A345" s="41" t="s">
        <v>318</v>
      </c>
      <c r="B345" s="36">
        <v>4.12</v>
      </c>
      <c r="C345" s="36">
        <v>4.12</v>
      </c>
      <c r="D345" s="36">
        <v>4.12</v>
      </c>
      <c r="G345" s="75"/>
    </row>
    <row r="346" spans="1:7" x14ac:dyDescent="0.25">
      <c r="A346" s="41" t="s">
        <v>319</v>
      </c>
      <c r="B346" s="36">
        <v>4.12</v>
      </c>
      <c r="C346" s="36">
        <v>4.12</v>
      </c>
      <c r="D346" s="36">
        <v>4.12</v>
      </c>
      <c r="G346" s="75"/>
    </row>
    <row r="347" spans="1:7" x14ac:dyDescent="0.25">
      <c r="A347" s="41" t="s">
        <v>320</v>
      </c>
      <c r="B347" s="36">
        <v>3.88</v>
      </c>
      <c r="C347" s="36">
        <v>3.88</v>
      </c>
      <c r="D347" s="36">
        <v>3.88</v>
      </c>
      <c r="G347" s="75"/>
    </row>
    <row r="348" spans="1:7" x14ac:dyDescent="0.25">
      <c r="A348" s="42" t="s">
        <v>321</v>
      </c>
      <c r="B348" s="35" t="e">
        <f>IF([1]!PG_POISSON[[#This Row],[Colonne34]]="","",([1]!PG_POISSON[[#This Row],[Colonne37]]*(1+$G$14)))</f>
        <v>#REF!</v>
      </c>
      <c r="C348" s="35">
        <v>3.2522276178264309</v>
      </c>
      <c r="D348" s="35">
        <v>3.2522276178264309</v>
      </c>
      <c r="G348" s="75"/>
    </row>
    <row r="349" spans="1:7" x14ac:dyDescent="0.25">
      <c r="A349" s="47" t="s">
        <v>322</v>
      </c>
      <c r="B349" s="43" t="e">
        <f>IF([1]!PG_POISSON[[#This Row],[Colonne34]]="","",([1]!PG_POISSON[[#This Row],[Colonne37]]*(1+$G$14)))</f>
        <v>#REF!</v>
      </c>
      <c r="C349" s="43">
        <v>4.3166700599999999</v>
      </c>
      <c r="D349" s="43">
        <v>4.3166700599999999</v>
      </c>
      <c r="G349" s="75"/>
    </row>
    <row r="350" spans="1:7" x14ac:dyDescent="0.25">
      <c r="A350" s="42" t="s">
        <v>323</v>
      </c>
      <c r="B350" s="35" t="e">
        <f>IF([1]!PG_POISSON[[#This Row],[Colonne34]]="","",([1]!PG_POISSON[[#This Row],[Colonne37]]*(1+$G$14)))</f>
        <v>#REF!</v>
      </c>
      <c r="C350" s="35">
        <v>2.2013377413178907</v>
      </c>
      <c r="D350" s="35">
        <v>2.2013377413178907</v>
      </c>
      <c r="G350" s="75"/>
    </row>
    <row r="351" spans="1:7" x14ac:dyDescent="0.25">
      <c r="A351" s="48" t="s">
        <v>324</v>
      </c>
      <c r="B351" s="36">
        <v>3.9</v>
      </c>
      <c r="C351" s="36">
        <v>3.9</v>
      </c>
      <c r="D351" s="36">
        <v>3.9</v>
      </c>
      <c r="G351" s="75"/>
    </row>
    <row r="352" spans="1:7" x14ac:dyDescent="0.25">
      <c r="A352" s="41" t="s">
        <v>325</v>
      </c>
      <c r="B352" s="36">
        <v>3.73</v>
      </c>
      <c r="C352" s="36">
        <v>3.73</v>
      </c>
      <c r="D352" s="36">
        <v>3.73</v>
      </c>
      <c r="G352" s="75"/>
    </row>
    <row r="353" spans="1:7" x14ac:dyDescent="0.25">
      <c r="A353" s="42" t="s">
        <v>326</v>
      </c>
      <c r="B353" s="35" t="e">
        <f>IF([1]!PG_POISSON[[#This Row],[Colonne34]]="","",([1]!PG_POISSON[[#This Row],[Colonne37]]*(1+$G$14)))</f>
        <v>#REF!</v>
      </c>
      <c r="C353" s="35">
        <v>3.2411656191263418</v>
      </c>
      <c r="D353" s="35">
        <v>3.2411656191263418</v>
      </c>
      <c r="G353" s="75"/>
    </row>
    <row r="354" spans="1:7" x14ac:dyDescent="0.25">
      <c r="A354" s="42" t="s">
        <v>327</v>
      </c>
      <c r="B354" s="35" t="e">
        <f>IF([1]!PG_POISSON[[#This Row],[Colonne34]]="","",([1]!PG_POISSON[[#This Row],[Colonne37]]*(1+$G$14)))</f>
        <v>#REF!</v>
      </c>
      <c r="C354" s="35">
        <v>2.5442597010206773</v>
      </c>
      <c r="D354" s="35">
        <v>2.5442597010206773</v>
      </c>
      <c r="G354" s="75"/>
    </row>
    <row r="355" spans="1:7" x14ac:dyDescent="0.25">
      <c r="A355" s="41" t="s">
        <v>328</v>
      </c>
      <c r="B355" s="36">
        <v>2.98</v>
      </c>
      <c r="C355" s="36">
        <v>2.98</v>
      </c>
      <c r="D355" s="36">
        <v>2.98</v>
      </c>
      <c r="G355" s="75"/>
    </row>
    <row r="356" spans="1:7" x14ac:dyDescent="0.25">
      <c r="A356" s="17" t="s">
        <v>329</v>
      </c>
      <c r="B356" s="43">
        <v>3.19</v>
      </c>
      <c r="C356" s="43">
        <v>3.19</v>
      </c>
      <c r="D356" s="43">
        <v>3.19</v>
      </c>
      <c r="G356" s="75"/>
    </row>
    <row r="357" spans="1:7" x14ac:dyDescent="0.25">
      <c r="A357" s="41" t="s">
        <v>330</v>
      </c>
      <c r="B357" s="36">
        <v>3.19</v>
      </c>
      <c r="C357" s="36">
        <v>3.19</v>
      </c>
      <c r="D357" s="36">
        <v>3.19</v>
      </c>
      <c r="G357" s="75"/>
    </row>
    <row r="358" spans="1:7" x14ac:dyDescent="0.25">
      <c r="A358" s="42" t="s">
        <v>331</v>
      </c>
      <c r="B358" s="35" t="e">
        <f>IF([1]!PG_POISSON[[#This Row],[Colonne34]]="","",([1]!PG_POISSON[[#This Row],[Colonne37]]*(1+$G$14)))</f>
        <v>#REF!</v>
      </c>
      <c r="C358" s="35">
        <v>2.8745350909090908</v>
      </c>
      <c r="D358" s="35">
        <v>2.8745350909090908</v>
      </c>
      <c r="G358" s="75"/>
    </row>
    <row r="359" spans="1:7" x14ac:dyDescent="0.25">
      <c r="A359" s="17" t="s">
        <v>332</v>
      </c>
      <c r="B359" s="37">
        <v>3.36</v>
      </c>
      <c r="C359" s="37">
        <v>3.36</v>
      </c>
      <c r="D359" s="37">
        <v>3.36</v>
      </c>
      <c r="G359" s="75"/>
    </row>
    <row r="360" spans="1:7" x14ac:dyDescent="0.25">
      <c r="A360" s="17" t="s">
        <v>333</v>
      </c>
      <c r="B360" s="37">
        <v>3.72</v>
      </c>
      <c r="C360" s="37">
        <v>3.72</v>
      </c>
      <c r="D360" s="37">
        <v>3.72</v>
      </c>
      <c r="G360" s="75"/>
    </row>
    <row r="361" spans="1:7" x14ac:dyDescent="0.25">
      <c r="A361" s="42" t="s">
        <v>334</v>
      </c>
      <c r="B361" s="35" t="e">
        <f>IF([1]!PG_POISSON[[#This Row],[Colonne34]]="","",([1]!PG_POISSON[[#This Row],[Colonne37]]*(1+$G$14)))</f>
        <v>#REF!</v>
      </c>
      <c r="C361" s="35">
        <v>2.8761196620233744</v>
      </c>
      <c r="D361" s="35">
        <v>2.8761196620233744</v>
      </c>
      <c r="G361" s="75"/>
    </row>
    <row r="362" spans="1:7" x14ac:dyDescent="0.25">
      <c r="A362" s="42" t="s">
        <v>335</v>
      </c>
      <c r="B362" s="35" t="e">
        <f>IF([1]!PG_POISSON[[#This Row],[Colonne34]]="","",([1]!PG_POISSON[[#This Row],[Colonne37]]*(1+$G$14)))</f>
        <v>#REF!</v>
      </c>
      <c r="C362" s="35">
        <v>3.5908729090909088</v>
      </c>
      <c r="D362" s="35">
        <v>3.5908729090909088</v>
      </c>
      <c r="G362" s="75"/>
    </row>
    <row r="363" spans="1:7" x14ac:dyDescent="0.25">
      <c r="A363" s="42" t="s">
        <v>336</v>
      </c>
      <c r="B363" s="35" t="e">
        <f>IF([1]!PG_POISSON[[#This Row],[Colonne34]]="","",([1]!PG_POISSON[[#This Row],[Colonne37]]*(1+$G$14)))</f>
        <v>#REF!</v>
      </c>
      <c r="C363" s="35">
        <v>3.2411656191263418</v>
      </c>
      <c r="D363" s="35">
        <v>3.2411656191263418</v>
      </c>
      <c r="G363" s="75"/>
    </row>
    <row r="364" spans="1:7" x14ac:dyDescent="0.25">
      <c r="A364" s="42" t="s">
        <v>337</v>
      </c>
      <c r="B364" s="35" t="e">
        <f>IF([1]!PG_POISSON[[#This Row],[Colonne34]]="","",([1]!PG_POISSON[[#This Row],[Colonne37]]*(1+$G$14)))</f>
        <v>#REF!</v>
      </c>
      <c r="C364" s="35">
        <v>3.2411656191263418</v>
      </c>
      <c r="D364" s="35">
        <v>3.2411656191263418</v>
      </c>
      <c r="G364" s="75"/>
    </row>
    <row r="365" spans="1:7" x14ac:dyDescent="0.25">
      <c r="A365" s="41" t="s">
        <v>338</v>
      </c>
      <c r="B365" s="36">
        <v>3.87</v>
      </c>
      <c r="C365" s="36">
        <v>3.87</v>
      </c>
      <c r="D365" s="36">
        <v>3.87</v>
      </c>
      <c r="G365" s="75"/>
    </row>
    <row r="366" spans="1:7" x14ac:dyDescent="0.25">
      <c r="A366" s="42" t="s">
        <v>339</v>
      </c>
      <c r="B366" s="35" t="e">
        <f>IF([1]!PG_POISSON[[#This Row],[Colonne34]]="","",([1]!PG_POISSON[[#This Row],[Colonne37]]*(1+$G$14)))</f>
        <v>#REF!</v>
      </c>
      <c r="C366" s="35">
        <v>2.8761196620233744</v>
      </c>
      <c r="D366" s="35">
        <v>2.8761196620233744</v>
      </c>
      <c r="G366" s="75"/>
    </row>
    <row r="367" spans="1:7" x14ac:dyDescent="0.25">
      <c r="A367" s="41" t="s">
        <v>340</v>
      </c>
      <c r="B367" s="36">
        <v>3.86</v>
      </c>
      <c r="C367" s="36">
        <v>3.86</v>
      </c>
      <c r="D367" s="36">
        <v>3.86</v>
      </c>
      <c r="G367" s="75"/>
    </row>
    <row r="368" spans="1:7" x14ac:dyDescent="0.25">
      <c r="A368" s="41" t="s">
        <v>341</v>
      </c>
      <c r="B368" s="36">
        <v>3.86</v>
      </c>
      <c r="C368" s="36">
        <v>3.86</v>
      </c>
      <c r="D368" s="36">
        <v>3.86</v>
      </c>
      <c r="G368" s="75"/>
    </row>
    <row r="369" spans="1:7" x14ac:dyDescent="0.25">
      <c r="A369" s="42" t="s">
        <v>342</v>
      </c>
      <c r="B369" s="35" t="e">
        <f>IF([1]!PG_POISSON[[#This Row],[Colonne34]]="","",([1]!PG_POISSON[[#This Row],[Colonne37]]*(1+$G$14)))</f>
        <v>#REF!</v>
      </c>
      <c r="C369" s="35">
        <v>3.2411656191263418</v>
      </c>
      <c r="D369" s="35">
        <v>3.2411656191263418</v>
      </c>
      <c r="G369" s="75"/>
    </row>
    <row r="370" spans="1:7" x14ac:dyDescent="0.25">
      <c r="A370" s="42" t="s">
        <v>343</v>
      </c>
      <c r="B370" s="35" t="e">
        <f>IF([1]!PG_POISSON[[#This Row],[Colonne34]]="","",([1]!PG_POISSON[[#This Row],[Colonne37]]*(1+$G$14)))</f>
        <v>#REF!</v>
      </c>
      <c r="C370" s="35">
        <v>3.0765790909090907</v>
      </c>
      <c r="D370" s="35">
        <v>3.0765790909090907</v>
      </c>
      <c r="G370" s="75"/>
    </row>
    <row r="371" spans="1:7" x14ac:dyDescent="0.25">
      <c r="A371" s="41" t="s">
        <v>344</v>
      </c>
      <c r="B371" s="36">
        <v>3.28</v>
      </c>
      <c r="C371" s="36">
        <v>3.28</v>
      </c>
      <c r="D371" s="36">
        <v>3.28</v>
      </c>
      <c r="G371" s="75"/>
    </row>
    <row r="372" spans="1:7" x14ac:dyDescent="0.25">
      <c r="A372" s="42" t="s">
        <v>345</v>
      </c>
      <c r="B372" s="35" t="e">
        <f>IF([1]!PG_POISSON[[#This Row],[Colonne34]]="","",([1]!PG_POISSON[[#This Row],[Colonne37]]*(1+$G$14)))</f>
        <v>#REF!</v>
      </c>
      <c r="C372" s="35">
        <v>2.8760963400000001</v>
      </c>
      <c r="D372" s="35">
        <v>2.8760963400000001</v>
      </c>
      <c r="G372" s="75"/>
    </row>
    <row r="373" spans="1:7" x14ac:dyDescent="0.25">
      <c r="A373" s="41" t="s">
        <v>346</v>
      </c>
      <c r="B373" s="36">
        <v>3.16</v>
      </c>
      <c r="C373" s="36">
        <v>3.16</v>
      </c>
      <c r="D373" s="36">
        <v>3.16</v>
      </c>
      <c r="G373" s="75"/>
    </row>
    <row r="374" spans="1:7" x14ac:dyDescent="0.25">
      <c r="A374" s="42" t="s">
        <v>347</v>
      </c>
      <c r="B374" s="35" t="e">
        <f>IF([1]!PG_POISSON[[#This Row],[Colonne34]]="","",([1]!PG_POISSON[[#This Row],[Colonne37]]*(1+$G$14)))</f>
        <v>#REF!</v>
      </c>
      <c r="C374" s="35">
        <v>2.8761196620233744</v>
      </c>
      <c r="D374" s="35">
        <v>2.8761196620233744</v>
      </c>
      <c r="G374" s="75"/>
    </row>
    <row r="375" spans="1:7" x14ac:dyDescent="0.25">
      <c r="A375" s="42" t="s">
        <v>348</v>
      </c>
      <c r="B375" s="35" t="e">
        <f>IF([1]!PG_POISSON[[#This Row],[Colonne34]]="","",([1]!PG_POISSON[[#This Row],[Colonne37]]*(1+$G$14)))</f>
        <v>#REF!</v>
      </c>
      <c r="C375" s="35">
        <v>2.8761196620233744</v>
      </c>
      <c r="D375" s="35">
        <v>2.8761196620233744</v>
      </c>
      <c r="G375" s="75"/>
    </row>
    <row r="376" spans="1:7" x14ac:dyDescent="0.25">
      <c r="A376" s="42" t="s">
        <v>349</v>
      </c>
      <c r="B376" s="35" t="e">
        <f>IF([1]!PG_POISSON[[#This Row],[Colonne34]]="","",([1]!PG_POISSON[[#This Row],[Colonne37]]*(1+$G$14)))</f>
        <v>#REF!</v>
      </c>
      <c r="C376" s="35">
        <v>3.2411656191263418</v>
      </c>
      <c r="D376" s="35">
        <v>3.2411656191263418</v>
      </c>
      <c r="G376" s="75"/>
    </row>
    <row r="377" spans="1:7" x14ac:dyDescent="0.25">
      <c r="A377" s="17" t="s">
        <v>350</v>
      </c>
      <c r="B377" s="37">
        <v>4.6500000000000004</v>
      </c>
      <c r="C377" s="37">
        <v>4.6500000000000004</v>
      </c>
      <c r="D377" s="37">
        <v>4.6500000000000004</v>
      </c>
      <c r="G377" s="75"/>
    </row>
    <row r="378" spans="1:7" x14ac:dyDescent="0.25">
      <c r="A378" s="42" t="s">
        <v>351</v>
      </c>
      <c r="B378" s="35" t="e">
        <f>IF([1]!PG_POISSON[[#This Row],[Colonne34]]="","",([1]!PG_POISSON[[#This Row],[Colonne37]]*(1+$G$14)))</f>
        <v>#REF!</v>
      </c>
      <c r="C378" s="35">
        <v>3.8274515502311059</v>
      </c>
      <c r="D378" s="35">
        <v>3.8274515502311059</v>
      </c>
      <c r="G378" s="75"/>
    </row>
    <row r="379" spans="1:7" x14ac:dyDescent="0.25">
      <c r="A379" s="17" t="s">
        <v>352</v>
      </c>
      <c r="B379" s="37">
        <v>6.15</v>
      </c>
      <c r="C379" s="37">
        <v>6.15</v>
      </c>
      <c r="D379" s="37">
        <v>6.15</v>
      </c>
      <c r="G379" s="75"/>
    </row>
    <row r="380" spans="1:7" x14ac:dyDescent="0.25">
      <c r="A380" s="42" t="s">
        <v>353</v>
      </c>
      <c r="B380" s="35" t="e">
        <f>IF([1]!PG_POISSON[[#This Row],[Colonne34]]="","",([1]!PG_POISSON[[#This Row],[Colonne37]]*(1+$G$14)))</f>
        <v>#REF!</v>
      </c>
      <c r="C380" s="35">
        <v>2.8761196620233744</v>
      </c>
      <c r="D380" s="35">
        <v>2.8761196620233744</v>
      </c>
      <c r="G380" s="75"/>
    </row>
    <row r="381" spans="1:7" x14ac:dyDescent="0.25">
      <c r="A381" s="42" t="s">
        <v>354</v>
      </c>
      <c r="B381" s="35" t="e">
        <f>IF([1]!PG_POISSON[[#This Row],[Colonne34]]="","",([1]!PG_POISSON[[#This Row],[Colonne37]]*(1+$G$14)))</f>
        <v>#REF!</v>
      </c>
      <c r="C381" s="35">
        <v>3.486549643807042</v>
      </c>
      <c r="D381" s="35">
        <v>3.486549643807042</v>
      </c>
      <c r="G381" s="75"/>
    </row>
    <row r="382" spans="1:7" x14ac:dyDescent="0.25">
      <c r="A382" s="42" t="s">
        <v>355</v>
      </c>
      <c r="B382" s="35" t="e">
        <f>IF([1]!PG_POISSON[[#This Row],[Colonne34]]="","",([1]!PG_POISSON[[#This Row],[Colonne37]]*(1+$G$14)))</f>
        <v>#REF!</v>
      </c>
      <c r="C382" s="35">
        <v>3.2694392727272725</v>
      </c>
      <c r="D382" s="35">
        <v>3.2694392727272725</v>
      </c>
      <c r="G382" s="75"/>
    </row>
    <row r="383" spans="1:7" x14ac:dyDescent="0.25">
      <c r="A383" s="42" t="s">
        <v>356</v>
      </c>
      <c r="B383" s="35" t="e">
        <f>IF([1]!PG_POISSON[[#This Row],[Colonne34]]="","",([1]!PG_POISSON[[#This Row],[Colonne37]]*(1+$G$14)))</f>
        <v>#REF!</v>
      </c>
      <c r="C383" s="35">
        <v>2.2013377413178907</v>
      </c>
      <c r="D383" s="35">
        <v>2.2013377413178907</v>
      </c>
      <c r="G383" s="75"/>
    </row>
    <row r="384" spans="1:7" x14ac:dyDescent="0.25">
      <c r="A384" s="42" t="s">
        <v>357</v>
      </c>
      <c r="B384" s="35" t="e">
        <f>IF([1]!PG_POISSON[[#This Row],[Colonne34]]="","",([1]!PG_POISSON[[#This Row],[Colonne37]]*(1+$G$14)))</f>
        <v>#REF!</v>
      </c>
      <c r="C384" s="35">
        <v>2.2013377413178907</v>
      </c>
      <c r="D384" s="35">
        <v>2.2013377413178907</v>
      </c>
      <c r="G384" s="75"/>
    </row>
    <row r="385" spans="1:7" x14ac:dyDescent="0.25">
      <c r="A385" s="41" t="s">
        <v>358</v>
      </c>
      <c r="B385" s="36">
        <v>2.79</v>
      </c>
      <c r="C385" s="36">
        <v>2.79</v>
      </c>
      <c r="D385" s="36">
        <v>2.79</v>
      </c>
      <c r="G385" s="75"/>
    </row>
    <row r="386" spans="1:7" x14ac:dyDescent="0.25">
      <c r="A386" s="42" t="s">
        <v>359</v>
      </c>
      <c r="B386" s="35" t="e">
        <f>IF([1]!PG_POISSON[[#This Row],[Colonne34]]="","",([1]!PG_POISSON[[#This Row],[Colonne37]]*(1+$G$14)))</f>
        <v>#REF!</v>
      </c>
      <c r="C386" s="35">
        <v>3.8274515502311059</v>
      </c>
      <c r="D386" s="35">
        <v>3.8274515502311059</v>
      </c>
      <c r="G386" s="75"/>
    </row>
    <row r="387" spans="1:7" x14ac:dyDescent="0.25">
      <c r="A387" s="42" t="s">
        <v>360</v>
      </c>
      <c r="B387" s="35" t="e">
        <f>IF([1]!PG_POISSON[[#This Row],[Colonne34]]="","",([1]!PG_POISSON[[#This Row],[Colonne37]]*(1+$G$14)))</f>
        <v>#REF!</v>
      </c>
      <c r="C387" s="35">
        <v>4.1227078200000005</v>
      </c>
      <c r="D387" s="35">
        <v>4.1227078200000005</v>
      </c>
      <c r="G387" s="75"/>
    </row>
    <row r="388" spans="1:7" x14ac:dyDescent="0.25">
      <c r="A388" s="41" t="s">
        <v>361</v>
      </c>
      <c r="B388" s="36">
        <v>4.53</v>
      </c>
      <c r="C388" s="36">
        <v>4.53</v>
      </c>
      <c r="D388" s="36">
        <v>4.53</v>
      </c>
      <c r="G388" s="75"/>
    </row>
    <row r="389" spans="1:7" x14ac:dyDescent="0.25">
      <c r="A389" s="41" t="s">
        <v>362</v>
      </c>
      <c r="B389" s="36">
        <v>4.53</v>
      </c>
      <c r="C389" s="36">
        <v>4.53</v>
      </c>
      <c r="D389" s="36">
        <v>4.53</v>
      </c>
      <c r="G389" s="75"/>
    </row>
    <row r="390" spans="1:7" x14ac:dyDescent="0.25">
      <c r="A390" s="42" t="s">
        <v>363</v>
      </c>
      <c r="B390" s="35" t="e">
        <f>IF([1]!PG_POISSON[[#This Row],[Colonne34]]="","",([1]!PG_POISSON[[#This Row],[Colonne37]]*(1+$G$14)))</f>
        <v>#REF!</v>
      </c>
      <c r="C390" s="35">
        <v>2.8761196620233744</v>
      </c>
      <c r="D390" s="35">
        <v>2.8761196620233744</v>
      </c>
      <c r="G390" s="75"/>
    </row>
    <row r="391" spans="1:7" x14ac:dyDescent="0.25">
      <c r="A391" s="42" t="s">
        <v>364</v>
      </c>
      <c r="B391" s="35" t="e">
        <f>IF([1]!PG_POISSON[[#This Row],[Colonne34]]="","",([1]!PG_POISSON[[#This Row],[Colonne37]]*(1+$G$14)))</f>
        <v>#REF!</v>
      </c>
      <c r="C391" s="35">
        <v>3.2411656191263418</v>
      </c>
      <c r="D391" s="35">
        <v>3.2411656191263418</v>
      </c>
      <c r="G391" s="75"/>
    </row>
    <row r="392" spans="1:7" x14ac:dyDescent="0.25">
      <c r="A392" s="42" t="s">
        <v>365</v>
      </c>
      <c r="B392" s="35" t="e">
        <f>IF([1]!PG_POISSON[[#This Row],[Colonne34]]="","",([1]!PG_POISSON[[#This Row],[Colonne37]]*(1+$G$14)))</f>
        <v>#REF!</v>
      </c>
      <c r="C392" s="35">
        <v>3.2411656191263418</v>
      </c>
      <c r="D392" s="35">
        <v>3.2411656191263418</v>
      </c>
      <c r="G392" s="75"/>
    </row>
    <row r="393" spans="1:7" x14ac:dyDescent="0.25">
      <c r="A393" s="42" t="s">
        <v>366</v>
      </c>
      <c r="B393" s="35" t="e">
        <f>IF([1]!PG_POISSON[[#This Row],[Colonne34]]="","",([1]!PG_POISSON[[#This Row],[Colonne37]]*(1+$G$14)))</f>
        <v>#REF!</v>
      </c>
      <c r="C393" s="35">
        <v>3.8274515502311059</v>
      </c>
      <c r="D393" s="35">
        <v>3.8274515502311059</v>
      </c>
      <c r="G393" s="75"/>
    </row>
    <row r="394" spans="1:7" x14ac:dyDescent="0.25">
      <c r="A394" s="41" t="s">
        <v>367</v>
      </c>
      <c r="B394" s="36">
        <v>4.9800000000000004</v>
      </c>
      <c r="C394" s="36">
        <v>4.9800000000000004</v>
      </c>
      <c r="D394" s="36">
        <v>4.9800000000000004</v>
      </c>
      <c r="G394" s="75"/>
    </row>
    <row r="395" spans="1:7" x14ac:dyDescent="0.25">
      <c r="A395" s="42" t="s">
        <v>368</v>
      </c>
      <c r="B395" s="35" t="e">
        <f>IF([1]!PG_POISSON[[#This Row],[Colonne34]]="","",([1]!PG_POISSON[[#This Row],[Colonne37]]*(1+$G$14)))</f>
        <v>#REF!</v>
      </c>
      <c r="C395" s="35">
        <v>4.0597535229329944</v>
      </c>
      <c r="D395" s="35">
        <v>4.0597535229329944</v>
      </c>
      <c r="G395" s="75"/>
    </row>
    <row r="396" spans="1:7" x14ac:dyDescent="0.25">
      <c r="A396" s="41" t="s">
        <v>369</v>
      </c>
      <c r="B396" s="36">
        <v>5.0199999999999996</v>
      </c>
      <c r="C396" s="36">
        <v>5.0199999999999996</v>
      </c>
      <c r="D396" s="36">
        <v>5.0199999999999996</v>
      </c>
      <c r="G396" s="75"/>
    </row>
    <row r="397" spans="1:7" x14ac:dyDescent="0.25">
      <c r="A397" s="41" t="s">
        <v>370</v>
      </c>
      <c r="B397" s="36">
        <v>5.0199999999999996</v>
      </c>
      <c r="C397" s="36">
        <v>5.0199999999999996</v>
      </c>
      <c r="D397" s="36">
        <v>5.0199999999999996</v>
      </c>
      <c r="G397" s="75"/>
    </row>
    <row r="398" spans="1:7" x14ac:dyDescent="0.25">
      <c r="A398" s="17" t="s">
        <v>371</v>
      </c>
      <c r="B398" s="37">
        <v>5.29</v>
      </c>
      <c r="C398" s="37">
        <v>5.29</v>
      </c>
      <c r="D398" s="37">
        <v>5.29</v>
      </c>
      <c r="G398" s="75"/>
    </row>
    <row r="399" spans="1:7" x14ac:dyDescent="0.25">
      <c r="A399" s="42" t="s">
        <v>372</v>
      </c>
      <c r="B399" s="35" t="e">
        <f>IF([1]!PG_POISSON[[#This Row],[Colonne34]]="","",([1]!PG_POISSON[[#This Row],[Colonne37]]*(1+$G$14)))</f>
        <v>#REF!</v>
      </c>
      <c r="C399" s="35">
        <v>3.8274515502311059</v>
      </c>
      <c r="D399" s="35">
        <v>3.8274515502311059</v>
      </c>
      <c r="G399" s="75"/>
    </row>
    <row r="400" spans="1:7" x14ac:dyDescent="0.25">
      <c r="A400" s="42" t="s">
        <v>373</v>
      </c>
      <c r="B400" s="35" t="e">
        <f>IF([1]!PG_POISSON[[#This Row],[Colonne34]]="","",([1]!PG_POISSON[[#This Row],[Colonne37]]*(1+$G$14)))</f>
        <v>#REF!</v>
      </c>
      <c r="C400" s="35">
        <v>3.586259265927231</v>
      </c>
      <c r="D400" s="35">
        <v>3.586259265927231</v>
      </c>
      <c r="G400" s="75"/>
    </row>
    <row r="401" spans="1:7" x14ac:dyDescent="0.25">
      <c r="A401" s="42" t="s">
        <v>374</v>
      </c>
      <c r="B401" s="35" t="e">
        <f>IF([1]!PG_POISSON[[#This Row],[Colonne34]]="","",([1]!PG_POISSON[[#This Row],[Colonne37]]*(1+$G$14)))</f>
        <v>#REF!</v>
      </c>
      <c r="C401" s="35">
        <v>4.316468016</v>
      </c>
      <c r="D401" s="35">
        <v>4.316468016</v>
      </c>
      <c r="G401" s="75"/>
    </row>
    <row r="402" spans="1:7" x14ac:dyDescent="0.25">
      <c r="A402" s="42" t="s">
        <v>375</v>
      </c>
      <c r="B402" s="35" t="e">
        <f>IF([1]!PG_POISSON[[#This Row],[Colonne34]]="","",([1]!PG_POISSON[[#This Row],[Colonne37]]*(1+$G$14)))</f>
        <v>#REF!</v>
      </c>
      <c r="C402" s="35">
        <v>3.0306599999999997</v>
      </c>
      <c r="D402" s="35">
        <v>3.0306599999999997</v>
      </c>
      <c r="G402" s="75"/>
    </row>
    <row r="403" spans="1:7" x14ac:dyDescent="0.25">
      <c r="A403" s="42" t="s">
        <v>376</v>
      </c>
      <c r="B403" s="35" t="e">
        <f>IF([1]!PG_POISSON[[#This Row],[Colonne34]]="","",([1]!PG_POISSON[[#This Row],[Colonne37]]*(1+$G$14)))</f>
        <v>#REF!</v>
      </c>
      <c r="C403" s="35">
        <v>3.5541376363636363</v>
      </c>
      <c r="D403" s="35">
        <v>3.5541376363636363</v>
      </c>
      <c r="G403" s="75"/>
    </row>
    <row r="404" spans="1:7" x14ac:dyDescent="0.25">
      <c r="A404" s="42" t="s">
        <v>377</v>
      </c>
      <c r="B404" s="35" t="e">
        <f>IF([1]!PG_POISSON[[#This Row],[Colonne34]]="","",([1]!PG_POISSON[[#This Row],[Colonne37]]*(1+$G$14)))</f>
        <v>#REF!</v>
      </c>
      <c r="C404" s="35">
        <v>3.0384041993327866</v>
      </c>
      <c r="D404" s="35">
        <v>3.0384041993327866</v>
      </c>
      <c r="G404" s="75"/>
    </row>
    <row r="405" spans="1:7" x14ac:dyDescent="0.25">
      <c r="A405" s="17" t="s">
        <v>378</v>
      </c>
      <c r="B405" s="37">
        <v>5.97</v>
      </c>
      <c r="C405" s="37">
        <v>5.97</v>
      </c>
      <c r="D405" s="37">
        <v>5.97</v>
      </c>
      <c r="G405" s="75"/>
    </row>
    <row r="406" spans="1:7" x14ac:dyDescent="0.25">
      <c r="A406" s="42" t="s">
        <v>379</v>
      </c>
      <c r="B406" s="35" t="e">
        <f>IF([1]!PG_POISSON[[#This Row],[Colonne34]]="","",([1]!PG_POISSON[[#This Row],[Colonne37]]*(1+$G$14)))</f>
        <v>#REF!</v>
      </c>
      <c r="C406" s="35">
        <v>1.7256717972140245</v>
      </c>
      <c r="D406" s="35">
        <v>1.7256717972140245</v>
      </c>
      <c r="G406" s="75"/>
    </row>
    <row r="407" spans="1:7" x14ac:dyDescent="0.25">
      <c r="A407" s="17" t="s">
        <v>380</v>
      </c>
      <c r="B407" s="37">
        <v>3.75</v>
      </c>
      <c r="C407" s="37">
        <v>3.75</v>
      </c>
      <c r="D407" s="37">
        <v>3.75</v>
      </c>
      <c r="G407" s="75"/>
    </row>
    <row r="408" spans="1:7" x14ac:dyDescent="0.25">
      <c r="A408" s="42" t="s">
        <v>381</v>
      </c>
      <c r="B408" s="35" t="e">
        <f>IF([1]!PG_POISSON[[#This Row],[Colonne34]]="","",([1]!PG_POISSON[[#This Row],[Colonne37]]*(1+$G$14)))</f>
        <v>#REF!</v>
      </c>
      <c r="C408" s="35">
        <v>2.2224840000000001</v>
      </c>
      <c r="D408" s="35">
        <v>2.2224840000000001</v>
      </c>
      <c r="G408" s="75"/>
    </row>
    <row r="409" spans="1:7" x14ac:dyDescent="0.25">
      <c r="A409" s="42" t="s">
        <v>382</v>
      </c>
      <c r="B409" s="35" t="e">
        <f>IF([1]!PG_POISSON[[#This Row],[Colonne34]]="","",([1]!PG_POISSON[[#This Row],[Colonne37]]*(1+$G$14)))</f>
        <v>#REF!</v>
      </c>
      <c r="C409" s="35">
        <v>1.72545576</v>
      </c>
      <c r="D409" s="35">
        <v>1.72545576</v>
      </c>
      <c r="G409" s="75"/>
    </row>
    <row r="410" spans="1:7" x14ac:dyDescent="0.25">
      <c r="A410" s="17" t="s">
        <v>383</v>
      </c>
      <c r="B410" s="37">
        <v>3.55</v>
      </c>
      <c r="C410" s="37">
        <v>3.55</v>
      </c>
      <c r="D410" s="37">
        <v>3.55</v>
      </c>
      <c r="G410" s="75"/>
    </row>
    <row r="411" spans="1:7" x14ac:dyDescent="0.25">
      <c r="A411" s="42" t="s">
        <v>384</v>
      </c>
      <c r="B411" s="35" t="e">
        <f>IF([1]!PG_POISSON[[#This Row],[Colonne34]]="","",([1]!PG_POISSON[[#This Row],[Colonne37]]*(1+$G$14)))</f>
        <v>#REF!</v>
      </c>
      <c r="C411" s="35">
        <v>2.8761196620233744</v>
      </c>
      <c r="D411" s="35">
        <v>2.8761196620233744</v>
      </c>
      <c r="G411" s="75"/>
    </row>
    <row r="412" spans="1:7" x14ac:dyDescent="0.25">
      <c r="A412" s="41" t="s">
        <v>385</v>
      </c>
      <c r="B412" s="36">
        <v>4.57</v>
      </c>
      <c r="C412" s="36">
        <v>4.57</v>
      </c>
      <c r="D412" s="36">
        <v>4.57</v>
      </c>
      <c r="G412" s="75"/>
    </row>
    <row r="413" spans="1:7" x14ac:dyDescent="0.25">
      <c r="A413" s="42" t="s">
        <v>386</v>
      </c>
      <c r="B413" s="35" t="e">
        <f>IF([1]!PG_POISSON[[#This Row],[Colonne34]]="","",([1]!PG_POISSON[[#This Row],[Colonne37]]*(1+$G$14)))</f>
        <v>#REF!</v>
      </c>
      <c r="C413" s="35">
        <v>4.1371875138336236</v>
      </c>
      <c r="D413" s="35">
        <v>4.1371875138336236</v>
      </c>
      <c r="G413" s="75"/>
    </row>
    <row r="414" spans="1:7" x14ac:dyDescent="0.25">
      <c r="A414" s="42" t="s">
        <v>387</v>
      </c>
      <c r="B414" s="35" t="e">
        <f>IF([1]!PG_POISSON[[#This Row],[Colonne34]]="","",([1]!PG_POISSON[[#This Row],[Colonne37]]*(1+$G$14)))</f>
        <v>#REF!</v>
      </c>
      <c r="C414" s="35">
        <v>2.5442597010206773</v>
      </c>
      <c r="D414" s="35">
        <v>2.5442597010206773</v>
      </c>
      <c r="G414" s="75"/>
    </row>
    <row r="415" spans="1:7" x14ac:dyDescent="0.25">
      <c r="A415" s="42" t="s">
        <v>388</v>
      </c>
      <c r="B415" s="35" t="e">
        <f>IF([1]!PG_POISSON[[#This Row],[Colonne34]]="","",([1]!PG_POISSON[[#This Row],[Colonne37]]*(1+$G$14)))</f>
        <v>#REF!</v>
      </c>
      <c r="C415" s="35">
        <v>3.2411656191263418</v>
      </c>
      <c r="D415" s="35">
        <v>3.2411656191263418</v>
      </c>
      <c r="G415" s="75"/>
    </row>
    <row r="416" spans="1:7" x14ac:dyDescent="0.25">
      <c r="A416" s="42" t="s">
        <v>389</v>
      </c>
      <c r="B416" s="35" t="e">
        <f>IF([1]!PG_POISSON[[#This Row],[Colonne34]]="","",([1]!PG_POISSON[[#This Row],[Colonne37]]*(1+$G$14)))</f>
        <v>#REF!</v>
      </c>
      <c r="C416" s="35">
        <v>4.0597535229329944</v>
      </c>
      <c r="D416" s="35">
        <v>4.0597535229329944</v>
      </c>
      <c r="G416" s="75"/>
    </row>
    <row r="417" spans="1:7" x14ac:dyDescent="0.25">
      <c r="A417" s="42" t="s">
        <v>390</v>
      </c>
      <c r="B417" s="35" t="e">
        <f>IF([1]!PG_POISSON[[#This Row],[Colonne34]]="","",([1]!PG_POISSON[[#This Row],[Colonne37]]*(1+$G$14)))</f>
        <v>#REF!</v>
      </c>
      <c r="C417" s="35">
        <v>4.3378846799999993</v>
      </c>
      <c r="D417" s="35">
        <v>4.3378846799999993</v>
      </c>
      <c r="G417" s="75"/>
    </row>
    <row r="418" spans="1:7" x14ac:dyDescent="0.25">
      <c r="A418" s="42" t="s">
        <v>391</v>
      </c>
      <c r="B418" s="35" t="e">
        <f>IF([1]!PG_POISSON[[#This Row],[Colonne34]]="","",([1]!PG_POISSON[[#This Row],[Colonne37]]*(1+$G$14)))</f>
        <v>#REF!</v>
      </c>
      <c r="C418" s="35">
        <v>3.2411656191263418</v>
      </c>
      <c r="D418" s="35">
        <v>3.2411656191263418</v>
      </c>
      <c r="G418" s="75"/>
    </row>
    <row r="419" spans="1:7" x14ac:dyDescent="0.25">
      <c r="A419" s="42" t="s">
        <v>392</v>
      </c>
      <c r="B419" s="35" t="e">
        <f>IF([1]!PG_POISSON[[#This Row],[Colonne34]]="","",([1]!PG_POISSON[[#This Row],[Colonne37]]*(1+$G$14)))</f>
        <v>#REF!</v>
      </c>
      <c r="C419" s="35">
        <v>3.4990347272727269</v>
      </c>
      <c r="D419" s="35">
        <v>3.4990347272727269</v>
      </c>
      <c r="G419" s="75"/>
    </row>
    <row r="420" spans="1:7" x14ac:dyDescent="0.25">
      <c r="A420" s="17" t="s">
        <v>393</v>
      </c>
      <c r="B420" s="37">
        <v>4.88</v>
      </c>
      <c r="C420" s="37">
        <v>4.88</v>
      </c>
      <c r="D420" s="37">
        <v>4.88</v>
      </c>
      <c r="G420" s="75"/>
    </row>
    <row r="421" spans="1:7" x14ac:dyDescent="0.25">
      <c r="A421" s="42" t="s">
        <v>394</v>
      </c>
      <c r="B421" s="35" t="e">
        <f>IF([1]!PG_POISSON[[#This Row],[Colonne34]]="","",([1]!PG_POISSON[[#This Row],[Colonne37]]*(1+$G$14)))</f>
        <v>#REF!</v>
      </c>
      <c r="C421" s="35">
        <v>1.7256717972140245</v>
      </c>
      <c r="D421" s="35">
        <v>1.7256717972140245</v>
      </c>
      <c r="G421" s="75"/>
    </row>
    <row r="422" spans="1:7" x14ac:dyDescent="0.25">
      <c r="A422" s="42" t="s">
        <v>395</v>
      </c>
      <c r="B422" s="35" t="e">
        <f>IF([1]!PG_POISSON[[#This Row],[Colonne34]]="","",([1]!PG_POISSON[[#This Row],[Colonne37]]*(1+$G$14)))</f>
        <v>#REF!</v>
      </c>
      <c r="C422" s="35">
        <v>1.7256717972140245</v>
      </c>
      <c r="D422" s="35">
        <v>1.7256717972140245</v>
      </c>
      <c r="G422" s="75"/>
    </row>
    <row r="423" spans="1:7" x14ac:dyDescent="0.25">
      <c r="A423" s="42" t="s">
        <v>396</v>
      </c>
      <c r="B423" s="36">
        <v>2.85</v>
      </c>
      <c r="C423" s="36">
        <v>2.85</v>
      </c>
      <c r="D423" s="36">
        <v>2.85</v>
      </c>
      <c r="G423" s="75"/>
    </row>
    <row r="424" spans="1:7" x14ac:dyDescent="0.25">
      <c r="A424" s="42" t="s">
        <v>397</v>
      </c>
      <c r="B424" s="35" t="e">
        <f>IF([1]!PG_POISSON[[#This Row],[Colonne34]]="","",([1]!PG_POISSON[[#This Row],[Colonne37]]*(1+$G$14)))</f>
        <v>#REF!</v>
      </c>
      <c r="C424" s="35">
        <v>2.2013377413178907</v>
      </c>
      <c r="D424" s="35">
        <v>2.2013377413178907</v>
      </c>
      <c r="G424" s="75"/>
    </row>
    <row r="425" spans="1:7" x14ac:dyDescent="0.25">
      <c r="A425" s="42" t="s">
        <v>398</v>
      </c>
      <c r="B425" s="35" t="e">
        <f>IF([1]!PG_POISSON[[#This Row],[Colonne34]]="","",([1]!PG_POISSON[[#This Row],[Colonne37]]*(1+$G$14)))</f>
        <v>#REF!</v>
      </c>
      <c r="C425" s="35">
        <v>2.2041163636363637</v>
      </c>
      <c r="D425" s="35">
        <v>2.2041163636363637</v>
      </c>
      <c r="G425" s="75"/>
    </row>
    <row r="426" spans="1:7" x14ac:dyDescent="0.25">
      <c r="A426" s="17" t="s">
        <v>399</v>
      </c>
      <c r="B426" s="37">
        <v>2.68</v>
      </c>
      <c r="C426" s="37">
        <v>2.68</v>
      </c>
      <c r="D426" s="37">
        <v>2.68</v>
      </c>
      <c r="G426" s="75"/>
    </row>
    <row r="427" spans="1:7" x14ac:dyDescent="0.25">
      <c r="A427" s="41" t="s">
        <v>400</v>
      </c>
      <c r="B427" s="36">
        <v>4.75</v>
      </c>
      <c r="C427" s="36">
        <v>4.75</v>
      </c>
      <c r="D427" s="36">
        <v>4.75</v>
      </c>
      <c r="G427" s="75"/>
    </row>
    <row r="428" spans="1:7" x14ac:dyDescent="0.25">
      <c r="A428" s="42" t="s">
        <v>401</v>
      </c>
      <c r="B428" s="35" t="e">
        <f>IF([1]!PG_POISSON[[#This Row],[Colonne34]]="","",([1]!PG_POISSON[[#This Row],[Colonne37]]*(1+$G$14)))</f>
        <v>#REF!</v>
      </c>
      <c r="C428" s="35">
        <v>2.8761196620233744</v>
      </c>
      <c r="D428" s="35">
        <v>2.8761196620233744</v>
      </c>
      <c r="G428" s="75"/>
    </row>
    <row r="429" spans="1:7" x14ac:dyDescent="0.25">
      <c r="A429" s="41" t="s">
        <v>402</v>
      </c>
      <c r="B429" s="36">
        <v>3.89</v>
      </c>
      <c r="C429" s="36">
        <v>3.89</v>
      </c>
      <c r="D429" s="36">
        <v>3.89</v>
      </c>
      <c r="G429" s="75"/>
    </row>
    <row r="430" spans="1:7" x14ac:dyDescent="0.25">
      <c r="A430" s="42" t="s">
        <v>403</v>
      </c>
      <c r="B430" s="35" t="e">
        <f>IF([1]!PG_POISSON[[#This Row],[Colonne34]]="","",([1]!PG_POISSON[[#This Row],[Colonne37]]*(1+$G$14)))</f>
        <v>#REF!</v>
      </c>
      <c r="C430" s="35">
        <v>2.8761196620233744</v>
      </c>
      <c r="D430" s="35">
        <v>2.8761196620233744</v>
      </c>
      <c r="G430" s="75"/>
    </row>
    <row r="431" spans="1:7" x14ac:dyDescent="0.25">
      <c r="A431" s="42" t="s">
        <v>404</v>
      </c>
      <c r="B431" s="11" t="e">
        <f>IF([1]!PG_POISSON[[#This Row],[Colonne34]]="","",([1]!PG_POISSON[[#This Row],[Colonne37]]*(1+$G$14)))</f>
        <v>#REF!</v>
      </c>
      <c r="C431" s="11">
        <v>3.7469978181818182</v>
      </c>
      <c r="D431" s="11">
        <v>3.7469978181818182</v>
      </c>
      <c r="G431" s="75"/>
    </row>
    <row r="432" spans="1:7" ht="16.5" x14ac:dyDescent="0.25">
      <c r="A432" s="33" t="s">
        <v>405</v>
      </c>
      <c r="B432"/>
      <c r="C432"/>
      <c r="D432"/>
      <c r="G432" s="75"/>
    </row>
    <row r="433" spans="1:7" ht="16.5" x14ac:dyDescent="0.25">
      <c r="A433" s="34" t="s">
        <v>0</v>
      </c>
      <c r="B433" s="11" t="s">
        <v>94</v>
      </c>
      <c r="C433" s="11" t="s">
        <v>94</v>
      </c>
      <c r="D433" s="11" t="s">
        <v>94</v>
      </c>
      <c r="G433" s="75"/>
    </row>
    <row r="434" spans="1:7" x14ac:dyDescent="0.25">
      <c r="A434" s="42" t="s">
        <v>406</v>
      </c>
      <c r="B434" s="35" t="e">
        <f>IF([1]!PG_OEUF[[#This Row],[Colonne34]]="","",([1]!PG_OEUF[[#This Row],[Colonne37]]*(1+$G$14)))</f>
        <v>#REF!</v>
      </c>
      <c r="C434" s="35">
        <v>2.589836727272727</v>
      </c>
      <c r="D434" s="35">
        <v>2.589836727272727</v>
      </c>
      <c r="G434" s="75"/>
    </row>
    <row r="435" spans="1:7" x14ac:dyDescent="0.25">
      <c r="A435" s="17" t="s">
        <v>407</v>
      </c>
      <c r="B435" s="37">
        <v>2.64</v>
      </c>
      <c r="C435" s="37">
        <v>2.64</v>
      </c>
      <c r="D435" s="37">
        <v>2.64</v>
      </c>
      <c r="G435" s="75"/>
    </row>
    <row r="436" spans="1:7" x14ac:dyDescent="0.25">
      <c r="A436" s="42" t="s">
        <v>408</v>
      </c>
      <c r="B436" s="35" t="e">
        <f>IF([1]!PG_OEUF[[#This Row],[Colonne34]]="","",([1]!PG_OEUF[[#This Row],[Colonne37]]*(1+$G$14)))</f>
        <v>#REF!</v>
      </c>
      <c r="C436" s="35">
        <v>2.2500354545454542</v>
      </c>
      <c r="D436" s="35">
        <v>2.2500354545454542</v>
      </c>
      <c r="G436" s="75"/>
    </row>
    <row r="437" spans="1:7" x14ac:dyDescent="0.25">
      <c r="A437" s="42" t="s">
        <v>409</v>
      </c>
      <c r="B437" s="35" t="e">
        <f>IF([1]!PG_OEUF[[#This Row],[Colonne34]]="","",([1]!PG_OEUF[[#This Row],[Colonne37]]*(1+$G$14)))</f>
        <v>#REF!</v>
      </c>
      <c r="C437" s="35">
        <v>1.7632930909090907</v>
      </c>
      <c r="D437" s="35">
        <v>1.7632930909090907</v>
      </c>
      <c r="G437" s="75"/>
    </row>
    <row r="438" spans="1:7" x14ac:dyDescent="0.25">
      <c r="A438" s="42" t="s">
        <v>410</v>
      </c>
      <c r="B438" s="35" t="e">
        <f>IF([1]!PG_OEUF[[#This Row],[Colonne34]]="","",([1]!PG_OEUF[[#This Row],[Colonne37]]*(1+$G$14)))</f>
        <v>#REF!</v>
      </c>
      <c r="C438" s="35">
        <v>1.7632930909090907</v>
      </c>
      <c r="D438" s="35">
        <v>1.7632930909090907</v>
      </c>
      <c r="G438" s="75"/>
    </row>
    <row r="439" spans="1:7" x14ac:dyDescent="0.25">
      <c r="A439" s="42" t="s">
        <v>411</v>
      </c>
      <c r="B439" s="35" t="e">
        <f>IF([1]!PG_OEUF[[#This Row],[Colonne34]]="","",([1]!PG_OEUF[[#This Row],[Colonne37]]*(1+$G$14)))</f>
        <v>#REF!</v>
      </c>
      <c r="C439" s="35">
        <v>1.726557818181818</v>
      </c>
      <c r="D439" s="35">
        <v>1.726557818181818</v>
      </c>
      <c r="G439" s="75"/>
    </row>
    <row r="440" spans="1:7" x14ac:dyDescent="0.25">
      <c r="A440" s="42" t="s">
        <v>412</v>
      </c>
      <c r="B440" s="35" t="e">
        <f>IF([1]!PG_OEUF[[#This Row],[Colonne34]]="","",([1]!PG_OEUF[[#This Row],[Colonne37]]*(1+$G$14)))</f>
        <v>#REF!</v>
      </c>
      <c r="C440" s="35">
        <v>1.7264659800000002</v>
      </c>
      <c r="D440" s="35">
        <v>1.7264659800000002</v>
      </c>
      <c r="G440" s="75"/>
    </row>
    <row r="441" spans="1:7" x14ac:dyDescent="0.25">
      <c r="A441" s="41" t="s">
        <v>413</v>
      </c>
      <c r="B441" s="35">
        <v>1.9</v>
      </c>
      <c r="C441" s="35">
        <v>1.9</v>
      </c>
      <c r="D441" s="35">
        <v>1.9</v>
      </c>
      <c r="G441" s="75"/>
    </row>
    <row r="442" spans="1:7" x14ac:dyDescent="0.25">
      <c r="A442" s="42" t="s">
        <v>414</v>
      </c>
      <c r="B442" s="35" t="e">
        <f>IF([1]!PG_OEUF[[#This Row],[Colonne34]]="","",([1]!PG_OEUF[[#This Row],[Colonne37]]*(1+$G$14)))</f>
        <v>#REF!</v>
      </c>
      <c r="C442" s="35">
        <v>1.7632930909090907</v>
      </c>
      <c r="D442" s="35">
        <v>1.7632930909090907</v>
      </c>
      <c r="G442" s="75"/>
    </row>
    <row r="443" spans="1:7" x14ac:dyDescent="0.25">
      <c r="A443" s="17" t="s">
        <v>415</v>
      </c>
      <c r="B443" s="37">
        <v>2.2799999999999998</v>
      </c>
      <c r="C443" s="37">
        <v>2.2799999999999998</v>
      </c>
      <c r="D443" s="37">
        <v>2.2799999999999998</v>
      </c>
      <c r="G443" s="75"/>
    </row>
    <row r="444" spans="1:7" x14ac:dyDescent="0.25">
      <c r="A444" s="42" t="s">
        <v>416</v>
      </c>
      <c r="B444" s="35" t="e">
        <f>IF([1]!PG_OEUF[[#This Row],[Colonne34]]="","",([1]!PG_OEUF[[#This Row],[Colonne37]]*(1+$G$14)))</f>
        <v>#REF!</v>
      </c>
      <c r="C444" s="35">
        <v>1.7632930909090907</v>
      </c>
      <c r="D444" s="35">
        <v>1.7632930909090907</v>
      </c>
      <c r="G444" s="75"/>
    </row>
    <row r="445" spans="1:7" x14ac:dyDescent="0.25">
      <c r="A445" s="42" t="s">
        <v>417</v>
      </c>
      <c r="B445" s="35" t="e">
        <f>IF([1]!PG_OEUF[[#This Row],[Colonne34]]="","",([1]!PG_OEUF[[#This Row],[Colonne37]]*(1+$G$14)))</f>
        <v>#REF!</v>
      </c>
      <c r="C445" s="35">
        <v>2.3877927272727271</v>
      </c>
      <c r="D445" s="35">
        <v>2.3877927272727271</v>
      </c>
      <c r="G445" s="75"/>
    </row>
    <row r="446" spans="1:7" x14ac:dyDescent="0.25">
      <c r="A446" s="42" t="s">
        <v>418</v>
      </c>
      <c r="B446" s="35" t="e">
        <f>IF([1]!PG_OEUF[[#This Row],[Colonne34]]="","",([1]!PG_OEUF[[#This Row],[Colonne37]]*(1+$G$14)))</f>
        <v>#REF!</v>
      </c>
      <c r="C446" s="35">
        <v>2.38816008</v>
      </c>
      <c r="D446" s="35">
        <v>2.38816008</v>
      </c>
      <c r="G446" s="75"/>
    </row>
    <row r="447" spans="1:7" x14ac:dyDescent="0.25">
      <c r="A447" s="41" t="s">
        <v>419</v>
      </c>
      <c r="B447" s="36">
        <v>2.63</v>
      </c>
      <c r="C447" s="36">
        <v>2.63</v>
      </c>
      <c r="D447" s="36">
        <v>2.63</v>
      </c>
      <c r="G447" s="75"/>
    </row>
    <row r="448" spans="1:7" x14ac:dyDescent="0.25">
      <c r="A448" s="42" t="s">
        <v>420</v>
      </c>
      <c r="B448" s="35" t="e">
        <f>IF([1]!PG_OEUF[[#This Row],[Colonne34]]="","",([1]!PG_OEUF[[#This Row],[Colonne37]]*(1+$G$14)))</f>
        <v>#REF!</v>
      </c>
      <c r="C448" s="35">
        <v>1.7632930909090907</v>
      </c>
      <c r="D448" s="35">
        <v>1.7632930909090907</v>
      </c>
      <c r="G448" s="75"/>
    </row>
    <row r="449" spans="1:7" x14ac:dyDescent="0.25">
      <c r="A449" s="42" t="s">
        <v>421</v>
      </c>
      <c r="B449" s="35" t="e">
        <f>IF([1]!PG_OEUF[[#This Row],[Colonne34]]="","",([1]!PG_OEUF[[#This Row],[Colonne37]]*(1+$G$14)))</f>
        <v>#REF!</v>
      </c>
      <c r="C449" s="35">
        <v>1.7632930909090907</v>
      </c>
      <c r="D449" s="35">
        <v>1.7632930909090907</v>
      </c>
      <c r="G449" s="75"/>
    </row>
    <row r="450" spans="1:7" x14ac:dyDescent="0.25">
      <c r="A450" s="42" t="s">
        <v>422</v>
      </c>
      <c r="B450" s="35" t="e">
        <f>IF([1]!PG_OEUF[[#This Row],[Colonne34]]="","",([1]!PG_OEUF[[#This Row],[Colonne37]]*(1+$G$14)))</f>
        <v>#REF!</v>
      </c>
      <c r="C450" s="35">
        <v>2.38816008</v>
      </c>
      <c r="D450" s="35">
        <v>2.38816008</v>
      </c>
      <c r="G450" s="75"/>
    </row>
    <row r="451" spans="1:7" x14ac:dyDescent="0.25">
      <c r="A451" s="42" t="s">
        <v>423</v>
      </c>
      <c r="B451" s="35" t="e">
        <f>IF([1]!PG_OEUF[[#This Row],[Colonne34]]="","",([1]!PG_OEUF[[#This Row],[Colonne37]]*(1+$G$14)))</f>
        <v>#REF!</v>
      </c>
      <c r="C451" s="35">
        <v>1.7632930909090907</v>
      </c>
      <c r="D451" s="35">
        <v>1.7632930909090907</v>
      </c>
      <c r="G451" s="75"/>
    </row>
    <row r="452" spans="1:7" x14ac:dyDescent="0.25">
      <c r="A452" s="42" t="s">
        <v>424</v>
      </c>
      <c r="B452" s="35" t="e">
        <f>IF([1]!PG_OEUF[[#This Row],[Colonne34]]="","",([1]!PG_OEUF[[#This Row],[Colonne37]]*(1+$G$14)))</f>
        <v>#REF!</v>
      </c>
      <c r="C452" s="35">
        <v>2.7457779599999999</v>
      </c>
      <c r="D452" s="35">
        <v>2.7457779599999999</v>
      </c>
      <c r="G452" s="75"/>
    </row>
    <row r="453" spans="1:7" ht="16.5" thickBot="1" x14ac:dyDescent="0.3">
      <c r="A453" s="49"/>
      <c r="B453" s="11" t="e">
        <f>IF([1]!PG_OEUF[[#This Row],[Colonne34]]="","",([1]!PG_OEUF[[#This Row],[Colonne37]]*(1+$G$14)))</f>
        <v>#REF!</v>
      </c>
      <c r="C453" s="11" t="s">
        <v>1410</v>
      </c>
      <c r="D453" s="11" t="s">
        <v>1410</v>
      </c>
      <c r="G453" s="75"/>
    </row>
    <row r="454" spans="1:7" ht="16.5" x14ac:dyDescent="0.25">
      <c r="A454" s="33" t="s">
        <v>425</v>
      </c>
      <c r="B454"/>
      <c r="C454"/>
      <c r="D454"/>
      <c r="G454" s="75"/>
    </row>
    <row r="455" spans="1:7" ht="16.5" x14ac:dyDescent="0.25">
      <c r="A455" s="34" t="s">
        <v>0</v>
      </c>
      <c r="B455" s="35" t="s">
        <v>94</v>
      </c>
      <c r="C455" s="35" t="s">
        <v>94</v>
      </c>
      <c r="D455" s="35" t="s">
        <v>94</v>
      </c>
      <c r="G455" s="75"/>
    </row>
    <row r="456" spans="1:7" x14ac:dyDescent="0.25">
      <c r="A456" s="42" t="s">
        <v>426</v>
      </c>
      <c r="B456" s="35" t="e">
        <f>IF([1]!HO_ENTREE_CHAUDE[[#This Row],[Colonne34]]="","",([1]!HO_ENTREE_CHAUDE[[#This Row],[Colonne37]]*(1+$G$14)))</f>
        <v>#REF!</v>
      </c>
      <c r="C456" s="35">
        <v>1.3587459</v>
      </c>
      <c r="D456" s="35">
        <v>1.3587459</v>
      </c>
      <c r="G456" s="75"/>
    </row>
    <row r="457" spans="1:7" x14ac:dyDescent="0.25">
      <c r="A457" s="47" t="s">
        <v>427</v>
      </c>
      <c r="B457" s="43">
        <v>3.08</v>
      </c>
      <c r="C457" s="43">
        <v>3.08</v>
      </c>
      <c r="D457" s="43">
        <v>3.08</v>
      </c>
      <c r="G457" s="75"/>
    </row>
    <row r="458" spans="1:7" ht="16.5" thickBot="1" x14ac:dyDescent="0.3">
      <c r="A458" s="49"/>
      <c r="B458" s="35" t="e">
        <f>IF([1]!HO_ENTREE_CHAUDE[[#This Row],[Colonne34]]="","",([1]!HO_ENTREE_CHAUDE[[#This Row],[Colonne37]]*(1+$G$14)))</f>
        <v>#REF!</v>
      </c>
      <c r="C458" s="35">
        <v>0</v>
      </c>
      <c r="D458" s="35">
        <v>0</v>
      </c>
      <c r="G458" s="75"/>
    </row>
    <row r="459" spans="1:7" ht="17.25" thickBot="1" x14ac:dyDescent="0.3">
      <c r="A459" s="33" t="s">
        <v>428</v>
      </c>
      <c r="B459"/>
      <c r="C459"/>
      <c r="D459"/>
      <c r="G459" s="75"/>
    </row>
    <row r="460" spans="1:7" ht="16.5" thickBot="1" x14ac:dyDescent="0.3">
      <c r="A460" s="50" t="s">
        <v>0</v>
      </c>
      <c r="B460" s="35" t="s">
        <v>94</v>
      </c>
      <c r="C460" s="35" t="s">
        <v>94</v>
      </c>
      <c r="D460" s="35" t="s">
        <v>94</v>
      </c>
      <c r="G460" s="75"/>
    </row>
    <row r="461" spans="1:7" x14ac:dyDescent="0.25">
      <c r="A461" s="50" t="s">
        <v>429</v>
      </c>
      <c r="B461" s="35" t="e">
        <f>IF([1]!PG_VEGETARIEN[[#This Row],[Colonne34]]="","",([1]!PG_VEGETARIEN[[#This Row],[Colonne37]]*(1+$G$14)))</f>
        <v>#REF!</v>
      </c>
      <c r="C461" s="35">
        <v>2.1765649090909087</v>
      </c>
      <c r="D461" s="35">
        <v>2.1765649090909087</v>
      </c>
      <c r="G461" s="75"/>
    </row>
    <row r="462" spans="1:7" x14ac:dyDescent="0.25">
      <c r="A462" s="42" t="s">
        <v>430</v>
      </c>
      <c r="B462" s="35" t="e">
        <f>IF([1]!PG_VEGETARIEN[[#This Row],[Colonne34]]="","",([1]!PG_VEGETARIEN[[#This Row],[Colonne37]]*(1+$G$14)))</f>
        <v>#REF!</v>
      </c>
      <c r="C462" s="35">
        <v>2.461263272727273</v>
      </c>
      <c r="D462" s="35">
        <v>2.461263272727273</v>
      </c>
      <c r="G462" s="75"/>
    </row>
    <row r="463" spans="1:7" x14ac:dyDescent="0.25">
      <c r="A463" s="42" t="s">
        <v>431</v>
      </c>
      <c r="B463" s="35" t="e">
        <f>IF([1]!PG_VEGETARIEN[[#This Row],[Colonne34]]="","",([1]!PG_VEGETARIEN[[#This Row],[Colonne37]]*(1+$G$14)))</f>
        <v>#REF!</v>
      </c>
      <c r="C463" s="35">
        <v>2.589836727272727</v>
      </c>
      <c r="D463" s="35">
        <v>2.589836727272727</v>
      </c>
      <c r="G463" s="75"/>
    </row>
    <row r="464" spans="1:7" x14ac:dyDescent="0.25">
      <c r="A464" s="41" t="s">
        <v>432</v>
      </c>
      <c r="B464" s="35">
        <v>2.93</v>
      </c>
      <c r="C464" s="35">
        <v>2.93</v>
      </c>
      <c r="D464" s="35">
        <v>2.93</v>
      </c>
      <c r="G464" s="75"/>
    </row>
    <row r="465" spans="1:7" x14ac:dyDescent="0.25">
      <c r="A465" s="41" t="s">
        <v>433</v>
      </c>
      <c r="B465" s="35">
        <v>3.44</v>
      </c>
      <c r="C465" s="35">
        <v>3.44</v>
      </c>
      <c r="D465" s="35">
        <v>3.44</v>
      </c>
      <c r="G465" s="75"/>
    </row>
    <row r="466" spans="1:7" x14ac:dyDescent="0.25">
      <c r="A466" s="42" t="s">
        <v>434</v>
      </c>
      <c r="B466" s="35" t="e">
        <f>IF([1]!PG_VEGETARIEN[[#This Row],[Colonne34]]="","",([1]!PG_VEGETARIEN[[#This Row],[Colonne37]]*(1+$G$14)))</f>
        <v>#REF!</v>
      </c>
      <c r="C466" s="35">
        <v>3.2510716363636361</v>
      </c>
      <c r="D466" s="35">
        <v>3.2510716363636361</v>
      </c>
      <c r="G466" s="75"/>
    </row>
    <row r="467" spans="1:7" x14ac:dyDescent="0.25">
      <c r="A467" s="42" t="s">
        <v>435</v>
      </c>
      <c r="B467" s="35">
        <v>2.75</v>
      </c>
      <c r="C467" s="35">
        <v>2.75</v>
      </c>
      <c r="D467" s="35">
        <v>2.75</v>
      </c>
      <c r="G467" s="75"/>
    </row>
    <row r="468" spans="1:7" x14ac:dyDescent="0.25">
      <c r="A468" s="41" t="s">
        <v>436</v>
      </c>
      <c r="B468" s="35">
        <v>2.65</v>
      </c>
      <c r="C468" s="35">
        <v>2.65</v>
      </c>
      <c r="D468" s="35">
        <v>2.65</v>
      </c>
      <c r="G468" s="75"/>
    </row>
    <row r="469" spans="1:7" x14ac:dyDescent="0.25">
      <c r="A469" s="42" t="s">
        <v>437</v>
      </c>
      <c r="B469" s="35" t="e">
        <f>IF([1]!PG_VEGETARIEN[[#This Row],[Colonne34]]="","",([1]!PG_VEGETARIEN[[#This Row],[Colonne37]]*(1+$G$14)))</f>
        <v>#REF!</v>
      </c>
      <c r="C469" s="35">
        <v>3.2694392727272725</v>
      </c>
      <c r="D469" s="35">
        <v>3.2694392727272725</v>
      </c>
      <c r="G469" s="75"/>
    </row>
    <row r="470" spans="1:7" x14ac:dyDescent="0.25">
      <c r="A470" s="41" t="s">
        <v>438</v>
      </c>
      <c r="B470" s="35">
        <v>2.85</v>
      </c>
      <c r="C470" s="35">
        <v>2.85</v>
      </c>
      <c r="D470" s="35">
        <v>2.85</v>
      </c>
      <c r="G470" s="75"/>
    </row>
    <row r="471" spans="1:7" x14ac:dyDescent="0.25">
      <c r="A471" s="17" t="s">
        <v>439</v>
      </c>
      <c r="B471" s="43">
        <v>3.15</v>
      </c>
      <c r="C471" s="43">
        <v>3.15</v>
      </c>
      <c r="D471" s="43">
        <v>3.15</v>
      </c>
      <c r="G471" s="75"/>
    </row>
    <row r="472" spans="1:7" x14ac:dyDescent="0.25">
      <c r="A472" s="41" t="s">
        <v>440</v>
      </c>
      <c r="B472" s="35">
        <v>2.89</v>
      </c>
      <c r="C472" s="35">
        <v>2.89</v>
      </c>
      <c r="D472" s="35">
        <v>2.89</v>
      </c>
      <c r="G472" s="75"/>
    </row>
    <row r="473" spans="1:7" x14ac:dyDescent="0.25">
      <c r="A473" s="42" t="s">
        <v>441</v>
      </c>
      <c r="B473" s="35" t="e">
        <f>IF([1]!PG_VEGETARIEN[[#This Row],[Colonne34]]="","",([1]!PG_VEGETARIEN[[#This Row],[Colonne37]]*(1+$G$14)))</f>
        <v>#REF!</v>
      </c>
      <c r="C473" s="35">
        <v>2.9755570909090907</v>
      </c>
      <c r="D473" s="35">
        <v>2.9755570909090907</v>
      </c>
      <c r="G473" s="75"/>
    </row>
    <row r="474" spans="1:7" x14ac:dyDescent="0.25">
      <c r="A474" s="42" t="s">
        <v>442</v>
      </c>
      <c r="B474" s="35" t="e">
        <f>IF([1]!PG_VEGETARIEN[[#This Row],[Colonne34]]="","",([1]!PG_VEGETARIEN[[#This Row],[Colonne37]]*(1+$G$14)))</f>
        <v>#REF!</v>
      </c>
      <c r="C474" s="35">
        <v>2.7643292727272724</v>
      </c>
      <c r="D474" s="35">
        <v>2.7643292727272724</v>
      </c>
      <c r="G474" s="75"/>
    </row>
    <row r="475" spans="1:7" x14ac:dyDescent="0.25">
      <c r="A475" s="32" t="s">
        <v>443</v>
      </c>
      <c r="B475" s="35" t="e">
        <f>IF([1]!PG_VEGETARIEN[[#This Row],[Colonne34]]="","",([1]!PG_VEGETARIEN[[#This Row],[Colonne37]]*(1+$G$14)))</f>
        <v>#REF!</v>
      </c>
      <c r="C475" s="35">
        <v>1.6530872727272725</v>
      </c>
      <c r="D475" s="35">
        <v>1.6530872727272725</v>
      </c>
      <c r="G475" s="75"/>
    </row>
    <row r="476" spans="1:7" x14ac:dyDescent="0.25">
      <c r="A476" s="42" t="s">
        <v>444</v>
      </c>
      <c r="B476" s="35" t="e">
        <f>IF([1]!PG_VEGETARIEN[[#This Row],[Colonne34]]="","",([1]!PG_VEGETARIEN[[#This Row],[Colonne37]]*(1+$G$14)))</f>
        <v>#REF!</v>
      </c>
      <c r="C476" s="35">
        <v>3.1408658181818181</v>
      </c>
      <c r="D476" s="35">
        <v>3.1408658181818181</v>
      </c>
      <c r="G476" s="75"/>
    </row>
    <row r="477" spans="1:7" x14ac:dyDescent="0.25">
      <c r="A477" s="41" t="s">
        <v>445</v>
      </c>
      <c r="B477" s="35">
        <v>2.97</v>
      </c>
      <c r="C477" s="35">
        <v>2.97</v>
      </c>
      <c r="D477" s="35">
        <v>2.97</v>
      </c>
      <c r="G477" s="75"/>
    </row>
    <row r="478" spans="1:7" x14ac:dyDescent="0.25">
      <c r="A478" s="17" t="s">
        <v>446</v>
      </c>
      <c r="B478" s="43">
        <v>1.87</v>
      </c>
      <c r="C478" s="43">
        <v>1.87</v>
      </c>
      <c r="D478" s="43">
        <v>1.87</v>
      </c>
      <c r="G478" s="75"/>
    </row>
    <row r="479" spans="1:7" x14ac:dyDescent="0.25">
      <c r="A479" s="17" t="s">
        <v>447</v>
      </c>
      <c r="B479" s="43">
        <v>1.79</v>
      </c>
      <c r="C479" s="43">
        <v>1.79</v>
      </c>
      <c r="D479" s="43">
        <v>1.79</v>
      </c>
      <c r="G479" s="75"/>
    </row>
    <row r="480" spans="1:7" x14ac:dyDescent="0.25">
      <c r="A480" s="41" t="s">
        <v>448</v>
      </c>
      <c r="B480" s="35">
        <v>1.85</v>
      </c>
      <c r="C480" s="35">
        <v>1.85</v>
      </c>
      <c r="D480" s="35">
        <v>1.85</v>
      </c>
      <c r="G480" s="75"/>
    </row>
    <row r="481" spans="1:7" x14ac:dyDescent="0.25">
      <c r="A481" s="17" t="s">
        <v>449</v>
      </c>
      <c r="B481" s="43">
        <v>1.95</v>
      </c>
      <c r="C481" s="43">
        <v>1.95</v>
      </c>
      <c r="D481" s="43">
        <v>1.95</v>
      </c>
      <c r="G481" s="75"/>
    </row>
    <row r="482" spans="1:7" x14ac:dyDescent="0.25">
      <c r="A482" s="42" t="s">
        <v>450</v>
      </c>
      <c r="B482" s="35" t="e">
        <f>IF([1]!PG_VEGETARIEN[[#This Row],[Colonne34]]="","",([1]!PG_VEGETARIEN[[#This Row],[Colonne37]]*(1+$G$14)))</f>
        <v>#REF!</v>
      </c>
      <c r="C482" s="35">
        <v>2.5990205454545454</v>
      </c>
      <c r="D482" s="35">
        <v>2.5990205454545454</v>
      </c>
      <c r="G482" s="75"/>
    </row>
    <row r="483" spans="1:7" x14ac:dyDescent="0.25">
      <c r="A483" s="41" t="s">
        <v>451</v>
      </c>
      <c r="B483" s="35" t="e">
        <f>IF([1]!PG_VEGETARIEN[[#This Row],[Colonne34]]="","",([1]!PG_VEGETARIEN[[#This Row],[Colonne37]]*(1+$G$14)))</f>
        <v>#REF!</v>
      </c>
      <c r="C483" s="35">
        <v>2.5992960599999999</v>
      </c>
      <c r="D483" s="35">
        <v>2.5992960599999999</v>
      </c>
      <c r="G483" s="75"/>
    </row>
    <row r="484" spans="1:7" x14ac:dyDescent="0.25">
      <c r="A484" s="17" t="s">
        <v>452</v>
      </c>
      <c r="B484" s="43">
        <v>2.91</v>
      </c>
      <c r="C484" s="43">
        <v>2.91</v>
      </c>
      <c r="D484" s="43">
        <v>2.91</v>
      </c>
      <c r="G484" s="75"/>
    </row>
    <row r="485" spans="1:7" x14ac:dyDescent="0.25">
      <c r="A485" s="41" t="s">
        <v>453</v>
      </c>
      <c r="B485" s="35">
        <v>2.99</v>
      </c>
      <c r="C485" s="35">
        <v>2.99</v>
      </c>
      <c r="D485" s="35">
        <v>2.99</v>
      </c>
      <c r="G485" s="75"/>
    </row>
    <row r="486" spans="1:7" x14ac:dyDescent="0.25">
      <c r="A486" s="42" t="s">
        <v>454</v>
      </c>
      <c r="B486" s="35" t="e">
        <f>IF([1]!PG_VEGETARIEN[[#This Row],[Colonne34]]="","",([1]!PG_VEGETARIEN[[#This Row],[Colonne37]]*(1+$G$14)))</f>
        <v>#REF!</v>
      </c>
      <c r="C486" s="35">
        <v>1.8459474545454542</v>
      </c>
      <c r="D486" s="35">
        <v>1.8459474545454542</v>
      </c>
      <c r="G486" s="75"/>
    </row>
    <row r="487" spans="1:7" x14ac:dyDescent="0.25">
      <c r="A487" s="41" t="s">
        <v>455</v>
      </c>
      <c r="B487" s="35">
        <v>2.9409999999999998</v>
      </c>
      <c r="C487" s="35">
        <v>2.9409999999999998</v>
      </c>
      <c r="D487" s="35">
        <v>2.9409999999999998</v>
      </c>
      <c r="G487" s="75"/>
    </row>
    <row r="488" spans="1:7" x14ac:dyDescent="0.25">
      <c r="A488" s="42" t="s">
        <v>456</v>
      </c>
      <c r="B488" s="35" t="e">
        <f>IF([1]!PG_VEGETARIEN[[#This Row],[Colonne34]]="","",([1]!PG_VEGETARIEN[[#This Row],[Colonne37]]*(1+$G$14)))</f>
        <v>#REF!</v>
      </c>
      <c r="C488" s="35">
        <v>2.7184101818181814</v>
      </c>
      <c r="D488" s="35">
        <v>2.7184101818181814</v>
      </c>
      <c r="G488" s="75"/>
    </row>
    <row r="489" spans="1:7" x14ac:dyDescent="0.25">
      <c r="A489" s="41" t="s">
        <v>457</v>
      </c>
      <c r="B489" s="35">
        <v>2.85</v>
      </c>
      <c r="C489" s="35">
        <v>2.85</v>
      </c>
      <c r="D489" s="35">
        <v>2.85</v>
      </c>
      <c r="G489" s="75"/>
    </row>
    <row r="490" spans="1:7" x14ac:dyDescent="0.25">
      <c r="A490" s="42" t="s">
        <v>458</v>
      </c>
      <c r="B490" s="35" t="e">
        <f>IF([1]!PG_VEGETARIEN[[#This Row],[Colonne34]]="","",([1]!PG_VEGETARIEN[[#This Row],[Colonne37]]*(1+$G$14)))</f>
        <v>#REF!</v>
      </c>
      <c r="C490" s="35">
        <v>1.7908445454545452</v>
      </c>
      <c r="D490" s="35">
        <v>1.7908445454545452</v>
      </c>
      <c r="G490" s="75"/>
    </row>
    <row r="491" spans="1:7" x14ac:dyDescent="0.25">
      <c r="A491" s="42" t="s">
        <v>459</v>
      </c>
      <c r="B491" s="35" t="e">
        <f>IF([1]!PG_VEGETARIEN[[#This Row],[Colonne34]]="","",([1]!PG_VEGETARIEN[[#This Row],[Colonne37]]*(1+$G$14)))</f>
        <v>#REF!</v>
      </c>
      <c r="C491" s="35">
        <v>3.0766250099999999</v>
      </c>
      <c r="D491" s="35">
        <v>3.0766250099999999</v>
      </c>
      <c r="G491" s="75"/>
    </row>
    <row r="492" spans="1:7" x14ac:dyDescent="0.25">
      <c r="A492" s="41" t="s">
        <v>460</v>
      </c>
      <c r="B492" s="35">
        <v>2.99</v>
      </c>
      <c r="C492" s="35">
        <v>2.99</v>
      </c>
      <c r="D492" s="35">
        <v>2.99</v>
      </c>
      <c r="G492" s="75"/>
    </row>
    <row r="493" spans="1:7" x14ac:dyDescent="0.25">
      <c r="A493" s="41" t="s">
        <v>461</v>
      </c>
      <c r="B493" s="35">
        <v>2.14</v>
      </c>
      <c r="C493" s="35">
        <v>2.14</v>
      </c>
      <c r="D493" s="35">
        <v>2.14</v>
      </c>
      <c r="G493" s="75"/>
    </row>
    <row r="494" spans="1:7" x14ac:dyDescent="0.25">
      <c r="A494" s="42" t="s">
        <v>462</v>
      </c>
      <c r="B494" s="35" t="e">
        <f>IF([1]!PG_VEGETARIEN[[#This Row],[Colonne34]]="","",([1]!PG_VEGETARIEN[[#This Row],[Colonne37]]*(1+$G$14)))</f>
        <v>#REF!</v>
      </c>
      <c r="C494" s="35">
        <v>2.3326898181818181</v>
      </c>
      <c r="D494" s="35">
        <v>2.3326898181818181</v>
      </c>
      <c r="G494" s="75"/>
    </row>
    <row r="495" spans="1:7" x14ac:dyDescent="0.25">
      <c r="A495" s="41" t="s">
        <v>463</v>
      </c>
      <c r="B495" s="35">
        <v>2.82</v>
      </c>
      <c r="C495" s="35">
        <v>2.82</v>
      </c>
      <c r="D495" s="35">
        <v>2.82</v>
      </c>
      <c r="G495" s="75"/>
    </row>
    <row r="496" spans="1:7" x14ac:dyDescent="0.25">
      <c r="A496" s="16" t="s">
        <v>464</v>
      </c>
      <c r="B496" s="35" t="e">
        <f>IF([1]!PG_VEGETARIEN[[#This Row],[Colonne34]]="","",([1]!PG_VEGETARIEN[[#This Row],[Colonne37]]*(1+$G$14)))</f>
        <v>#REF!</v>
      </c>
      <c r="C496" s="35">
        <v>2.7735130909090908</v>
      </c>
      <c r="D496" s="35">
        <v>2.7735130909090908</v>
      </c>
      <c r="G496" s="75"/>
    </row>
    <row r="497" spans="1:7" x14ac:dyDescent="0.25">
      <c r="A497" s="41" t="s">
        <v>465</v>
      </c>
      <c r="B497" s="35">
        <v>2.82</v>
      </c>
      <c r="C497" s="35">
        <v>2.82</v>
      </c>
      <c r="D497" s="35">
        <v>2.82</v>
      </c>
      <c r="G497" s="75"/>
    </row>
    <row r="498" spans="1:7" x14ac:dyDescent="0.25">
      <c r="A498" s="42" t="s">
        <v>466</v>
      </c>
      <c r="B498" s="35" t="e">
        <f>IF([1]!PG_VEGETARIEN[[#This Row],[Colonne34]]="","",([1]!PG_VEGETARIEN[[#This Row],[Colonne37]]*(1+$G$14)))</f>
        <v>#REF!</v>
      </c>
      <c r="C498" s="35">
        <v>2.6541234545454544</v>
      </c>
      <c r="D498" s="35">
        <v>2.6541234545454544</v>
      </c>
      <c r="G498" s="75"/>
    </row>
    <row r="499" spans="1:7" ht="16.5" thickBot="1" x14ac:dyDescent="0.3">
      <c r="A499" s="49" t="s">
        <v>467</v>
      </c>
      <c r="B499" s="35">
        <v>2.93</v>
      </c>
      <c r="C499" s="35">
        <v>2.93</v>
      </c>
      <c r="D499" s="35">
        <v>2.93</v>
      </c>
      <c r="G499" s="75"/>
    </row>
    <row r="500" spans="1:7" ht="16.5" x14ac:dyDescent="0.25">
      <c r="A500" s="33" t="s">
        <v>468</v>
      </c>
      <c r="B500"/>
      <c r="C500"/>
      <c r="D500"/>
      <c r="G500" s="75"/>
    </row>
    <row r="501" spans="1:7" x14ac:dyDescent="0.25">
      <c r="A501" s="51" t="s">
        <v>0</v>
      </c>
      <c r="B501" s="35" t="s">
        <v>94</v>
      </c>
      <c r="C501" s="35" t="s">
        <v>94</v>
      </c>
      <c r="D501" s="35" t="s">
        <v>94</v>
      </c>
      <c r="G501" s="75"/>
    </row>
    <row r="502" spans="1:7" x14ac:dyDescent="0.25">
      <c r="A502" s="42" t="s">
        <v>469</v>
      </c>
      <c r="B502" s="35" t="e">
        <f>IF([1]!PG_BOEUF[[#This Row],[Colonne34]]="","",([1]!PG_BOEUF[[#This Row],[Colonne37]]*(1+$G$14)))</f>
        <v>#REF!</v>
      </c>
      <c r="C502" s="35">
        <v>3.691546994772859</v>
      </c>
      <c r="D502" s="35">
        <v>3.691546994772859</v>
      </c>
      <c r="G502" s="75"/>
    </row>
    <row r="503" spans="1:7" x14ac:dyDescent="0.25">
      <c r="A503" s="42" t="s">
        <v>470</v>
      </c>
      <c r="B503" s="35" t="e">
        <f>IF([1]!PG_BOEUF[[#This Row],[Colonne34]]="","",([1]!PG_BOEUF[[#This Row],[Colonne37]]*(1+$G$14)))</f>
        <v>#REF!</v>
      </c>
      <c r="C503" s="35">
        <v>3.9853178999999996</v>
      </c>
      <c r="D503" s="35">
        <v>3.9853178999999996</v>
      </c>
      <c r="G503" s="75"/>
    </row>
    <row r="504" spans="1:7" x14ac:dyDescent="0.25">
      <c r="A504" s="42" t="s">
        <v>471</v>
      </c>
      <c r="B504" s="35" t="e">
        <f>IF([1]!PG_BOEUF[[#This Row],[Colonne34]]="","",([1]!PG_BOEUF[[#This Row],[Colonne37]]*(1+$G$14)))</f>
        <v>#REF!</v>
      </c>
      <c r="C504" s="35">
        <v>3.9857770909090902</v>
      </c>
      <c r="D504" s="35">
        <v>3.9857770909090902</v>
      </c>
      <c r="G504" s="75"/>
    </row>
    <row r="505" spans="1:7" x14ac:dyDescent="0.25">
      <c r="A505" s="42" t="s">
        <v>472</v>
      </c>
      <c r="B505" s="35" t="e">
        <f>IF([1]!PG_BOEUF[[#This Row],[Colonne34]]="","",([1]!PG_BOEUF[[#This Row],[Colonne37]]*(1+$G$14)))</f>
        <v>#REF!</v>
      </c>
      <c r="C505" s="35">
        <v>3.5951495775292179</v>
      </c>
      <c r="D505" s="35">
        <v>3.5951495775292179</v>
      </c>
      <c r="G505" s="75"/>
    </row>
    <row r="506" spans="1:7" x14ac:dyDescent="0.25">
      <c r="A506" s="41" t="s">
        <v>473</v>
      </c>
      <c r="B506" s="35">
        <v>3.99</v>
      </c>
      <c r="C506" s="35">
        <v>3.99</v>
      </c>
      <c r="D506" s="35">
        <v>3.99</v>
      </c>
      <c r="G506" s="75"/>
    </row>
    <row r="507" spans="1:7" x14ac:dyDescent="0.25">
      <c r="A507" s="42" t="s">
        <v>474</v>
      </c>
      <c r="B507" s="35" t="e">
        <f>IF([1]!PG_BOEUF[[#This Row],[Colonne34]]="","",([1]!PG_BOEUF[[#This Row],[Colonne37]]*(1+$G$14)))</f>
        <v>#REF!</v>
      </c>
      <c r="C507" s="35">
        <v>3.2301036204262514</v>
      </c>
      <c r="D507" s="35">
        <v>3.2301036204262514</v>
      </c>
      <c r="G507" s="75"/>
    </row>
    <row r="508" spans="1:7" x14ac:dyDescent="0.25">
      <c r="A508" s="42" t="s">
        <v>475</v>
      </c>
      <c r="B508" s="35" t="e">
        <f>IF([1]!PG_BOEUF[[#This Row],[Colonne34]]="","",([1]!PG_BOEUF[[#This Row],[Colonne37]]*(1+$G$14)))</f>
        <v>#REF!</v>
      </c>
      <c r="C508" s="35">
        <v>3.691546994772859</v>
      </c>
      <c r="D508" s="35">
        <v>3.691546994772859</v>
      </c>
      <c r="G508" s="75"/>
    </row>
    <row r="509" spans="1:7" x14ac:dyDescent="0.25">
      <c r="A509" s="42" t="s">
        <v>476</v>
      </c>
      <c r="B509" s="35" t="e">
        <f>IF([1]!PG_BOEUF[[#This Row],[Colonne34]]="","",([1]!PG_BOEUF[[#This Row],[Colonne37]]*(1+$G$14)))</f>
        <v>#REF!</v>
      </c>
      <c r="C509" s="35">
        <v>5.7920625193670734</v>
      </c>
      <c r="D509" s="35">
        <v>5.7920625193670734</v>
      </c>
      <c r="G509" s="75"/>
    </row>
    <row r="510" spans="1:7" x14ac:dyDescent="0.25">
      <c r="A510" s="41" t="s">
        <v>477</v>
      </c>
      <c r="B510" s="35">
        <v>11.71</v>
      </c>
      <c r="C510" s="35">
        <v>11.71</v>
      </c>
      <c r="D510" s="35">
        <v>11.71</v>
      </c>
      <c r="G510" s="75"/>
    </row>
    <row r="511" spans="1:7" x14ac:dyDescent="0.25">
      <c r="A511" s="42" t="s">
        <v>478</v>
      </c>
      <c r="B511" s="35" t="e">
        <f>IF([1]!PG_BOEUF[[#This Row],[Colonne34]]="","",([1]!PG_BOEUF[[#This Row],[Colonne37]]*(1+$G$14)))</f>
        <v>#REF!</v>
      </c>
      <c r="C511" s="35">
        <v>3.2356346197762962</v>
      </c>
      <c r="D511" s="35">
        <v>3.2356346197762962</v>
      </c>
      <c r="G511" s="75"/>
    </row>
    <row r="512" spans="1:7" x14ac:dyDescent="0.25">
      <c r="A512" s="42" t="s">
        <v>479</v>
      </c>
      <c r="B512" s="35" t="e">
        <f>IF([1]!PG_BOEUF[[#This Row],[Colonne34]]="","",([1]!PG_BOEUF[[#This Row],[Colonne37]]*(1+$G$14)))</f>
        <v>#REF!</v>
      </c>
      <c r="C512" s="35">
        <v>3.8204683636363637</v>
      </c>
      <c r="D512" s="35">
        <v>3.8204683636363637</v>
      </c>
      <c r="G512" s="75"/>
    </row>
    <row r="513" spans="1:7" x14ac:dyDescent="0.25">
      <c r="A513" s="17" t="s">
        <v>480</v>
      </c>
      <c r="B513" s="43">
        <v>4.2</v>
      </c>
      <c r="C513" s="43">
        <v>4.2</v>
      </c>
      <c r="D513" s="43">
        <v>4.2</v>
      </c>
      <c r="G513" s="75"/>
    </row>
    <row r="514" spans="1:7" x14ac:dyDescent="0.25">
      <c r="A514" s="17" t="s">
        <v>481</v>
      </c>
      <c r="B514" s="43">
        <v>4.59</v>
      </c>
      <c r="C514" s="43">
        <v>4.59</v>
      </c>
      <c r="D514" s="43">
        <v>4.59</v>
      </c>
      <c r="G514" s="75"/>
    </row>
    <row r="515" spans="1:7" x14ac:dyDescent="0.25">
      <c r="A515" s="42" t="s">
        <v>482</v>
      </c>
      <c r="B515" s="35" t="e">
        <f>IF([1]!PG_BOEUF[[#This Row],[Colonne34]]="","",([1]!PG_BOEUF[[#This Row],[Colonne37]]*(1+$G$14)))</f>
        <v>#REF!</v>
      </c>
      <c r="C515" s="35">
        <v>3.2301036204262514</v>
      </c>
      <c r="D515" s="35">
        <v>3.2301036204262514</v>
      </c>
      <c r="G515" s="75"/>
    </row>
    <row r="516" spans="1:7" x14ac:dyDescent="0.25">
      <c r="A516" s="42" t="s">
        <v>483</v>
      </c>
      <c r="B516" s="35" t="e">
        <f>IF([1]!PG_BOEUF[[#This Row],[Colonne34]]="","",([1]!PG_BOEUF[[#This Row],[Colonne37]]*(1+$G$14)))</f>
        <v>#REF!</v>
      </c>
      <c r="C516" s="35">
        <v>4.3990489090909088</v>
      </c>
      <c r="D516" s="35">
        <v>4.3990489090909088</v>
      </c>
      <c r="G516" s="75"/>
    </row>
    <row r="517" spans="1:7" x14ac:dyDescent="0.25">
      <c r="A517" s="42" t="s">
        <v>484</v>
      </c>
      <c r="B517" s="35" t="e">
        <f>IF([1]!PG_BOEUF[[#This Row],[Colonne34]]="","",([1]!PG_BOEUF[[#This Row],[Colonne37]]*(1+$G$14)))</f>
        <v>#REF!</v>
      </c>
      <c r="C517" s="35">
        <v>3.691546994772859</v>
      </c>
      <c r="D517" s="35">
        <v>3.691546994772859</v>
      </c>
      <c r="G517" s="75"/>
    </row>
    <row r="518" spans="1:7" x14ac:dyDescent="0.25">
      <c r="A518" s="41" t="s">
        <v>485</v>
      </c>
      <c r="B518" s="35">
        <v>4.5599999999999996</v>
      </c>
      <c r="C518" s="35">
        <v>4.5599999999999996</v>
      </c>
      <c r="D518" s="35">
        <v>4.5599999999999996</v>
      </c>
      <c r="G518" s="75"/>
    </row>
    <row r="519" spans="1:7" x14ac:dyDescent="0.25">
      <c r="A519" s="42" t="s">
        <v>486</v>
      </c>
      <c r="B519" s="35" t="e">
        <f>IF([1]!PG_BOEUF[[#This Row],[Colonne34]]="","",([1]!PG_BOEUF[[#This Row],[Colonne37]]*(1+$G$14)))</f>
        <v>#REF!</v>
      </c>
      <c r="C519" s="35">
        <v>4.7282143015241411</v>
      </c>
      <c r="D519" s="35">
        <v>4.7282143015241411</v>
      </c>
      <c r="G519" s="75"/>
    </row>
    <row r="520" spans="1:7" x14ac:dyDescent="0.25">
      <c r="A520" s="52" t="s">
        <v>487</v>
      </c>
      <c r="B520" s="35" t="e">
        <f>IF([1]!PG_BOEUF[[#This Row],[Colonne34]]="","",([1]!PG_BOEUF[[#This Row],[Colonne37]]*(1+$G$14)))</f>
        <v>#REF!</v>
      </c>
      <c r="C520" s="35">
        <v>4.3742303431212646</v>
      </c>
      <c r="D520" s="35">
        <v>4.3742303431212646</v>
      </c>
      <c r="G520" s="75"/>
    </row>
    <row r="521" spans="1:7" x14ac:dyDescent="0.25">
      <c r="A521" s="42" t="s">
        <v>488</v>
      </c>
      <c r="B521" s="35" t="e">
        <f>IF([1]!PG_BOEUF[[#This Row],[Colonne34]]="","",([1]!PG_BOEUF[[#This Row],[Colonne37]]*(1+$G$14)))</f>
        <v>#REF!</v>
      </c>
      <c r="C521" s="35">
        <v>3.691546994772859</v>
      </c>
      <c r="D521" s="35">
        <v>3.691546994772859</v>
      </c>
      <c r="G521" s="75"/>
    </row>
    <row r="522" spans="1:7" x14ac:dyDescent="0.25">
      <c r="A522" s="42" t="s">
        <v>489</v>
      </c>
      <c r="B522" s="35" t="e">
        <f>IF([1]!PG_BOEUF[[#This Row],[Colonne34]]="","",([1]!PG_BOEUF[[#This Row],[Colonne37]]*(1+$G$14)))</f>
        <v>#REF!</v>
      </c>
      <c r="C522" s="35">
        <v>4.3347621818181814</v>
      </c>
      <c r="D522" s="35">
        <v>4.3347621818181814</v>
      </c>
      <c r="G522" s="75"/>
    </row>
    <row r="523" spans="1:7" x14ac:dyDescent="0.25">
      <c r="A523" s="42" t="s">
        <v>490</v>
      </c>
      <c r="B523" s="35" t="e">
        <f>IF([1]!PG_BOEUF[[#This Row],[Colonne34]]="","",([1]!PG_BOEUF[[#This Row],[Colonne37]]*(1+$G$14)))</f>
        <v>#REF!</v>
      </c>
      <c r="C523" s="35">
        <v>3.691546994772859</v>
      </c>
      <c r="D523" s="35">
        <v>3.691546994772859</v>
      </c>
      <c r="G523" s="75"/>
    </row>
    <row r="524" spans="1:7" x14ac:dyDescent="0.25">
      <c r="A524" s="42" t="s">
        <v>491</v>
      </c>
      <c r="B524" s="35" t="e">
        <f>IF([1]!PG_BOEUF[[#This Row],[Colonne34]]="","",([1]!PG_BOEUF[[#This Row],[Colonne37]]*(1+$G$14)))</f>
        <v>#REF!</v>
      </c>
      <c r="C524" s="35">
        <v>3.2869938994552856</v>
      </c>
      <c r="D524" s="35">
        <v>3.2869938994552856</v>
      </c>
      <c r="G524" s="75"/>
    </row>
    <row r="525" spans="1:7" x14ac:dyDescent="0.25">
      <c r="A525" s="42" t="s">
        <v>492</v>
      </c>
      <c r="B525" s="35" t="e">
        <f>IF([1]!PG_BOEUF[[#This Row],[Colonne34]]="","",([1]!PG_BOEUF[[#This Row],[Colonne37]]*(1+$G$14)))</f>
        <v>#REF!</v>
      </c>
      <c r="C525" s="35">
        <v>3.287806909090909</v>
      </c>
      <c r="D525" s="35">
        <v>3.287806909090909</v>
      </c>
      <c r="G525" s="75"/>
    </row>
    <row r="526" spans="1:7" x14ac:dyDescent="0.25">
      <c r="A526" s="42" t="s">
        <v>493</v>
      </c>
      <c r="B526" s="35" t="e">
        <f>IF([1]!PG_BOEUF[[#This Row],[Colonne34]]="","",([1]!PG_BOEUF[[#This Row],[Colonne37]]*(1+$G$14)))</f>
        <v>#REF!</v>
      </c>
      <c r="C526" s="35">
        <v>3.1637316282257117</v>
      </c>
      <c r="D526" s="35">
        <v>3.1637316282257117</v>
      </c>
      <c r="G526" s="75"/>
    </row>
    <row r="527" spans="1:7" x14ac:dyDescent="0.25">
      <c r="A527" s="42" t="s">
        <v>494</v>
      </c>
      <c r="B527" s="35" t="e">
        <f>IF([1]!PG_BOEUF[[#This Row],[Colonne34]]="","",([1]!PG_BOEUF[[#This Row],[Colonne37]]*(1+$G$14)))</f>
        <v>#REF!</v>
      </c>
      <c r="C527" s="35">
        <v>3.7469978181818182</v>
      </c>
      <c r="D527" s="35">
        <v>3.7469978181818182</v>
      </c>
      <c r="G527" s="75"/>
    </row>
    <row r="528" spans="1:7" x14ac:dyDescent="0.25">
      <c r="A528" s="42" t="s">
        <v>495</v>
      </c>
      <c r="B528" s="35" t="e">
        <f>IF([1]!PG_BOEUF[[#This Row],[Colonne34]]="","",([1]!PG_BOEUF[[#This Row],[Colonne37]]*(1+$G$14)))</f>
        <v>#REF!</v>
      </c>
      <c r="C528" s="35">
        <v>2.8761196620233744</v>
      </c>
      <c r="D528" s="35">
        <v>2.8761196620233744</v>
      </c>
      <c r="G528" s="75"/>
    </row>
    <row r="529" spans="1:7" x14ac:dyDescent="0.25">
      <c r="A529" s="42" t="s">
        <v>496</v>
      </c>
      <c r="B529" s="35">
        <v>2.63</v>
      </c>
      <c r="C529" s="35">
        <v>2.63</v>
      </c>
      <c r="D529" s="35">
        <v>2.63</v>
      </c>
      <c r="G529" s="75"/>
    </row>
    <row r="530" spans="1:7" x14ac:dyDescent="0.25">
      <c r="A530" s="42" t="s">
        <v>497</v>
      </c>
      <c r="B530" s="35" t="e">
        <f>IF([1]!PG_BOEUF[[#This Row],[Colonne34]]="","",([1]!PG_BOEUF[[#This Row],[Colonne37]]*(1+$G$14)))</f>
        <v>#REF!</v>
      </c>
      <c r="C530" s="35">
        <v>1.7146097985139348</v>
      </c>
      <c r="D530" s="35">
        <v>1.7146097985139348</v>
      </c>
      <c r="G530" s="75"/>
    </row>
    <row r="531" spans="1:7" x14ac:dyDescent="0.25">
      <c r="A531" s="42" t="s">
        <v>498</v>
      </c>
      <c r="B531" s="35" t="e">
        <f>IF([1]!PG_BOEUF[[#This Row],[Colonne34]]="","",([1]!PG_BOEUF[[#This Row],[Colonne37]]*(1+$G$14)))</f>
        <v>#REF!</v>
      </c>
      <c r="C531" s="35">
        <v>2.8761196620233744</v>
      </c>
      <c r="D531" s="35">
        <v>2.8761196620233744</v>
      </c>
      <c r="G531" s="75"/>
    </row>
    <row r="532" spans="1:7" x14ac:dyDescent="0.25">
      <c r="A532" s="42" t="s">
        <v>499</v>
      </c>
      <c r="B532" s="35" t="e">
        <f>IF([1]!PG_BOEUF[[#This Row],[Colonne34]]="","",([1]!PG_BOEUF[[#This Row],[Colonne37]]*(1+$G$14)))</f>
        <v>#REF!</v>
      </c>
      <c r="C532" s="35">
        <v>4.3868726273499385</v>
      </c>
      <c r="D532" s="35">
        <v>4.3868726273499385</v>
      </c>
      <c r="G532" s="75"/>
    </row>
    <row r="533" spans="1:7" ht="16.5" thickBot="1" x14ac:dyDescent="0.3">
      <c r="A533" s="49" t="s">
        <v>500</v>
      </c>
      <c r="B533" s="35">
        <v>4.59</v>
      </c>
      <c r="C533" s="35">
        <v>4.59</v>
      </c>
      <c r="D533" s="35">
        <v>4.59</v>
      </c>
      <c r="G533" s="75"/>
    </row>
    <row r="534" spans="1:7" ht="16.5" x14ac:dyDescent="0.25">
      <c r="A534" s="33" t="s">
        <v>501</v>
      </c>
      <c r="B534"/>
      <c r="C534"/>
      <c r="D534"/>
      <c r="G534" s="75"/>
    </row>
    <row r="535" spans="1:7" ht="16.5" x14ac:dyDescent="0.25">
      <c r="A535" s="34" t="s">
        <v>0</v>
      </c>
      <c r="B535" s="35" t="s">
        <v>94</v>
      </c>
      <c r="C535" s="35" t="s">
        <v>94</v>
      </c>
      <c r="D535" s="35" t="s">
        <v>94</v>
      </c>
      <c r="G535" s="75"/>
    </row>
    <row r="536" spans="1:7" x14ac:dyDescent="0.25">
      <c r="A536" s="42" t="s">
        <v>502</v>
      </c>
      <c r="B536" s="35" t="e">
        <f>IF([1]!PG_FRANCAIS_LABEL[[#This Row],[Colonne34]]="","",([1]!PG_FRANCAIS_LABEL[[#This Row],[Colonne37]]*(1+$G$14)))</f>
        <v>#REF!</v>
      </c>
      <c r="C536" s="35">
        <v>6.0207638114920821</v>
      </c>
      <c r="D536" s="35">
        <v>6.0207638114920821</v>
      </c>
      <c r="G536" s="75"/>
    </row>
    <row r="537" spans="1:7" x14ac:dyDescent="0.25">
      <c r="A537" s="41" t="s">
        <v>503</v>
      </c>
      <c r="B537" s="35">
        <v>3.85</v>
      </c>
      <c r="C537" s="35">
        <v>3.85</v>
      </c>
      <c r="D537" s="35">
        <v>3.85</v>
      </c>
      <c r="G537" s="75"/>
    </row>
    <row r="538" spans="1:7" x14ac:dyDescent="0.25">
      <c r="A538" s="41" t="s">
        <v>504</v>
      </c>
      <c r="B538" s="35">
        <v>4.7699999999999996</v>
      </c>
      <c r="C538" s="35">
        <v>4.7699999999999996</v>
      </c>
      <c r="D538" s="35">
        <v>4.7699999999999996</v>
      </c>
      <c r="G538" s="75"/>
    </row>
    <row r="539" spans="1:7" x14ac:dyDescent="0.25">
      <c r="A539" s="42" t="s">
        <v>505</v>
      </c>
      <c r="B539" s="35" t="e">
        <f>IF([1]!PG_FRANCAIS_LABEL[[#This Row],[Colonne34]]="","",([1]!PG_FRANCAIS_LABEL[[#This Row],[Colonne37]]*(1+$G$14)))</f>
        <v>#REF!</v>
      </c>
      <c r="C539" s="35">
        <v>3.8296521818181817</v>
      </c>
      <c r="D539" s="35">
        <v>3.8296521818181817</v>
      </c>
      <c r="G539" s="75"/>
    </row>
    <row r="540" spans="1:7" x14ac:dyDescent="0.25">
      <c r="A540" s="42" t="s">
        <v>506</v>
      </c>
      <c r="B540" s="35" t="e">
        <f>IF([1]!PG_FRANCAIS_LABEL[[#This Row],[Colonne34]]="","",([1]!PG_FRANCAIS_LABEL[[#This Row],[Colonne37]]*(1+$G$14)))</f>
        <v>#REF!</v>
      </c>
      <c r="C540" s="35">
        <v>4.0509822</v>
      </c>
      <c r="D540" s="35">
        <v>4.0509822</v>
      </c>
      <c r="G540" s="75"/>
    </row>
    <row r="541" spans="1:7" x14ac:dyDescent="0.25">
      <c r="A541" s="41" t="s">
        <v>507</v>
      </c>
      <c r="B541" s="35">
        <v>5.0999999999999996</v>
      </c>
      <c r="C541" s="35">
        <v>5.0999999999999996</v>
      </c>
      <c r="D541" s="35">
        <v>5.0999999999999996</v>
      </c>
      <c r="G541" s="75"/>
    </row>
    <row r="542" spans="1:7" x14ac:dyDescent="0.25">
      <c r="A542" s="41" t="s">
        <v>508</v>
      </c>
      <c r="B542" s="35">
        <v>5.91</v>
      </c>
      <c r="C542" s="35">
        <v>5.91</v>
      </c>
      <c r="D542" s="35">
        <v>5.91</v>
      </c>
      <c r="G542" s="75"/>
    </row>
    <row r="543" spans="1:7" x14ac:dyDescent="0.25">
      <c r="A543" s="42" t="s">
        <v>509</v>
      </c>
      <c r="B543" s="35" t="e">
        <f>IF([1]!PG_FRANCAIS_LABEL[[#This Row],[Colonne34]]="","",([1]!PG_FRANCAIS_LABEL[[#This Row],[Colonne37]]*(1+$G$14)))</f>
        <v>#REF!</v>
      </c>
      <c r="C543" s="35">
        <v>8.0712546075361953</v>
      </c>
      <c r="D543" s="35">
        <v>8.0712546075361953</v>
      </c>
      <c r="G543" s="75"/>
    </row>
    <row r="544" spans="1:7" x14ac:dyDescent="0.25">
      <c r="A544" s="41" t="s">
        <v>510</v>
      </c>
      <c r="B544" s="35">
        <v>5.01</v>
      </c>
      <c r="C544" s="35">
        <v>5.01</v>
      </c>
      <c r="D544" s="35">
        <v>5.01</v>
      </c>
      <c r="G544" s="75"/>
    </row>
    <row r="545" spans="1:7" x14ac:dyDescent="0.25">
      <c r="A545" s="42" t="s">
        <v>511</v>
      </c>
      <c r="B545" s="35">
        <v>5.25</v>
      </c>
      <c r="C545" s="35">
        <v>5.25</v>
      </c>
      <c r="D545" s="35">
        <v>5.25</v>
      </c>
      <c r="G545" s="75"/>
    </row>
    <row r="546" spans="1:7" x14ac:dyDescent="0.25">
      <c r="A546" s="41" t="s">
        <v>512</v>
      </c>
      <c r="B546" s="35">
        <v>5.5</v>
      </c>
      <c r="C546" s="35">
        <v>5.5</v>
      </c>
      <c r="D546" s="35">
        <v>5.5</v>
      </c>
      <c r="G546" s="75"/>
    </row>
    <row r="547" spans="1:7" x14ac:dyDescent="0.25">
      <c r="A547" s="41" t="s">
        <v>513</v>
      </c>
      <c r="B547" s="35">
        <v>5.5</v>
      </c>
      <c r="C547" s="35">
        <v>5.5</v>
      </c>
      <c r="D547" s="35">
        <v>5.5</v>
      </c>
      <c r="G547" s="75"/>
    </row>
    <row r="548" spans="1:7" x14ac:dyDescent="0.25">
      <c r="A548" s="42" t="s">
        <v>514</v>
      </c>
      <c r="B548" s="35" t="e">
        <f>IF([1]!PG_FRANCAIS_LABEL[[#This Row],[Colonne34]]="","",([1]!PG_FRANCAIS_LABEL[[#This Row],[Colonne37]]*(1+$G$14)))</f>
        <v>#REF!</v>
      </c>
      <c r="C548" s="35">
        <v>4.9482532585242147</v>
      </c>
      <c r="D548" s="35">
        <v>4.9482532585242147</v>
      </c>
      <c r="G548" s="75"/>
    </row>
    <row r="549" spans="1:7" x14ac:dyDescent="0.25">
      <c r="A549" s="17" t="s">
        <v>515</v>
      </c>
      <c r="B549" s="43">
        <v>4.3499999999999996</v>
      </c>
      <c r="C549" s="43">
        <v>4.3499999999999996</v>
      </c>
      <c r="D549" s="43">
        <v>4.3499999999999996</v>
      </c>
      <c r="G549" s="75"/>
    </row>
    <row r="550" spans="1:7" x14ac:dyDescent="0.25">
      <c r="A550" s="42" t="s">
        <v>516</v>
      </c>
      <c r="B550" s="35" t="e">
        <f>IF([1]!PG_FRANCAIS_LABEL[[#This Row],[Colonne34]]="","",([1]!PG_FRANCAIS_LABEL[[#This Row],[Colonne37]]*(1+$G$14)))</f>
        <v>#REF!</v>
      </c>
      <c r="C550" s="35">
        <v>5.7490701818181815</v>
      </c>
      <c r="D550" s="35">
        <v>5.7490701818181815</v>
      </c>
      <c r="G550" s="75"/>
    </row>
    <row r="551" spans="1:7" x14ac:dyDescent="0.25">
      <c r="A551" s="42" t="s">
        <v>517</v>
      </c>
      <c r="B551" s="35" t="e">
        <f>IF([1]!PG_FRANCAIS_LABEL[[#This Row],[Colonne34]]="","",([1]!PG_FRANCAIS_LABEL[[#This Row],[Colonne37]]*(1+$G$14)))</f>
        <v>#REF!</v>
      </c>
      <c r="C551" s="35">
        <v>3.6918949090909083</v>
      </c>
      <c r="D551" s="35">
        <v>3.6918949090909083</v>
      </c>
      <c r="G551" s="75"/>
    </row>
    <row r="552" spans="1:7" x14ac:dyDescent="0.25">
      <c r="A552" s="42" t="s">
        <v>518</v>
      </c>
      <c r="B552" s="35" t="e">
        <f>IF([1]!PG_FRANCAIS_LABEL[[#This Row],[Colonne34]]="","",([1]!PG_FRANCAIS_LABEL[[#This Row],[Colonne37]]*(1+$G$14)))</f>
        <v>#REF!</v>
      </c>
      <c r="C552" s="35">
        <v>3.8296521818181817</v>
      </c>
      <c r="D552" s="35">
        <v>3.8296521818181817</v>
      </c>
      <c r="G552" s="75"/>
    </row>
    <row r="553" spans="1:7" x14ac:dyDescent="0.25">
      <c r="A553" s="41" t="s">
        <v>519</v>
      </c>
      <c r="B553" s="35">
        <v>4.21</v>
      </c>
      <c r="C553" s="35">
        <v>4.21</v>
      </c>
      <c r="D553" s="35">
        <v>4.21</v>
      </c>
      <c r="G553" s="75"/>
    </row>
    <row r="554" spans="1:7" x14ac:dyDescent="0.25">
      <c r="A554" s="42" t="s">
        <v>520</v>
      </c>
      <c r="B554" s="35" t="e">
        <f>IF([1]!PG_FRANCAIS_LABEL[[#This Row],[Colonne34]]="","",([1]!PG_FRANCAIS_LABEL[[#This Row],[Colonne37]]*(1+$G$14)))</f>
        <v>#REF!</v>
      </c>
      <c r="C554" s="35">
        <v>3.8480198181818182</v>
      </c>
      <c r="D554" s="35">
        <v>3.8480198181818182</v>
      </c>
      <c r="G554" s="75"/>
    </row>
    <row r="555" spans="1:7" x14ac:dyDescent="0.25">
      <c r="A555" s="41" t="s">
        <v>521</v>
      </c>
      <c r="B555" s="35" t="e">
        <f>IF([1]!PG_FRANCAIS_LABEL[[#This Row],[Colonne34]]="","",([1]!PG_FRANCAIS_LABEL[[#This Row],[Colonne37]]*(1+$G$14)))</f>
        <v>#REF!</v>
      </c>
      <c r="C555" s="35">
        <v>3.6919500119999999</v>
      </c>
      <c r="D555" s="35">
        <v>3.6919500119999999</v>
      </c>
      <c r="G555" s="75"/>
    </row>
    <row r="556" spans="1:7" x14ac:dyDescent="0.25">
      <c r="A556" s="42" t="s">
        <v>486</v>
      </c>
      <c r="B556" s="35" t="e">
        <f>IF([1]!PG_FRANCAIS_LABEL[[#This Row],[Colonne34]]="","",([1]!PG_FRANCAIS_LABEL[[#This Row],[Colonne37]]*(1+$G$14)))</f>
        <v>#REF!</v>
      </c>
      <c r="C556" s="35">
        <v>7.3623606434106907</v>
      </c>
      <c r="D556" s="35">
        <v>7.3623606434106907</v>
      </c>
      <c r="G556" s="75"/>
    </row>
    <row r="557" spans="1:7" x14ac:dyDescent="0.25">
      <c r="A557" s="41" t="s">
        <v>522</v>
      </c>
      <c r="B557" s="35">
        <v>4.38</v>
      </c>
      <c r="C557" s="35">
        <v>4.38</v>
      </c>
      <c r="D557" s="35">
        <v>4.38</v>
      </c>
      <c r="G557" s="75"/>
    </row>
    <row r="558" spans="1:7" x14ac:dyDescent="0.25">
      <c r="A558" s="41" t="s">
        <v>523</v>
      </c>
      <c r="B558" s="35">
        <v>3.85</v>
      </c>
      <c r="C558" s="35">
        <v>3.85</v>
      </c>
      <c r="D558" s="35">
        <v>3.85</v>
      </c>
      <c r="G558" s="75"/>
    </row>
    <row r="559" spans="1:7" x14ac:dyDescent="0.25">
      <c r="A559" s="41" t="s">
        <v>524</v>
      </c>
      <c r="B559" s="35">
        <v>6.25</v>
      </c>
      <c r="C559" s="35">
        <v>6.25</v>
      </c>
      <c r="D559" s="35">
        <v>6.25</v>
      </c>
      <c r="G559" s="75"/>
    </row>
    <row r="560" spans="1:7" x14ac:dyDescent="0.25">
      <c r="A560" s="41" t="s">
        <v>525</v>
      </c>
      <c r="B560" s="35">
        <v>4.01</v>
      </c>
      <c r="C560" s="35">
        <v>4.01</v>
      </c>
      <c r="D560" s="35">
        <v>4.01</v>
      </c>
      <c r="G560" s="75"/>
    </row>
    <row r="561" spans="1:7" x14ac:dyDescent="0.25">
      <c r="A561" s="42" t="s">
        <v>526</v>
      </c>
      <c r="B561" s="35" t="e">
        <f>IF([1]!PG_FRANCAIS_LABEL[[#This Row],[Colonne34]]="","",([1]!PG_FRANCAIS_LABEL[[#This Row],[Colonne37]]*(1+$G$14)))</f>
        <v>#REF!</v>
      </c>
      <c r="C561" s="35">
        <v>4.5827252727272727</v>
      </c>
      <c r="D561" s="35">
        <v>4.5827252727272727</v>
      </c>
      <c r="G561" s="75"/>
    </row>
    <row r="562" spans="1:7" x14ac:dyDescent="0.25">
      <c r="A562" s="41" t="s">
        <v>527</v>
      </c>
      <c r="B562" s="35">
        <v>5.04</v>
      </c>
      <c r="C562" s="35">
        <v>5.04</v>
      </c>
      <c r="D562" s="35">
        <v>5.04</v>
      </c>
      <c r="G562" s="75"/>
    </row>
    <row r="563" spans="1:7" x14ac:dyDescent="0.25">
      <c r="A563" s="42" t="s">
        <v>528</v>
      </c>
      <c r="B563" s="35" t="e">
        <f>IF([1]!PG_FRANCAIS_LABEL[[#This Row],[Colonne34]]="","",([1]!PG_FRANCAIS_LABEL[[#This Row],[Colonne37]]*(1+$G$14)))</f>
        <v>#REF!</v>
      </c>
      <c r="C563" s="35">
        <v>4.3015167600000002</v>
      </c>
      <c r="D563" s="35">
        <v>4.3015167600000002</v>
      </c>
      <c r="G563" s="75"/>
    </row>
    <row r="564" spans="1:7" x14ac:dyDescent="0.25">
      <c r="A564" s="42" t="s">
        <v>529</v>
      </c>
      <c r="B564" s="35" t="e">
        <f>IF([1]!PG_FRANCAIS_LABEL[[#This Row],[Colonne34]]="","",([1]!PG_FRANCAIS_LABEL[[#This Row],[Colonne37]]*(1+$G$14)))</f>
        <v>#REF!</v>
      </c>
      <c r="C564" s="35">
        <v>2.8740759000000002</v>
      </c>
      <c r="D564" s="35">
        <v>2.8740759000000002</v>
      </c>
      <c r="G564" s="75"/>
    </row>
    <row r="565" spans="1:7" x14ac:dyDescent="0.25">
      <c r="A565" s="42" t="s">
        <v>530</v>
      </c>
      <c r="B565" s="35" t="e">
        <f>IF([1]!PG_FRANCAIS_LABEL[[#This Row],[Colonne34]]="","",([1]!PG_FRANCAIS_LABEL[[#This Row],[Colonne37]]*(1+$G$14)))</f>
        <v>#REF!</v>
      </c>
      <c r="C565" s="35">
        <v>3.6276081818181818</v>
      </c>
      <c r="D565" s="35">
        <v>3.6276081818181818</v>
      </c>
      <c r="G565" s="75"/>
    </row>
    <row r="566" spans="1:7" x14ac:dyDescent="0.25">
      <c r="A566" s="41" t="s">
        <v>531</v>
      </c>
      <c r="B566" s="35">
        <v>4.17</v>
      </c>
      <c r="C566" s="35">
        <v>4.17</v>
      </c>
      <c r="D566" s="35">
        <v>4.17</v>
      </c>
      <c r="G566" s="75"/>
    </row>
    <row r="567" spans="1:7" x14ac:dyDescent="0.25">
      <c r="A567" s="42" t="s">
        <v>532</v>
      </c>
      <c r="B567" s="35" t="e">
        <f>IF([1]!PG_FRANCAIS_LABEL[[#This Row],[Colonne34]]="","",([1]!PG_FRANCAIS_LABEL[[#This Row],[Colonne37]]*(1+$G$14)))</f>
        <v>#REF!</v>
      </c>
      <c r="C567" s="35">
        <v>3.7893352199999999</v>
      </c>
      <c r="D567" s="35">
        <v>3.7893352199999999</v>
      </c>
      <c r="G567" s="75"/>
    </row>
    <row r="568" spans="1:7" x14ac:dyDescent="0.25">
      <c r="A568" s="41" t="s">
        <v>533</v>
      </c>
      <c r="B568" s="35">
        <v>5.4</v>
      </c>
      <c r="C568" s="35">
        <v>5.4</v>
      </c>
      <c r="D568" s="35">
        <v>5.4</v>
      </c>
      <c r="G568" s="75"/>
    </row>
    <row r="569" spans="1:7" x14ac:dyDescent="0.25">
      <c r="A569" s="41" t="s">
        <v>534</v>
      </c>
      <c r="B569" s="35">
        <v>5.4</v>
      </c>
      <c r="C569" s="35">
        <v>5.4</v>
      </c>
      <c r="D569" s="35">
        <v>5.4</v>
      </c>
      <c r="G569" s="75"/>
    </row>
    <row r="570" spans="1:7" x14ac:dyDescent="0.25">
      <c r="A570" s="42" t="s">
        <v>535</v>
      </c>
      <c r="B570" s="35" t="e">
        <f>IF([1]!PG_FRANCAIS_LABEL[[#This Row],[Colonne34]]="","",([1]!PG_FRANCAIS_LABEL[[#This Row],[Colonne37]]*(1+$G$14)))</f>
        <v>#REF!</v>
      </c>
      <c r="C570" s="35">
        <v>3.6278298822603414</v>
      </c>
      <c r="D570" s="35">
        <v>3.6278298822603414</v>
      </c>
      <c r="G570" s="75"/>
    </row>
    <row r="571" spans="1:7" x14ac:dyDescent="0.25">
      <c r="A571" s="41" t="s">
        <v>536</v>
      </c>
      <c r="B571" s="35">
        <v>4.71</v>
      </c>
      <c r="C571" s="35">
        <v>4.71</v>
      </c>
      <c r="D571" s="35">
        <v>4.71</v>
      </c>
      <c r="G571" s="75"/>
    </row>
    <row r="572" spans="1:7" x14ac:dyDescent="0.25">
      <c r="A572" s="42" t="s">
        <v>537</v>
      </c>
      <c r="B572" s="35" t="e">
        <f>IF([1]!PG_FRANCAIS_LABEL[[#This Row],[Colonne34]]="","",([1]!PG_FRANCAIS_LABEL[[#This Row],[Colonne37]]*(1+$G$14)))</f>
        <v>#REF!</v>
      </c>
      <c r="C572" s="35">
        <v>2.8740759000000002</v>
      </c>
      <c r="D572" s="35">
        <v>2.8740759000000002</v>
      </c>
      <c r="G572" s="75"/>
    </row>
    <row r="573" spans="1:7" x14ac:dyDescent="0.25">
      <c r="A573" s="41" t="s">
        <v>538</v>
      </c>
      <c r="B573" s="35">
        <v>5.89</v>
      </c>
      <c r="C573" s="35">
        <v>5.89</v>
      </c>
      <c r="D573" s="35">
        <v>5.89</v>
      </c>
      <c r="G573" s="75"/>
    </row>
    <row r="574" spans="1:7" x14ac:dyDescent="0.25">
      <c r="A574" s="42" t="s">
        <v>539</v>
      </c>
      <c r="B574" s="35" t="e">
        <f>IF([1]!PG_FRANCAIS_LABEL[[#This Row],[Colonne34]]="","",([1]!PG_FRANCAIS_LABEL[[#This Row],[Colonne37]]*(1+$G$14)))</f>
        <v>#REF!</v>
      </c>
      <c r="C574" s="35">
        <v>4.4160826250602891</v>
      </c>
      <c r="D574" s="35">
        <v>4.4160826250602891</v>
      </c>
      <c r="G574" s="75"/>
    </row>
    <row r="575" spans="1:7" ht="16.5" x14ac:dyDescent="0.25">
      <c r="A575" s="33" t="s">
        <v>540</v>
      </c>
      <c r="B575"/>
      <c r="C575"/>
      <c r="D575"/>
      <c r="G575" s="75"/>
    </row>
    <row r="576" spans="1:7" ht="16.5" x14ac:dyDescent="0.25">
      <c r="A576" s="34" t="s">
        <v>0</v>
      </c>
      <c r="B576" s="35" t="s">
        <v>94</v>
      </c>
      <c r="C576" s="35" t="s">
        <v>94</v>
      </c>
      <c r="D576" s="35" t="s">
        <v>94</v>
      </c>
      <c r="G576" s="75"/>
    </row>
    <row r="577" spans="1:7" x14ac:dyDescent="0.25">
      <c r="A577" s="42" t="s">
        <v>541</v>
      </c>
      <c r="B577" s="35" t="e">
        <f>IF([1]!PG_VEAU[[#This Row],[Colonne34]]="","",([1]!PG_VEAU[[#This Row],[Colonne37]]*(1+$G$14)))</f>
        <v>#REF!</v>
      </c>
      <c r="C577" s="35">
        <v>3.5531139824688762</v>
      </c>
      <c r="D577" s="35">
        <v>3.5531139824688762</v>
      </c>
      <c r="G577" s="75"/>
    </row>
    <row r="578" spans="1:7" x14ac:dyDescent="0.25">
      <c r="A578" s="17" t="s">
        <v>542</v>
      </c>
      <c r="B578" s="43">
        <v>4.43</v>
      </c>
      <c r="C578" s="43">
        <v>4.43</v>
      </c>
      <c r="D578" s="43">
        <v>4.43</v>
      </c>
      <c r="G578" s="75"/>
    </row>
    <row r="579" spans="1:7" x14ac:dyDescent="0.25">
      <c r="A579" s="42" t="s">
        <v>543</v>
      </c>
      <c r="B579" s="35" t="e">
        <f>IF([1]!PG_VEAU[[#This Row],[Colonne34]]="","",([1]!PG_VEAU[[#This Row],[Colonne37]]*(1+$G$14)))</f>
        <v>#REF!</v>
      </c>
      <c r="C579" s="35">
        <v>4.2429240000000004</v>
      </c>
      <c r="D579" s="35">
        <v>4.2429240000000004</v>
      </c>
      <c r="G579" s="75"/>
    </row>
    <row r="580" spans="1:7" x14ac:dyDescent="0.25">
      <c r="A580" s="42" t="s">
        <v>544</v>
      </c>
      <c r="B580" s="35" t="e">
        <f>IF([1]!PG_VEAU[[#This Row],[Colonne34]]="","",([1]!PG_VEAU[[#This Row],[Colonne37]]*(1+$G$14)))</f>
        <v>#REF!</v>
      </c>
      <c r="C580" s="35">
        <v>4.6540835400000002</v>
      </c>
      <c r="D580" s="35">
        <v>4.6540835400000002</v>
      </c>
      <c r="G580" s="75"/>
    </row>
    <row r="581" spans="1:7" x14ac:dyDescent="0.25">
      <c r="A581" s="42" t="s">
        <v>545</v>
      </c>
      <c r="B581" s="35" t="e">
        <f>IF([1]!PG_VEAU[[#This Row],[Colonne34]]="","",([1]!PG_VEAU[[#This Row],[Colonne37]]*(1+$G$14)))</f>
        <v>#REF!</v>
      </c>
      <c r="C581" s="35">
        <v>4.6543359530628265</v>
      </c>
      <c r="D581" s="35">
        <v>4.6543359530628265</v>
      </c>
      <c r="G581" s="75"/>
    </row>
    <row r="582" spans="1:7" x14ac:dyDescent="0.25">
      <c r="A582" s="17" t="s">
        <v>546</v>
      </c>
      <c r="B582" s="43">
        <v>5.75</v>
      </c>
      <c r="C582" s="43">
        <v>5.75</v>
      </c>
      <c r="D582" s="43">
        <v>5.75</v>
      </c>
      <c r="G582" s="75"/>
    </row>
    <row r="583" spans="1:7" x14ac:dyDescent="0.25">
      <c r="A583" s="42" t="s">
        <v>547</v>
      </c>
      <c r="B583" s="35" t="e">
        <f>IF([1]!PG_VEAU[[#This Row],[Colonne34]]="","",([1]!PG_VEAU[[#This Row],[Colonne37]]*(1+$G$14)))</f>
        <v>#REF!</v>
      </c>
      <c r="C583" s="35">
        <v>4.6543359530628265</v>
      </c>
      <c r="D583" s="35">
        <v>4.6543359530628265</v>
      </c>
      <c r="G583" s="75"/>
    </row>
    <row r="584" spans="1:7" x14ac:dyDescent="0.25">
      <c r="A584" s="42" t="s">
        <v>548</v>
      </c>
      <c r="B584" s="35" t="e">
        <f>IF([1]!PG_VEAU[[#This Row],[Colonne34]]="","",([1]!PG_VEAU[[#This Row],[Colonne37]]*(1+$G$14)))</f>
        <v>#REF!</v>
      </c>
      <c r="C584" s="35">
        <v>4.3058829940099939</v>
      </c>
      <c r="D584" s="35">
        <v>4.3058829940099939</v>
      </c>
      <c r="G584" s="75"/>
    </row>
    <row r="585" spans="1:7" x14ac:dyDescent="0.25">
      <c r="A585" s="42" t="s">
        <v>549</v>
      </c>
      <c r="B585" s="35" t="e">
        <f>IF([1]!PG_VEAU[[#This Row],[Colonne34]]="","",([1]!PG_VEAU[[#This Row],[Colonne37]]*(1+$G$14)))</f>
        <v>#REF!</v>
      </c>
      <c r="C585" s="35">
        <v>4.3163945454545454</v>
      </c>
      <c r="D585" s="35">
        <v>4.3163945454545454</v>
      </c>
      <c r="G585" s="75"/>
    </row>
    <row r="586" spans="1:7" x14ac:dyDescent="0.25">
      <c r="A586" s="17" t="s">
        <v>550</v>
      </c>
      <c r="B586" s="43">
        <v>4.8499999999999996</v>
      </c>
      <c r="C586" s="43">
        <v>4.8499999999999996</v>
      </c>
      <c r="D586" s="43">
        <v>4.8499999999999996</v>
      </c>
      <c r="G586" s="75"/>
    </row>
    <row r="587" spans="1:7" x14ac:dyDescent="0.25">
      <c r="A587" s="42" t="s">
        <v>551</v>
      </c>
      <c r="B587" s="35" t="e">
        <f>IF([1]!PG_VEAU[[#This Row],[Colonne34]]="","",([1]!PG_VEAU[[#This Row],[Colonne37]]*(1+$G$14)))</f>
        <v>#REF!</v>
      </c>
      <c r="C587" s="35">
        <v>4.7282143015241411</v>
      </c>
      <c r="D587" s="35">
        <v>4.7282143015241411</v>
      </c>
      <c r="G587" s="75"/>
    </row>
    <row r="588" spans="1:7" x14ac:dyDescent="0.25">
      <c r="A588" s="41" t="s">
        <v>552</v>
      </c>
      <c r="B588" s="35">
        <v>4.58</v>
      </c>
      <c r="C588" s="35">
        <v>4.58</v>
      </c>
      <c r="D588" s="35">
        <v>4.58</v>
      </c>
      <c r="G588" s="75"/>
    </row>
    <row r="589" spans="1:7" x14ac:dyDescent="0.25">
      <c r="A589" s="42" t="s">
        <v>553</v>
      </c>
      <c r="B589" s="35" t="e">
        <f>IF([1]!PG_VEAU[[#This Row],[Colonne34]]="","",([1]!PG_VEAU[[#This Row],[Colonne37]]*(1+$G$14)))</f>
        <v>#REF!</v>
      </c>
      <c r="C589" s="35">
        <v>3.9085411800000003</v>
      </c>
      <c r="D589" s="35">
        <v>3.9085411800000003</v>
      </c>
      <c r="G589" s="75"/>
    </row>
    <row r="590" spans="1:7" x14ac:dyDescent="0.25">
      <c r="A590" s="42" t="s">
        <v>554</v>
      </c>
      <c r="B590" s="35" t="e">
        <f>IF([1]!PG_VEAU[[#This Row],[Colonne34]]="","",([1]!PG_VEAU[[#This Row],[Colonne37]]*(1+$G$14)))</f>
        <v>#REF!</v>
      </c>
      <c r="C590" s="35">
        <v>5.7920625193670734</v>
      </c>
      <c r="D590" s="35">
        <v>5.7920625193670734</v>
      </c>
      <c r="G590" s="75"/>
    </row>
    <row r="591" spans="1:7" x14ac:dyDescent="0.25">
      <c r="A591" s="42" t="s">
        <v>555</v>
      </c>
      <c r="B591" s="35" t="e">
        <f>IF([1]!PG_VEAU[[#This Row],[Colonne34]]="","",([1]!PG_VEAU[[#This Row],[Colonne37]]*(1+$G$14)))</f>
        <v>#REF!</v>
      </c>
      <c r="C591" s="35">
        <v>2.2041990180000002</v>
      </c>
      <c r="D591" s="35">
        <v>2.2041990180000002</v>
      </c>
      <c r="G591" s="75"/>
    </row>
    <row r="592" spans="1:7" x14ac:dyDescent="0.25">
      <c r="A592" s="17" t="s">
        <v>556</v>
      </c>
      <c r="B592" s="43">
        <v>2.85</v>
      </c>
      <c r="C592" s="43">
        <v>2.85</v>
      </c>
      <c r="D592" s="43">
        <v>2.85</v>
      </c>
      <c r="G592" s="75"/>
    </row>
    <row r="593" spans="1:7" x14ac:dyDescent="0.25">
      <c r="A593" s="42" t="s">
        <v>557</v>
      </c>
      <c r="B593" s="35" t="e">
        <f>IF([1]!PG_VEAU[[#This Row],[Colonne34]]="","",([1]!PG_VEAU[[#This Row],[Colonne37]]*(1+$G$14)))</f>
        <v>#REF!</v>
      </c>
      <c r="C593" s="35">
        <v>3.6463113215171354</v>
      </c>
      <c r="D593" s="35">
        <v>3.6463113215171354</v>
      </c>
      <c r="G593" s="75"/>
    </row>
    <row r="594" spans="1:7" x14ac:dyDescent="0.25">
      <c r="A594" s="42" t="s">
        <v>558</v>
      </c>
      <c r="B594" s="35" t="e">
        <f>IF([1]!PG_VEAU[[#This Row],[Colonne34]]="","",([1]!PG_VEAU[[#This Row],[Colonne37]]*(1+$G$14)))</f>
        <v>#REF!</v>
      </c>
      <c r="C594" s="35">
        <v>3.9306741818181816</v>
      </c>
      <c r="D594" s="35">
        <v>3.9306741818181816</v>
      </c>
      <c r="G594" s="75"/>
    </row>
    <row r="595" spans="1:7" x14ac:dyDescent="0.25">
      <c r="A595" s="42" t="s">
        <v>559</v>
      </c>
      <c r="B595" s="35" t="e">
        <f>IF([1]!PG_VEAU[[#This Row],[Colonne34]]="","",([1]!PG_VEAU[[#This Row],[Colonne37]]*(1+$G$14)))</f>
        <v>#REF!</v>
      </c>
      <c r="C595" s="35">
        <v>3.9306741818181816</v>
      </c>
      <c r="D595" s="35">
        <v>3.9306741818181816</v>
      </c>
      <c r="G595" s="75"/>
    </row>
    <row r="596" spans="1:7" x14ac:dyDescent="0.25">
      <c r="A596" s="41" t="s">
        <v>560</v>
      </c>
      <c r="B596" s="35">
        <v>4.32</v>
      </c>
      <c r="C596" s="35">
        <v>4.32</v>
      </c>
      <c r="D596" s="35">
        <v>4.32</v>
      </c>
      <c r="G596" s="75"/>
    </row>
    <row r="597" spans="1:7" x14ac:dyDescent="0.25">
      <c r="A597" s="42" t="s">
        <v>561</v>
      </c>
      <c r="B597" s="35" t="e">
        <f>IF([1]!PG_VEAU[[#This Row],[Colonne34]]="","",([1]!PG_VEAU[[#This Row],[Colonne37]]*(1+$G$14)))</f>
        <v>#REF!</v>
      </c>
      <c r="C597" s="35">
        <v>3.1637316282257117</v>
      </c>
      <c r="D597" s="35">
        <v>3.1637316282257117</v>
      </c>
      <c r="G597" s="75"/>
    </row>
    <row r="598" spans="1:7" x14ac:dyDescent="0.25">
      <c r="A598" s="42" t="s">
        <v>562</v>
      </c>
      <c r="B598" s="35" t="e">
        <f>IF([1]!PG_VEAU[[#This Row],[Colonne34]]="","",([1]!PG_VEAU[[#This Row],[Colonne37]]*(1+$G$14)))</f>
        <v>#REF!</v>
      </c>
      <c r="C598" s="35">
        <v>4.0867990909090901</v>
      </c>
      <c r="D598" s="35">
        <v>4.0867990909090901</v>
      </c>
      <c r="G598" s="75"/>
    </row>
    <row r="599" spans="1:7" ht="16.5" thickBot="1" x14ac:dyDescent="0.3">
      <c r="A599" s="53"/>
      <c r="B599" s="35" t="e">
        <f>IF([1]!PG_VEAU[[#This Row],[Colonne34]]="","",([1]!PG_VEAU[[#This Row],[Colonne37]]*(1+$G$14)))</f>
        <v>#REF!</v>
      </c>
      <c r="C599" s="35">
        <v>0</v>
      </c>
      <c r="D599" s="35">
        <v>0</v>
      </c>
      <c r="G599" s="75"/>
    </row>
    <row r="600" spans="1:7" ht="16.5" x14ac:dyDescent="0.25">
      <c r="A600" s="33" t="s">
        <v>563</v>
      </c>
      <c r="B600"/>
      <c r="C600"/>
      <c r="D600"/>
      <c r="G600" s="75"/>
    </row>
    <row r="601" spans="1:7" x14ac:dyDescent="0.25">
      <c r="A601" s="51" t="s">
        <v>0</v>
      </c>
      <c r="B601" s="35" t="s">
        <v>94</v>
      </c>
      <c r="C601" s="35" t="s">
        <v>94</v>
      </c>
      <c r="D601" s="35" t="s">
        <v>94</v>
      </c>
      <c r="G601" s="75"/>
    </row>
    <row r="602" spans="1:7" x14ac:dyDescent="0.25">
      <c r="A602" s="54" t="s">
        <v>564</v>
      </c>
      <c r="B602" s="43">
        <v>6.84</v>
      </c>
      <c r="C602" s="43">
        <v>6.84</v>
      </c>
      <c r="D602" s="43">
        <v>6.84</v>
      </c>
      <c r="G602" s="75"/>
    </row>
    <row r="603" spans="1:7" x14ac:dyDescent="0.25">
      <c r="A603" s="42" t="s">
        <v>565</v>
      </c>
      <c r="B603" s="35" t="e">
        <f>IF([1]!PG_AGNEAU[[#This Row],[Colonne34]]="","",([1]!PG_AGNEAU[[#This Row],[Colonne37]]*(1+$G$14)))</f>
        <v>#REF!</v>
      </c>
      <c r="C603" s="35">
        <v>3.8274515502311059</v>
      </c>
      <c r="D603" s="35">
        <v>3.8274515502311059</v>
      </c>
      <c r="G603" s="75"/>
    </row>
    <row r="604" spans="1:7" x14ac:dyDescent="0.25">
      <c r="A604" s="41" t="s">
        <v>566</v>
      </c>
      <c r="B604" s="35">
        <v>7.81</v>
      </c>
      <c r="C604" s="35">
        <v>7.81</v>
      </c>
      <c r="D604" s="35">
        <v>7.81</v>
      </c>
      <c r="G604" s="75"/>
    </row>
    <row r="605" spans="1:7" x14ac:dyDescent="0.25">
      <c r="A605" s="42" t="s">
        <v>567</v>
      </c>
      <c r="B605" s="35" t="e">
        <f>IF([1]!PG_AGNEAU[[#This Row],[Colonne34]]="","",([1]!PG_AGNEAU[[#This Row],[Colonne37]]*(1+$G$14)))</f>
        <v>#REF!</v>
      </c>
      <c r="C605" s="35">
        <v>4.1371875138336236</v>
      </c>
      <c r="D605" s="35">
        <v>4.1371875138336236</v>
      </c>
      <c r="G605" s="75"/>
    </row>
    <row r="606" spans="1:7" x14ac:dyDescent="0.25">
      <c r="A606" s="42" t="s">
        <v>568</v>
      </c>
      <c r="B606" s="35" t="e">
        <f>IF([1]!PG_AGNEAU[[#This Row],[Colonne34]]="","",([1]!PG_AGNEAU[[#This Row],[Colonne37]]*(1+$G$14)))</f>
        <v>#REF!</v>
      </c>
      <c r="C606" s="35">
        <v>4.4266003636363633</v>
      </c>
      <c r="D606" s="35">
        <v>4.4266003636363633</v>
      </c>
      <c r="G606" s="75"/>
    </row>
    <row r="607" spans="1:7" x14ac:dyDescent="0.25">
      <c r="A607" s="42" t="s">
        <v>569</v>
      </c>
      <c r="B607" s="35" t="e">
        <f>IF([1]!PG_AGNEAU[[#This Row],[Colonne34]]="","",([1]!PG_AGNEAU[[#This Row],[Colonne37]]*(1+$G$14)))</f>
        <v>#REF!</v>
      </c>
      <c r="C607" s="35">
        <v>3.8274515502311059</v>
      </c>
      <c r="D607" s="35">
        <v>3.8274515502311059</v>
      </c>
      <c r="G607" s="75"/>
    </row>
    <row r="608" spans="1:7" x14ac:dyDescent="0.25">
      <c r="A608" s="42" t="s">
        <v>570</v>
      </c>
      <c r="B608" s="35" t="e">
        <f>IF([1]!PG_AGNEAU[[#This Row],[Colonne34]]="","",([1]!PG_AGNEAU[[#This Row],[Colonne37]]*(1+$G$14)))</f>
        <v>#REF!</v>
      </c>
      <c r="C608" s="35">
        <v>4.1878210909090905</v>
      </c>
      <c r="D608" s="35">
        <v>4.1878210909090905</v>
      </c>
      <c r="G608" s="75"/>
    </row>
    <row r="609" spans="1:7" x14ac:dyDescent="0.25">
      <c r="A609" s="47" t="s">
        <v>571</v>
      </c>
      <c r="B609" s="43" t="e">
        <f>IF([1]!PG_AGNEAU[[#This Row],[Colonne34]]="","",([1]!PG_AGNEAU[[#This Row],[Colonne37]]*(1+$G$14)))</f>
        <v>#REF!</v>
      </c>
      <c r="C609" s="43">
        <v>4.4266003636363633</v>
      </c>
      <c r="D609" s="43">
        <v>4.4266003636363633</v>
      </c>
      <c r="G609" s="75"/>
    </row>
    <row r="610" spans="1:7" x14ac:dyDescent="0.25">
      <c r="A610" s="42" t="s">
        <v>572</v>
      </c>
      <c r="B610" s="35" t="e">
        <f>IF([1]!PG_AGNEAU[[#This Row],[Colonne34]]="","",([1]!PG_AGNEAU[[#This Row],[Colonne37]]*(1+$G$14)))</f>
        <v>#REF!</v>
      </c>
      <c r="C610" s="35">
        <v>4.5827252727272727</v>
      </c>
      <c r="D610" s="35">
        <v>4.5827252727272727</v>
      </c>
      <c r="G610" s="75"/>
    </row>
    <row r="611" spans="1:7" x14ac:dyDescent="0.25">
      <c r="A611" s="41" t="s">
        <v>573</v>
      </c>
      <c r="B611" s="35">
        <v>5.04</v>
      </c>
      <c r="C611" s="35">
        <v>5.04</v>
      </c>
      <c r="D611" s="35">
        <v>5.04</v>
      </c>
      <c r="G611" s="75"/>
    </row>
    <row r="612" spans="1:7" x14ac:dyDescent="0.25">
      <c r="A612" s="42" t="s">
        <v>574</v>
      </c>
      <c r="B612" s="35" t="e">
        <f>IF([1]!PG_AGNEAU[[#This Row],[Colonne34]]="","",([1]!PG_AGNEAU[[#This Row],[Colonne37]]*(1+$G$14)))</f>
        <v>#REF!</v>
      </c>
      <c r="C612" s="35">
        <v>2.8761196620233744</v>
      </c>
      <c r="D612" s="35">
        <v>2.8761196620233744</v>
      </c>
      <c r="G612" s="75"/>
    </row>
    <row r="613" spans="1:7" x14ac:dyDescent="0.25">
      <c r="A613" s="41" t="s">
        <v>575</v>
      </c>
      <c r="B613" s="35" t="e">
        <f>IF([1]!PG_AGNEAU[[#This Row],[Colonne34]]="","",([1]!PG_AGNEAU[[#This Row],[Colonne37]]*(1+$G$14)))</f>
        <v>#REF!</v>
      </c>
      <c r="C613" s="35">
        <v>6.0246490140000004</v>
      </c>
      <c r="D613" s="35">
        <v>6.0246490140000004</v>
      </c>
      <c r="G613" s="75"/>
    </row>
    <row r="614" spans="1:7" x14ac:dyDescent="0.25">
      <c r="A614" s="42" t="s">
        <v>576</v>
      </c>
      <c r="B614" s="35" t="e">
        <f>IF([1]!PG_AGNEAU[[#This Row],[Colonne34]]="","",([1]!PG_AGNEAU[[#This Row],[Colonne37]]*(1+$G$14)))</f>
        <v>#REF!</v>
      </c>
      <c r="C614" s="35">
        <v>3.9270095385319141</v>
      </c>
      <c r="D614" s="35">
        <v>3.9270095385319141</v>
      </c>
      <c r="G614" s="75"/>
    </row>
    <row r="615" spans="1:7" x14ac:dyDescent="0.25">
      <c r="A615" s="32" t="s">
        <v>577</v>
      </c>
      <c r="B615" s="35" t="e">
        <f>IF([1]!PG_AGNEAU[[#This Row],[Colonne34]]="","",([1]!PG_AGNEAU[[#This Row],[Colonne37]]*(1+$G$14)))</f>
        <v>#REF!</v>
      </c>
      <c r="C615" s="35">
        <v>4.2061887272727265</v>
      </c>
      <c r="D615" s="35">
        <v>4.2061887272727265</v>
      </c>
      <c r="G615" s="75"/>
    </row>
    <row r="616" spans="1:7" x14ac:dyDescent="0.25">
      <c r="A616" s="55" t="s">
        <v>578</v>
      </c>
      <c r="B616" s="43">
        <v>5.35</v>
      </c>
      <c r="C616" s="43">
        <v>5.35</v>
      </c>
      <c r="D616" s="43">
        <v>5.35</v>
      </c>
      <c r="G616" s="75"/>
    </row>
    <row r="617" spans="1:7" ht="16.5" x14ac:dyDescent="0.25">
      <c r="A617" s="33" t="s">
        <v>579</v>
      </c>
      <c r="B617"/>
      <c r="C617"/>
      <c r="D617"/>
      <c r="G617" s="75"/>
    </row>
    <row r="618" spans="1:7" ht="16.5" x14ac:dyDescent="0.25">
      <c r="A618" s="34" t="s">
        <v>0</v>
      </c>
      <c r="B618" s="35" t="s">
        <v>94</v>
      </c>
      <c r="C618" s="35" t="s">
        <v>94</v>
      </c>
      <c r="D618" s="35" t="s">
        <v>94</v>
      </c>
      <c r="G618" s="75"/>
    </row>
    <row r="619" spans="1:7" x14ac:dyDescent="0.25">
      <c r="A619" s="42" t="s">
        <v>580</v>
      </c>
      <c r="B619" s="35" t="e">
        <f>IF([1]!PG_PORC[[#This Row],[Colonne34]]="","",([1]!PG_PORC[[#This Row],[Colonne37]]*(1+$G$14)))</f>
        <v>#REF!</v>
      </c>
      <c r="C619" s="35">
        <v>1.7146097985139348</v>
      </c>
      <c r="D619" s="35">
        <v>1.7146097985139348</v>
      </c>
      <c r="G619" s="75"/>
    </row>
    <row r="620" spans="1:7" x14ac:dyDescent="0.25">
      <c r="A620" s="42" t="s">
        <v>581</v>
      </c>
      <c r="B620" s="35" t="e">
        <f>IF([1]!PG_PORC[[#This Row],[Colonne34]]="","",([1]!PG_PORC[[#This Row],[Colonne37]]*(1+$G$14)))</f>
        <v>#REF!</v>
      </c>
      <c r="C620" s="35">
        <v>2.1398480040000001</v>
      </c>
      <c r="D620" s="35">
        <v>2.1398480040000001</v>
      </c>
      <c r="G620" s="75"/>
    </row>
    <row r="621" spans="1:7" x14ac:dyDescent="0.25">
      <c r="A621" s="41" t="s">
        <v>582</v>
      </c>
      <c r="B621" s="35">
        <v>2.75</v>
      </c>
      <c r="C621" s="35">
        <v>2.75</v>
      </c>
      <c r="D621" s="35">
        <v>2.75</v>
      </c>
      <c r="G621" s="75"/>
    </row>
    <row r="622" spans="1:7" x14ac:dyDescent="0.25">
      <c r="A622" s="42" t="s">
        <v>583</v>
      </c>
      <c r="B622" s="35" t="e">
        <f>IF([1]!PG_PORC[[#This Row],[Colonne34]]="","",([1]!PG_PORC[[#This Row],[Colonne37]]*(1+$G$14)))</f>
        <v>#REF!</v>
      </c>
      <c r="C622" s="35">
        <v>1.7146097985139348</v>
      </c>
      <c r="D622" s="35">
        <v>1.7146097985139348</v>
      </c>
      <c r="G622" s="75"/>
    </row>
    <row r="623" spans="1:7" x14ac:dyDescent="0.25">
      <c r="A623" s="41" t="s">
        <v>584</v>
      </c>
      <c r="B623" s="35">
        <v>2.75</v>
      </c>
      <c r="C623" s="35">
        <v>2.75</v>
      </c>
      <c r="D623" s="35">
        <v>2.75</v>
      </c>
      <c r="G623" s="75"/>
    </row>
    <row r="624" spans="1:7" x14ac:dyDescent="0.25">
      <c r="A624" s="42" t="s">
        <v>585</v>
      </c>
      <c r="B624" s="35" t="e">
        <f>IF([1]!PG_PORC[[#This Row],[Colonne34]]="","",([1]!PG_PORC[[#This Row],[Colonne37]]*(1+$G$14)))</f>
        <v>#REF!</v>
      </c>
      <c r="C624" s="35">
        <v>1.7146097985139348</v>
      </c>
      <c r="D624" s="35">
        <v>1.7146097985139348</v>
      </c>
      <c r="G624" s="75"/>
    </row>
    <row r="625" spans="1:7" x14ac:dyDescent="0.25">
      <c r="A625" s="42" t="s">
        <v>586</v>
      </c>
      <c r="B625" s="35" t="e">
        <f>IF([1]!PG_PORC[[#This Row],[Colonne34]]="","",([1]!PG_PORC[[#This Row],[Colonne37]]*(1+$G$14)))</f>
        <v>#REF!</v>
      </c>
      <c r="C625" s="35">
        <v>1.7146097985139348</v>
      </c>
      <c r="D625" s="35">
        <v>1.7146097985139348</v>
      </c>
      <c r="G625" s="75"/>
    </row>
    <row r="626" spans="1:7" x14ac:dyDescent="0.25">
      <c r="A626" s="42" t="s">
        <v>587</v>
      </c>
      <c r="B626" s="35" t="e">
        <f>IF([1]!PG_PORC[[#This Row],[Colonne34]]="","",([1]!PG_PORC[[#This Row],[Colonne37]]*(1+$G$14)))</f>
        <v>#REF!</v>
      </c>
      <c r="C626" s="35">
        <v>2.0296238181818178</v>
      </c>
      <c r="D626" s="35">
        <v>2.0296238181818178</v>
      </c>
      <c r="G626" s="75"/>
    </row>
    <row r="627" spans="1:7" x14ac:dyDescent="0.25">
      <c r="A627" s="42" t="s">
        <v>588</v>
      </c>
      <c r="B627" s="35" t="e">
        <f>IF([1]!PG_PORC[[#This Row],[Colonne34]]="","",([1]!PG_PORC[[#This Row],[Colonne37]]*(1+$G$14)))</f>
        <v>#REF!</v>
      </c>
      <c r="C627" s="35">
        <v>3.2411656191263418</v>
      </c>
      <c r="D627" s="35">
        <v>3.2411656191263418</v>
      </c>
      <c r="G627" s="75"/>
    </row>
    <row r="628" spans="1:7" x14ac:dyDescent="0.25">
      <c r="A628" s="42" t="s">
        <v>589</v>
      </c>
      <c r="B628" s="35" t="e">
        <f>IF([1]!PG_PORC[[#This Row],[Colonne34]]="","",([1]!PG_PORC[[#This Row],[Colonne37]]*(1+$G$14)))</f>
        <v>#REF!</v>
      </c>
      <c r="C628" s="35">
        <v>3.9582256363636357</v>
      </c>
      <c r="D628" s="35">
        <v>3.9582256363636357</v>
      </c>
      <c r="G628" s="75"/>
    </row>
    <row r="629" spans="1:7" x14ac:dyDescent="0.25">
      <c r="A629" s="42" t="s">
        <v>590</v>
      </c>
      <c r="B629" s="35" t="e">
        <f>IF([1]!PG_PORC[[#This Row],[Colonne34]]="","",([1]!PG_PORC[[#This Row],[Colonne37]]*(1+$G$14)))</f>
        <v>#REF!</v>
      </c>
      <c r="C629" s="35">
        <v>4.0590639599999996</v>
      </c>
      <c r="D629" s="35">
        <v>4.0590639599999996</v>
      </c>
      <c r="G629" s="75"/>
    </row>
    <row r="630" spans="1:7" x14ac:dyDescent="0.25">
      <c r="A630" s="41" t="s">
        <v>591</v>
      </c>
      <c r="B630" s="35">
        <v>4.3499999999999996</v>
      </c>
      <c r="C630" s="35">
        <v>4.3499999999999996</v>
      </c>
      <c r="D630" s="35">
        <v>4.3499999999999996</v>
      </c>
      <c r="G630" s="75"/>
    </row>
    <row r="631" spans="1:7" x14ac:dyDescent="0.25">
      <c r="A631" s="42" t="s">
        <v>592</v>
      </c>
      <c r="B631" s="35" t="e">
        <f>IF([1]!PG_PORC[[#This Row],[Colonne34]]="","",([1]!PG_PORC[[#This Row],[Colonne37]]*(1+$G$14)))</f>
        <v>#REF!</v>
      </c>
      <c r="C631" s="35">
        <v>1.7146097985139348</v>
      </c>
      <c r="D631" s="35">
        <v>1.7146097985139348</v>
      </c>
      <c r="G631" s="75"/>
    </row>
    <row r="632" spans="1:7" x14ac:dyDescent="0.25">
      <c r="A632" s="42" t="s">
        <v>593</v>
      </c>
      <c r="B632" s="35" t="e">
        <f>IF([1]!PG_PORC[[#This Row],[Colonne34]]="","",([1]!PG_PORC[[#This Row],[Colonne37]]*(1+$G$14)))</f>
        <v>#REF!</v>
      </c>
      <c r="C632" s="35">
        <v>2.8761196620233744</v>
      </c>
      <c r="D632" s="35">
        <v>2.8761196620233744</v>
      </c>
      <c r="G632" s="75"/>
    </row>
    <row r="633" spans="1:7" x14ac:dyDescent="0.25">
      <c r="A633" s="42" t="s">
        <v>594</v>
      </c>
      <c r="B633" s="35" t="e">
        <f>IF([1]!PG_PORC[[#This Row],[Colonne34]]="","",([1]!PG_PORC[[#This Row],[Colonne37]]*(1+$G$14)))</f>
        <v>#REF!</v>
      </c>
      <c r="C633" s="35">
        <v>2.5442597010206773</v>
      </c>
      <c r="D633" s="35">
        <v>2.5442597010206773</v>
      </c>
      <c r="G633" s="75"/>
    </row>
    <row r="634" spans="1:7" x14ac:dyDescent="0.25">
      <c r="A634" s="42" t="s">
        <v>595</v>
      </c>
      <c r="B634" s="35" t="e">
        <f>IF([1]!PG_PORC[[#This Row],[Colonne34]]="","",([1]!PG_PORC[[#This Row],[Colonne37]]*(1+$G$14)))</f>
        <v>#REF!</v>
      </c>
      <c r="C634" s="35">
        <v>3.0175271399999999</v>
      </c>
      <c r="D634" s="35">
        <v>3.0175271399999999</v>
      </c>
      <c r="G634" s="75"/>
    </row>
    <row r="635" spans="1:7" x14ac:dyDescent="0.25">
      <c r="A635" s="41" t="s">
        <v>596</v>
      </c>
      <c r="B635" s="35">
        <v>3.33</v>
      </c>
      <c r="C635" s="35">
        <v>3.33</v>
      </c>
      <c r="D635" s="35">
        <v>3.33</v>
      </c>
      <c r="G635" s="75"/>
    </row>
    <row r="636" spans="1:7" x14ac:dyDescent="0.25">
      <c r="A636" s="41" t="s">
        <v>597</v>
      </c>
      <c r="B636" s="35">
        <v>3.33</v>
      </c>
      <c r="C636" s="35">
        <v>3.33</v>
      </c>
      <c r="D636" s="35">
        <v>3.33</v>
      </c>
      <c r="G636" s="75"/>
    </row>
    <row r="637" spans="1:7" x14ac:dyDescent="0.25">
      <c r="A637" s="42" t="s">
        <v>598</v>
      </c>
      <c r="B637" s="35" t="e">
        <f>IF([1]!PG_PORC[[#This Row],[Colonne34]]="","",([1]!PG_PORC[[#This Row],[Colonne37]]*(1+$G$14)))</f>
        <v>#REF!</v>
      </c>
      <c r="C637" s="35">
        <v>3.6276081818181818</v>
      </c>
      <c r="D637" s="35">
        <v>3.6276081818181818</v>
      </c>
      <c r="G637" s="75"/>
    </row>
    <row r="638" spans="1:7" x14ac:dyDescent="0.25">
      <c r="A638" s="42" t="s">
        <v>599</v>
      </c>
      <c r="B638" s="35" t="e">
        <f>IF([1]!PG_PORC[[#This Row],[Colonne34]]="","",([1]!PG_PORC[[#This Row],[Colonne37]]*(1+$G$14)))</f>
        <v>#REF!</v>
      </c>
      <c r="C638" s="35">
        <v>3.1821929999999998</v>
      </c>
      <c r="D638" s="35">
        <v>3.1821929999999998</v>
      </c>
      <c r="G638" s="75"/>
    </row>
    <row r="639" spans="1:7" x14ac:dyDescent="0.25">
      <c r="A639" s="42" t="s">
        <v>600</v>
      </c>
      <c r="B639" s="35" t="e">
        <f>IF([1]!PG_PORC[[#This Row],[Colonne34]]="","",([1]!PG_PORC[[#This Row],[Colonne37]]*(1+$G$14)))</f>
        <v>#REF!</v>
      </c>
      <c r="C639" s="35">
        <v>2.5442597010206773</v>
      </c>
      <c r="D639" s="35">
        <v>2.5442597010206773</v>
      </c>
      <c r="G639" s="75"/>
    </row>
    <row r="640" spans="1:7" x14ac:dyDescent="0.25">
      <c r="A640" s="41" t="s">
        <v>601</v>
      </c>
      <c r="B640" s="35" t="e">
        <f>IF([1]!PG_PORC[[#This Row],[Colonne34]]="","",([1]!PG_PORC[[#This Row],[Colonne37]]*(1+$G$14)))</f>
        <v>#REF!</v>
      </c>
      <c r="C640" s="35">
        <v>2.9195358000000002</v>
      </c>
      <c r="D640" s="35">
        <v>2.9195358000000002</v>
      </c>
      <c r="G640" s="75"/>
    </row>
    <row r="641" spans="1:7" x14ac:dyDescent="0.25">
      <c r="A641" s="42" t="s">
        <v>602</v>
      </c>
      <c r="B641" s="35" t="e">
        <f>IF([1]!PG_PORC[[#This Row],[Colonne34]]="","",([1]!PG_PORC[[#This Row],[Colonne37]]*(1+$G$14)))</f>
        <v>#REF!</v>
      </c>
      <c r="C641" s="35">
        <v>3.0285428081340866</v>
      </c>
      <c r="D641" s="35">
        <v>3.0285428081340866</v>
      </c>
      <c r="G641" s="75"/>
    </row>
    <row r="642" spans="1:7" x14ac:dyDescent="0.25">
      <c r="A642" s="42" t="s">
        <v>603</v>
      </c>
      <c r="B642" s="35" t="e">
        <f>IF([1]!PG_PORC[[#This Row],[Colonne34]]="","",([1]!PG_PORC[[#This Row],[Colonne37]]*(1+$G$14)))</f>
        <v>#REF!</v>
      </c>
      <c r="C642" s="35">
        <v>3.8847550909090911</v>
      </c>
      <c r="D642" s="35">
        <v>3.8847550909090911</v>
      </c>
      <c r="G642" s="75"/>
    </row>
    <row r="643" spans="1:7" x14ac:dyDescent="0.25">
      <c r="A643" s="42" t="s">
        <v>604</v>
      </c>
      <c r="B643" s="35" t="e">
        <f>IF([1]!PG_PORC[[#This Row],[Colonne34]]="","",([1]!PG_PORC[[#This Row],[Colonne37]]*(1+$G$14)))</f>
        <v>#REF!</v>
      </c>
      <c r="C643" s="35">
        <v>2.9571894545454547</v>
      </c>
      <c r="D643" s="35">
        <v>2.9571894545454547</v>
      </c>
      <c r="G643" s="75"/>
    </row>
    <row r="644" spans="1:7" x14ac:dyDescent="0.25">
      <c r="A644" s="41" t="s">
        <v>605</v>
      </c>
      <c r="B644" s="35">
        <v>3.38</v>
      </c>
      <c r="C644" s="35">
        <v>3.38</v>
      </c>
      <c r="D644" s="35">
        <v>3.38</v>
      </c>
      <c r="G644" s="75"/>
    </row>
    <row r="645" spans="1:7" x14ac:dyDescent="0.25">
      <c r="A645" s="17" t="s">
        <v>606</v>
      </c>
      <c r="B645" s="43">
        <v>3.68</v>
      </c>
      <c r="C645" s="43">
        <v>3.68</v>
      </c>
      <c r="D645" s="43">
        <v>3.68</v>
      </c>
      <c r="G645" s="75"/>
    </row>
    <row r="646" spans="1:7" x14ac:dyDescent="0.25">
      <c r="A646" s="42" t="s">
        <v>607</v>
      </c>
      <c r="B646" s="35" t="e">
        <f>IF([1]!PG_PORC[[#This Row],[Colonne34]]="","",([1]!PG_PORC[[#This Row],[Colonne37]]*(1+$G$14)))</f>
        <v>#REF!</v>
      </c>
      <c r="C646" s="35">
        <v>3.2912967599999998</v>
      </c>
      <c r="D646" s="35">
        <v>3.2912967599999998</v>
      </c>
      <c r="G646" s="75"/>
    </row>
    <row r="647" spans="1:7" x14ac:dyDescent="0.25">
      <c r="A647" s="42" t="s">
        <v>608</v>
      </c>
      <c r="B647" s="35" t="e">
        <f>IF([1]!PG_PORC[[#This Row],[Colonne34]]="","",([1]!PG_PORC[[#This Row],[Colonne37]]*(1+$G$14)))</f>
        <v>#REF!</v>
      </c>
      <c r="C647" s="35">
        <v>3.8274515502311059</v>
      </c>
      <c r="D647" s="35">
        <v>3.8274515502311059</v>
      </c>
      <c r="G647" s="75"/>
    </row>
    <row r="648" spans="1:7" x14ac:dyDescent="0.25">
      <c r="A648" s="42" t="s">
        <v>609</v>
      </c>
      <c r="B648" s="35" t="e">
        <f>IF([1]!PG_PORC[[#This Row],[Colonne34]]="","",([1]!PG_PORC[[#This Row],[Colonne37]]*(1+$G$14)))</f>
        <v>#REF!</v>
      </c>
      <c r="C648" s="35">
        <v>3.9580419600000001</v>
      </c>
      <c r="D648" s="35">
        <v>3.9580419600000001</v>
      </c>
      <c r="G648" s="75"/>
    </row>
    <row r="649" spans="1:7" x14ac:dyDescent="0.25">
      <c r="A649" s="41" t="s">
        <v>610</v>
      </c>
      <c r="B649" s="35">
        <v>4.55</v>
      </c>
      <c r="C649" s="35">
        <v>4.55</v>
      </c>
      <c r="D649" s="35">
        <v>4.55</v>
      </c>
      <c r="G649" s="75"/>
    </row>
    <row r="650" spans="1:7" x14ac:dyDescent="0.25">
      <c r="A650" s="42" t="s">
        <v>611</v>
      </c>
      <c r="B650" s="35">
        <v>4.57</v>
      </c>
      <c r="C650" s="35">
        <v>4.57</v>
      </c>
      <c r="D650" s="35">
        <v>4.57</v>
      </c>
      <c r="G650" s="75"/>
    </row>
    <row r="651" spans="1:7" x14ac:dyDescent="0.25">
      <c r="A651" s="41" t="s">
        <v>612</v>
      </c>
      <c r="B651" s="35">
        <v>4.7699999999999996</v>
      </c>
      <c r="C651" s="35">
        <v>4.7699999999999996</v>
      </c>
      <c r="D651" s="35">
        <v>4.7699999999999996</v>
      </c>
      <c r="G651" s="75"/>
    </row>
    <row r="652" spans="1:7" x14ac:dyDescent="0.25">
      <c r="A652" s="42" t="s">
        <v>613</v>
      </c>
      <c r="B652" s="35" t="e">
        <f>IF([1]!PG_PORC[[#This Row],[Colonne34]]="","",([1]!PG_PORC[[#This Row],[Colonne37]]*(1+$G$14)))</f>
        <v>#REF!</v>
      </c>
      <c r="C652" s="35">
        <v>1.7699197920143841</v>
      </c>
      <c r="D652" s="35">
        <v>1.7699197920143841</v>
      </c>
      <c r="G652" s="75"/>
    </row>
    <row r="653" spans="1:7" x14ac:dyDescent="0.25">
      <c r="A653" s="42" t="s">
        <v>614</v>
      </c>
      <c r="B653" s="35" t="e">
        <f>IF([1]!PG_PORC[[#This Row],[Colonne34]]="","",([1]!PG_PORC[[#This Row],[Colonne37]]*(1+$G$14)))</f>
        <v>#REF!</v>
      </c>
      <c r="C653" s="35">
        <v>1.7699197920143841</v>
      </c>
      <c r="D653" s="35">
        <v>1.7699197920143841</v>
      </c>
      <c r="G653" s="75"/>
    </row>
    <row r="654" spans="1:7" x14ac:dyDescent="0.25">
      <c r="A654" s="42" t="s">
        <v>615</v>
      </c>
      <c r="B654" s="35" t="e">
        <f>IF([1]!PG_PORC[[#This Row],[Colonne34]]="","",([1]!PG_PORC[[#This Row],[Colonne37]]*(1+$G$14)))</f>
        <v>#REF!</v>
      </c>
      <c r="C654" s="35">
        <v>2.8761196620233744</v>
      </c>
      <c r="D654" s="35">
        <v>2.8761196620233744</v>
      </c>
      <c r="G654" s="75"/>
    </row>
    <row r="655" spans="1:7" x14ac:dyDescent="0.25">
      <c r="A655" s="42" t="s">
        <v>616</v>
      </c>
      <c r="B655" s="35" t="e">
        <f>IF([1]!PG_PORC[[#This Row],[Colonne34]]="","",([1]!PG_PORC[[#This Row],[Colonne37]]*(1+$G$14)))</f>
        <v>#REF!</v>
      </c>
      <c r="C655" s="35">
        <v>2.5442597010206773</v>
      </c>
      <c r="D655" s="35">
        <v>2.5442597010206773</v>
      </c>
      <c r="G655" s="75"/>
    </row>
    <row r="656" spans="1:7" x14ac:dyDescent="0.25">
      <c r="A656" s="42" t="s">
        <v>617</v>
      </c>
      <c r="B656" s="35" t="e">
        <f>IF([1]!PG_PORC[[#This Row],[Colonne34]]="","",([1]!PG_PORC[[#This Row],[Colonne37]]*(1+$G$14)))</f>
        <v>#REF!</v>
      </c>
      <c r="C656" s="35">
        <v>1.7146097985139348</v>
      </c>
      <c r="D656" s="35">
        <v>1.7146097985139348</v>
      </c>
      <c r="G656" s="75"/>
    </row>
    <row r="657" spans="1:7" x14ac:dyDescent="0.25">
      <c r="A657" s="42" t="s">
        <v>618</v>
      </c>
      <c r="B657" s="35" t="e">
        <f>IF([1]!PG_PORC[[#This Row],[Colonne34]]="","",([1]!PG_PORC[[#This Row],[Colonne37]]*(1+$G$14)))</f>
        <v>#REF!</v>
      </c>
      <c r="C657" s="35">
        <v>3.2411656191263418</v>
      </c>
      <c r="D657" s="35">
        <v>3.2411656191263418</v>
      </c>
      <c r="G657" s="75"/>
    </row>
    <row r="658" spans="1:7" x14ac:dyDescent="0.25">
      <c r="A658" s="17" t="s">
        <v>619</v>
      </c>
      <c r="B658" s="43">
        <v>5.25</v>
      </c>
      <c r="C658" s="43">
        <v>5.25</v>
      </c>
      <c r="D658" s="43">
        <v>5.25</v>
      </c>
      <c r="G658" s="75"/>
    </row>
    <row r="659" spans="1:7" x14ac:dyDescent="0.25">
      <c r="A659" s="42" t="s">
        <v>620</v>
      </c>
      <c r="B659" s="35" t="e">
        <f>IF([1]!PG_PORC[[#This Row],[Colonne34]]="","",([1]!PG_PORC[[#This Row],[Colonne37]]*(1+$G$14)))</f>
        <v>#REF!</v>
      </c>
      <c r="C659" s="35">
        <v>2.5442597010206773</v>
      </c>
      <c r="D659" s="35">
        <v>2.5442597010206773</v>
      </c>
      <c r="G659" s="75"/>
    </row>
    <row r="660" spans="1:7" x14ac:dyDescent="0.25">
      <c r="A660" s="41" t="s">
        <v>621</v>
      </c>
      <c r="B660" s="35">
        <v>4.05</v>
      </c>
      <c r="C660" s="35">
        <v>4.05</v>
      </c>
      <c r="D660" s="35">
        <v>4.05</v>
      </c>
      <c r="G660" s="75"/>
    </row>
    <row r="661" spans="1:7" x14ac:dyDescent="0.25">
      <c r="A661" s="42" t="s">
        <v>622</v>
      </c>
      <c r="B661" s="35" t="e">
        <f>IF([1]!PG_PORC[[#This Row],[Colonne34]]="","",([1]!PG_PORC[[#This Row],[Colonne37]]*(1+$G$14)))</f>
        <v>#REF!</v>
      </c>
      <c r="C661" s="35">
        <v>2.2013377413178907</v>
      </c>
      <c r="D661" s="35">
        <v>2.2013377413178907</v>
      </c>
      <c r="G661" s="75"/>
    </row>
    <row r="662" spans="1:7" x14ac:dyDescent="0.25">
      <c r="A662" s="42" t="s">
        <v>623</v>
      </c>
      <c r="B662" s="35" t="e">
        <f>IF([1]!PG_PORC[[#This Row],[Colonne34]]="","",([1]!PG_PORC[[#This Row],[Colonne37]]*(1+$G$14)))</f>
        <v>#REF!</v>
      </c>
      <c r="C662" s="35">
        <v>4.0408799999999996</v>
      </c>
      <c r="D662" s="35">
        <v>4.0408799999999996</v>
      </c>
      <c r="G662" s="75"/>
    </row>
    <row r="663" spans="1:7" x14ac:dyDescent="0.25">
      <c r="A663" s="42" t="s">
        <v>624</v>
      </c>
      <c r="B663" s="35" t="e">
        <f>IF([1]!PG_PORC[[#This Row],[Colonne34]]="","",([1]!PG_PORC[[#This Row],[Colonne37]]*(1+$G$14)))</f>
        <v>#REF!</v>
      </c>
      <c r="C663" s="35">
        <v>2.2013377413178907</v>
      </c>
      <c r="D663" s="35">
        <v>2.2013377413178907</v>
      </c>
      <c r="G663" s="75"/>
    </row>
    <row r="664" spans="1:7" x14ac:dyDescent="0.25">
      <c r="A664" s="41" t="s">
        <v>625</v>
      </c>
      <c r="B664" s="35">
        <v>3.42</v>
      </c>
      <c r="C664" s="35">
        <v>3.42</v>
      </c>
      <c r="D664" s="35">
        <v>3.42</v>
      </c>
      <c r="G664" s="75"/>
    </row>
    <row r="665" spans="1:7" x14ac:dyDescent="0.25">
      <c r="A665" s="42" t="s">
        <v>626</v>
      </c>
      <c r="B665" s="35" t="e">
        <f>IF([1]!PG_PORC[[#This Row],[Colonne34]]="","",([1]!PG_PORC[[#This Row],[Colonne37]]*(1+$G$14)))</f>
        <v>#REF!</v>
      </c>
      <c r="C665" s="35">
        <v>2.5442597010206773</v>
      </c>
      <c r="D665" s="35">
        <v>2.5442597010206773</v>
      </c>
      <c r="G665" s="75"/>
    </row>
    <row r="666" spans="1:7" x14ac:dyDescent="0.25">
      <c r="A666" s="42" t="s">
        <v>627</v>
      </c>
      <c r="B666" s="35" t="e">
        <f>IF([1]!PG_PORC[[#This Row],[Colonne34]]="","",([1]!PG_PORC[[#This Row],[Colonne37]]*(1+$G$14)))</f>
        <v>#REF!</v>
      </c>
      <c r="C666" s="35">
        <v>2.5439176363636364</v>
      </c>
      <c r="D666" s="35">
        <v>2.5439176363636364</v>
      </c>
      <c r="G666" s="75"/>
    </row>
    <row r="667" spans="1:7" x14ac:dyDescent="0.25">
      <c r="A667" s="42" t="s">
        <v>628</v>
      </c>
      <c r="B667" s="35" t="e">
        <f>IF([1]!PG_PORC[[#This Row],[Colonne34]]="","",([1]!PG_PORC[[#This Row],[Colonne37]]*(1+$G$14)))</f>
        <v>#REF!</v>
      </c>
      <c r="C667" s="35">
        <v>1.7146097985139348</v>
      </c>
      <c r="D667" s="35">
        <v>1.7146097985139348</v>
      </c>
      <c r="G667" s="75"/>
    </row>
    <row r="668" spans="1:7" x14ac:dyDescent="0.25">
      <c r="A668" s="42" t="s">
        <v>629</v>
      </c>
      <c r="B668" s="35" t="e">
        <f>IF([1]!PG_PORC[[#This Row],[Colonne34]]="","",([1]!PG_PORC[[#This Row],[Colonne37]]*(1+$G$14)))</f>
        <v>#REF!</v>
      </c>
      <c r="C668" s="35">
        <v>1.7146097985139348</v>
      </c>
      <c r="D668" s="35">
        <v>1.7146097985139348</v>
      </c>
      <c r="G668" s="75"/>
    </row>
    <row r="669" spans="1:7" x14ac:dyDescent="0.25">
      <c r="A669" s="42" t="s">
        <v>630</v>
      </c>
      <c r="B669" s="35" t="e">
        <f>IF([1]!PG_PORC[[#This Row],[Colonne34]]="","",([1]!PG_PORC[[#This Row],[Colonne37]]*(1+$G$14)))</f>
        <v>#REF!</v>
      </c>
      <c r="C669" s="35">
        <v>2.5442597010206773</v>
      </c>
      <c r="D669" s="35">
        <v>2.5442597010206773</v>
      </c>
      <c r="G669" s="75"/>
    </row>
    <row r="670" spans="1:7" x14ac:dyDescent="0.25">
      <c r="A670" s="42" t="s">
        <v>631</v>
      </c>
      <c r="B670" s="35" t="e">
        <f>IF([1]!PG_PORC[[#This Row],[Colonne34]]="","",([1]!PG_PORC[[#This Row],[Colonne37]]*(1+$G$14)))</f>
        <v>#REF!</v>
      </c>
      <c r="C670" s="35">
        <v>1.7146097985139348</v>
      </c>
      <c r="D670" s="35">
        <v>1.7146097985139348</v>
      </c>
      <c r="G670" s="75"/>
    </row>
    <row r="671" spans="1:7" x14ac:dyDescent="0.25">
      <c r="A671" s="41" t="s">
        <v>632</v>
      </c>
      <c r="B671" s="35" t="e">
        <f>IF([1]!PG_PORC[[#This Row],[Colonne34]]="","",([1]!PG_PORC[[#This Row],[Colonne37]]*(1+$G$14)))</f>
        <v>#REF!</v>
      </c>
      <c r="C671" s="35">
        <v>1.717374</v>
      </c>
      <c r="D671" s="35">
        <v>1.717374</v>
      </c>
      <c r="G671" s="75"/>
    </row>
    <row r="672" spans="1:7" x14ac:dyDescent="0.25">
      <c r="A672" s="42" t="s">
        <v>633</v>
      </c>
      <c r="B672" s="35" t="e">
        <f>IF([1]!PG_PORC[[#This Row],[Colonne34]]="","",([1]!PG_PORC[[#This Row],[Colonne37]]*(1+$G$14)))</f>
        <v>#REF!</v>
      </c>
      <c r="C672" s="35">
        <v>1.7146097985139348</v>
      </c>
      <c r="D672" s="35">
        <v>1.7146097985139348</v>
      </c>
      <c r="G672" s="75"/>
    </row>
    <row r="673" spans="1:7" x14ac:dyDescent="0.25">
      <c r="A673" s="42" t="s">
        <v>634</v>
      </c>
      <c r="B673" s="35" t="e">
        <f>IF([1]!PG_PORC[[#This Row],[Colonne34]]="","",([1]!PG_PORC[[#This Row],[Colonne37]]*(1+$G$14)))</f>
        <v>#REF!</v>
      </c>
      <c r="C673" s="35">
        <v>2.8761196620233744</v>
      </c>
      <c r="D673" s="35">
        <v>2.8761196620233744</v>
      </c>
      <c r="G673" s="75"/>
    </row>
    <row r="674" spans="1:7" x14ac:dyDescent="0.25">
      <c r="A674" s="42" t="s">
        <v>635</v>
      </c>
      <c r="B674" s="35" t="e">
        <f>IF([1]!PG_PORC[[#This Row],[Colonne34]]="","",([1]!PG_PORC[[#This Row],[Colonne37]]*(1+$G$14)))</f>
        <v>#REF!</v>
      </c>
      <c r="C674" s="35">
        <v>2.8760963400000001</v>
      </c>
      <c r="D674" s="35">
        <v>2.8760963400000001</v>
      </c>
      <c r="G674" s="75"/>
    </row>
    <row r="675" spans="1:7" x14ac:dyDescent="0.25">
      <c r="A675" s="42" t="s">
        <v>636</v>
      </c>
      <c r="B675" s="35" t="e">
        <f>IF([1]!PG_PORC[[#This Row],[Colonne34]]="","",([1]!PG_PORC[[#This Row],[Colonne37]]*(1+$G$14)))</f>
        <v>#REF!</v>
      </c>
      <c r="C675" s="35">
        <v>3.5458721999999998</v>
      </c>
      <c r="D675" s="35">
        <v>3.5458721999999998</v>
      </c>
      <c r="G675" s="75"/>
    </row>
    <row r="676" spans="1:7" x14ac:dyDescent="0.25">
      <c r="A676" s="42" t="s">
        <v>637</v>
      </c>
      <c r="B676" s="35" t="e">
        <f>IF([1]!PG_PORC[[#This Row],[Colonne34]]="","",([1]!PG_PORC[[#This Row],[Colonne37]]*(1+$G$14)))</f>
        <v>#REF!</v>
      </c>
      <c r="C676" s="35">
        <v>4.0509822</v>
      </c>
      <c r="D676" s="35">
        <v>4.0509822</v>
      </c>
      <c r="G676" s="75"/>
    </row>
    <row r="677" spans="1:7" x14ac:dyDescent="0.25">
      <c r="A677" s="41" t="s">
        <v>638</v>
      </c>
      <c r="B677" s="35">
        <v>3.57</v>
      </c>
      <c r="C677" s="35">
        <v>3.57</v>
      </c>
      <c r="D677" s="35">
        <v>3.57</v>
      </c>
      <c r="G677" s="75"/>
    </row>
    <row r="678" spans="1:7" x14ac:dyDescent="0.25">
      <c r="A678" s="42" t="s">
        <v>639</v>
      </c>
      <c r="B678" s="35" t="e">
        <f>IF([1]!PG_PORC[[#This Row],[Colonne34]]="","",([1]!PG_PORC[[#This Row],[Colonne37]]*(1+$G$14)))</f>
        <v>#REF!</v>
      </c>
      <c r="C678" s="35">
        <v>3.8274515502311059</v>
      </c>
      <c r="D678" s="35">
        <v>3.8274515502311059</v>
      </c>
      <c r="G678" s="75"/>
    </row>
    <row r="679" spans="1:7" x14ac:dyDescent="0.25">
      <c r="A679" s="41" t="s">
        <v>640</v>
      </c>
      <c r="B679" s="35">
        <v>3.57</v>
      </c>
      <c r="C679" s="35">
        <v>3.57</v>
      </c>
      <c r="D679" s="35">
        <v>3.57</v>
      </c>
      <c r="G679" s="75"/>
    </row>
    <row r="680" spans="1:7" ht="16.5" x14ac:dyDescent="0.25">
      <c r="A680" s="33" t="s">
        <v>641</v>
      </c>
      <c r="B680"/>
      <c r="C680"/>
      <c r="D680"/>
      <c r="G680" s="75"/>
    </row>
    <row r="681" spans="1:7" x14ac:dyDescent="0.25">
      <c r="A681" s="51" t="s">
        <v>0</v>
      </c>
      <c r="B681" s="35" t="s">
        <v>94</v>
      </c>
      <c r="C681" s="35" t="s">
        <v>94</v>
      </c>
      <c r="D681" s="35" t="s">
        <v>94</v>
      </c>
      <c r="G681" s="75"/>
    </row>
    <row r="682" spans="1:7" x14ac:dyDescent="0.25">
      <c r="A682" s="42" t="s">
        <v>642</v>
      </c>
      <c r="B682" s="35" t="e">
        <f>IF([1]!PG_VOLAILLE[[#This Row],[Colonne34]]="","",([1]!PG_VOLAILLE[[#This Row],[Colonne37]]*(1+$G$14)))</f>
        <v>#REF!</v>
      </c>
      <c r="C682" s="35">
        <v>4.1371875138336236</v>
      </c>
      <c r="D682" s="35">
        <v>4.1371875138336236</v>
      </c>
      <c r="G682" s="75"/>
    </row>
    <row r="683" spans="1:7" x14ac:dyDescent="0.25">
      <c r="A683" s="42" t="s">
        <v>643</v>
      </c>
      <c r="B683" s="35">
        <v>5.57</v>
      </c>
      <c r="C683" s="35">
        <v>5.57</v>
      </c>
      <c r="D683" s="35">
        <v>5.57</v>
      </c>
      <c r="G683" s="75"/>
    </row>
    <row r="684" spans="1:7" x14ac:dyDescent="0.25">
      <c r="A684" s="42" t="s">
        <v>644</v>
      </c>
      <c r="B684" s="35" t="e">
        <f>IF([1]!PG_VOLAILLE[[#This Row],[Colonne34]]="","",([1]!PG_VOLAILLE[[#This Row],[Colonne37]]*(1+$G$14)))</f>
        <v>#REF!</v>
      </c>
      <c r="C684" s="35">
        <v>5.0602838181818175</v>
      </c>
      <c r="D684" s="35">
        <v>5.0602838181818175</v>
      </c>
      <c r="G684" s="75"/>
    </row>
    <row r="685" spans="1:7" x14ac:dyDescent="0.25">
      <c r="A685" s="17" t="s">
        <v>645</v>
      </c>
      <c r="B685" s="43">
        <v>5.57</v>
      </c>
      <c r="C685" s="43">
        <v>5.57</v>
      </c>
      <c r="D685" s="43">
        <v>5.57</v>
      </c>
      <c r="G685" s="75"/>
    </row>
    <row r="686" spans="1:7" x14ac:dyDescent="0.25">
      <c r="A686" s="42" t="s">
        <v>646</v>
      </c>
      <c r="B686" s="35" t="e">
        <f>IF([1]!PG_VOLAILLE[[#This Row],[Colonne34]]="","",([1]!PG_VOLAILLE[[#This Row],[Colonne37]]*(1+$G$14)))</f>
        <v>#REF!</v>
      </c>
      <c r="C686" s="35">
        <v>3.2235201818181816</v>
      </c>
      <c r="D686" s="35">
        <v>3.2235201818181816</v>
      </c>
      <c r="G686" s="75"/>
    </row>
    <row r="687" spans="1:7" x14ac:dyDescent="0.25">
      <c r="A687" s="42" t="s">
        <v>647</v>
      </c>
      <c r="B687" s="35" t="e">
        <f>IF([1]!PG_VOLAILLE[[#This Row],[Colonne34]]="","",([1]!PG_VOLAILLE[[#This Row],[Colonne37]]*(1+$G$14)))</f>
        <v>#REF!</v>
      </c>
      <c r="C687" s="35">
        <v>3.1316820000000001</v>
      </c>
      <c r="D687" s="35">
        <v>3.1316820000000001</v>
      </c>
      <c r="G687" s="75"/>
    </row>
    <row r="688" spans="1:7" x14ac:dyDescent="0.25">
      <c r="A688" s="42" t="s">
        <v>648</v>
      </c>
      <c r="B688" s="35" t="e">
        <f>IF([1]!PG_VOLAILLE[[#This Row],[Colonne34]]="","",([1]!PG_VOLAILLE[[#This Row],[Colonne37]]*(1+$G$14)))</f>
        <v>#REF!</v>
      </c>
      <c r="C688" s="35">
        <v>3.2235201818181816</v>
      </c>
      <c r="D688" s="35">
        <v>3.2235201818181816</v>
      </c>
      <c r="G688" s="75"/>
    </row>
    <row r="689" spans="1:7" x14ac:dyDescent="0.25">
      <c r="A689" s="42" t="s">
        <v>649</v>
      </c>
      <c r="B689" s="35" t="e">
        <f>IF([1]!PG_VOLAILLE[[#This Row],[Colonne34]]="","",([1]!PG_VOLAILLE[[#This Row],[Colonne37]]*(1+$G$14)))</f>
        <v>#REF!</v>
      </c>
      <c r="C689" s="35">
        <v>1.7146097985139348</v>
      </c>
      <c r="D689" s="35">
        <v>1.7146097985139348</v>
      </c>
      <c r="G689" s="75"/>
    </row>
    <row r="690" spans="1:7" x14ac:dyDescent="0.25">
      <c r="A690" s="42" t="s">
        <v>650</v>
      </c>
      <c r="B690" s="35" t="e">
        <f>IF([1]!PG_VOLAILLE[[#This Row],[Colonne34]]="","",([1]!PG_VOLAILLE[[#This Row],[Colonne37]]*(1+$G$14)))</f>
        <v>#REF!</v>
      </c>
      <c r="C690" s="35">
        <v>2.5639617116619977</v>
      </c>
      <c r="D690" s="35">
        <v>2.5639617116619977</v>
      </c>
      <c r="G690" s="75"/>
    </row>
    <row r="691" spans="1:7" x14ac:dyDescent="0.25">
      <c r="A691" s="42" t="s">
        <v>651</v>
      </c>
      <c r="B691" s="35" t="e">
        <f>IF([1]!PG_VOLAILLE[[#This Row],[Colonne34]]="","",([1]!PG_VOLAILLE[[#This Row],[Colonne37]]*(1+$G$14)))</f>
        <v>#REF!</v>
      </c>
      <c r="C691" s="35">
        <v>1.7146097985139348</v>
      </c>
      <c r="D691" s="35">
        <v>1.7146097985139348</v>
      </c>
      <c r="G691" s="75"/>
    </row>
    <row r="692" spans="1:7" x14ac:dyDescent="0.25">
      <c r="A692" s="42" t="s">
        <v>652</v>
      </c>
      <c r="B692" s="35" t="e">
        <f>IF([1]!PG_VOLAILLE[[#This Row],[Colonne34]]="","",([1]!PG_VOLAILLE[[#This Row],[Colonne37]]*(1+$G$14)))</f>
        <v>#REF!</v>
      </c>
      <c r="C692" s="35">
        <v>4.1371875138336236</v>
      </c>
      <c r="D692" s="35">
        <v>4.1371875138336236</v>
      </c>
      <c r="G692" s="75"/>
    </row>
    <row r="693" spans="1:7" x14ac:dyDescent="0.25">
      <c r="A693" s="42" t="s">
        <v>653</v>
      </c>
      <c r="B693" s="35" t="e">
        <f>IF([1]!PG_VOLAILLE[[#This Row],[Colonne34]]="","",([1]!PG_VOLAILLE[[#This Row],[Colonne37]]*(1+$G$14)))</f>
        <v>#REF!</v>
      </c>
      <c r="C693" s="35">
        <v>2.8761196620233744</v>
      </c>
      <c r="D693" s="35">
        <v>2.8761196620233744</v>
      </c>
      <c r="G693" s="75"/>
    </row>
    <row r="694" spans="1:7" x14ac:dyDescent="0.25">
      <c r="A694" s="42" t="s">
        <v>654</v>
      </c>
      <c r="B694" s="35" t="e">
        <f>IF([1]!PG_VOLAILLE[[#This Row],[Colonne34]]="","",([1]!PG_VOLAILLE[[#This Row],[Colonne37]]*(1+$G$14)))</f>
        <v>#REF!</v>
      </c>
      <c r="C694" s="35">
        <v>2.8760963400000001</v>
      </c>
      <c r="D694" s="35">
        <v>2.8760963400000001</v>
      </c>
      <c r="G694" s="75"/>
    </row>
    <row r="695" spans="1:7" x14ac:dyDescent="0.25">
      <c r="A695" s="42" t="s">
        <v>655</v>
      </c>
      <c r="B695" s="35" t="e">
        <f>IF([1]!PG_VOLAILLE[[#This Row],[Colonne34]]="","",([1]!PG_VOLAILLE[[#This Row],[Colonne37]]*(1+$G$14)))</f>
        <v>#REF!</v>
      </c>
      <c r="C695" s="35">
        <v>4.4825501548757414</v>
      </c>
      <c r="D695" s="35">
        <v>4.4825501548757414</v>
      </c>
      <c r="G695" s="75"/>
    </row>
    <row r="696" spans="1:7" x14ac:dyDescent="0.25">
      <c r="A696" s="42" t="s">
        <v>656</v>
      </c>
      <c r="B696" s="35" t="e">
        <f>IF([1]!PG_VOLAILLE[[#This Row],[Colonne34]]="","",([1]!PG_VOLAILLE[[#This Row],[Colonne37]]*(1+$G$14)))</f>
        <v>#REF!</v>
      </c>
      <c r="C696" s="35">
        <v>3.236727733439976</v>
      </c>
      <c r="D696" s="35">
        <v>3.236727733439976</v>
      </c>
      <c r="G696" s="75"/>
    </row>
    <row r="697" spans="1:7" x14ac:dyDescent="0.25">
      <c r="A697" s="42" t="s">
        <v>657</v>
      </c>
      <c r="B697" s="35" t="e">
        <f>IF([1]!PG_VOLAILLE[[#This Row],[Colonne34]]="","",([1]!PG_VOLAILLE[[#This Row],[Colonne37]]*(1+$G$14)))</f>
        <v>#REF!</v>
      </c>
      <c r="C697" s="35">
        <v>2.8761196620233744</v>
      </c>
      <c r="D697" s="35">
        <v>2.8761196620233744</v>
      </c>
      <c r="G697" s="75"/>
    </row>
    <row r="698" spans="1:7" x14ac:dyDescent="0.25">
      <c r="A698" s="42" t="s">
        <v>658</v>
      </c>
      <c r="B698" s="35" t="e">
        <f>IF([1]!PG_VOLAILLE[[#This Row],[Colonne34]]="","",([1]!PG_VOLAILLE[[#This Row],[Colonne37]]*(1+$G$14)))</f>
        <v>#REF!</v>
      </c>
      <c r="C698" s="35">
        <v>3.5265861818181814</v>
      </c>
      <c r="D698" s="35">
        <v>3.5265861818181814</v>
      </c>
      <c r="G698" s="75"/>
    </row>
    <row r="699" spans="1:7" x14ac:dyDescent="0.25">
      <c r="A699" s="42" t="s">
        <v>659</v>
      </c>
      <c r="B699" s="35" t="e">
        <f>IF([1]!PG_VOLAILLE[[#This Row],[Colonne34]]="","",([1]!PG_VOLAILLE[[#This Row],[Colonne37]]*(1+$G$14)))</f>
        <v>#REF!</v>
      </c>
      <c r="C699" s="35">
        <v>3.0420496425247228</v>
      </c>
      <c r="D699" s="35">
        <v>3.0420496425247228</v>
      </c>
      <c r="G699" s="75"/>
    </row>
    <row r="700" spans="1:7" x14ac:dyDescent="0.25">
      <c r="A700" s="42" t="s">
        <v>660</v>
      </c>
      <c r="B700" s="35" t="e">
        <f>IF([1]!PG_VOLAILLE[[#This Row],[Colonne34]]="","",([1]!PG_VOLAILLE[[#This Row],[Colonne37]]*(1+$G$14)))</f>
        <v>#REF!</v>
      </c>
      <c r="C700" s="35">
        <v>2.7876236724226557</v>
      </c>
      <c r="D700" s="35">
        <v>2.7876236724226557</v>
      </c>
      <c r="G700" s="75"/>
    </row>
    <row r="701" spans="1:7" x14ac:dyDescent="0.25">
      <c r="A701" s="42" t="s">
        <v>661</v>
      </c>
      <c r="B701" s="35" t="e">
        <f>IF([1]!PG_VOLAILLE[[#This Row],[Colonne34]]="","",([1]!PG_VOLAILLE[[#This Row],[Colonne37]]*(1+$G$14)))</f>
        <v>#REF!</v>
      </c>
      <c r="C701" s="35">
        <v>3.2301036204262514</v>
      </c>
      <c r="D701" s="35">
        <v>3.2301036204262514</v>
      </c>
      <c r="G701" s="75"/>
    </row>
    <row r="702" spans="1:7" x14ac:dyDescent="0.25">
      <c r="A702" s="42" t="s">
        <v>662</v>
      </c>
      <c r="B702" s="35" t="e">
        <f>IF([1]!PG_VOLAILLE[[#This Row],[Colonne34]]="","",([1]!PG_VOLAILLE[[#This Row],[Colonne37]]*(1+$G$14)))</f>
        <v>#REF!</v>
      </c>
      <c r="C702" s="35">
        <v>2.8761196620233744</v>
      </c>
      <c r="D702" s="35">
        <v>2.8761196620233744</v>
      </c>
      <c r="G702" s="75"/>
    </row>
    <row r="703" spans="1:7" x14ac:dyDescent="0.25">
      <c r="A703" s="42" t="s">
        <v>663</v>
      </c>
      <c r="B703" s="35" t="e">
        <f>IF([1]!PG_VOLAILLE[[#This Row],[Colonne34]]="","",([1]!PG_VOLAILLE[[#This Row],[Colonne37]]*(1+$G$14)))</f>
        <v>#REF!</v>
      </c>
      <c r="C703" s="35">
        <v>2.8761196620233744</v>
      </c>
      <c r="D703" s="35">
        <v>2.8761196620233744</v>
      </c>
      <c r="G703" s="75"/>
    </row>
    <row r="704" spans="1:7" x14ac:dyDescent="0.25">
      <c r="A704" s="42" t="s">
        <v>664</v>
      </c>
      <c r="B704" s="35" t="e">
        <f>IF([1]!PG_VOLAILLE[[#This Row],[Colonne34]]="","",([1]!PG_VOLAILLE[[#This Row],[Colonne37]]*(1+$G$14)))</f>
        <v>#REF!</v>
      </c>
      <c r="C704" s="35">
        <v>3.1530986639999998</v>
      </c>
      <c r="D704" s="35">
        <v>3.1530986639999998</v>
      </c>
      <c r="G704" s="75"/>
    </row>
    <row r="705" spans="1:7" x14ac:dyDescent="0.25">
      <c r="A705" s="42" t="s">
        <v>665</v>
      </c>
      <c r="B705" s="35" t="e">
        <f>IF([1]!PG_VOLAILLE[[#This Row],[Colonne34]]="","",([1]!PG_VOLAILLE[[#This Row],[Colonne37]]*(1+$G$14)))</f>
        <v>#REF!</v>
      </c>
      <c r="C705" s="35">
        <v>2.9474602582781091</v>
      </c>
      <c r="D705" s="35">
        <v>2.9474602582781091</v>
      </c>
      <c r="G705" s="75"/>
    </row>
    <row r="706" spans="1:7" x14ac:dyDescent="0.25">
      <c r="A706" s="41" t="s">
        <v>666</v>
      </c>
      <c r="B706" s="35">
        <v>3.24</v>
      </c>
      <c r="C706" s="35">
        <v>3.24</v>
      </c>
      <c r="D706" s="35">
        <v>3.24</v>
      </c>
      <c r="G706" s="75"/>
    </row>
    <row r="707" spans="1:7" x14ac:dyDescent="0.25">
      <c r="A707" s="42" t="s">
        <v>667</v>
      </c>
      <c r="B707" s="35" t="e">
        <f>IF([1]!PG_VOLAILLE[[#This Row],[Colonne34]]="","",([1]!PG_VOLAILLE[[#This Row],[Colonne37]]*(1+$G$14)))</f>
        <v>#REF!</v>
      </c>
      <c r="C707" s="35">
        <v>3.5721379199999999</v>
      </c>
      <c r="D707" s="35">
        <v>3.5721379199999999</v>
      </c>
      <c r="G707" s="75"/>
    </row>
    <row r="708" spans="1:7" x14ac:dyDescent="0.25">
      <c r="A708" s="17" t="s">
        <v>668</v>
      </c>
      <c r="B708" s="43">
        <v>4.25</v>
      </c>
      <c r="C708" s="43">
        <v>4.25</v>
      </c>
      <c r="D708" s="43">
        <v>4.25</v>
      </c>
      <c r="G708" s="75"/>
    </row>
    <row r="709" spans="1:7" x14ac:dyDescent="0.25">
      <c r="A709" s="42" t="s">
        <v>669</v>
      </c>
      <c r="B709" s="35" t="e">
        <f>IF([1]!PG_VOLAILLE[[#This Row],[Colonne34]]="","",([1]!PG_VOLAILLE[[#This Row],[Colonne37]]*(1+$G$14)))</f>
        <v>#REF!</v>
      </c>
      <c r="C709" s="35">
        <v>3.1776010909090906</v>
      </c>
      <c r="D709" s="35">
        <v>3.1776010909090906</v>
      </c>
      <c r="G709" s="75"/>
    </row>
    <row r="710" spans="1:7" x14ac:dyDescent="0.25">
      <c r="A710" s="42" t="s">
        <v>670</v>
      </c>
      <c r="B710" s="35" t="e">
        <f>IF([1]!PG_VOLAILLE[[#This Row],[Colonne34]]="","",([1]!PG_VOLAILLE[[#This Row],[Colonne37]]*(1+$G$14)))</f>
        <v>#REF!</v>
      </c>
      <c r="C710" s="35">
        <v>1.7146097985139348</v>
      </c>
      <c r="D710" s="35">
        <v>1.7146097985139348</v>
      </c>
      <c r="G710" s="75"/>
    </row>
    <row r="711" spans="1:7" x14ac:dyDescent="0.25">
      <c r="A711" s="42" t="s">
        <v>671</v>
      </c>
      <c r="B711" s="35" t="e">
        <f>IF([1]!PG_VOLAILLE[[#This Row],[Colonne34]]="","",([1]!PG_VOLAILLE[[#This Row],[Colonne37]]*(1+$G$14)))</f>
        <v>#REF!</v>
      </c>
      <c r="C711" s="35">
        <v>2.5442597010206773</v>
      </c>
      <c r="D711" s="35">
        <v>2.5442597010206773</v>
      </c>
      <c r="G711" s="75"/>
    </row>
    <row r="712" spans="1:7" x14ac:dyDescent="0.25">
      <c r="A712" s="42" t="s">
        <v>672</v>
      </c>
      <c r="B712" s="35" t="e">
        <f>IF([1]!PG_VOLAILLE[[#This Row],[Colonne34]]="","",([1]!PG_VOLAILLE[[#This Row],[Colonne37]]*(1+$G$14)))</f>
        <v>#REF!</v>
      </c>
      <c r="C712" s="35">
        <v>3.1902747599999999</v>
      </c>
      <c r="D712" s="35">
        <v>3.1902747599999999</v>
      </c>
      <c r="G712" s="75"/>
    </row>
    <row r="713" spans="1:7" x14ac:dyDescent="0.25">
      <c r="A713" s="42" t="s">
        <v>673</v>
      </c>
      <c r="B713" s="35" t="e">
        <f>IF([1]!PG_VOLAILLE[[#This Row],[Colonne34]]="","",([1]!PG_VOLAILLE[[#This Row],[Colonne37]]*(1+$G$14)))</f>
        <v>#REF!</v>
      </c>
      <c r="C713" s="35">
        <v>2.5439176363636364</v>
      </c>
      <c r="D713" s="35">
        <v>2.5439176363636364</v>
      </c>
      <c r="G713" s="75"/>
    </row>
    <row r="714" spans="1:7" x14ac:dyDescent="0.25">
      <c r="A714" s="42" t="s">
        <v>674</v>
      </c>
      <c r="B714" s="35" t="e">
        <f>IF([1]!PG_VOLAILLE[[#This Row],[Colonne34]]="","",([1]!PG_VOLAILLE[[#This Row],[Colonne37]]*(1+$G$14)))</f>
        <v>#REF!</v>
      </c>
      <c r="C714" s="35">
        <v>2.5439176363636364</v>
      </c>
      <c r="D714" s="35">
        <v>2.5439176363636364</v>
      </c>
      <c r="G714" s="75"/>
    </row>
    <row r="715" spans="1:7" x14ac:dyDescent="0.25">
      <c r="A715" s="42" t="s">
        <v>675</v>
      </c>
      <c r="B715" s="35" t="e">
        <f>IF([1]!PG_VOLAILLE[[#This Row],[Colonne34]]="","",([1]!PG_VOLAILLE[[#This Row],[Colonne37]]*(1+$G$14)))</f>
        <v>#REF!</v>
      </c>
      <c r="C715" s="35">
        <v>2.8761196620233744</v>
      </c>
      <c r="D715" s="35">
        <v>2.8761196620233744</v>
      </c>
      <c r="G715" s="75"/>
    </row>
    <row r="716" spans="1:7" x14ac:dyDescent="0.25">
      <c r="A716" s="41" t="s">
        <v>676</v>
      </c>
      <c r="B716" s="35" t="e">
        <f>IF([1]!PG_VOLAILLE[[#This Row],[Colonne34]]="","",([1]!PG_VOLAILLE[[#This Row],[Colonne37]]*(1+$G$14)))</f>
        <v>#REF!</v>
      </c>
      <c r="C716" s="35">
        <v>2.8740759000000002</v>
      </c>
      <c r="D716" s="35">
        <v>2.8740759000000002</v>
      </c>
      <c r="G716" s="75"/>
    </row>
    <row r="717" spans="1:7" x14ac:dyDescent="0.25">
      <c r="A717" s="42" t="s">
        <v>677</v>
      </c>
      <c r="B717" s="35" t="e">
        <f>IF([1]!PG_VOLAILLE[[#This Row],[Colonne34]]="","",([1]!PG_VOLAILLE[[#This Row],[Colonne37]]*(1+$G$14)))</f>
        <v>#REF!</v>
      </c>
      <c r="C717" s="35">
        <v>2.8761196620233744</v>
      </c>
      <c r="D717" s="35">
        <v>2.8761196620233744</v>
      </c>
      <c r="G717" s="75"/>
    </row>
    <row r="718" spans="1:7" x14ac:dyDescent="0.25">
      <c r="A718" s="41" t="s">
        <v>678</v>
      </c>
      <c r="B718" s="35">
        <v>3.16</v>
      </c>
      <c r="C718" s="35">
        <v>3.16</v>
      </c>
      <c r="D718" s="35">
        <v>3.16</v>
      </c>
      <c r="G718" s="75"/>
    </row>
    <row r="719" spans="1:7" x14ac:dyDescent="0.25">
      <c r="A719" s="42" t="s">
        <v>679</v>
      </c>
      <c r="B719" s="35" t="e">
        <f>IF([1]!PG_VOLAILLE[[#This Row],[Colonne34]]="","",([1]!PG_VOLAILLE[[#This Row],[Colonne37]]*(1+$G$14)))</f>
        <v>#REF!</v>
      </c>
      <c r="C719" s="35">
        <v>2.8761196620233744</v>
      </c>
      <c r="D719" s="35">
        <v>2.8761196620233744</v>
      </c>
      <c r="G719" s="75"/>
    </row>
    <row r="720" spans="1:7" x14ac:dyDescent="0.25">
      <c r="A720" s="42" t="s">
        <v>680</v>
      </c>
      <c r="B720" s="35" t="e">
        <f>IF([1]!PG_VOLAILLE[[#This Row],[Colonne34]]="","",([1]!PG_VOLAILLE[[#This Row],[Colonne37]]*(1+$G$14)))</f>
        <v>#REF!</v>
      </c>
      <c r="C720" s="35">
        <v>2.9204541818181817</v>
      </c>
      <c r="D720" s="35">
        <v>2.9204541818181817</v>
      </c>
      <c r="G720" s="75"/>
    </row>
    <row r="721" spans="1:7" x14ac:dyDescent="0.25">
      <c r="A721" s="42" t="s">
        <v>681</v>
      </c>
      <c r="B721" s="35" t="e">
        <f>IF([1]!PG_VOLAILLE[[#This Row],[Colonne34]]="","",([1]!PG_VOLAILLE[[#This Row],[Colonne37]]*(1+$G$14)))</f>
        <v>#REF!</v>
      </c>
      <c r="C721" s="35">
        <v>2.8761196620233744</v>
      </c>
      <c r="D721" s="35">
        <v>2.8761196620233744</v>
      </c>
      <c r="G721" s="75"/>
    </row>
    <row r="722" spans="1:7" x14ac:dyDescent="0.25">
      <c r="A722" s="42" t="s">
        <v>682</v>
      </c>
      <c r="B722" s="35" t="e">
        <f>IF([1]!PG_VOLAILLE[[#This Row],[Colonne34]]="","",([1]!PG_VOLAILLE[[#This Row],[Colonne37]]*(1+$G$14)))</f>
        <v>#REF!</v>
      </c>
      <c r="C722" s="35">
        <v>3.6095160599999998</v>
      </c>
      <c r="D722" s="35">
        <v>3.6095160599999998</v>
      </c>
      <c r="G722" s="75"/>
    </row>
    <row r="723" spans="1:7" x14ac:dyDescent="0.25">
      <c r="A723" s="42" t="s">
        <v>683</v>
      </c>
      <c r="B723" s="35" t="e">
        <f>IF([1]!PG_VOLAILLE[[#This Row],[Colonne34]]="","",([1]!PG_VOLAILLE[[#This Row],[Colonne37]]*(1+$G$14)))</f>
        <v>#REF!</v>
      </c>
      <c r="C723" s="35">
        <v>3.1592334545454541</v>
      </c>
      <c r="D723" s="35">
        <v>3.1592334545454541</v>
      </c>
      <c r="G723" s="75"/>
    </row>
    <row r="724" spans="1:7" x14ac:dyDescent="0.25">
      <c r="A724" s="42" t="s">
        <v>684</v>
      </c>
      <c r="B724" s="35" t="e">
        <f>IF([1]!PG_VOLAILLE[[#This Row],[Colonne34]]="","",([1]!PG_VOLAILLE[[#This Row],[Colonne37]]*(1+$G$14)))</f>
        <v>#REF!</v>
      </c>
      <c r="C724" s="35">
        <v>2.8761196620233744</v>
      </c>
      <c r="D724" s="35">
        <v>2.8761196620233744</v>
      </c>
      <c r="G724" s="75"/>
    </row>
    <row r="725" spans="1:7" x14ac:dyDescent="0.25">
      <c r="A725" s="42" t="s">
        <v>685</v>
      </c>
      <c r="B725" s="35" t="e">
        <f>IF([1]!PG_VOLAILLE[[#This Row],[Colonne34]]="","",([1]!PG_VOLAILLE[[#This Row],[Colonne37]]*(1+$G$14)))</f>
        <v>#REF!</v>
      </c>
      <c r="C725" s="35">
        <v>2.8760963400000001</v>
      </c>
      <c r="D725" s="35">
        <v>2.8760963400000001</v>
      </c>
      <c r="G725" s="75"/>
    </row>
    <row r="726" spans="1:7" x14ac:dyDescent="0.25">
      <c r="A726" s="42" t="s">
        <v>686</v>
      </c>
      <c r="B726" s="35" t="e">
        <f>IF([1]!PG_VOLAILLE[[#This Row],[Colonne34]]="","",([1]!PG_VOLAILLE[[#This Row],[Colonne37]]*(1+$G$14)))</f>
        <v>#REF!</v>
      </c>
      <c r="C726" s="35">
        <v>3.2301036204262514</v>
      </c>
      <c r="D726" s="35">
        <v>3.2301036204262514</v>
      </c>
      <c r="G726" s="75"/>
    </row>
    <row r="727" spans="1:7" x14ac:dyDescent="0.25">
      <c r="A727" s="42" t="s">
        <v>687</v>
      </c>
      <c r="B727" s="35" t="e">
        <f>IF([1]!PG_VOLAILLE[[#This Row],[Colonne34]]="","",([1]!PG_VOLAILLE[[#This Row],[Colonne37]]*(1+$G$14)))</f>
        <v>#REF!</v>
      </c>
      <c r="C727" s="35">
        <v>3.2301036204262514</v>
      </c>
      <c r="D727" s="35">
        <v>3.2301036204262514</v>
      </c>
      <c r="G727" s="75"/>
    </row>
    <row r="728" spans="1:7" x14ac:dyDescent="0.25">
      <c r="A728" s="42" t="s">
        <v>688</v>
      </c>
      <c r="B728" s="35" t="e">
        <f>IF([1]!PG_VOLAILLE[[#This Row],[Colonne34]]="","",([1]!PG_VOLAILLE[[#This Row],[Colonne37]]*(1+$G$14)))</f>
        <v>#REF!</v>
      </c>
      <c r="C728" s="35">
        <v>3.2301036204262514</v>
      </c>
      <c r="D728" s="35">
        <v>3.2301036204262514</v>
      </c>
      <c r="G728" s="75"/>
    </row>
    <row r="729" spans="1:7" x14ac:dyDescent="0.25">
      <c r="A729" s="42" t="s">
        <v>689</v>
      </c>
      <c r="B729" s="35" t="e">
        <f>IF([1]!PG_VOLAILLE[[#This Row],[Colonne34]]="","",([1]!PG_VOLAILLE[[#This Row],[Colonne37]]*(1+$G$14)))</f>
        <v>#REF!</v>
      </c>
      <c r="C729" s="35">
        <v>3.9216740400000001</v>
      </c>
      <c r="D729" s="35">
        <v>3.9216740400000001</v>
      </c>
      <c r="G729" s="75"/>
    </row>
    <row r="730" spans="1:7" x14ac:dyDescent="0.25">
      <c r="A730" s="42" t="s">
        <v>690</v>
      </c>
      <c r="B730" s="35" t="e">
        <f>IF([1]!PG_VOLAILLE[[#This Row],[Colonne34]]="","",([1]!PG_VOLAILLE[[#This Row],[Colonne37]]*(1+$G$14)))</f>
        <v>#REF!</v>
      </c>
      <c r="C730" s="35">
        <v>3.9214903636363627</v>
      </c>
      <c r="D730" s="35">
        <v>3.9214903636363627</v>
      </c>
      <c r="G730" s="75"/>
    </row>
    <row r="731" spans="1:7" x14ac:dyDescent="0.25">
      <c r="A731" s="41" t="s">
        <v>691</v>
      </c>
      <c r="B731" s="35">
        <v>5.7</v>
      </c>
      <c r="C731" s="35">
        <v>5.7</v>
      </c>
      <c r="D731" s="35">
        <v>5.7</v>
      </c>
      <c r="G731" s="75"/>
    </row>
    <row r="732" spans="1:7" x14ac:dyDescent="0.25">
      <c r="A732" s="42" t="s">
        <v>692</v>
      </c>
      <c r="B732" s="35" t="e">
        <f>IF([1]!PG_VOLAILLE[[#This Row],[Colonne34]]="","",([1]!PG_VOLAILLE[[#This Row],[Colonne37]]*(1+$G$14)))</f>
        <v>#REF!</v>
      </c>
      <c r="C732" s="35">
        <v>4.1371875138336236</v>
      </c>
      <c r="D732" s="35">
        <v>4.1371875138336236</v>
      </c>
      <c r="G732" s="75"/>
    </row>
    <row r="733" spans="1:7" x14ac:dyDescent="0.25">
      <c r="A733" s="42" t="s">
        <v>693</v>
      </c>
      <c r="B733" s="35" t="e">
        <f>IF([1]!PG_VOLAILLE[[#This Row],[Colonne34]]="","",([1]!PG_VOLAILLE[[#This Row],[Colonne37]]*(1+$G$14)))</f>
        <v>#REF!</v>
      </c>
      <c r="C733" s="35">
        <v>1.7146097985139348</v>
      </c>
      <c r="D733" s="35">
        <v>1.7146097985139348</v>
      </c>
      <c r="G733" s="75"/>
    </row>
    <row r="734" spans="1:7" x14ac:dyDescent="0.25">
      <c r="A734" s="42" t="s">
        <v>694</v>
      </c>
      <c r="B734" s="35" t="e">
        <f>IF([1]!PG_VOLAILLE[[#This Row],[Colonne34]]="","",([1]!PG_VOLAILLE[[#This Row],[Colonne37]]*(1+$G$14)))</f>
        <v>#REF!</v>
      </c>
      <c r="C734" s="35">
        <v>2.2013377413178907</v>
      </c>
      <c r="D734" s="35">
        <v>2.2013377413178907</v>
      </c>
      <c r="G734" s="75"/>
    </row>
    <row r="735" spans="1:7" x14ac:dyDescent="0.25">
      <c r="A735" s="17" t="s">
        <v>695</v>
      </c>
      <c r="B735" s="43">
        <v>4.28</v>
      </c>
      <c r="C735" s="43">
        <v>4.28</v>
      </c>
      <c r="D735" s="43">
        <v>4.28</v>
      </c>
      <c r="G735" s="75"/>
    </row>
    <row r="736" spans="1:7" x14ac:dyDescent="0.25">
      <c r="A736" s="42" t="s">
        <v>696</v>
      </c>
      <c r="B736" s="35" t="e">
        <f>IF([1]!PG_VOLAILLE[[#This Row],[Colonne34]]="","",([1]!PG_VOLAILLE[[#This Row],[Colonne37]]*(1+$G$14)))</f>
        <v>#REF!</v>
      </c>
      <c r="C736" s="35">
        <v>2.9296379999999997</v>
      </c>
      <c r="D736" s="35">
        <v>2.9296379999999997</v>
      </c>
      <c r="G736" s="75"/>
    </row>
    <row r="737" spans="1:7" x14ac:dyDescent="0.25">
      <c r="A737" s="42" t="s">
        <v>697</v>
      </c>
      <c r="B737" s="35" t="e">
        <f>IF([1]!PG_VOLAILLE[[#This Row],[Colonne34]]="","",([1]!PG_VOLAILLE[[#This Row],[Colonne37]]*(1+$G$14)))</f>
        <v>#REF!</v>
      </c>
      <c r="C737" s="35">
        <v>2.9296379999999997</v>
      </c>
      <c r="D737" s="35">
        <v>2.9296379999999997</v>
      </c>
      <c r="G737" s="75"/>
    </row>
    <row r="738" spans="1:7" x14ac:dyDescent="0.25">
      <c r="A738" s="42" t="s">
        <v>698</v>
      </c>
      <c r="B738" s="35" t="e">
        <f>IF([1]!PG_VOLAILLE[[#This Row],[Colonne34]]="","",([1]!PG_VOLAILLE[[#This Row],[Colonne37]]*(1+$G$14)))</f>
        <v>#REF!</v>
      </c>
      <c r="C738" s="35">
        <v>3.1225005421617413</v>
      </c>
      <c r="D738" s="35">
        <v>3.1225005421617413</v>
      </c>
      <c r="G738" s="75"/>
    </row>
    <row r="739" spans="1:7" x14ac:dyDescent="0.25">
      <c r="A739" s="42" t="s">
        <v>699</v>
      </c>
      <c r="B739" s="35" t="e">
        <f>IF([1]!PG_VOLAILLE[[#This Row],[Colonne34]]="","",([1]!PG_VOLAILLE[[#This Row],[Colonne37]]*(1+$G$14)))</f>
        <v>#REF!</v>
      </c>
      <c r="C739" s="35">
        <v>3.1225900200000001</v>
      </c>
      <c r="D739" s="35">
        <v>3.1225900200000001</v>
      </c>
      <c r="G739" s="75"/>
    </row>
    <row r="740" spans="1:7" x14ac:dyDescent="0.25">
      <c r="A740" s="42" t="s">
        <v>700</v>
      </c>
      <c r="B740" s="35" t="e">
        <f>IF([1]!PG_VOLAILLE[[#This Row],[Colonne34]]="","",([1]!PG_VOLAILLE[[#This Row],[Colonne37]]*(1+$G$14)))</f>
        <v>#REF!</v>
      </c>
      <c r="C740" s="35">
        <v>2.8762390996208311</v>
      </c>
      <c r="D740" s="35">
        <v>2.8762390996208311</v>
      </c>
      <c r="G740" s="75"/>
    </row>
    <row r="741" spans="1:7" x14ac:dyDescent="0.25">
      <c r="A741" s="42" t="s">
        <v>701</v>
      </c>
      <c r="B741" s="35" t="e">
        <f>IF([1]!PG_VOLAILLE[[#This Row],[Colonne34]]="","",([1]!PG_VOLAILLE[[#This Row],[Colonne37]]*(1+$G$14)))</f>
        <v>#REF!</v>
      </c>
      <c r="C741" s="35">
        <v>3.1316820000000001</v>
      </c>
      <c r="D741" s="35">
        <v>3.1316820000000001</v>
      </c>
      <c r="G741" s="75"/>
    </row>
    <row r="742" spans="1:7" x14ac:dyDescent="0.25">
      <c r="A742" s="42" t="s">
        <v>702</v>
      </c>
      <c r="B742" s="35" t="e">
        <f>IF([1]!PG_VOLAILLE[[#This Row],[Colonne34]]="","",([1]!PG_VOLAILLE[[#This Row],[Colonne37]]*(1+$G$14)))</f>
        <v>#REF!</v>
      </c>
      <c r="C742" s="35">
        <v>2.8745350909090908</v>
      </c>
      <c r="D742" s="35">
        <v>2.8745350909090908</v>
      </c>
      <c r="G742" s="75"/>
    </row>
    <row r="743" spans="1:7" x14ac:dyDescent="0.25">
      <c r="A743" s="42" t="s">
        <v>703</v>
      </c>
      <c r="B743" s="35" t="e">
        <f>IF([1]!PG_VOLAILLE[[#This Row],[Colonne34]]="","",([1]!PG_VOLAILLE[[#This Row],[Colonne37]]*(1+$G$14)))</f>
        <v>#REF!</v>
      </c>
      <c r="C743" s="35">
        <v>2.8761196620233744</v>
      </c>
      <c r="D743" s="35">
        <v>2.8761196620233744</v>
      </c>
      <c r="G743" s="75"/>
    </row>
    <row r="744" spans="1:7" x14ac:dyDescent="0.25">
      <c r="A744" s="42" t="s">
        <v>704</v>
      </c>
      <c r="B744" s="35" t="e">
        <f>IF([1]!PG_VOLAILLE[[#This Row],[Colonne34]]="","",([1]!PG_VOLAILLE[[#This Row],[Colonne37]]*(1+$G$14)))</f>
        <v>#REF!</v>
      </c>
      <c r="C744" s="35">
        <v>2.8761196620233744</v>
      </c>
      <c r="D744" s="35">
        <v>2.8761196620233744</v>
      </c>
      <c r="G744" s="75"/>
    </row>
    <row r="745" spans="1:7" x14ac:dyDescent="0.25">
      <c r="A745" s="42" t="s">
        <v>705</v>
      </c>
      <c r="B745" s="35" t="e">
        <f>IF([1]!PG_VOLAILLE[[#This Row],[Colonne34]]="","",([1]!PG_VOLAILLE[[#This Row],[Colonne37]]*(1+$G$14)))</f>
        <v>#REF!</v>
      </c>
      <c r="C745" s="35">
        <v>3.8274515502311059</v>
      </c>
      <c r="D745" s="35">
        <v>3.8274515502311059</v>
      </c>
      <c r="G745" s="75"/>
    </row>
    <row r="746" spans="1:7" x14ac:dyDescent="0.25">
      <c r="A746" s="17" t="s">
        <v>706</v>
      </c>
      <c r="B746" s="43">
        <v>4.42</v>
      </c>
      <c r="C746" s="43">
        <v>4.42</v>
      </c>
      <c r="D746" s="43">
        <v>4.42</v>
      </c>
      <c r="G746" s="75"/>
    </row>
    <row r="747" spans="1:7" x14ac:dyDescent="0.25">
      <c r="A747" s="42" t="s">
        <v>707</v>
      </c>
      <c r="B747" s="35" t="e">
        <f>IF([1]!PG_VOLAILLE[[#This Row],[Colonne34]]="","",([1]!PG_VOLAILLE[[#This Row],[Colonne37]]*(1+$G$14)))</f>
        <v>#REF!</v>
      </c>
      <c r="C747" s="35">
        <v>2.8761196620233744</v>
      </c>
      <c r="D747" s="35">
        <v>2.8761196620233744</v>
      </c>
      <c r="G747" s="75"/>
    </row>
    <row r="748" spans="1:7" x14ac:dyDescent="0.25">
      <c r="A748" s="42" t="s">
        <v>708</v>
      </c>
      <c r="B748" s="35" t="e">
        <f>IF([1]!PG_VOLAILLE[[#This Row],[Colonne34]]="","",([1]!PG_VOLAILLE[[#This Row],[Colonne37]]*(1+$G$14)))</f>
        <v>#REF!</v>
      </c>
      <c r="C748" s="35">
        <v>2.8761196620233744</v>
      </c>
      <c r="D748" s="35">
        <v>2.8761196620233744</v>
      </c>
      <c r="G748" s="75"/>
    </row>
    <row r="749" spans="1:7" x14ac:dyDescent="0.25">
      <c r="A749" s="42" t="s">
        <v>709</v>
      </c>
      <c r="B749" s="35" t="e">
        <f>IF([1]!PG_VOLAILLE[[#This Row],[Colonne34]]="","",([1]!PG_VOLAILLE[[#This Row],[Colonne37]]*(1+$G$14)))</f>
        <v>#REF!</v>
      </c>
      <c r="C749" s="35">
        <v>1.7146097985139348</v>
      </c>
      <c r="D749" s="35">
        <v>1.7146097985139348</v>
      </c>
      <c r="G749" s="75"/>
    </row>
    <row r="750" spans="1:7" x14ac:dyDescent="0.25">
      <c r="A750" s="42" t="s">
        <v>710</v>
      </c>
      <c r="B750" s="35" t="e">
        <f>IF([1]!PG_VOLAILLE[[#This Row],[Colonne34]]="","",([1]!PG_VOLAILLE[[#This Row],[Colonne37]]*(1+$G$14)))</f>
        <v>#REF!</v>
      </c>
      <c r="C750" s="35">
        <v>2.8761196620233744</v>
      </c>
      <c r="D750" s="35">
        <v>2.8761196620233744</v>
      </c>
      <c r="G750" s="75"/>
    </row>
    <row r="751" spans="1:7" x14ac:dyDescent="0.25">
      <c r="A751" s="42" t="s">
        <v>711</v>
      </c>
      <c r="B751" s="35" t="e">
        <f>IF([1]!PG_VOLAILLE[[#This Row],[Colonne34]]="","",([1]!PG_VOLAILLE[[#This Row],[Colonne37]]*(1+$G$14)))</f>
        <v>#REF!</v>
      </c>
      <c r="C751" s="35">
        <v>3.1776010909090906</v>
      </c>
      <c r="D751" s="35">
        <v>3.1776010909090906</v>
      </c>
      <c r="G751" s="75"/>
    </row>
    <row r="752" spans="1:7" x14ac:dyDescent="0.25">
      <c r="A752" s="41" t="s">
        <v>712</v>
      </c>
      <c r="B752" s="35">
        <v>3.98</v>
      </c>
      <c r="C752" s="35">
        <v>3.98</v>
      </c>
      <c r="D752" s="35">
        <v>3.98</v>
      </c>
      <c r="G752" s="75"/>
    </row>
    <row r="753" spans="1:7" x14ac:dyDescent="0.25">
      <c r="A753" s="41" t="s">
        <v>713</v>
      </c>
      <c r="B753" s="35">
        <v>3.98</v>
      </c>
      <c r="C753" s="35">
        <v>3.98</v>
      </c>
      <c r="D753" s="35">
        <v>3.98</v>
      </c>
      <c r="G753" s="75"/>
    </row>
    <row r="754" spans="1:7" x14ac:dyDescent="0.25">
      <c r="A754" s="41" t="s">
        <v>714</v>
      </c>
      <c r="B754" s="35">
        <v>3.85</v>
      </c>
      <c r="C754" s="35">
        <v>3.85</v>
      </c>
      <c r="D754" s="35">
        <v>3.85</v>
      </c>
      <c r="G754" s="75"/>
    </row>
    <row r="755" spans="1:7" x14ac:dyDescent="0.25">
      <c r="A755" s="42" t="s">
        <v>715</v>
      </c>
      <c r="B755" s="35" t="e">
        <f>IF([1]!PG_VOLAILLE[[#This Row],[Colonne34]]="","",([1]!PG_VOLAILLE[[#This Row],[Colonne37]]*(1+$G$14)))</f>
        <v>#REF!</v>
      </c>
      <c r="C755" s="35">
        <v>2.8761196620233744</v>
      </c>
      <c r="D755" s="35">
        <v>2.8761196620233744</v>
      </c>
      <c r="G755" s="75"/>
    </row>
    <row r="756" spans="1:7" x14ac:dyDescent="0.25">
      <c r="A756" s="42" t="s">
        <v>716</v>
      </c>
      <c r="B756" s="35" t="e">
        <f>IF([1]!PG_VOLAILLE[[#This Row],[Colonne34]]="","",([1]!PG_VOLAILLE[[#This Row],[Colonne37]]*(1+$G$14)))</f>
        <v>#REF!</v>
      </c>
      <c r="C756" s="35">
        <v>4.5735414545454542</v>
      </c>
      <c r="D756" s="35">
        <v>4.5735414545454542</v>
      </c>
      <c r="G756" s="75"/>
    </row>
    <row r="757" spans="1:7" x14ac:dyDescent="0.25">
      <c r="A757" s="42" t="s">
        <v>717</v>
      </c>
      <c r="B757" s="35" t="e">
        <f>IF([1]!PG_VOLAILLE[[#This Row],[Colonne34]]="","",([1]!PG_VOLAILLE[[#This Row],[Colonne37]]*(1+$G$14)))</f>
        <v>#REF!</v>
      </c>
      <c r="C757" s="35">
        <v>2.8760963400000001</v>
      </c>
      <c r="D757" s="35">
        <v>2.8760963400000001</v>
      </c>
      <c r="G757" s="75"/>
    </row>
    <row r="758" spans="1:7" x14ac:dyDescent="0.25">
      <c r="A758" s="42" t="s">
        <v>718</v>
      </c>
      <c r="B758" s="35" t="e">
        <f>IF([1]!PG_VOLAILLE[[#This Row],[Colonne34]]="","",([1]!PG_VOLAILLE[[#This Row],[Colonne37]]*(1+$G$14)))</f>
        <v>#REF!</v>
      </c>
      <c r="C758" s="35">
        <v>3.4071965454545454</v>
      </c>
      <c r="D758" s="35">
        <v>3.4071965454545454</v>
      </c>
      <c r="G758" s="75"/>
    </row>
    <row r="759" spans="1:7" x14ac:dyDescent="0.25">
      <c r="A759" s="42" t="s">
        <v>719</v>
      </c>
      <c r="B759" s="35" t="e">
        <f>IF([1]!PG_VOLAILLE[[#This Row],[Colonne34]]="","",([1]!PG_VOLAILLE[[#This Row],[Colonne37]]*(1+$G$14)))</f>
        <v>#REF!</v>
      </c>
      <c r="C759" s="35">
        <v>3.6256795799999999</v>
      </c>
      <c r="D759" s="35">
        <v>3.6256795799999999</v>
      </c>
      <c r="G759" s="75"/>
    </row>
    <row r="760" spans="1:7" x14ac:dyDescent="0.25">
      <c r="A760" s="56" t="s">
        <v>720</v>
      </c>
      <c r="B760" s="57">
        <v>3.85</v>
      </c>
      <c r="C760" s="57">
        <v>3.85</v>
      </c>
      <c r="D760" s="57">
        <v>3.85</v>
      </c>
      <c r="G760" s="75"/>
    </row>
    <row r="761" spans="1:7" ht="16.5" x14ac:dyDescent="0.25">
      <c r="A761" s="33" t="s">
        <v>721</v>
      </c>
      <c r="B761"/>
      <c r="C761"/>
      <c r="D761"/>
      <c r="G761" s="75"/>
    </row>
    <row r="762" spans="1:7" ht="16.5" x14ac:dyDescent="0.25">
      <c r="A762" s="34" t="s">
        <v>0</v>
      </c>
      <c r="B762" s="35" t="s">
        <v>94</v>
      </c>
      <c r="C762" s="35" t="s">
        <v>94</v>
      </c>
      <c r="D762" s="35" t="s">
        <v>94</v>
      </c>
      <c r="G762" s="75"/>
    </row>
    <row r="763" spans="1:7" x14ac:dyDescent="0.25">
      <c r="A763" s="42" t="s">
        <v>722</v>
      </c>
      <c r="B763" s="35" t="e">
        <f>IF([1]!PG_CUISINES[[#This Row],[Colonne34]]="","",([1]!PG_CUISINES[[#This Row],[Colonne37]]*(1+$G$14)))</f>
        <v>#REF!</v>
      </c>
      <c r="C763" s="35">
        <v>2.3376490800000003</v>
      </c>
      <c r="D763" s="35">
        <v>2.3376490800000003</v>
      </c>
      <c r="G763" s="75"/>
    </row>
    <row r="764" spans="1:7" x14ac:dyDescent="0.25">
      <c r="A764" s="42" t="s">
        <v>723</v>
      </c>
      <c r="B764" s="35" t="e">
        <f>IF([1]!PG_CUISINES[[#This Row],[Colonne34]]="","",([1]!PG_CUISINES[[#This Row],[Colonne37]]*(1+$G$14)))</f>
        <v>#REF!</v>
      </c>
      <c r="C764" s="35">
        <v>1.7146097985139348</v>
      </c>
      <c r="D764" s="35">
        <v>1.7146097985139348</v>
      </c>
      <c r="G764" s="75"/>
    </row>
    <row r="765" spans="1:7" x14ac:dyDescent="0.25">
      <c r="A765" s="42" t="s">
        <v>724</v>
      </c>
      <c r="B765" s="35" t="e">
        <f>IF([1]!PG_CUISINES[[#This Row],[Colonne34]]="","",([1]!PG_CUISINES[[#This Row],[Colonne37]]*(1+$G$14)))</f>
        <v>#REF!</v>
      </c>
      <c r="C765" s="35">
        <v>3.1867849090909091</v>
      </c>
      <c r="D765" s="35">
        <v>3.1867849090909091</v>
      </c>
      <c r="G765" s="75"/>
    </row>
    <row r="766" spans="1:7" x14ac:dyDescent="0.25">
      <c r="A766" s="42" t="s">
        <v>725</v>
      </c>
      <c r="B766" s="35" t="e">
        <f>IF([1]!PG_CUISINES[[#This Row],[Colonne34]]="","",([1]!PG_CUISINES[[#This Row],[Colonne37]]*(1+$G$14)))</f>
        <v>#REF!</v>
      </c>
      <c r="C766" s="35">
        <v>1.7146097985139348</v>
      </c>
      <c r="D766" s="35">
        <v>1.7146097985139348</v>
      </c>
      <c r="G766" s="75"/>
    </row>
    <row r="767" spans="1:7" x14ac:dyDescent="0.25">
      <c r="A767" s="42" t="s">
        <v>726</v>
      </c>
      <c r="B767" s="35" t="e">
        <f>IF([1]!PG_CUISINES[[#This Row],[Colonne34]]="","",([1]!PG_CUISINES[[#This Row],[Colonne37]]*(1+$G$14)))</f>
        <v>#REF!</v>
      </c>
      <c r="C767" s="35">
        <v>1.7146097985139348</v>
      </c>
      <c r="D767" s="35">
        <v>1.7146097985139348</v>
      </c>
      <c r="G767" s="75"/>
    </row>
    <row r="768" spans="1:7" x14ac:dyDescent="0.25">
      <c r="A768" s="42" t="s">
        <v>727</v>
      </c>
      <c r="B768" s="35" t="e">
        <f>IF([1]!PG_CUISINES[[#This Row],[Colonne34]]="","",([1]!PG_CUISINES[[#This Row],[Colonne37]]*(1+$G$14)))</f>
        <v>#REF!</v>
      </c>
      <c r="C768" s="35">
        <v>2.2013377413178907</v>
      </c>
      <c r="D768" s="35">
        <v>2.2013377413178907</v>
      </c>
      <c r="G768" s="75"/>
    </row>
    <row r="769" spans="1:7" x14ac:dyDescent="0.25">
      <c r="A769" s="42" t="s">
        <v>728</v>
      </c>
      <c r="B769" s="35" t="e">
        <f>IF([1]!PG_CUISINES[[#This Row],[Colonne34]]="","",([1]!PG_CUISINES[[#This Row],[Colonne37]]*(1+$G$14)))</f>
        <v>#REF!</v>
      </c>
      <c r="C769" s="35">
        <v>1.7146097985139348</v>
      </c>
      <c r="D769" s="35">
        <v>1.7146097985139348</v>
      </c>
      <c r="G769" s="75"/>
    </row>
    <row r="770" spans="1:7" x14ac:dyDescent="0.25">
      <c r="A770" s="42" t="s">
        <v>729</v>
      </c>
      <c r="B770" s="35" t="e">
        <f>IF([1]!PG_CUISINES[[#This Row],[Colonne34]]="","",([1]!PG_CUISINES[[#This Row],[Colonne37]]*(1+$G$14)))</f>
        <v>#REF!</v>
      </c>
      <c r="C770" s="35">
        <v>1.7146097985139348</v>
      </c>
      <c r="D770" s="35">
        <v>1.7146097985139348</v>
      </c>
      <c r="G770" s="75"/>
    </row>
    <row r="771" spans="1:7" x14ac:dyDescent="0.25">
      <c r="A771" s="58" t="s">
        <v>730</v>
      </c>
      <c r="B771" s="35" t="e">
        <f>IF([1]!PG_CUISINES[[#This Row],[Colonne34]]="","",([1]!PG_CUISINES[[#This Row],[Colonne37]]*(1+$G$14)))</f>
        <v>#REF!</v>
      </c>
      <c r="C771" s="35">
        <v>2.1581972727272727</v>
      </c>
      <c r="D771" s="35">
        <v>2.1581972727272727</v>
      </c>
      <c r="G771" s="75"/>
    </row>
    <row r="772" spans="1:7" x14ac:dyDescent="0.25">
      <c r="A772" s="42" t="s">
        <v>731</v>
      </c>
      <c r="B772" s="35" t="e">
        <f>IF([1]!PG_CUISINES[[#This Row],[Colonne34]]="","",([1]!PG_CUISINES[[#This Row],[Colonne37]]*(1+$G$14)))</f>
        <v>#REF!</v>
      </c>
      <c r="C772" s="35">
        <v>1.7146097985139348</v>
      </c>
      <c r="D772" s="35">
        <v>1.7146097985139348</v>
      </c>
      <c r="G772" s="75"/>
    </row>
    <row r="773" spans="1:7" x14ac:dyDescent="0.25">
      <c r="A773" s="42" t="s">
        <v>732</v>
      </c>
      <c r="B773" s="35" t="e">
        <f>IF([1]!PG_CUISINES[[#This Row],[Colonne34]]="","",([1]!PG_CUISINES[[#This Row],[Colonne37]]*(1+$G$14)))</f>
        <v>#REF!</v>
      </c>
      <c r="C773" s="35">
        <v>2.2013377413178907</v>
      </c>
      <c r="D773" s="35">
        <v>2.2013377413178907</v>
      </c>
      <c r="G773" s="75"/>
    </row>
    <row r="774" spans="1:7" x14ac:dyDescent="0.25">
      <c r="A774" s="42" t="s">
        <v>733</v>
      </c>
      <c r="B774" s="35" t="e">
        <f>IF([1]!PG_CUISINES[[#This Row],[Colonne34]]="","",([1]!PG_CUISINES[[#This Row],[Colonne37]]*(1+$G$14)))</f>
        <v>#REF!</v>
      </c>
      <c r="C774" s="35">
        <v>3.7837330909090907</v>
      </c>
      <c r="D774" s="35">
        <v>3.7837330909090907</v>
      </c>
      <c r="G774" s="75"/>
    </row>
    <row r="775" spans="1:7" x14ac:dyDescent="0.25">
      <c r="A775" s="42" t="s">
        <v>734</v>
      </c>
      <c r="B775" s="35" t="e">
        <f>IF([1]!PG_CUISINES[[#This Row],[Colonne34]]="","",([1]!PG_CUISINES[[#This Row],[Colonne37]]*(1+$G$14)))</f>
        <v>#REF!</v>
      </c>
      <c r="C775" s="35">
        <v>1.81637556</v>
      </c>
      <c r="D775" s="35">
        <v>1.81637556</v>
      </c>
      <c r="G775" s="75"/>
    </row>
    <row r="776" spans="1:7" x14ac:dyDescent="0.25">
      <c r="A776" s="42" t="s">
        <v>735</v>
      </c>
      <c r="B776" s="35" t="e">
        <f>IF([1]!PG_CUISINES[[#This Row],[Colonne34]]="","",([1]!PG_CUISINES[[#This Row],[Colonne37]]*(1+$G$14)))</f>
        <v>#REF!</v>
      </c>
      <c r="C776" s="35">
        <v>2.5990205454545454</v>
      </c>
      <c r="D776" s="35">
        <v>2.5990205454545454</v>
      </c>
      <c r="G776" s="75"/>
    </row>
    <row r="777" spans="1:7" x14ac:dyDescent="0.25">
      <c r="A777" s="42" t="s">
        <v>736</v>
      </c>
      <c r="B777" s="35" t="e">
        <f>IF([1]!PG_CUISINES[[#This Row],[Colonne34]]="","",([1]!PG_CUISINES[[#This Row],[Colonne37]]*(1+$G$14)))</f>
        <v>#REF!</v>
      </c>
      <c r="C777" s="35">
        <v>2.6541234545454544</v>
      </c>
      <c r="D777" s="35">
        <v>2.6541234545454544</v>
      </c>
      <c r="G777" s="75"/>
    </row>
    <row r="778" spans="1:7" x14ac:dyDescent="0.25">
      <c r="A778" s="41" t="s">
        <v>737</v>
      </c>
      <c r="B778" s="35">
        <v>2.6</v>
      </c>
      <c r="C778" s="35">
        <v>2.6</v>
      </c>
      <c r="D778" s="35">
        <v>2.6</v>
      </c>
      <c r="G778" s="75"/>
    </row>
    <row r="779" spans="1:7" x14ac:dyDescent="0.25">
      <c r="A779" s="42" t="s">
        <v>738</v>
      </c>
      <c r="B779" s="35" t="e">
        <f>IF([1]!PG_CUISINES[[#This Row],[Colonne34]]="","",([1]!PG_CUISINES[[#This Row],[Colonne37]]*(1+$G$14)))</f>
        <v>#REF!</v>
      </c>
      <c r="C779" s="35">
        <v>1.7146097985139348</v>
      </c>
      <c r="D779" s="35">
        <v>1.7146097985139348</v>
      </c>
      <c r="G779" s="75"/>
    </row>
    <row r="780" spans="1:7" x14ac:dyDescent="0.25">
      <c r="A780" s="42" t="s">
        <v>739</v>
      </c>
      <c r="B780" s="35" t="e">
        <f>IF([1]!PG_CUISINES[[#This Row],[Colonne34]]="","",([1]!PG_CUISINES[[#This Row],[Colonne37]]*(1+$G$14)))</f>
        <v>#REF!</v>
      </c>
      <c r="C780" s="35">
        <v>2.7367778181818179</v>
      </c>
      <c r="D780" s="35">
        <v>2.7367778181818179</v>
      </c>
      <c r="G780" s="75"/>
    </row>
    <row r="781" spans="1:7" x14ac:dyDescent="0.25">
      <c r="A781" s="42" t="s">
        <v>740</v>
      </c>
      <c r="B781" s="35" t="e">
        <f>IF([1]!PG_CUISINES[[#This Row],[Colonne34]]="","",([1]!PG_CUISINES[[#This Row],[Colonne37]]*(1+$G$14)))</f>
        <v>#REF!</v>
      </c>
      <c r="C781" s="35">
        <v>1.7146097985139348</v>
      </c>
      <c r="D781" s="35">
        <v>1.7146097985139348</v>
      </c>
      <c r="G781" s="75"/>
    </row>
    <row r="782" spans="1:7" x14ac:dyDescent="0.25">
      <c r="A782" s="42" t="s">
        <v>741</v>
      </c>
      <c r="B782" s="35" t="e">
        <f>IF([1]!PG_CUISINES[[#This Row],[Colonne34]]="","",([1]!PG_CUISINES[[#This Row],[Colonne37]]*(1+$G$14)))</f>
        <v>#REF!</v>
      </c>
      <c r="C782" s="35">
        <v>3.5357699999999999</v>
      </c>
      <c r="D782" s="35">
        <v>3.5357699999999999</v>
      </c>
      <c r="G782" s="75"/>
    </row>
    <row r="783" spans="1:7" x14ac:dyDescent="0.25">
      <c r="A783" s="42" t="s">
        <v>742</v>
      </c>
      <c r="B783" s="35" t="e">
        <f>IF([1]!PG_CUISINES[[#This Row],[Colonne34]]="","",([1]!PG_CUISINES[[#This Row],[Colonne37]]*(1+$G$14)))</f>
        <v>#REF!</v>
      </c>
      <c r="C783" s="35">
        <v>2.2013377413178907</v>
      </c>
      <c r="D783" s="35">
        <v>2.2013377413178907</v>
      </c>
      <c r="G783" s="75"/>
    </row>
    <row r="784" spans="1:7" x14ac:dyDescent="0.25">
      <c r="A784" s="41" t="s">
        <v>743</v>
      </c>
      <c r="B784" s="35">
        <v>4.2699999999999996</v>
      </c>
      <c r="C784" s="35">
        <v>4.2699999999999996</v>
      </c>
      <c r="D784" s="35">
        <v>4.2699999999999996</v>
      </c>
      <c r="G784" s="75"/>
    </row>
    <row r="785" spans="1:7" x14ac:dyDescent="0.25">
      <c r="A785" s="42" t="s">
        <v>744</v>
      </c>
      <c r="B785" s="35" t="e">
        <f>IF([1]!PG_CUISINES[[#This Row],[Colonne34]]="","",([1]!PG_CUISINES[[#This Row],[Colonne37]]*(1+$G$14)))</f>
        <v>#REF!</v>
      </c>
      <c r="C785" s="35">
        <v>3.8847550909090911</v>
      </c>
      <c r="D785" s="35">
        <v>3.8847550909090911</v>
      </c>
      <c r="G785" s="75"/>
    </row>
    <row r="786" spans="1:7" x14ac:dyDescent="0.25">
      <c r="A786" s="42" t="s">
        <v>745</v>
      </c>
      <c r="B786" s="35" t="e">
        <f>IF([1]!PG_CUISINES[[#This Row],[Colonne34]]="","",([1]!PG_CUISINES[[#This Row],[Colonne37]]*(1+$G$14)))</f>
        <v>#REF!</v>
      </c>
      <c r="C786" s="35">
        <v>2.5442597010206773</v>
      </c>
      <c r="D786" s="35">
        <v>2.5442597010206773</v>
      </c>
      <c r="G786" s="75"/>
    </row>
    <row r="787" spans="1:7" x14ac:dyDescent="0.25">
      <c r="A787" s="42" t="s">
        <v>746</v>
      </c>
      <c r="B787" s="35" t="e">
        <f>IF([1]!PG_CUISINES[[#This Row],[Colonne34]]="","",([1]!PG_CUISINES[[#This Row],[Colonne37]]*(1+$G$14)))</f>
        <v>#REF!</v>
      </c>
      <c r="C787" s="35">
        <v>2.5442597010206773</v>
      </c>
      <c r="D787" s="35">
        <v>2.5442597010206773</v>
      </c>
      <c r="G787" s="75"/>
    </row>
    <row r="788" spans="1:7" x14ac:dyDescent="0.25">
      <c r="A788" s="42" t="s">
        <v>747</v>
      </c>
      <c r="B788" s="35" t="e">
        <f>IF([1]!PG_CUISINES[[#This Row],[Colonne34]]="","",([1]!PG_CUISINES[[#This Row],[Colonne37]]*(1+$G$14)))</f>
        <v>#REF!</v>
      </c>
      <c r="C788" s="35">
        <v>1.7146097985139348</v>
      </c>
      <c r="D788" s="35">
        <v>1.7146097985139348</v>
      </c>
      <c r="G788" s="75"/>
    </row>
    <row r="789" spans="1:7" x14ac:dyDescent="0.25">
      <c r="A789" s="17" t="s">
        <v>748</v>
      </c>
      <c r="B789" s="43">
        <v>3.98</v>
      </c>
      <c r="C789" s="43">
        <v>3.98</v>
      </c>
      <c r="D789" s="43">
        <v>3.98</v>
      </c>
      <c r="G789" s="75"/>
    </row>
    <row r="790" spans="1:7" x14ac:dyDescent="0.25">
      <c r="A790" s="42" t="s">
        <v>749</v>
      </c>
      <c r="B790" s="35" t="e">
        <f>IF([1]!PG_CUISINES[[#This Row],[Colonne34]]="","",([1]!PG_CUISINES[[#This Row],[Colonne37]]*(1+$G$14)))</f>
        <v>#REF!</v>
      </c>
      <c r="C790" s="35">
        <v>3.4990347272727269</v>
      </c>
      <c r="D790" s="35">
        <v>3.4990347272727269</v>
      </c>
      <c r="G790" s="75"/>
    </row>
    <row r="791" spans="1:7" x14ac:dyDescent="0.25">
      <c r="A791" s="42" t="s">
        <v>750</v>
      </c>
      <c r="B791" s="35" t="e">
        <f>IF([1]!PG_CUISINES[[#This Row],[Colonne34]]="","",([1]!PG_CUISINES[[#This Row],[Colonne37]]*(1+$G$14)))</f>
        <v>#REF!</v>
      </c>
      <c r="C791" s="35">
        <v>2.2013377413178907</v>
      </c>
      <c r="D791" s="35">
        <v>2.2013377413178907</v>
      </c>
      <c r="G791" s="75"/>
    </row>
    <row r="792" spans="1:7" x14ac:dyDescent="0.25">
      <c r="A792" s="41" t="s">
        <v>751</v>
      </c>
      <c r="B792" s="35">
        <v>2.89</v>
      </c>
      <c r="C792" s="35">
        <v>2.89</v>
      </c>
      <c r="D792" s="35">
        <v>2.89</v>
      </c>
      <c r="G792" s="75"/>
    </row>
    <row r="793" spans="1:7" x14ac:dyDescent="0.25">
      <c r="A793" s="42" t="s">
        <v>752</v>
      </c>
      <c r="B793" s="35" t="e">
        <f>IF([1]!PG_CUISINES[[#This Row],[Colonne34]]="","",([1]!PG_CUISINES[[#This Row],[Colonne37]]*(1+$G$14)))</f>
        <v>#REF!</v>
      </c>
      <c r="C793" s="35">
        <v>2.7918807272727268</v>
      </c>
      <c r="D793" s="35">
        <v>2.7918807272727268</v>
      </c>
      <c r="G793" s="75"/>
    </row>
    <row r="794" spans="1:7" ht="16.5" x14ac:dyDescent="0.25">
      <c r="A794" s="33" t="s">
        <v>753</v>
      </c>
      <c r="B794"/>
      <c r="C794"/>
      <c r="D794"/>
      <c r="G794" s="75"/>
    </row>
    <row r="795" spans="1:7" x14ac:dyDescent="0.25">
      <c r="A795" s="51" t="s">
        <v>0</v>
      </c>
      <c r="B795" s="35" t="s">
        <v>94</v>
      </c>
      <c r="C795" s="35" t="s">
        <v>94</v>
      </c>
      <c r="D795" s="35" t="s">
        <v>94</v>
      </c>
      <c r="G795" s="75"/>
    </row>
    <row r="796" spans="1:7" x14ac:dyDescent="0.25">
      <c r="A796" s="42" t="s">
        <v>754</v>
      </c>
      <c r="B796" s="35" t="e">
        <f>IF([1]!PG_PATES[[#This Row],[Colonne34]]="","",([1]!PG_PATES[[#This Row],[Colonne37]]*(1+$G$14)))</f>
        <v>#REF!</v>
      </c>
      <c r="C796" s="35">
        <v>3.9408682199999996</v>
      </c>
      <c r="D796" s="35">
        <v>3.9408682199999996</v>
      </c>
      <c r="G796" s="75"/>
    </row>
    <row r="797" spans="1:7" x14ac:dyDescent="0.25">
      <c r="A797" s="42" t="s">
        <v>755</v>
      </c>
      <c r="B797" s="35" t="e">
        <f>IF([1]!PG_PATES[[#This Row],[Colonne34]]="","",([1]!PG_PATES[[#This Row],[Colonne37]]*(1+$G$14)))</f>
        <v>#REF!</v>
      </c>
      <c r="C797" s="35">
        <v>1.6924858011137549</v>
      </c>
      <c r="D797" s="35">
        <v>1.6924858011137549</v>
      </c>
      <c r="G797" s="75"/>
    </row>
    <row r="798" spans="1:7" x14ac:dyDescent="0.25">
      <c r="A798" s="41" t="s">
        <v>756</v>
      </c>
      <c r="B798" s="35">
        <v>4.42</v>
      </c>
      <c r="C798" s="35">
        <v>4.42</v>
      </c>
      <c r="D798" s="35">
        <v>4.42</v>
      </c>
      <c r="G798" s="75"/>
    </row>
    <row r="799" spans="1:7" x14ac:dyDescent="0.25">
      <c r="A799" s="41" t="s">
        <v>757</v>
      </c>
      <c r="B799" s="35">
        <v>3.99</v>
      </c>
      <c r="C799" s="35">
        <v>3.99</v>
      </c>
      <c r="D799" s="35">
        <v>3.99</v>
      </c>
      <c r="G799" s="75"/>
    </row>
    <row r="800" spans="1:7" x14ac:dyDescent="0.25">
      <c r="A800" s="42" t="s">
        <v>758</v>
      </c>
      <c r="B800" s="35" t="e">
        <f>IF([1]!PG_PATES[[#This Row],[Colonne34]]="","",([1]!PG_PATES[[#This Row],[Colonne37]]*(1+$G$14)))</f>
        <v>#REF!</v>
      </c>
      <c r="C800" s="35">
        <v>2.7433756776222955</v>
      </c>
      <c r="D800" s="35">
        <v>2.7433756776222955</v>
      </c>
      <c r="G800" s="75"/>
    </row>
    <row r="801" spans="1:7" x14ac:dyDescent="0.25">
      <c r="A801" s="42" t="s">
        <v>759</v>
      </c>
      <c r="B801" s="35" t="e">
        <f>IF([1]!PG_PATES[[#This Row],[Colonne34]]="","",([1]!PG_PATES[[#This Row],[Colonne37]]*(1+$G$14)))</f>
        <v>#REF!</v>
      </c>
      <c r="C801" s="35">
        <v>2.0309829613365058</v>
      </c>
      <c r="D801" s="35">
        <v>2.0309829613365058</v>
      </c>
      <c r="G801" s="75"/>
    </row>
    <row r="802" spans="1:7" x14ac:dyDescent="0.25">
      <c r="A802" s="42" t="s">
        <v>760</v>
      </c>
      <c r="B802" s="35" t="e">
        <f>IF([1]!PG_PATES[[#This Row],[Colonne34]]="","",([1]!PG_PATES[[#This Row],[Colonne37]]*(1+$G$14)))</f>
        <v>#REF!</v>
      </c>
      <c r="C802" s="35">
        <v>1.6924858011137549</v>
      </c>
      <c r="D802" s="35">
        <v>1.6924858011137549</v>
      </c>
      <c r="G802" s="75"/>
    </row>
    <row r="803" spans="1:7" x14ac:dyDescent="0.25">
      <c r="A803" s="42" t="s">
        <v>760</v>
      </c>
      <c r="B803" s="35" t="e">
        <f>IF([1]!PG_PATES[[#This Row],[Colonne34]]="","",([1]!PG_PATES[[#This Row],[Colonne37]]*(1+$G$14)))</f>
        <v>#REF!</v>
      </c>
      <c r="C803" s="35">
        <v>2.7437575200000004</v>
      </c>
      <c r="D803" s="35">
        <v>2.7437575200000004</v>
      </c>
      <c r="G803" s="75"/>
    </row>
    <row r="804" spans="1:7" x14ac:dyDescent="0.25">
      <c r="A804" s="42" t="s">
        <v>761</v>
      </c>
      <c r="B804" s="35" t="e">
        <f>IF([1]!PG_PATES[[#This Row],[Colonne34]]="","",([1]!PG_PATES[[#This Row],[Colonne37]]*(1+$G$14)))</f>
        <v>#REF!</v>
      </c>
      <c r="C804" s="35">
        <v>1.6924858011137549</v>
      </c>
      <c r="D804" s="35">
        <v>1.6924858011137549</v>
      </c>
      <c r="G804" s="75"/>
    </row>
    <row r="805" spans="1:7" x14ac:dyDescent="0.25">
      <c r="A805" s="41" t="s">
        <v>762</v>
      </c>
      <c r="B805" s="35" t="e">
        <f>IF([1]!PG_PATES[[#This Row],[Colonne34]]="","",([1]!PG_PATES[[#This Row],[Colonne37]]*(1+$G$14)))</f>
        <v>#REF!</v>
      </c>
      <c r="C805" s="35">
        <v>2.7092263636363634</v>
      </c>
      <c r="D805" s="35">
        <v>2.7092263636363634</v>
      </c>
      <c r="G805" s="75"/>
    </row>
    <row r="806" spans="1:7" x14ac:dyDescent="0.25">
      <c r="A806" s="42" t="s">
        <v>761</v>
      </c>
      <c r="B806" s="35" t="e">
        <f>IF([1]!PG_PATES[[#This Row],[Colonne34]]="","",([1]!PG_PATES[[#This Row],[Colonne37]]*(1+$G$14)))</f>
        <v>#REF!</v>
      </c>
      <c r="C806" s="35">
        <v>2.7079772817820085</v>
      </c>
      <c r="D806" s="35">
        <v>2.7079772817820085</v>
      </c>
      <c r="G806" s="75"/>
    </row>
    <row r="807" spans="1:7" x14ac:dyDescent="0.25">
      <c r="A807" s="42" t="s">
        <v>763</v>
      </c>
      <c r="B807" s="35" t="e">
        <f>IF([1]!PG_PATES[[#This Row],[Colonne34]]="","",([1]!PG_PATES[[#This Row],[Colonne37]]*(1+$G$14)))</f>
        <v>#REF!</v>
      </c>
      <c r="C807" s="35">
        <v>1.6924858011137549</v>
      </c>
      <c r="D807" s="35">
        <v>1.6924858011137549</v>
      </c>
      <c r="G807" s="75"/>
    </row>
    <row r="808" spans="1:7" x14ac:dyDescent="0.25">
      <c r="A808" s="42" t="s">
        <v>763</v>
      </c>
      <c r="B808" s="35" t="e">
        <f>IF([1]!PG_PATES[[#This Row],[Colonne34]]="","",([1]!PG_PATES[[#This Row],[Colonne37]]*(1+$G$14)))</f>
        <v>#REF!</v>
      </c>
      <c r="C808" s="35">
        <v>2.7079772817820085</v>
      </c>
      <c r="D808" s="35">
        <v>2.7079772817820085</v>
      </c>
      <c r="G808" s="75"/>
    </row>
    <row r="809" spans="1:7" x14ac:dyDescent="0.25">
      <c r="A809" s="42" t="s">
        <v>764</v>
      </c>
      <c r="B809" s="35" t="e">
        <f>IF([1]!PG_PATES[[#This Row],[Colonne34]]="","",([1]!PG_PATES[[#This Row],[Colonne37]]*(1+$G$14)))</f>
        <v>#REF!</v>
      </c>
      <c r="C809" s="35">
        <v>1.6924858011137549</v>
      </c>
      <c r="D809" s="35">
        <v>1.6924858011137549</v>
      </c>
      <c r="G809" s="75"/>
    </row>
    <row r="810" spans="1:7" x14ac:dyDescent="0.25">
      <c r="A810" s="42" t="s">
        <v>764</v>
      </c>
      <c r="B810" s="35" t="e">
        <f>IF([1]!PG_PATES[[#This Row],[Colonne34]]="","",([1]!PG_PATES[[#This Row],[Colonne37]]*(1+$G$14)))</f>
        <v>#REF!</v>
      </c>
      <c r="C810" s="35">
        <v>2.7433756776222955</v>
      </c>
      <c r="D810" s="35">
        <v>2.7433756776222955</v>
      </c>
      <c r="G810" s="75"/>
    </row>
    <row r="811" spans="1:7" x14ac:dyDescent="0.25">
      <c r="A811" s="41" t="s">
        <v>765</v>
      </c>
      <c r="B811" s="35">
        <v>3.09</v>
      </c>
      <c r="C811" s="35">
        <v>3.09</v>
      </c>
      <c r="D811" s="35">
        <v>3.09</v>
      </c>
      <c r="G811" s="75"/>
    </row>
    <row r="812" spans="1:7" x14ac:dyDescent="0.25">
      <c r="A812" s="42" t="s">
        <v>766</v>
      </c>
      <c r="B812" s="35" t="e">
        <f>IF([1]!PG_PATES[[#This Row],[Colonne34]]="","",([1]!PG_PATES[[#This Row],[Colonne37]]*(1+$G$14)))</f>
        <v>#REF!</v>
      </c>
      <c r="C812" s="35">
        <v>3.0122923636363632</v>
      </c>
      <c r="D812" s="35">
        <v>3.0122923636363632</v>
      </c>
      <c r="G812" s="75"/>
    </row>
    <row r="813" spans="1:7" x14ac:dyDescent="0.25">
      <c r="A813" s="42" t="s">
        <v>767</v>
      </c>
      <c r="B813" s="35" t="e">
        <f>IF([1]!PG_PATES[[#This Row],[Colonne34]]="","",([1]!PG_PATES[[#This Row],[Colonne37]]*(1+$G$14)))</f>
        <v>#REF!</v>
      </c>
      <c r="C813" s="35">
        <v>2.8469836363636363</v>
      </c>
      <c r="D813" s="35">
        <v>2.8469836363636363</v>
      </c>
      <c r="G813" s="75"/>
    </row>
    <row r="814" spans="1:7" x14ac:dyDescent="0.25">
      <c r="A814" s="42" t="s">
        <v>768</v>
      </c>
      <c r="B814" s="35" t="e">
        <f>IF([1]!PG_PATES[[#This Row],[Colonne34]]="","",([1]!PG_PATES[[#This Row],[Colonne37]]*(1+$G$14)))</f>
        <v>#REF!</v>
      </c>
      <c r="C814" s="35">
        <v>1.6924858011137549</v>
      </c>
      <c r="D814" s="35">
        <v>1.6924858011137549</v>
      </c>
      <c r="G814" s="75"/>
    </row>
    <row r="815" spans="1:7" x14ac:dyDescent="0.25">
      <c r="A815" s="42" t="s">
        <v>768</v>
      </c>
      <c r="B815" s="35" t="e">
        <f>IF([1]!PG_PATES[[#This Row],[Colonne34]]="","",([1]!PG_PATES[[#This Row],[Colonne37]]*(1+$G$14)))</f>
        <v>#REF!</v>
      </c>
      <c r="C815" s="35">
        <v>2.7433756776222955</v>
      </c>
      <c r="D815" s="35">
        <v>2.7433756776222955</v>
      </c>
      <c r="G815" s="75"/>
    </row>
    <row r="816" spans="1:7" ht="16.5" x14ac:dyDescent="0.25">
      <c r="A816" s="33" t="s">
        <v>769</v>
      </c>
      <c r="B816"/>
      <c r="C816"/>
      <c r="D816"/>
      <c r="G816" s="75"/>
    </row>
    <row r="817" spans="1:7" x14ac:dyDescent="0.25">
      <c r="A817" s="51" t="s">
        <v>0</v>
      </c>
      <c r="B817" s="35" t="s">
        <v>94</v>
      </c>
      <c r="C817" s="35" t="s">
        <v>94</v>
      </c>
      <c r="D817" s="35" t="s">
        <v>94</v>
      </c>
      <c r="G817" s="75"/>
    </row>
    <row r="818" spans="1:7" x14ac:dyDescent="0.25">
      <c r="A818" s="42" t="s">
        <v>770</v>
      </c>
      <c r="B818" s="35" t="e">
        <f>IF([1]!PG_PIZZA[[#This Row],[Colonne34]]="","",([1]!PG_PIZZA[[#This Row],[Colonne37]]*(1+$G$14)))</f>
        <v>#REF!</v>
      </c>
      <c r="C818" s="35">
        <v>3.150068004</v>
      </c>
      <c r="D818" s="35">
        <v>3.150068004</v>
      </c>
      <c r="G818" s="75"/>
    </row>
    <row r="819" spans="1:7" x14ac:dyDescent="0.25">
      <c r="A819" s="42" t="s">
        <v>771</v>
      </c>
      <c r="B819" s="35" t="e">
        <f>IF([1]!PG_PIZZA[[#This Row],[Colonne34]]="","",([1]!PG_PIZZA[[#This Row],[Colonne37]]*(1+$G$14)))</f>
        <v>#REF!</v>
      </c>
      <c r="C819" s="35">
        <v>2.0132837634163621</v>
      </c>
      <c r="D819" s="35">
        <v>2.0132837634163621</v>
      </c>
      <c r="G819" s="75"/>
    </row>
    <row r="820" spans="1:7" x14ac:dyDescent="0.25">
      <c r="A820" s="42" t="s">
        <v>772</v>
      </c>
      <c r="B820" s="35" t="e">
        <f>IF([1]!PG_PIZZA[[#This Row],[Colonne34]]="","",([1]!PG_PIZZA[[#This Row],[Colonne37]]*(1+$G$14)))</f>
        <v>#REF!</v>
      </c>
      <c r="C820" s="35">
        <v>2.0132837634163621</v>
      </c>
      <c r="D820" s="35">
        <v>2.0132837634163621</v>
      </c>
      <c r="G820" s="75"/>
    </row>
    <row r="821" spans="1:7" x14ac:dyDescent="0.25">
      <c r="A821" s="42" t="s">
        <v>772</v>
      </c>
      <c r="B821" s="35" t="e">
        <f>IF([1]!PG_PIZZA[[#This Row],[Colonne34]]="","",([1]!PG_PIZZA[[#This Row],[Colonne37]]*(1+$G$14)))</f>
        <v>#REF!</v>
      </c>
      <c r="C821" s="35">
        <v>3.0307497513794703</v>
      </c>
      <c r="D821" s="35">
        <v>3.0307497513794703</v>
      </c>
      <c r="G821" s="75"/>
    </row>
    <row r="822" spans="1:7" x14ac:dyDescent="0.25">
      <c r="A822" s="42" t="s">
        <v>773</v>
      </c>
      <c r="B822" s="35" t="e">
        <f>IF([1]!PG_PIZZA[[#This Row],[Colonne34]]="","",([1]!PG_PIZZA[[#This Row],[Colonne37]]*(1+$G$14)))</f>
        <v>#REF!</v>
      </c>
      <c r="C822" s="35">
        <v>2.7735130909090908</v>
      </c>
      <c r="D822" s="35">
        <v>2.7735130909090908</v>
      </c>
      <c r="G822" s="75"/>
    </row>
    <row r="823" spans="1:7" x14ac:dyDescent="0.25">
      <c r="A823" s="41" t="s">
        <v>774</v>
      </c>
      <c r="B823" s="35">
        <v>2.98</v>
      </c>
      <c r="C823" s="35">
        <v>2.98</v>
      </c>
      <c r="D823" s="35">
        <v>2.98</v>
      </c>
      <c r="G823" s="75"/>
    </row>
    <row r="824" spans="1:7" x14ac:dyDescent="0.25">
      <c r="A824" s="42" t="s">
        <v>775</v>
      </c>
      <c r="B824" s="35" t="e">
        <f>IF([1]!PG_PIZZA[[#This Row],[Colonne34]]="","",([1]!PG_PIZZA[[#This Row],[Colonne37]]*(1+$G$14)))</f>
        <v>#REF!</v>
      </c>
      <c r="C824" s="35">
        <v>3.2912967599999998</v>
      </c>
      <c r="D824" s="35">
        <v>3.2912967599999998</v>
      </c>
      <c r="G824" s="75"/>
    </row>
    <row r="825" spans="1:7" x14ac:dyDescent="0.25">
      <c r="A825" s="42" t="s">
        <v>776</v>
      </c>
      <c r="B825" s="35" t="e">
        <f>IF([1]!PG_PIZZA[[#This Row],[Colonne34]]="","",([1]!PG_PIZZA[[#This Row],[Colonne37]]*(1+$G$14)))</f>
        <v>#REF!</v>
      </c>
      <c r="C825" s="35">
        <v>2.0132837634163621</v>
      </c>
      <c r="D825" s="35">
        <v>2.0132837634163621</v>
      </c>
      <c r="G825" s="75"/>
    </row>
    <row r="826" spans="1:7" x14ac:dyDescent="0.25">
      <c r="A826" s="42" t="s">
        <v>776</v>
      </c>
      <c r="B826" s="35" t="e">
        <f>IF([1]!PG_PIZZA[[#This Row],[Colonne34]]="","",([1]!PG_PIZZA[[#This Row],[Colonne37]]*(1+$G$14)))</f>
        <v>#REF!</v>
      </c>
      <c r="C826" s="35">
        <v>3.0307497513794703</v>
      </c>
      <c r="D826" s="35">
        <v>3.0307497513794703</v>
      </c>
      <c r="G826" s="75"/>
    </row>
    <row r="827" spans="1:7" x14ac:dyDescent="0.25">
      <c r="A827" s="42" t="s">
        <v>777</v>
      </c>
      <c r="B827" s="35" t="e">
        <f>IF([1]!PG_PIZZA[[#This Row],[Colonne34]]="","",([1]!PG_PIZZA[[#This Row],[Colonne37]]*(1+$G$14)))</f>
        <v>#REF!</v>
      </c>
      <c r="C827" s="35">
        <v>2.0132837634163621</v>
      </c>
      <c r="D827" s="35">
        <v>2.0132837634163621</v>
      </c>
      <c r="G827" s="75"/>
    </row>
    <row r="828" spans="1:7" x14ac:dyDescent="0.25">
      <c r="A828" s="42" t="s">
        <v>778</v>
      </c>
      <c r="B828" s="35" t="e">
        <f>IF([1]!PG_PIZZA[[#This Row],[Colonne34]]="","",([1]!PG_PIZZA[[#This Row],[Colonne37]]*(1+$G$14)))</f>
        <v>#REF!</v>
      </c>
      <c r="C828" s="35">
        <v>3.2510716363636361</v>
      </c>
      <c r="D828" s="35">
        <v>3.2510716363636361</v>
      </c>
      <c r="G828" s="75"/>
    </row>
    <row r="829" spans="1:7" x14ac:dyDescent="0.25">
      <c r="A829" s="42" t="s">
        <v>779</v>
      </c>
      <c r="B829" s="35" t="e">
        <f>IF([1]!PG_PIZZA[[#This Row],[Colonne34]]="","",([1]!PG_PIZZA[[#This Row],[Colonne37]]*(1+$G$14)))</f>
        <v>#REF!</v>
      </c>
      <c r="C829" s="35">
        <v>2.0132837634163621</v>
      </c>
      <c r="D829" s="35">
        <v>2.0132837634163621</v>
      </c>
      <c r="G829" s="75"/>
    </row>
    <row r="830" spans="1:7" x14ac:dyDescent="0.25">
      <c r="A830" s="42" t="s">
        <v>779</v>
      </c>
      <c r="B830" s="35" t="e">
        <f>IF([1]!PG_PIZZA[[#This Row],[Colonne34]]="","",([1]!PG_PIZZA[[#This Row],[Colonne37]]*(1+$G$14)))</f>
        <v>#REF!</v>
      </c>
      <c r="C830" s="35">
        <v>3.0307497513794703</v>
      </c>
      <c r="D830" s="35">
        <v>3.0307497513794703</v>
      </c>
      <c r="G830" s="75"/>
    </row>
    <row r="831" spans="1:7" x14ac:dyDescent="0.25">
      <c r="A831" s="42" t="s">
        <v>780</v>
      </c>
      <c r="B831" s="35" t="e">
        <f>IF([1]!PG_PIZZA[[#This Row],[Colonne34]]="","",([1]!PG_PIZZA[[#This Row],[Colonne37]]*(1+$G$14)))</f>
        <v>#REF!</v>
      </c>
      <c r="C831" s="35">
        <v>3.3888289090909085</v>
      </c>
      <c r="D831" s="35">
        <v>3.3888289090909085</v>
      </c>
      <c r="G831" s="75"/>
    </row>
    <row r="832" spans="1:7" x14ac:dyDescent="0.25">
      <c r="A832" s="41" t="s">
        <v>781</v>
      </c>
      <c r="B832" s="35">
        <v>3.69</v>
      </c>
      <c r="C832" s="35">
        <v>3.69</v>
      </c>
      <c r="D832" s="35">
        <v>3.69</v>
      </c>
      <c r="G832" s="75"/>
    </row>
    <row r="833" spans="1:7" x14ac:dyDescent="0.25">
      <c r="A833" s="42" t="s">
        <v>782</v>
      </c>
      <c r="B833" s="35" t="e">
        <f>IF([1]!PG_PIZZA[[#This Row],[Colonne34]]="","",([1]!PG_PIZZA[[#This Row],[Colonne37]]*(1+$G$14)))</f>
        <v>#REF!</v>
      </c>
      <c r="C833" s="35">
        <v>3.3892880999999999</v>
      </c>
      <c r="D833" s="35">
        <v>3.3892880999999999</v>
      </c>
      <c r="G833" s="75"/>
    </row>
    <row r="834" spans="1:7" x14ac:dyDescent="0.25">
      <c r="A834" s="42" t="s">
        <v>783</v>
      </c>
      <c r="B834" s="35" t="e">
        <f>IF([1]!PG_PIZZA[[#This Row],[Colonne34]]="","",([1]!PG_PIZZA[[#This Row],[Colonne37]]*(1+$G$14)))</f>
        <v>#REF!</v>
      </c>
      <c r="C834" s="35">
        <v>3.3612774545454545</v>
      </c>
      <c r="D834" s="35">
        <v>3.3612774545454545</v>
      </c>
      <c r="G834" s="75"/>
    </row>
    <row r="835" spans="1:7" x14ac:dyDescent="0.25">
      <c r="A835" s="42" t="s">
        <v>784</v>
      </c>
      <c r="B835" s="35" t="e">
        <f>IF([1]!PG_PIZZA[[#This Row],[Colonne34]]="","",([1]!PG_PIZZA[[#This Row],[Colonne37]]*(1+$G$14)))</f>
        <v>#REF!</v>
      </c>
      <c r="C835" s="35">
        <v>3.8021650139999998</v>
      </c>
      <c r="D835" s="35">
        <v>3.8021650139999998</v>
      </c>
      <c r="G835" s="75"/>
    </row>
    <row r="836" spans="1:7" x14ac:dyDescent="0.25">
      <c r="A836" s="42" t="s">
        <v>785</v>
      </c>
      <c r="B836" s="35" t="e">
        <f>IF([1]!PG_PIZZA[[#This Row],[Colonne34]]="","",([1]!PG_PIZZA[[#This Row],[Colonne37]]*(1+$G$14)))</f>
        <v>#REF!</v>
      </c>
      <c r="C836" s="35">
        <v>2.7212516802221161</v>
      </c>
      <c r="D836" s="35">
        <v>2.7212516802221161</v>
      </c>
      <c r="G836" s="75"/>
    </row>
    <row r="837" spans="1:7" x14ac:dyDescent="0.25">
      <c r="A837" s="42" t="s">
        <v>786</v>
      </c>
      <c r="B837" s="35" t="e">
        <f>IF([1]!PG_PIZZA[[#This Row],[Colonne34]]="","",([1]!PG_PIZZA[[#This Row],[Colonne37]]*(1+$G$14)))</f>
        <v>#REF!</v>
      </c>
      <c r="C837" s="35">
        <v>2.0132837634163621</v>
      </c>
      <c r="D837" s="35">
        <v>2.0132837634163621</v>
      </c>
      <c r="G837" s="75"/>
    </row>
    <row r="838" spans="1:7" x14ac:dyDescent="0.25">
      <c r="A838" s="42" t="s">
        <v>787</v>
      </c>
      <c r="B838" s="35" t="e">
        <f>IF([1]!PG_PIZZA[[#This Row],[Colonne34]]="","",([1]!PG_PIZZA[[#This Row],[Colonne37]]*(1+$G$14)))</f>
        <v>#REF!</v>
      </c>
      <c r="C838" s="35">
        <v>3.0307497513794703</v>
      </c>
      <c r="D838" s="35">
        <v>3.0307497513794703</v>
      </c>
      <c r="G838" s="75"/>
    </row>
    <row r="839" spans="1:7" x14ac:dyDescent="0.25">
      <c r="A839" s="42" t="s">
        <v>788</v>
      </c>
      <c r="B839" s="35" t="e">
        <f>IF([1]!PG_PIZZA[[#This Row],[Colonne34]]="","",([1]!PG_PIZZA[[#This Row],[Colonne37]]*(1+$G$14)))</f>
        <v>#REF!</v>
      </c>
      <c r="C839" s="35">
        <v>1.681423802413665</v>
      </c>
      <c r="D839" s="35">
        <v>1.681423802413665</v>
      </c>
      <c r="G839" s="75"/>
    </row>
    <row r="840" spans="1:7" x14ac:dyDescent="0.25">
      <c r="A840" s="42" t="s">
        <v>789</v>
      </c>
      <c r="B840" s="35" t="e">
        <f>IF([1]!PG_PIZZA[[#This Row],[Colonne34]]="","",([1]!PG_PIZZA[[#This Row],[Colonne37]]*(1+$G$14)))</f>
        <v>#REF!</v>
      </c>
      <c r="C840" s="35">
        <v>2.5311756165367001</v>
      </c>
      <c r="D840" s="35">
        <v>2.5311756165367001</v>
      </c>
      <c r="G840" s="75"/>
    </row>
    <row r="841" spans="1:7" x14ac:dyDescent="0.25">
      <c r="A841" s="42" t="s">
        <v>790</v>
      </c>
      <c r="B841" s="35" t="e">
        <f>IF([1]!PG_PIZZA[[#This Row],[Colonne34]]="","",([1]!PG_PIZZA[[#This Row],[Colonne37]]*(1+$G$14)))</f>
        <v>#REF!</v>
      </c>
      <c r="C841" s="35">
        <v>2.0132837634163621</v>
      </c>
      <c r="D841" s="35">
        <v>2.0132837634163621</v>
      </c>
      <c r="G841" s="75"/>
    </row>
    <row r="842" spans="1:7" x14ac:dyDescent="0.25">
      <c r="A842" s="42" t="s">
        <v>790</v>
      </c>
      <c r="B842" s="35" t="e">
        <f>IF([1]!PG_PIZZA[[#This Row],[Colonne34]]="","",([1]!PG_PIZZA[[#This Row],[Colonne37]]*(1+$G$14)))</f>
        <v>#REF!</v>
      </c>
      <c r="C842" s="35">
        <v>3.0307497513794703</v>
      </c>
      <c r="D842" s="35">
        <v>3.0307497513794703</v>
      </c>
      <c r="G842" s="75"/>
    </row>
    <row r="843" spans="1:7" ht="16.5" x14ac:dyDescent="0.25">
      <c r="A843" s="33" t="s">
        <v>791</v>
      </c>
      <c r="B843"/>
      <c r="C843"/>
      <c r="D843"/>
      <c r="G843" s="75"/>
    </row>
    <row r="844" spans="1:7" ht="16.5" x14ac:dyDescent="0.25">
      <c r="A844" s="34" t="s">
        <v>0</v>
      </c>
      <c r="B844" s="35" t="s">
        <v>94</v>
      </c>
      <c r="C844" s="35" t="s">
        <v>94</v>
      </c>
      <c r="D844" s="35" t="s">
        <v>94</v>
      </c>
      <c r="G844" s="75"/>
    </row>
    <row r="845" spans="1:7" x14ac:dyDescent="0.25">
      <c r="A845" s="42" t="s">
        <v>792</v>
      </c>
      <c r="B845" s="35" t="e">
        <f>IF([1]!PG_TRADITION[[#This Row],[Colonne34]]="","",([1]!PG_TRADITION[[#This Row],[Colonne37]]*(1+$G$14)))</f>
        <v>#REF!</v>
      </c>
      <c r="C845" s="35">
        <v>2.9388310020000001</v>
      </c>
      <c r="D845" s="35">
        <v>2.9388310020000001</v>
      </c>
      <c r="G845" s="75"/>
    </row>
    <row r="846" spans="1:7" x14ac:dyDescent="0.25">
      <c r="A846" s="58" t="s">
        <v>793</v>
      </c>
      <c r="B846" s="35" t="e">
        <f>IF([1]!PG_TRADITION[[#This Row],[Colonne34]]="","",([1]!PG_TRADITION[[#This Row],[Colonne37]]*(1+$G$14)))</f>
        <v>#REF!</v>
      </c>
      <c r="C846" s="35">
        <v>4.5368980199999998</v>
      </c>
      <c r="D846" s="35">
        <v>4.5368980199999998</v>
      </c>
      <c r="G846" s="75"/>
    </row>
    <row r="847" spans="1:7" x14ac:dyDescent="0.25">
      <c r="A847" s="42" t="s">
        <v>794</v>
      </c>
      <c r="B847" s="35" t="e">
        <f>IF([1]!PG_TRADITION[[#This Row],[Colonne34]]="","",([1]!PG_TRADITION[[#This Row],[Colonne37]]*(1+$G$14)))</f>
        <v>#REF!</v>
      </c>
      <c r="C847" s="35">
        <v>4.5551738181818182</v>
      </c>
      <c r="D847" s="35">
        <v>4.5551738181818182</v>
      </c>
      <c r="G847" s="75"/>
    </row>
    <row r="848" spans="1:7" x14ac:dyDescent="0.25">
      <c r="A848" s="42" t="s">
        <v>795</v>
      </c>
      <c r="B848" s="35" t="e">
        <f>IF([1]!PG_TRADITION[[#This Row],[Colonne34]]="","",([1]!PG_TRADITION[[#This Row],[Colonne37]]*(1+$G$14)))</f>
        <v>#REF!</v>
      </c>
      <c r="C848" s="35">
        <v>4.5368061818181822</v>
      </c>
      <c r="D848" s="35">
        <v>4.5368061818181822</v>
      </c>
      <c r="G848" s="75"/>
    </row>
    <row r="849" spans="1:7" x14ac:dyDescent="0.25">
      <c r="A849" s="42" t="s">
        <v>796</v>
      </c>
      <c r="B849" s="35" t="e">
        <f>IF([1]!PG_TRADITION[[#This Row],[Colonne34]]="","",([1]!PG_TRADITION[[#This Row],[Colonne37]]*(1+$G$14)))</f>
        <v>#REF!</v>
      </c>
      <c r="C849" s="35">
        <v>4.5470002200000001</v>
      </c>
      <c r="D849" s="35">
        <v>4.5470002200000001</v>
      </c>
      <c r="G849" s="75"/>
    </row>
    <row r="850" spans="1:7" x14ac:dyDescent="0.25">
      <c r="A850" s="42" t="s">
        <v>797</v>
      </c>
      <c r="B850" s="35" t="e">
        <f>IF([1]!PG_TRADITION[[#This Row],[Colonne34]]="","",([1]!PG_TRADITION[[#This Row],[Colonne37]]*(1+$G$14)))</f>
        <v>#REF!</v>
      </c>
      <c r="C850" s="35">
        <v>4.5551738181818182</v>
      </c>
      <c r="D850" s="35">
        <v>4.5551738181818182</v>
      </c>
      <c r="G850" s="75"/>
    </row>
    <row r="851" spans="1:7" x14ac:dyDescent="0.25">
      <c r="A851" s="42" t="s">
        <v>798</v>
      </c>
      <c r="B851" s="35" t="e">
        <f>IF([1]!PG_TRADITION[[#This Row],[Colonne34]]="","",([1]!PG_TRADITION[[#This Row],[Colonne37]]*(1+$G$14)))</f>
        <v>#REF!</v>
      </c>
      <c r="C851" s="35">
        <v>4.5550819800000006</v>
      </c>
      <c r="D851" s="35">
        <v>4.5550819800000006</v>
      </c>
      <c r="G851" s="75"/>
    </row>
    <row r="852" spans="1:7" x14ac:dyDescent="0.25">
      <c r="A852" s="42" t="s">
        <v>799</v>
      </c>
      <c r="B852" s="35" t="e">
        <f>IF([1]!PG_TRADITION[[#This Row],[Colonne34]]="","",([1]!PG_TRADITION[[#This Row],[Colonne37]]*(1+$G$14)))</f>
        <v>#REF!</v>
      </c>
      <c r="C852" s="35">
        <v>4.5368980199999998</v>
      </c>
      <c r="D852" s="35">
        <v>4.5368980199999998</v>
      </c>
      <c r="G852" s="75"/>
    </row>
    <row r="853" spans="1:7" x14ac:dyDescent="0.25">
      <c r="A853" s="42" t="s">
        <v>800</v>
      </c>
      <c r="B853" s="35" t="e">
        <f>IF([1]!PG_TRADITION[[#This Row],[Colonne34]]="","",([1]!PG_TRADITION[[#This Row],[Colonne37]]*(1+$G$14)))</f>
        <v>#REF!</v>
      </c>
      <c r="C853" s="35">
        <v>4.4541518181818169</v>
      </c>
      <c r="D853" s="35">
        <v>4.4541518181818169</v>
      </c>
      <c r="G853" s="75"/>
    </row>
    <row r="854" spans="1:7" x14ac:dyDescent="0.25">
      <c r="A854" s="42" t="s">
        <v>801</v>
      </c>
      <c r="B854" s="35" t="e">
        <f>IF([1]!PG_TRADITION[[#This Row],[Colonne34]]="","",([1]!PG_TRADITION[[#This Row],[Colonne37]]*(1+$G$14)))</f>
        <v>#REF!</v>
      </c>
      <c r="C854" s="35">
        <v>3.2301036204262514</v>
      </c>
      <c r="D854" s="35">
        <v>3.2301036204262514</v>
      </c>
      <c r="G854" s="75"/>
    </row>
    <row r="855" spans="1:7" x14ac:dyDescent="0.25">
      <c r="A855" s="42" t="s">
        <v>802</v>
      </c>
      <c r="B855" s="35" t="e">
        <f>IF([1]!PG_TRADITION[[#This Row],[Colonne34]]="","",([1]!PG_TRADITION[[#This Row],[Colonne37]]*(1+$G$14)))</f>
        <v>#REF!</v>
      </c>
      <c r="C855" s="35">
        <v>2.4889497075202285</v>
      </c>
      <c r="D855" s="35">
        <v>2.4889497075202285</v>
      </c>
      <c r="G855" s="75"/>
    </row>
    <row r="856" spans="1:7" x14ac:dyDescent="0.25">
      <c r="A856" s="42" t="s">
        <v>802</v>
      </c>
      <c r="B856" s="35" t="e">
        <f>IF([1]!PG_TRADITION[[#This Row],[Colonne34]]="","",([1]!PG_TRADITION[[#This Row],[Colonne37]]*(1+$G$14)))</f>
        <v>#REF!</v>
      </c>
      <c r="C856" s="35">
        <v>3.5908729090909088</v>
      </c>
      <c r="D856" s="35">
        <v>3.5908729090909088</v>
      </c>
      <c r="G856" s="75"/>
    </row>
    <row r="857" spans="1:7" x14ac:dyDescent="0.25">
      <c r="A857" s="42" t="s">
        <v>803</v>
      </c>
      <c r="B857" s="35" t="e">
        <f>IF([1]!PG_TRADITION[[#This Row],[Colonne34]]="","",([1]!PG_TRADITION[[#This Row],[Colonne37]]*(1+$G$14)))</f>
        <v>#REF!</v>
      </c>
      <c r="C857" s="35">
        <v>3.2301036204262514</v>
      </c>
      <c r="D857" s="35">
        <v>3.2301036204262514</v>
      </c>
      <c r="G857" s="75"/>
    </row>
    <row r="858" spans="1:7" x14ac:dyDescent="0.25">
      <c r="A858" s="42" t="s">
        <v>804</v>
      </c>
      <c r="B858" s="35" t="e">
        <f>IF([1]!PG_TRADITION[[#This Row],[Colonne34]]="","",([1]!PG_TRADITION[[#This Row],[Colonne37]]*(1+$G$14)))</f>
        <v>#REF!</v>
      </c>
      <c r="C858" s="35">
        <v>3.9674094545454546</v>
      </c>
      <c r="D858" s="35">
        <v>3.9674094545454546</v>
      </c>
      <c r="G858" s="75"/>
    </row>
    <row r="859" spans="1:7" x14ac:dyDescent="0.25">
      <c r="A859" s="42" t="s">
        <v>805</v>
      </c>
      <c r="B859" s="35" t="e">
        <f>IF([1]!PG_TRADITION[[#This Row],[Colonne34]]="","",([1]!PG_TRADITION[[#This Row],[Colonne37]]*(1+$G$14)))</f>
        <v>#REF!</v>
      </c>
      <c r="C859" s="35">
        <v>3.8938235424316452</v>
      </c>
      <c r="D859" s="35">
        <v>3.8938235424316452</v>
      </c>
      <c r="G859" s="75"/>
    </row>
    <row r="860" spans="1:7" x14ac:dyDescent="0.25">
      <c r="A860" s="42" t="s">
        <v>806</v>
      </c>
      <c r="B860" s="35" t="e">
        <f>IF([1]!PG_TRADITION[[#This Row],[Colonne34]]="","",([1]!PG_TRADITION[[#This Row],[Colonne37]]*(1+$G$14)))</f>
        <v>#REF!</v>
      </c>
      <c r="C860" s="35">
        <v>3.2411656191263418</v>
      </c>
      <c r="D860" s="35">
        <v>3.2411656191263418</v>
      </c>
      <c r="G860" s="75"/>
    </row>
    <row r="861" spans="1:7" x14ac:dyDescent="0.25">
      <c r="A861" s="41" t="s">
        <v>807</v>
      </c>
      <c r="B861" s="35">
        <v>3.57</v>
      </c>
      <c r="C861" s="35">
        <v>3.57</v>
      </c>
      <c r="D861" s="35">
        <v>3.57</v>
      </c>
      <c r="G861" s="75"/>
    </row>
    <row r="862" spans="1:7" x14ac:dyDescent="0.25">
      <c r="A862" s="17" t="s">
        <v>808</v>
      </c>
      <c r="B862" s="43">
        <v>3.57</v>
      </c>
      <c r="C862" s="43">
        <v>3.57</v>
      </c>
      <c r="D862" s="43">
        <v>3.57</v>
      </c>
      <c r="G862" s="75"/>
    </row>
    <row r="863" spans="1:7" x14ac:dyDescent="0.25">
      <c r="A863" s="42" t="s">
        <v>809</v>
      </c>
      <c r="B863" s="35" t="e">
        <f>IF([1]!PG_TRADITION[[#This Row],[Colonne34]]="","",([1]!PG_TRADITION[[#This Row],[Colonne37]]*(1+$G$14)))</f>
        <v>#REF!</v>
      </c>
      <c r="C863" s="35">
        <v>4.0316961818181811</v>
      </c>
      <c r="D863" s="35">
        <v>4.0316961818181811</v>
      </c>
      <c r="G863" s="75"/>
    </row>
    <row r="864" spans="1:7" x14ac:dyDescent="0.25">
      <c r="A864" s="42" t="s">
        <v>810</v>
      </c>
      <c r="B864" s="35" t="e">
        <f>IF([1]!PG_TRADITION[[#This Row],[Colonne34]]="","",([1]!PG_TRADITION[[#This Row],[Colonne37]]*(1+$G$14)))</f>
        <v>#REF!</v>
      </c>
      <c r="C864" s="35">
        <v>3.2411656191263418</v>
      </c>
      <c r="D864" s="35">
        <v>3.2411656191263418</v>
      </c>
      <c r="G864" s="75"/>
    </row>
    <row r="865" spans="1:7" x14ac:dyDescent="0.25">
      <c r="A865" s="42" t="s">
        <v>811</v>
      </c>
      <c r="B865" s="35" t="e">
        <f>IF([1]!PG_TRADITION[[#This Row],[Colonne34]]="","",([1]!PG_TRADITION[[#This Row],[Colonne37]]*(1+$G$14)))</f>
        <v>#REF!</v>
      </c>
      <c r="C865" s="35">
        <v>3.2301036204262514</v>
      </c>
      <c r="D865" s="35">
        <v>3.2301036204262514</v>
      </c>
      <c r="G865" s="75"/>
    </row>
    <row r="866" spans="1:7" x14ac:dyDescent="0.25">
      <c r="A866" s="42" t="s">
        <v>812</v>
      </c>
      <c r="B866" s="35" t="e">
        <f>IF([1]!PG_TRADITION[[#This Row],[Colonne34]]="","",([1]!PG_TRADITION[[#This Row],[Colonne37]]*(1+$G$14)))</f>
        <v>#REF!</v>
      </c>
      <c r="C866" s="35">
        <v>3.5357699999999999</v>
      </c>
      <c r="D866" s="35">
        <v>3.5357699999999999</v>
      </c>
      <c r="G866" s="75"/>
    </row>
    <row r="867" spans="1:7" x14ac:dyDescent="0.25">
      <c r="A867" s="17" t="s">
        <v>813</v>
      </c>
      <c r="B867" s="43">
        <v>4.01</v>
      </c>
      <c r="C867" s="43">
        <v>4.01</v>
      </c>
      <c r="D867" s="43">
        <v>4.01</v>
      </c>
      <c r="G867" s="75"/>
    </row>
    <row r="868" spans="1:7" x14ac:dyDescent="0.25">
      <c r="A868" s="47" t="s">
        <v>814</v>
      </c>
      <c r="B868" s="43" t="e">
        <f>IF([1]!PG_TRADITION[[#This Row],[Colonne34]]="","",([1]!PG_TRADITION[[#This Row],[Colonne37]]*(1+$G$14)))</f>
        <v>#REF!</v>
      </c>
      <c r="C868" s="43">
        <v>2.5442597010206773</v>
      </c>
      <c r="D868" s="43">
        <v>2.5442597010206773</v>
      </c>
      <c r="G868" s="75"/>
    </row>
    <row r="869" spans="1:7" ht="16.5" x14ac:dyDescent="0.25">
      <c r="A869" s="33" t="s">
        <v>815</v>
      </c>
      <c r="B869"/>
      <c r="C869"/>
      <c r="D869"/>
      <c r="G869" s="75"/>
    </row>
    <row r="870" spans="1:7" ht="16.5" x14ac:dyDescent="0.25">
      <c r="A870" s="34" t="s">
        <v>0</v>
      </c>
      <c r="B870" s="35" t="s">
        <v>94</v>
      </c>
      <c r="C870" s="35" t="s">
        <v>94</v>
      </c>
      <c r="D870" s="35" t="s">
        <v>94</v>
      </c>
      <c r="G870" s="75"/>
    </row>
    <row r="871" spans="1:7" x14ac:dyDescent="0.25">
      <c r="A871" s="42" t="s">
        <v>816</v>
      </c>
      <c r="B871" s="35" t="e">
        <f>IF([1]!PG_ASSIETTE_FROIDE[[#This Row],[Colonne34]]="","",([1]!PG_ASSIETTE_FROIDE[[#This Row],[Colonne37]]*(1+$G$14)))</f>
        <v>#REF!</v>
      </c>
      <c r="C871" s="35">
        <v>2.2013377413178907</v>
      </c>
      <c r="D871" s="35">
        <v>2.2013377413178907</v>
      </c>
      <c r="G871" s="75"/>
    </row>
    <row r="872" spans="1:7" x14ac:dyDescent="0.25">
      <c r="A872" s="42" t="s">
        <v>817</v>
      </c>
      <c r="B872" s="35" t="e">
        <f>IF([1]!PG_ASSIETTE_FROIDE[[#This Row],[Colonne34]]="","",([1]!PG_ASSIETTE_FROIDE[[#This Row],[Colonne37]]*(1+$G$14)))</f>
        <v>#REF!</v>
      </c>
      <c r="C872" s="35">
        <v>2.0132837634163621</v>
      </c>
      <c r="D872" s="35">
        <v>2.0132837634163621</v>
      </c>
      <c r="G872" s="75"/>
    </row>
    <row r="873" spans="1:7" x14ac:dyDescent="0.25">
      <c r="A873" s="42" t="s">
        <v>818</v>
      </c>
      <c r="B873" s="35" t="e">
        <f>IF([1]!PG_ASSIETTE_FROIDE[[#This Row],[Colonne34]]="","",([1]!PG_ASSIETTE_FROIDE[[#This Row],[Colonne37]]*(1+$G$14)))</f>
        <v>#REF!</v>
      </c>
      <c r="C873" s="35">
        <v>2.7101896815220266</v>
      </c>
      <c r="D873" s="35">
        <v>2.7101896815220266</v>
      </c>
      <c r="G873" s="75"/>
    </row>
    <row r="874" spans="1:7" x14ac:dyDescent="0.25">
      <c r="A874" s="42" t="s">
        <v>819</v>
      </c>
      <c r="B874" s="35" t="e">
        <f>IF([1]!PG_ASSIETTE_FROIDE[[#This Row],[Colonne34]]="","",([1]!PG_ASSIETTE_FROIDE[[#This Row],[Colonne37]]*(1+$G$14)))</f>
        <v>#REF!</v>
      </c>
      <c r="C874" s="35">
        <v>2.7101896815220266</v>
      </c>
      <c r="D874" s="35">
        <v>2.7101896815220266</v>
      </c>
      <c r="G874" s="75"/>
    </row>
    <row r="875" spans="1:7" x14ac:dyDescent="0.25">
      <c r="A875" s="42" t="s">
        <v>820</v>
      </c>
      <c r="B875" s="35" t="e">
        <f>IF([1]!PG_ASSIETTE_FROIDE[[#This Row],[Colonne34]]="","",([1]!PG_ASSIETTE_FROIDE[[#This Row],[Colonne37]]*(1+$G$14)))</f>
        <v>#REF!</v>
      </c>
      <c r="C875" s="35">
        <v>3.884292422154608</v>
      </c>
      <c r="D875" s="35">
        <v>3.884292422154608</v>
      </c>
      <c r="G875" s="75"/>
    </row>
    <row r="876" spans="1:7" x14ac:dyDescent="0.25">
      <c r="A876" s="42" t="s">
        <v>821</v>
      </c>
      <c r="B876" s="35" t="e">
        <f>IF([1]!PG_ASSIETTE_FROIDE[[#This Row],[Colonne34]]="","",([1]!PG_ASSIETTE_FROIDE[[#This Row],[Colonne37]]*(1+$G$14)))</f>
        <v>#REF!</v>
      </c>
      <c r="C876" s="35">
        <v>3.29634786</v>
      </c>
      <c r="D876" s="35">
        <v>3.29634786</v>
      </c>
      <c r="G876" s="75"/>
    </row>
    <row r="877" spans="1:7" x14ac:dyDescent="0.25">
      <c r="A877" s="42" t="s">
        <v>822</v>
      </c>
      <c r="B877" s="35" t="e">
        <f>IF([1]!PG_ASSIETTE_FROIDE[[#This Row],[Colonne34]]="","",([1]!PG_ASSIETTE_FROIDE[[#This Row],[Colonne37]]*(1+$G$14)))</f>
        <v>#REF!</v>
      </c>
      <c r="C877" s="35">
        <v>3.8002639636363629</v>
      </c>
      <c r="D877" s="35">
        <v>3.8002639636363629</v>
      </c>
      <c r="G877" s="75"/>
    </row>
    <row r="878" spans="1:7" x14ac:dyDescent="0.25">
      <c r="A878" s="42" t="s">
        <v>823</v>
      </c>
      <c r="B878" s="35" t="e">
        <f>IF([1]!PG_ASSIETTE_FROIDE[[#This Row],[Colonne34]]="","",([1]!PG_ASSIETTE_FROIDE[[#This Row],[Colonne37]]*(1+$G$14)))</f>
        <v>#REF!</v>
      </c>
      <c r="C878" s="35">
        <v>3.29634786</v>
      </c>
      <c r="D878" s="35">
        <v>3.29634786</v>
      </c>
      <c r="G878" s="75"/>
    </row>
    <row r="879" spans="1:7" x14ac:dyDescent="0.25">
      <c r="A879" s="42" t="s">
        <v>824</v>
      </c>
      <c r="B879" s="35" t="e">
        <f>IF([1]!PG_ASSIETTE_FROIDE[[#This Row],[Colonne34]]="","",([1]!PG_ASSIETTE_FROIDE[[#This Row],[Colonne37]]*(1+$G$14)))</f>
        <v>#REF!</v>
      </c>
      <c r="C879" s="35">
        <v>3.4274009454545453</v>
      </c>
      <c r="D879" s="35">
        <v>3.4274009454545453</v>
      </c>
      <c r="G879" s="75"/>
    </row>
    <row r="880" spans="1:7" x14ac:dyDescent="0.25">
      <c r="A880" s="42" t="s">
        <v>825</v>
      </c>
      <c r="B880" s="35" t="e">
        <f>IF([1]!PG_ASSIETTE_FROIDE[[#This Row],[Colonne34]]="","",([1]!PG_ASSIETTE_FROIDE[[#This Row],[Colonne37]]*(1+$G$14)))</f>
        <v>#REF!</v>
      </c>
      <c r="C880" s="35">
        <v>3.8933878800000006</v>
      </c>
      <c r="D880" s="35">
        <v>3.8933878800000006</v>
      </c>
      <c r="G880" s="75"/>
    </row>
    <row r="881" spans="1:7" x14ac:dyDescent="0.25">
      <c r="A881" s="42" t="s">
        <v>826</v>
      </c>
      <c r="B881" s="35" t="e">
        <f>IF([1]!PG_ASSIETTE_FROIDE[[#This Row],[Colonne34]]="","",([1]!PG_ASSIETTE_FROIDE[[#This Row],[Colonne37]]*(1+$G$14)))</f>
        <v>#REF!</v>
      </c>
      <c r="C881" s="35">
        <v>3.2226018000000001</v>
      </c>
      <c r="D881" s="35">
        <v>3.2226018000000001</v>
      </c>
      <c r="G881" s="75"/>
    </row>
    <row r="882" spans="1:7" x14ac:dyDescent="0.25">
      <c r="A882" s="42" t="s">
        <v>827</v>
      </c>
      <c r="B882" s="35" t="e">
        <f>IF([1]!PG_ASSIETTE_FROIDE[[#This Row],[Colonne34]]="","",([1]!PG_ASSIETTE_FROIDE[[#This Row],[Colonne37]]*(1+$G$14)))</f>
        <v>#REF!</v>
      </c>
      <c r="C882" s="35">
        <v>3.5091369272727273</v>
      </c>
      <c r="D882" s="35">
        <v>3.5091369272727273</v>
      </c>
      <c r="G882" s="75"/>
    </row>
    <row r="883" spans="1:7" x14ac:dyDescent="0.25">
      <c r="A883" s="42" t="s">
        <v>828</v>
      </c>
      <c r="B883" s="35" t="e">
        <f>IF([1]!PG_ASSIETTE_FROIDE[[#This Row],[Colonne34]]="","",([1]!PG_ASSIETTE_FROIDE[[#This Row],[Colonne37]]*(1+$G$14)))</f>
        <v>#REF!</v>
      </c>
      <c r="C883" s="35">
        <v>3.1680499200000001</v>
      </c>
      <c r="D883" s="35">
        <v>3.1680499200000001</v>
      </c>
      <c r="G883" s="75"/>
    </row>
    <row r="884" spans="1:7" x14ac:dyDescent="0.25">
      <c r="A884" s="42" t="s">
        <v>829</v>
      </c>
      <c r="B884" s="35" t="e">
        <f>IF([1]!PG_ASSIETTE_FROIDE[[#This Row],[Colonne34]]="","",([1]!PG_ASSIETTE_FROIDE[[#This Row],[Colonne37]]*(1+$G$14)))</f>
        <v>#REF!</v>
      </c>
      <c r="C884" s="35">
        <v>2.8740759000000002</v>
      </c>
      <c r="D884" s="35">
        <v>2.8740759000000002</v>
      </c>
      <c r="G884" s="75"/>
    </row>
    <row r="885" spans="1:7" x14ac:dyDescent="0.25">
      <c r="A885" s="42" t="s">
        <v>830</v>
      </c>
      <c r="B885" s="35" t="e">
        <f>IF([1]!PG_ASSIETTE_FROIDE[[#This Row],[Colonne34]]="","",([1]!PG_ASSIETTE_FROIDE[[#This Row],[Colonne37]]*(1+$G$14)))</f>
        <v>#REF!</v>
      </c>
      <c r="C885" s="35">
        <v>3.333726</v>
      </c>
      <c r="D885" s="35">
        <v>3.333726</v>
      </c>
      <c r="G885" s="75"/>
    </row>
    <row r="886" spans="1:7" x14ac:dyDescent="0.25">
      <c r="A886" s="42" t="s">
        <v>831</v>
      </c>
      <c r="B886" s="35" t="e">
        <f>IF([1]!PG_ASSIETTE_FROIDE[[#This Row],[Colonne34]]="","",([1]!PG_ASSIETTE_FROIDE[[#This Row],[Colonne37]]*(1+$G$14)))</f>
        <v>#REF!</v>
      </c>
      <c r="C886" s="35">
        <v>3.5357699999999999</v>
      </c>
      <c r="D886" s="35">
        <v>3.5357699999999999</v>
      </c>
      <c r="G886" s="75"/>
    </row>
    <row r="887" spans="1:7" x14ac:dyDescent="0.25">
      <c r="A887" s="42" t="s">
        <v>832</v>
      </c>
      <c r="B887" s="35" t="e">
        <f>IF([1]!PG_ASSIETTE_FROIDE[[#This Row],[Colonne34]]="","",([1]!PG_ASSIETTE_FROIDE[[#This Row],[Colonne37]]*(1+$G$14)))</f>
        <v>#REF!</v>
      </c>
      <c r="C887" s="35">
        <v>2.7367778181818179</v>
      </c>
      <c r="D887" s="35">
        <v>2.7367778181818179</v>
      </c>
      <c r="G887" s="75"/>
    </row>
    <row r="888" spans="1:7" x14ac:dyDescent="0.25">
      <c r="A888" s="42" t="s">
        <v>833</v>
      </c>
      <c r="B888" s="35" t="e">
        <f>IF([1]!PG_ASSIETTE_FROIDE[[#This Row],[Colonne34]]="","",([1]!PG_ASSIETTE_FROIDE[[#This Row],[Colonne37]]*(1+$G$14)))</f>
        <v>#REF!</v>
      </c>
      <c r="C888" s="35">
        <v>3.0214761818181817</v>
      </c>
      <c r="D888" s="35">
        <v>3.0214761818181817</v>
      </c>
      <c r="G888" s="75"/>
    </row>
    <row r="889" spans="1:7" x14ac:dyDescent="0.25">
      <c r="A889" s="42" t="s">
        <v>834</v>
      </c>
      <c r="B889" s="35" t="e">
        <f>IF([1]!PG_ASSIETTE_FROIDE[[#This Row],[Colonne34]]="","",([1]!PG_ASSIETTE_FROIDE[[#This Row],[Colonne37]]*(1+$G$14)))</f>
        <v>#REF!</v>
      </c>
      <c r="C889" s="35">
        <v>2.9104438199999998</v>
      </c>
      <c r="D889" s="35">
        <v>2.9104438199999998</v>
      </c>
      <c r="G889" s="75"/>
    </row>
    <row r="890" spans="1:7" x14ac:dyDescent="0.25">
      <c r="A890" s="42" t="s">
        <v>835</v>
      </c>
      <c r="B890" s="35" t="e">
        <f>IF([1]!PG_ASSIETTE_FROIDE[[#This Row],[Colonne34]]="","",([1]!PG_ASSIETTE_FROIDE[[#This Row],[Colonne37]]*(1+$G$14)))</f>
        <v>#REF!</v>
      </c>
      <c r="C890" s="35">
        <v>3.9132249272727271</v>
      </c>
      <c r="D890" s="35">
        <v>3.9132249272727271</v>
      </c>
      <c r="G890" s="75"/>
    </row>
    <row r="891" spans="1:7" x14ac:dyDescent="0.25">
      <c r="A891" s="42" t="s">
        <v>836</v>
      </c>
      <c r="B891" s="35" t="e">
        <f>IF([1]!PG_ASSIETTE_FROIDE[[#This Row],[Colonne34]]="","",([1]!PG_ASSIETTE_FROIDE[[#This Row],[Colonne37]]*(1+$G$14)))</f>
        <v>#REF!</v>
      </c>
      <c r="C891" s="35">
        <v>2.906678454545454</v>
      </c>
      <c r="D891" s="35">
        <v>2.906678454545454</v>
      </c>
      <c r="G891" s="75"/>
    </row>
    <row r="892" spans="1:7" x14ac:dyDescent="0.25">
      <c r="A892" s="42" t="s">
        <v>837</v>
      </c>
      <c r="B892" s="35" t="e">
        <f>IF([1]!PG_ASSIETTE_FROIDE[[#This Row],[Colonne34]]="","",([1]!PG_ASSIETTE_FROIDE[[#This Row],[Colonne37]]*(1+$G$14)))</f>
        <v>#REF!</v>
      </c>
      <c r="C892" s="35">
        <v>4.2611079600000004</v>
      </c>
      <c r="D892" s="35">
        <v>4.2611079600000004</v>
      </c>
      <c r="G892" s="75"/>
    </row>
    <row r="893" spans="1:7" x14ac:dyDescent="0.25">
      <c r="A893" s="42" t="s">
        <v>838</v>
      </c>
      <c r="B893" s="35" t="e">
        <f>IF([1]!PG_ASSIETTE_FROIDE[[#This Row],[Colonne34]]="","",([1]!PG_ASSIETTE_FROIDE[[#This Row],[Colonne37]]*(1+$G$14)))</f>
        <v>#REF!</v>
      </c>
      <c r="C893" s="35">
        <v>3.0462724909090908</v>
      </c>
      <c r="D893" s="35">
        <v>3.0462724909090908</v>
      </c>
      <c r="G893" s="75"/>
    </row>
    <row r="894" spans="1:7" x14ac:dyDescent="0.25">
      <c r="A894" s="42" t="s">
        <v>839</v>
      </c>
      <c r="B894" s="35" t="e">
        <f>IF([1]!PG_ASSIETTE_FROIDE[[#This Row],[Colonne34]]="","",([1]!PG_ASSIETTE_FROIDE[[#This Row],[Colonne37]]*(1+$G$14)))</f>
        <v>#REF!</v>
      </c>
      <c r="C894" s="35">
        <v>3.1680499200000001</v>
      </c>
      <c r="D894" s="35">
        <v>3.1680499200000001</v>
      </c>
      <c r="G894" s="75"/>
    </row>
    <row r="895" spans="1:7" ht="16.5" x14ac:dyDescent="0.25">
      <c r="A895" s="33" t="s">
        <v>840</v>
      </c>
      <c r="B895"/>
      <c r="C895"/>
      <c r="D895"/>
      <c r="G895" s="75"/>
    </row>
    <row r="896" spans="1:7" ht="16.5" x14ac:dyDescent="0.25">
      <c r="A896" s="34" t="s">
        <v>0</v>
      </c>
      <c r="B896" s="35" t="s">
        <v>94</v>
      </c>
      <c r="C896" s="35" t="s">
        <v>94</v>
      </c>
      <c r="D896" s="35" t="s">
        <v>94</v>
      </c>
      <c r="G896" s="75"/>
    </row>
    <row r="897" spans="1:7" x14ac:dyDescent="0.25">
      <c r="A897" s="42" t="s">
        <v>841</v>
      </c>
      <c r="B897" s="35" t="e">
        <f>IF([1]!PG_GALETTE[[#This Row],[Colonne34]]="","",([1]!PG_GALETTE[[#This Row],[Colonne37]]*(1+$G$14)))</f>
        <v>#REF!</v>
      </c>
      <c r="C897" s="35">
        <v>2.0132837634163621</v>
      </c>
      <c r="D897" s="35">
        <v>2.0132837634163621</v>
      </c>
      <c r="G897" s="75"/>
    </row>
    <row r="898" spans="1:7" x14ac:dyDescent="0.25">
      <c r="A898" s="42" t="s">
        <v>842</v>
      </c>
      <c r="B898" s="35" t="e">
        <f>IF([1]!PG_GALETTE[[#This Row],[Colonne34]]="","",([1]!PG_GALETTE[[#This Row],[Colonne37]]*(1+$G$14)))</f>
        <v>#REF!</v>
      </c>
      <c r="C898" s="35">
        <v>2.2013377413178907</v>
      </c>
      <c r="D898" s="35">
        <v>2.2013377413178907</v>
      </c>
      <c r="G898" s="75"/>
    </row>
    <row r="899" spans="1:7" x14ac:dyDescent="0.25">
      <c r="A899" s="42" t="s">
        <v>843</v>
      </c>
      <c r="B899" s="35" t="e">
        <f>IF([1]!PG_GALETTE[[#This Row],[Colonne34]]="","",([1]!PG_GALETTE[[#This Row],[Colonne37]]*(1+$G$14)))</f>
        <v>#REF!</v>
      </c>
      <c r="C899" s="35">
        <v>3.3185996100269706</v>
      </c>
      <c r="D899" s="35">
        <v>3.3185996100269706</v>
      </c>
      <c r="G899" s="75"/>
    </row>
    <row r="900" spans="1:7" x14ac:dyDescent="0.25">
      <c r="A900" s="42" t="s">
        <v>844</v>
      </c>
      <c r="B900" s="35" t="e">
        <f>IF([1]!PG_GALETTE[[#This Row],[Colonne34]]="","",([1]!PG_GALETTE[[#This Row],[Colonne37]]*(1+$G$14)))</f>
        <v>#REF!</v>
      </c>
      <c r="C900" s="35">
        <v>2.0132837634163621</v>
      </c>
      <c r="D900" s="35">
        <v>2.0132837634163621</v>
      </c>
      <c r="G900" s="75"/>
    </row>
    <row r="901" spans="1:7" x14ac:dyDescent="0.25">
      <c r="A901" s="42" t="s">
        <v>845</v>
      </c>
      <c r="B901" s="35" t="e">
        <f>IF([1]!PG_GALETTE[[#This Row],[Colonne34]]="","",([1]!PG_GALETTE[[#This Row],[Colonne37]]*(1+$G$14)))</f>
        <v>#REF!</v>
      </c>
      <c r="C901" s="35">
        <v>2.5442597010206773</v>
      </c>
      <c r="D901" s="35">
        <v>2.5442597010206773</v>
      </c>
      <c r="G901" s="75"/>
    </row>
    <row r="902" spans="1:7" x14ac:dyDescent="0.25">
      <c r="A902" s="42" t="s">
        <v>846</v>
      </c>
      <c r="B902" s="35" t="e">
        <f>IF([1]!PG_GALETTE[[#This Row],[Colonne34]]="","",([1]!PG_GALETTE[[#This Row],[Colonne37]]*(1+$G$14)))</f>
        <v>#REF!</v>
      </c>
      <c r="C902" s="35">
        <v>3.2235201818181816</v>
      </c>
      <c r="D902" s="35">
        <v>3.2235201818181816</v>
      </c>
      <c r="G902" s="75"/>
    </row>
    <row r="903" spans="1:7" x14ac:dyDescent="0.25">
      <c r="A903" s="41" t="s">
        <v>847</v>
      </c>
      <c r="B903" s="35">
        <v>2.72</v>
      </c>
      <c r="C903" s="35">
        <v>2.72</v>
      </c>
      <c r="D903" s="35">
        <v>2.72</v>
      </c>
      <c r="G903" s="75"/>
    </row>
    <row r="904" spans="1:7" x14ac:dyDescent="0.25">
      <c r="A904" s="42" t="s">
        <v>848</v>
      </c>
      <c r="B904" s="35" t="e">
        <f>IF([1]!PG_GALETTE[[#This Row],[Colonne34]]="","",([1]!PG_GALETTE[[#This Row],[Colonne37]]*(1+$G$14)))</f>
        <v>#REF!</v>
      </c>
      <c r="C904" s="35">
        <v>2.7986856711227448</v>
      </c>
      <c r="D904" s="35">
        <v>2.7986856711227448</v>
      </c>
      <c r="G904" s="75"/>
    </row>
    <row r="905" spans="1:7" ht="16.5" x14ac:dyDescent="0.25">
      <c r="A905" s="33" t="s">
        <v>849</v>
      </c>
      <c r="B905"/>
      <c r="C905"/>
      <c r="D905"/>
      <c r="G905" s="75"/>
    </row>
    <row r="906" spans="1:7" ht="16.5" x14ac:dyDescent="0.25">
      <c r="A906" s="34" t="s">
        <v>0</v>
      </c>
      <c r="B906" s="35" t="s">
        <v>94</v>
      </c>
      <c r="C906" s="35" t="s">
        <v>94</v>
      </c>
      <c r="D906" s="35" t="s">
        <v>94</v>
      </c>
      <c r="G906" s="75"/>
    </row>
    <row r="907" spans="1:7" x14ac:dyDescent="0.25">
      <c r="A907" s="42" t="s">
        <v>850</v>
      </c>
      <c r="B907" s="35" t="e">
        <f>IF([1]!PG_ABAT[[#This Row],[Colonne34]]="","",([1]!PG_ABAT[[#This Row],[Colonne37]]*(1+$G$14)))</f>
        <v>#REF!</v>
      </c>
      <c r="C907" s="35">
        <v>3.5174023636363634</v>
      </c>
      <c r="D907" s="35">
        <v>3.5174023636363634</v>
      </c>
      <c r="G907" s="75"/>
    </row>
    <row r="908" spans="1:7" x14ac:dyDescent="0.25">
      <c r="A908" s="42" t="s">
        <v>851</v>
      </c>
      <c r="B908" s="35" t="e">
        <f>IF([1]!PG_ABAT[[#This Row],[Colonne34]]="","",([1]!PG_ABAT[[#This Row],[Colonne37]]*(1+$G$14)))</f>
        <v>#REF!</v>
      </c>
      <c r="C908" s="35">
        <v>2.2012693799999998</v>
      </c>
      <c r="D908" s="35">
        <v>2.2012693799999998</v>
      </c>
      <c r="G908" s="75"/>
    </row>
    <row r="909" spans="1:7" x14ac:dyDescent="0.25">
      <c r="A909" s="42" t="s">
        <v>852</v>
      </c>
      <c r="B909" s="35" t="e">
        <f>IF([1]!PG_ABAT[[#This Row],[Colonne34]]="","",([1]!PG_ABAT[[#This Row],[Colonne37]]*(1+$G$14)))</f>
        <v>#REF!</v>
      </c>
      <c r="C909" s="35">
        <v>2.5442597010206773</v>
      </c>
      <c r="D909" s="35">
        <v>2.5442597010206773</v>
      </c>
      <c r="G909" s="75"/>
    </row>
    <row r="910" spans="1:7" x14ac:dyDescent="0.25">
      <c r="A910" s="42" t="s">
        <v>853</v>
      </c>
      <c r="B910" s="35" t="e">
        <f>IF([1]!PG_ABAT[[#This Row],[Colonne34]]="","",([1]!PG_ABAT[[#This Row],[Colonne37]]*(1+$G$14)))</f>
        <v>#REF!</v>
      </c>
      <c r="C910" s="35">
        <v>2.2013377413178907</v>
      </c>
      <c r="D910" s="35">
        <v>2.2013377413178907</v>
      </c>
      <c r="G910" s="75"/>
    </row>
    <row r="911" spans="1:7" x14ac:dyDescent="0.25">
      <c r="A911" s="42" t="s">
        <v>854</v>
      </c>
      <c r="B911" s="35" t="e">
        <f>IF([1]!PG_ABAT[[#This Row],[Colonne34]]="","",([1]!PG_ABAT[[#This Row],[Colonne37]]*(1+$G$14)))</f>
        <v>#REF!</v>
      </c>
      <c r="C911" s="35">
        <v>2.3820987600000003</v>
      </c>
      <c r="D911" s="35">
        <v>2.3820987600000003</v>
      </c>
      <c r="G911" s="75"/>
    </row>
    <row r="912" spans="1:7" x14ac:dyDescent="0.25">
      <c r="A912" s="41" t="s">
        <v>855</v>
      </c>
      <c r="B912" s="35">
        <v>2.95</v>
      </c>
      <c r="C912" s="35">
        <v>2.95</v>
      </c>
      <c r="D912" s="35">
        <v>2.95</v>
      </c>
      <c r="G912" s="75"/>
    </row>
    <row r="913" spans="1:7" x14ac:dyDescent="0.25">
      <c r="A913" s="42" t="s">
        <v>856</v>
      </c>
      <c r="B913" s="35" t="e">
        <f>IF([1]!PG_ABAT[[#This Row],[Colonne34]]="","",([1]!PG_ABAT[[#This Row],[Colonne37]]*(1+$G$14)))</f>
        <v>#REF!</v>
      </c>
      <c r="C913" s="35">
        <v>2.2013377413178907</v>
      </c>
      <c r="D913" s="35">
        <v>2.2013377413178907</v>
      </c>
      <c r="G913" s="75"/>
    </row>
    <row r="914" spans="1:7" x14ac:dyDescent="0.25">
      <c r="A914" s="42" t="s">
        <v>857</v>
      </c>
      <c r="B914" s="35" t="e">
        <f>IF([1]!PG_ABAT[[#This Row],[Colonne34]]="","",([1]!PG_ABAT[[#This Row],[Colonne37]]*(1+$G$14)))</f>
        <v>#REF!</v>
      </c>
      <c r="C914" s="35">
        <v>2.5442597010206773</v>
      </c>
      <c r="D914" s="35">
        <v>2.5442597010206773</v>
      </c>
      <c r="G914" s="75"/>
    </row>
    <row r="915" spans="1:7" x14ac:dyDescent="0.25">
      <c r="A915" s="42" t="s">
        <v>858</v>
      </c>
      <c r="B915" s="35" t="e">
        <f>IF([1]!PG_ABAT[[#This Row],[Colonne34]]="","",([1]!PG_ABAT[[#This Row],[Colonne37]]*(1+$G$14)))</f>
        <v>#REF!</v>
      </c>
      <c r="C915" s="35">
        <v>2.8761196620233744</v>
      </c>
      <c r="D915" s="35">
        <v>2.8761196620233744</v>
      </c>
      <c r="G915" s="75"/>
    </row>
    <row r="916" spans="1:7" x14ac:dyDescent="0.25">
      <c r="A916" s="42" t="s">
        <v>859</v>
      </c>
      <c r="B916" s="35" t="e">
        <f>IF([1]!PG_ABAT[[#This Row],[Colonne34]]="","",([1]!PG_ABAT[[#This Row],[Colonne37]]*(1+$G$14)))</f>
        <v>#REF!</v>
      </c>
      <c r="C916" s="35">
        <v>3.1518864</v>
      </c>
      <c r="D916" s="35">
        <v>3.1518864</v>
      </c>
      <c r="G916" s="75"/>
    </row>
    <row r="917" spans="1:7" x14ac:dyDescent="0.25">
      <c r="A917" s="42" t="s">
        <v>860</v>
      </c>
      <c r="B917" s="35" t="e">
        <f>IF([1]!PG_ABAT[[#This Row],[Colonne34]]="","",([1]!PG_ABAT[[#This Row],[Colonne37]]*(1+$G$14)))</f>
        <v>#REF!</v>
      </c>
      <c r="C917" s="35">
        <v>3.0122923636363632</v>
      </c>
      <c r="D917" s="35">
        <v>3.0122923636363632</v>
      </c>
      <c r="G917" s="75"/>
    </row>
    <row r="918" spans="1:7" x14ac:dyDescent="0.25">
      <c r="A918" s="42" t="s">
        <v>861</v>
      </c>
      <c r="B918" s="35" t="e">
        <f>IF([1]!PG_ABAT[[#This Row],[Colonne34]]="","",([1]!PG_ABAT[[#This Row],[Colonne37]]*(1+$G$14)))</f>
        <v>#REF!</v>
      </c>
      <c r="C918" s="35">
        <v>2.8072093612299307</v>
      </c>
      <c r="D918" s="35">
        <v>2.8072093612299307</v>
      </c>
      <c r="G918" s="75"/>
    </row>
    <row r="919" spans="1:7" x14ac:dyDescent="0.25">
      <c r="A919" s="42" t="s">
        <v>862</v>
      </c>
      <c r="B919" s="35" t="e">
        <f>IF([1]!PG_ABAT[[#This Row],[Colonne34]]="","",([1]!PG_ABAT[[#This Row],[Colonne37]]*(1+$G$14)))</f>
        <v>#REF!</v>
      </c>
      <c r="C919" s="35">
        <v>2.9296379999999997</v>
      </c>
      <c r="D919" s="35">
        <v>2.9296379999999997</v>
      </c>
      <c r="G919" s="75"/>
    </row>
    <row r="920" spans="1:7" x14ac:dyDescent="0.25">
      <c r="A920" s="42" t="s">
        <v>863</v>
      </c>
      <c r="B920" s="35" t="e">
        <f>IF([1]!PG_ABAT[[#This Row],[Colonne34]]="","",([1]!PG_ABAT[[#This Row],[Colonne37]]*(1+$G$14)))</f>
        <v>#REF!</v>
      </c>
      <c r="C920" s="35">
        <v>4.1235343636363639</v>
      </c>
      <c r="D920" s="35">
        <v>4.1235343636363639</v>
      </c>
      <c r="G920" s="75"/>
    </row>
    <row r="921" spans="1:7" x14ac:dyDescent="0.25">
      <c r="A921" s="42" t="s">
        <v>864</v>
      </c>
      <c r="B921" s="35" t="e">
        <f>IF([1]!PG_ABAT[[#This Row],[Colonne34]]="","",([1]!PG_ABAT[[#This Row],[Colonne37]]*(1+$G$14)))</f>
        <v>#REF!</v>
      </c>
      <c r="C921" s="35">
        <v>2.8646469023893939</v>
      </c>
      <c r="D921" s="35">
        <v>2.8646469023893939</v>
      </c>
      <c r="G921" s="75"/>
    </row>
    <row r="922" spans="1:7" x14ac:dyDescent="0.25">
      <c r="A922" s="42" t="s">
        <v>865</v>
      </c>
      <c r="B922" s="35" t="e">
        <f>IF([1]!PG_ABAT[[#This Row],[Colonne34]]="","",([1]!PG_ABAT[[#This Row],[Colonne37]]*(1+$G$14)))</f>
        <v>#REF!</v>
      </c>
      <c r="C922" s="35">
        <v>2.6484471361713275</v>
      </c>
      <c r="D922" s="35">
        <v>2.6484471361713275</v>
      </c>
      <c r="G922" s="75"/>
    </row>
    <row r="923" spans="1:7" x14ac:dyDescent="0.25">
      <c r="A923" s="42" t="s">
        <v>866</v>
      </c>
      <c r="B923" s="35" t="e">
        <f>IF([1]!PG_ABAT[[#This Row],[Colonne34]]="","",([1]!PG_ABAT[[#This Row],[Colonne37]]*(1+$G$14)))</f>
        <v>#REF!</v>
      </c>
      <c r="C923" s="35">
        <v>5.3833741788298815</v>
      </c>
      <c r="D923" s="35">
        <v>5.3833741788298815</v>
      </c>
      <c r="G923" s="75"/>
    </row>
    <row r="924" spans="1:7" x14ac:dyDescent="0.25">
      <c r="A924" s="42" t="s">
        <v>867</v>
      </c>
      <c r="B924" s="35" t="e">
        <f>IF([1]!PG_ABAT[[#This Row],[Colonne34]]="","",([1]!PG_ABAT[[#This Row],[Colonne37]]*(1+$G$14)))</f>
        <v>#REF!</v>
      </c>
      <c r="C924" s="35">
        <v>2.5442597010206773</v>
      </c>
      <c r="D924" s="35">
        <v>2.5442597010206773</v>
      </c>
      <c r="G924" s="75"/>
    </row>
    <row r="925" spans="1:7" ht="16.5" x14ac:dyDescent="0.25">
      <c r="A925" s="33" t="s">
        <v>868</v>
      </c>
      <c r="B925"/>
      <c r="C925"/>
      <c r="D925"/>
      <c r="G925" s="75"/>
    </row>
    <row r="926" spans="1:7" ht="16.5" x14ac:dyDescent="0.25">
      <c r="A926" s="34" t="s">
        <v>0</v>
      </c>
      <c r="B926" s="35" t="s">
        <v>94</v>
      </c>
      <c r="C926" s="35" t="s">
        <v>94</v>
      </c>
      <c r="D926" s="35" t="s">
        <v>94</v>
      </c>
      <c r="G926" s="75"/>
    </row>
    <row r="927" spans="1:7" x14ac:dyDescent="0.25">
      <c r="A927" s="42" t="s">
        <v>869</v>
      </c>
      <c r="B927" s="35" t="e">
        <f>IF([1]!PG_QUICHE_TARTE[[#This Row],[Colonne34]]="","",([1]!PG_QUICHE_TARTE[[#This Row],[Colonne37]]*(1+$G$14)))</f>
        <v>#REF!</v>
      </c>
      <c r="C927" s="35">
        <v>2.5902587548585307</v>
      </c>
      <c r="D927" s="35">
        <v>2.5902587548585307</v>
      </c>
      <c r="G927" s="75"/>
    </row>
    <row r="928" spans="1:7" x14ac:dyDescent="0.25">
      <c r="A928" s="42" t="s">
        <v>870</v>
      </c>
      <c r="B928" s="35" t="e">
        <f>IF([1]!PG_QUICHE_TARTE[[#This Row],[Colonne34]]="","",([1]!PG_QUICHE_TARTE[[#This Row],[Colonne37]]*(1+$G$14)))</f>
        <v>#REF!</v>
      </c>
      <c r="C928" s="35">
        <v>1.717374</v>
      </c>
      <c r="D928" s="35">
        <v>1.717374</v>
      </c>
      <c r="G928" s="75"/>
    </row>
    <row r="929" spans="1:7" x14ac:dyDescent="0.25">
      <c r="A929" s="42" t="s">
        <v>871</v>
      </c>
      <c r="B929" s="35" t="e">
        <f>IF([1]!PG_QUICHE_TARTE[[#This Row],[Colonne34]]="","",([1]!PG_QUICHE_TARTE[[#This Row],[Colonne37]]*(1+$G$14)))</f>
        <v>#REF!</v>
      </c>
      <c r="C929" s="35">
        <v>2.9847409090909087</v>
      </c>
      <c r="D929" s="35">
        <v>2.9847409090909087</v>
      </c>
      <c r="G929" s="75"/>
    </row>
    <row r="930" spans="1:7" x14ac:dyDescent="0.25">
      <c r="A930" s="42" t="s">
        <v>872</v>
      </c>
      <c r="B930" s="35" t="e">
        <f>IF([1]!PG_QUICHE_TARTE[[#This Row],[Colonne34]]="","",([1]!PG_QUICHE_TARTE[[#This Row],[Colonne37]]*(1+$G$14)))</f>
        <v>#REF!</v>
      </c>
      <c r="C930" s="35">
        <v>1.7146097985139348</v>
      </c>
      <c r="D930" s="35">
        <v>1.7146097985139348</v>
      </c>
      <c r="G930" s="75"/>
    </row>
    <row r="931" spans="1:7" x14ac:dyDescent="0.25">
      <c r="A931" s="42" t="s">
        <v>873</v>
      </c>
      <c r="B931" s="35" t="e">
        <f>IF([1]!PG_QUICHE_TARTE[[#This Row],[Colonne34]]="","",([1]!PG_QUICHE_TARTE[[#This Row],[Colonne37]]*(1+$G$14)))</f>
        <v>#REF!</v>
      </c>
      <c r="C931" s="35">
        <v>2.589836727272727</v>
      </c>
      <c r="D931" s="35">
        <v>2.589836727272727</v>
      </c>
      <c r="G931" s="75"/>
    </row>
    <row r="932" spans="1:7" x14ac:dyDescent="0.25">
      <c r="A932" s="59" t="s">
        <v>874</v>
      </c>
      <c r="B932" s="35">
        <v>2.99</v>
      </c>
      <c r="C932" s="35">
        <v>2.99</v>
      </c>
      <c r="D932" s="35">
        <v>2.99</v>
      </c>
      <c r="G932" s="75"/>
    </row>
    <row r="933" spans="1:7" x14ac:dyDescent="0.25">
      <c r="A933" s="42" t="s">
        <v>875</v>
      </c>
      <c r="B933" s="35" t="e">
        <f>IF([1]!PG_QUICHE_TARTE[[#This Row],[Colonne34]]="","",([1]!PG_QUICHE_TARTE[[#This Row],[Colonne37]]*(1+$G$14)))</f>
        <v>#REF!</v>
      </c>
      <c r="C933" s="35">
        <v>2.5442597010206773</v>
      </c>
      <c r="D933" s="35">
        <v>2.5442597010206773</v>
      </c>
      <c r="G933" s="75"/>
    </row>
    <row r="934" spans="1:7" x14ac:dyDescent="0.25">
      <c r="A934" s="42" t="s">
        <v>876</v>
      </c>
      <c r="B934" s="35" t="e">
        <f>IF([1]!PG_QUICHE_TARTE[[#This Row],[Colonne34]]="","",([1]!PG_QUICHE_TARTE[[#This Row],[Colonne37]]*(1+$G$14)))</f>
        <v>#REF!</v>
      </c>
      <c r="C934" s="35">
        <v>2.6297043196533312</v>
      </c>
      <c r="D934" s="35">
        <v>2.6297043196533312</v>
      </c>
      <c r="G934" s="75"/>
    </row>
    <row r="935" spans="1:7" x14ac:dyDescent="0.25">
      <c r="A935" s="42" t="s">
        <v>876</v>
      </c>
      <c r="B935" s="35" t="e">
        <f>IF([1]!PG_QUICHE_TARTE[[#This Row],[Colonne34]]="","",([1]!PG_QUICHE_TARTE[[#This Row],[Colonne37]]*(1+$G$14)))</f>
        <v>#REF!</v>
      </c>
      <c r="C935" s="35">
        <v>2.6297043196533312</v>
      </c>
      <c r="D935" s="35">
        <v>2.6297043196533312</v>
      </c>
      <c r="G935" s="75"/>
    </row>
    <row r="936" spans="1:7" x14ac:dyDescent="0.25">
      <c r="A936" s="42" t="s">
        <v>877</v>
      </c>
      <c r="B936" s="35" t="e">
        <f>IF([1]!PG_QUICHE_TARTE[[#This Row],[Colonne34]]="","",([1]!PG_QUICHE_TARTE[[#This Row],[Colonne37]]*(1+$G$14)))</f>
        <v>#REF!</v>
      </c>
      <c r="C936" s="35">
        <v>1.7146097985139348</v>
      </c>
      <c r="D936" s="35">
        <v>1.7146097985139348</v>
      </c>
      <c r="G936" s="75"/>
    </row>
    <row r="937" spans="1:7" x14ac:dyDescent="0.25">
      <c r="A937" s="42" t="s">
        <v>878</v>
      </c>
      <c r="B937" s="35" t="e">
        <f>IF([1]!PG_QUICHE_TARTE[[#This Row],[Colonne34]]="","",([1]!PG_QUICHE_TARTE[[#This Row],[Colonne37]]*(1+$G$14)))</f>
        <v>#REF!</v>
      </c>
      <c r="C937" s="35">
        <v>1.7146097985139348</v>
      </c>
      <c r="D937" s="35">
        <v>1.7146097985139348</v>
      </c>
      <c r="G937" s="75"/>
    </row>
    <row r="938" spans="1:7" x14ac:dyDescent="0.25">
      <c r="A938" s="42" t="s">
        <v>879</v>
      </c>
      <c r="B938" s="35" t="e">
        <f>IF([1]!PG_QUICHE_TARTE[[#This Row],[Colonne34]]="","",([1]!PG_QUICHE_TARTE[[#This Row],[Colonne37]]*(1+$G$14)))</f>
        <v>#REF!</v>
      </c>
      <c r="C938" s="35">
        <v>2.5898204708052552</v>
      </c>
      <c r="D938" s="35">
        <v>2.5898204708052552</v>
      </c>
      <c r="G938" s="75"/>
    </row>
    <row r="939" spans="1:7" x14ac:dyDescent="0.25">
      <c r="A939" s="42" t="s">
        <v>880</v>
      </c>
      <c r="B939" s="35" t="e">
        <f>IF([1]!PG_QUICHE_TARTE[[#This Row],[Colonne34]]="","",([1]!PG_QUICHE_TARTE[[#This Row],[Colonne37]]*(1+$G$14)))</f>
        <v>#REF!</v>
      </c>
      <c r="C939" s="35">
        <v>1.7146097985139348</v>
      </c>
      <c r="D939" s="35">
        <v>1.7146097985139348</v>
      </c>
      <c r="G939" s="75"/>
    </row>
    <row r="940" spans="1:7" x14ac:dyDescent="0.25">
      <c r="A940" s="42" t="s">
        <v>881</v>
      </c>
      <c r="B940" s="35" t="e">
        <f>IF([1]!PG_QUICHE_TARTE[[#This Row],[Colonne34]]="","",([1]!PG_QUICHE_TARTE[[#This Row],[Colonne37]]*(1+$G$14)))</f>
        <v>#REF!</v>
      </c>
      <c r="C940" s="35">
        <v>1.9745209090909088</v>
      </c>
      <c r="D940" s="35">
        <v>1.9745209090909088</v>
      </c>
      <c r="G940" s="75"/>
    </row>
    <row r="941" spans="1:7" x14ac:dyDescent="0.25">
      <c r="A941" s="60" t="s">
        <v>882</v>
      </c>
      <c r="B941" s="43">
        <v>2.85</v>
      </c>
      <c r="C941" s="43">
        <v>2.85</v>
      </c>
      <c r="D941" s="43">
        <v>2.85</v>
      </c>
      <c r="G941" s="75"/>
    </row>
    <row r="942" spans="1:7" x14ac:dyDescent="0.25">
      <c r="A942" s="42" t="s">
        <v>883</v>
      </c>
      <c r="B942" s="35" t="e">
        <f>IF([1]!PG_QUICHE_TARTE[[#This Row],[Colonne34]]="","",([1]!PG_QUICHE_TARTE[[#This Row],[Colonne37]]*(1+$G$14)))</f>
        <v>#REF!</v>
      </c>
      <c r="C942" s="35">
        <v>1.7146097985139348</v>
      </c>
      <c r="D942" s="35">
        <v>1.7146097985139348</v>
      </c>
      <c r="G942" s="75"/>
    </row>
    <row r="943" spans="1:7" x14ac:dyDescent="0.25">
      <c r="A943" s="61" t="s">
        <v>884</v>
      </c>
      <c r="B943" s="35" t="e">
        <f>IF([1]!PG_QUICHE_TARTE[[#This Row],[Colonne34]]="","",([1]!PG_QUICHE_TARTE[[#This Row],[Colonne37]]*(1+$G$14)))</f>
        <v>#REF!</v>
      </c>
      <c r="C943" s="35">
        <v>2.2013377413178907</v>
      </c>
      <c r="D943" s="35">
        <v>2.2013377413178907</v>
      </c>
      <c r="G943" s="75"/>
    </row>
    <row r="944" spans="1:7" x14ac:dyDescent="0.25">
      <c r="A944" s="51" t="s">
        <v>885</v>
      </c>
      <c r="B944" s="35" t="e">
        <f>IF([1]!PG_QUICHE_TARTE[[#This Row],[Colonne34]]="","",([1]!PG_QUICHE_TARTE[[#This Row],[Colonne37]]*(1+$G$14)))</f>
        <v>#REF!</v>
      </c>
      <c r="C944" s="35">
        <v>1.7146097985139348</v>
      </c>
      <c r="D944" s="35">
        <v>1.7146097985139348</v>
      </c>
      <c r="G944" s="75"/>
    </row>
    <row r="945" spans="1:7" ht="16.5" x14ac:dyDescent="0.25">
      <c r="A945" s="33" t="s">
        <v>886</v>
      </c>
      <c r="B945"/>
      <c r="C945"/>
      <c r="D945"/>
      <c r="G945" s="75"/>
    </row>
    <row r="946" spans="1:7" ht="16.5" x14ac:dyDescent="0.25">
      <c r="A946" s="34" t="s">
        <v>0</v>
      </c>
      <c r="B946" s="35" t="s">
        <v>94</v>
      </c>
      <c r="C946" s="35" t="s">
        <v>94</v>
      </c>
      <c r="D946" s="35" t="s">
        <v>94</v>
      </c>
      <c r="G946" s="75"/>
    </row>
    <row r="947" spans="1:7" x14ac:dyDescent="0.25">
      <c r="A947" s="41" t="s">
        <v>887</v>
      </c>
      <c r="B947" s="35">
        <v>4.78</v>
      </c>
      <c r="C947" s="35">
        <v>4.78</v>
      </c>
      <c r="D947" s="35">
        <v>4.78</v>
      </c>
      <c r="G947" s="75"/>
    </row>
    <row r="948" spans="1:7" x14ac:dyDescent="0.25">
      <c r="A948" s="42" t="s">
        <v>888</v>
      </c>
      <c r="B948" s="35" t="e">
        <f>IF([1]!PG_THEME[[#This Row],[Colonne34]]="","",([1]!PG_THEME[[#This Row],[Colonne37]]*(1+$G$14)))</f>
        <v>#REF!</v>
      </c>
      <c r="C948" s="35">
        <v>4.8766074545454536</v>
      </c>
      <c r="D948" s="35">
        <v>4.8766074545454536</v>
      </c>
      <c r="G948" s="75"/>
    </row>
    <row r="949" spans="1:7" x14ac:dyDescent="0.25">
      <c r="A949" s="42" t="s">
        <v>889</v>
      </c>
      <c r="B949" s="35" t="e">
        <f>IF([1]!PG_THEME[[#This Row],[Colonne34]]="","",([1]!PG_THEME[[#This Row],[Colonne37]]*(1+$G$14)))</f>
        <v>#REF!</v>
      </c>
      <c r="C949" s="35">
        <v>5.5745776363636361</v>
      </c>
      <c r="D949" s="35">
        <v>5.5745776363636361</v>
      </c>
      <c r="G949" s="75"/>
    </row>
    <row r="950" spans="1:7" x14ac:dyDescent="0.25">
      <c r="A950" s="42" t="s">
        <v>890</v>
      </c>
      <c r="B950" s="35" t="e">
        <f>IF([1]!PG_THEME[[#This Row],[Colonne34]]="","",([1]!PG_THEME[[#This Row],[Colonne37]]*(1+$G$14)))</f>
        <v>#REF!</v>
      </c>
      <c r="C950" s="35">
        <v>7.0439885454545443</v>
      </c>
      <c r="D950" s="35">
        <v>7.0439885454545443</v>
      </c>
      <c r="G950" s="75"/>
    </row>
    <row r="951" spans="1:7" x14ac:dyDescent="0.25">
      <c r="A951" s="42" t="s">
        <v>891</v>
      </c>
      <c r="B951" s="35" t="e">
        <f>IF([1]!PG_THEME[[#This Row],[Colonne34]]="","",([1]!PG_THEME[[#This Row],[Colonne37]]*(1+$G$14)))</f>
        <v>#REF!</v>
      </c>
      <c r="C951" s="35">
        <v>1.5612490909090906</v>
      </c>
      <c r="D951" s="35">
        <v>1.5612490909090906</v>
      </c>
      <c r="G951" s="75"/>
    </row>
    <row r="952" spans="1:7" ht="16.5" x14ac:dyDescent="0.25">
      <c r="A952" s="33" t="s">
        <v>892</v>
      </c>
      <c r="B952"/>
      <c r="C952"/>
      <c r="D952"/>
      <c r="G952" s="75"/>
    </row>
    <row r="953" spans="1:7" ht="16.5" x14ac:dyDescent="0.25">
      <c r="A953" s="34" t="s">
        <v>0</v>
      </c>
      <c r="B953" s="35" t="s">
        <v>94</v>
      </c>
      <c r="C953" s="35" t="s">
        <v>94</v>
      </c>
      <c r="D953" s="35" t="s">
        <v>94</v>
      </c>
      <c r="G953" s="75"/>
    </row>
    <row r="954" spans="1:7" x14ac:dyDescent="0.25">
      <c r="A954" s="42" t="s">
        <v>893</v>
      </c>
      <c r="B954" s="35" t="e">
        <f>IF([1]!LEGUMES_FECULENTS[[#This Row],[Colonne34]]="","",([1]!LEGUMES_FECULENTS[[#This Row],[Colonne37]]*(1+$G$14)))</f>
        <v>#REF!</v>
      </c>
      <c r="C954" s="35">
        <v>0.67626477857454548</v>
      </c>
      <c r="D954" s="35">
        <v>0.67626477857454548</v>
      </c>
      <c r="G954" s="75"/>
    </row>
    <row r="955" spans="1:7" x14ac:dyDescent="0.25">
      <c r="A955" s="42" t="s">
        <v>894</v>
      </c>
      <c r="B955" s="35" t="e">
        <f>IF([1]!LEGUMES_FECULENTS[[#This Row],[Colonne34]]="","",([1]!LEGUMES_FECULENTS[[#This Row],[Colonne37]]*(1+$G$14)))</f>
        <v>#REF!</v>
      </c>
      <c r="C955" s="35">
        <v>0.67626477857454548</v>
      </c>
      <c r="D955" s="35">
        <v>0.67626477857454548</v>
      </c>
      <c r="G955" s="75"/>
    </row>
    <row r="956" spans="1:7" x14ac:dyDescent="0.25">
      <c r="A956" s="42" t="s">
        <v>895</v>
      </c>
      <c r="B956" s="35" t="e">
        <f>IF([1]!LEGUMES_FECULENTS[[#This Row],[Colonne34]]="","",([1]!LEGUMES_FECULENTS[[#This Row],[Colonne37]]*(1+$G$14)))</f>
        <v>#REF!</v>
      </c>
      <c r="C956" s="35">
        <v>0.67626477857454548</v>
      </c>
      <c r="D956" s="35">
        <v>0.67626477857454548</v>
      </c>
      <c r="G956" s="75"/>
    </row>
    <row r="957" spans="1:7" x14ac:dyDescent="0.25">
      <c r="A957" s="42" t="s">
        <v>896</v>
      </c>
      <c r="B957" s="35" t="e">
        <f>IF([1]!LEGUMES_FECULENTS[[#This Row],[Colonne34]]="","",([1]!LEGUMES_FECULENTS[[#This Row],[Colonne37]]*(1+$G$14)))</f>
        <v>#REF!</v>
      </c>
      <c r="C957" s="35">
        <v>0.67626477857454548</v>
      </c>
      <c r="D957" s="35">
        <v>0.67626477857454548</v>
      </c>
      <c r="G957" s="75"/>
    </row>
    <row r="958" spans="1:7" x14ac:dyDescent="0.25">
      <c r="A958" s="42" t="s">
        <v>897</v>
      </c>
      <c r="B958" s="35" t="e">
        <f>IF([1]!LEGUMES_FECULENTS[[#This Row],[Colonne34]]="","",([1]!LEGUMES_FECULENTS[[#This Row],[Colonne37]]*(1+$G$14)))</f>
        <v>#REF!</v>
      </c>
      <c r="C958" s="35">
        <v>0.67626477857454548</v>
      </c>
      <c r="D958" s="35">
        <v>0.67626477857454548</v>
      </c>
      <c r="G958" s="75"/>
    </row>
    <row r="959" spans="1:7" x14ac:dyDescent="0.25">
      <c r="A959" s="41" t="s">
        <v>898</v>
      </c>
      <c r="B959" s="35" t="e">
        <f>IF([1]!LEGUMES_FECULENTS[[#This Row],[Colonne34]]="","",([1]!LEGUMES_FECULENTS[[#This Row],[Colonne37]]*(1+$G$14)))</f>
        <v>#REF!</v>
      </c>
      <c r="C959" s="35">
        <v>0.67626477857454548</v>
      </c>
      <c r="D959" s="35">
        <v>0.67626477857454548</v>
      </c>
      <c r="G959" s="75"/>
    </row>
    <row r="960" spans="1:7" x14ac:dyDescent="0.25">
      <c r="A960" s="42" t="s">
        <v>899</v>
      </c>
      <c r="B960" s="35" t="e">
        <f>IF([1]!LEGUMES_FECULENTS[[#This Row],[Colonne34]]="","",([1]!LEGUMES_FECULENTS[[#This Row],[Colonne37]]*(1+$G$14)))</f>
        <v>#REF!</v>
      </c>
      <c r="C960" s="35">
        <v>0.67626477857454548</v>
      </c>
      <c r="D960" s="35">
        <v>0.67626477857454548</v>
      </c>
      <c r="G960" s="75"/>
    </row>
    <row r="961" spans="1:7" x14ac:dyDescent="0.25">
      <c r="A961" s="42" t="s">
        <v>900</v>
      </c>
      <c r="B961" s="35" t="e">
        <f>IF([1]!LEGUMES_FECULENTS[[#This Row],[Colonne34]]="","",([1]!LEGUMES_FECULENTS[[#This Row],[Colonne37]]*(1+$G$14)))</f>
        <v>#REF!</v>
      </c>
      <c r="C961" s="35">
        <v>0.67626477857454548</v>
      </c>
      <c r="D961" s="35">
        <v>0.67626477857454548</v>
      </c>
      <c r="G961" s="75"/>
    </row>
    <row r="962" spans="1:7" x14ac:dyDescent="0.25">
      <c r="A962" s="41" t="s">
        <v>901</v>
      </c>
      <c r="B962" s="35" t="e">
        <f>IF([1]!LEGUMES_FECULENTS[[#This Row],[Colonne34]]="","",([1]!LEGUMES_FECULENTS[[#This Row],[Colonne37]]*(1+$G$14)))</f>
        <v>#REF!</v>
      </c>
      <c r="C962" s="35">
        <v>0.67626477857454548</v>
      </c>
      <c r="D962" s="35">
        <v>0.67626477857454548</v>
      </c>
      <c r="G962" s="75"/>
    </row>
    <row r="963" spans="1:7" x14ac:dyDescent="0.25">
      <c r="A963" s="42" t="s">
        <v>22</v>
      </c>
      <c r="B963" s="35" t="e">
        <f>IF([1]!LEGUMES_FECULENTS[[#This Row],[Colonne34]]="","",([1]!LEGUMES_FECULENTS[[#This Row],[Colonne37]]*(1+$G$14)))</f>
        <v>#REF!</v>
      </c>
      <c r="C963" s="35">
        <v>0.67626477857454548</v>
      </c>
      <c r="D963" s="35">
        <v>0.67626477857454548</v>
      </c>
      <c r="G963" s="75"/>
    </row>
    <row r="964" spans="1:7" x14ac:dyDescent="0.25">
      <c r="A964" s="42" t="s">
        <v>902</v>
      </c>
      <c r="B964" s="35" t="e">
        <f>IF([1]!LEGUMES_FECULENTS[[#This Row],[Colonne34]]="","",([1]!LEGUMES_FECULENTS[[#This Row],[Colonne37]]*(1+$G$14)))</f>
        <v>#REF!</v>
      </c>
      <c r="C964" s="35">
        <v>0.67626477857454548</v>
      </c>
      <c r="D964" s="35">
        <v>0.67626477857454548</v>
      </c>
      <c r="G964" s="75"/>
    </row>
    <row r="965" spans="1:7" x14ac:dyDescent="0.25">
      <c r="A965" s="42" t="s">
        <v>26</v>
      </c>
      <c r="B965" s="35" t="e">
        <f>IF([1]!LEGUMES_FECULENTS[[#This Row],[Colonne34]]="","",([1]!LEGUMES_FECULENTS[[#This Row],[Colonne37]]*(1+$G$14)))</f>
        <v>#REF!</v>
      </c>
      <c r="C965" s="35">
        <v>0.67626477857454548</v>
      </c>
      <c r="D965" s="35">
        <v>0.67626477857454548</v>
      </c>
      <c r="G965" s="75"/>
    </row>
    <row r="966" spans="1:7" x14ac:dyDescent="0.25">
      <c r="A966" s="42" t="s">
        <v>903</v>
      </c>
      <c r="B966" s="35" t="e">
        <f>IF([1]!LEGUMES_FECULENTS[[#This Row],[Colonne34]]="","",([1]!LEGUMES_FECULENTS[[#This Row],[Colonne37]]*(1+$G$14)))</f>
        <v>#REF!</v>
      </c>
      <c r="C966" s="35">
        <v>0.67626477857454548</v>
      </c>
      <c r="D966" s="35">
        <v>0.67626477857454548</v>
      </c>
      <c r="G966" s="75"/>
    </row>
    <row r="967" spans="1:7" x14ac:dyDescent="0.25">
      <c r="A967" s="42" t="s">
        <v>904</v>
      </c>
      <c r="B967" s="35" t="e">
        <f>IF([1]!LEGUMES_FECULENTS[[#This Row],[Colonne34]]="","",([1]!LEGUMES_FECULENTS[[#This Row],[Colonne37]]*(1+$G$14)))</f>
        <v>#REF!</v>
      </c>
      <c r="C967" s="35">
        <v>0.67626477857454548</v>
      </c>
      <c r="D967" s="35">
        <v>0.67626477857454548</v>
      </c>
      <c r="G967" s="75"/>
    </row>
    <row r="968" spans="1:7" x14ac:dyDescent="0.25">
      <c r="A968" s="42" t="s">
        <v>905</v>
      </c>
      <c r="B968" s="35" t="e">
        <f>IF([1]!LEGUMES_FECULENTS[[#This Row],[Colonne34]]="","",([1]!LEGUMES_FECULENTS[[#This Row],[Colonne37]]*(1+$G$14)))</f>
        <v>#REF!</v>
      </c>
      <c r="C968" s="35">
        <v>0.67626477857454548</v>
      </c>
      <c r="D968" s="35">
        <v>0.67626477857454548</v>
      </c>
      <c r="G968" s="75"/>
    </row>
    <row r="969" spans="1:7" x14ac:dyDescent="0.25">
      <c r="A969" s="42" t="s">
        <v>906</v>
      </c>
      <c r="B969" s="35" t="e">
        <f>IF([1]!LEGUMES_FECULENTS[[#This Row],[Colonne34]]="","",([1]!LEGUMES_FECULENTS[[#This Row],[Colonne37]]*(1+$G$14)))</f>
        <v>#REF!</v>
      </c>
      <c r="C969" s="35">
        <v>0.67626477857454548</v>
      </c>
      <c r="D969" s="35">
        <v>0.67626477857454548</v>
      </c>
      <c r="G969" s="75"/>
    </row>
    <row r="970" spans="1:7" x14ac:dyDescent="0.25">
      <c r="A970" s="42" t="s">
        <v>907</v>
      </c>
      <c r="B970" s="35" t="e">
        <f>IF([1]!LEGUMES_FECULENTS[[#This Row],[Colonne34]]="","",([1]!LEGUMES_FECULENTS[[#This Row],[Colonne37]]*(1+$G$14)))</f>
        <v>#REF!</v>
      </c>
      <c r="C970" s="35">
        <v>0.67626477857454548</v>
      </c>
      <c r="D970" s="35">
        <v>0.67626477857454548</v>
      </c>
      <c r="G970" s="75"/>
    </row>
    <row r="971" spans="1:7" x14ac:dyDescent="0.25">
      <c r="A971" s="42" t="s">
        <v>908</v>
      </c>
      <c r="B971" s="35" t="e">
        <f>IF([1]!LEGUMES_FECULENTS[[#This Row],[Colonne34]]="","",([1]!LEGUMES_FECULENTS[[#This Row],[Colonne37]]*(1+$G$14)))</f>
        <v>#REF!</v>
      </c>
      <c r="C971" s="35">
        <v>0.67626477857454548</v>
      </c>
      <c r="D971" s="35">
        <v>0.67626477857454548</v>
      </c>
      <c r="G971" s="75"/>
    </row>
    <row r="972" spans="1:7" x14ac:dyDescent="0.25">
      <c r="A972" s="42" t="s">
        <v>909</v>
      </c>
      <c r="B972" s="35" t="e">
        <f>IF([1]!LEGUMES_FECULENTS[[#This Row],[Colonne34]]="","",([1]!LEGUMES_FECULENTS[[#This Row],[Colonne37]]*(1+$G$14)))</f>
        <v>#REF!</v>
      </c>
      <c r="C972" s="35">
        <v>0.67626477857454548</v>
      </c>
      <c r="D972" s="35">
        <v>0.67626477857454548</v>
      </c>
      <c r="G972" s="75"/>
    </row>
    <row r="973" spans="1:7" x14ac:dyDescent="0.25">
      <c r="A973" s="42" t="s">
        <v>910</v>
      </c>
      <c r="B973" s="35" t="e">
        <f>IF([1]!LEGUMES_FECULENTS[[#This Row],[Colonne34]]="","",([1]!LEGUMES_FECULENTS[[#This Row],[Colonne37]]*(1+$G$14)))</f>
        <v>#REF!</v>
      </c>
      <c r="C973" s="35" t="s">
        <v>1410</v>
      </c>
      <c r="D973" s="35" t="s">
        <v>1410</v>
      </c>
      <c r="G973" s="75"/>
    </row>
    <row r="974" spans="1:7" x14ac:dyDescent="0.25">
      <c r="A974" s="42" t="s">
        <v>911</v>
      </c>
      <c r="B974" s="35" t="e">
        <f>IF([1]!LEGUMES_FECULENTS[[#This Row],[Colonne34]]="","",([1]!LEGUMES_FECULENTS[[#This Row],[Colonne37]]*(1+$G$14)))</f>
        <v>#REF!</v>
      </c>
      <c r="C974" s="35">
        <v>0.67626477857454548</v>
      </c>
      <c r="D974" s="35">
        <v>0.67626477857454548</v>
      </c>
      <c r="G974" s="75"/>
    </row>
    <row r="975" spans="1:7" x14ac:dyDescent="0.25">
      <c r="A975" s="42" t="s">
        <v>912</v>
      </c>
      <c r="B975" s="35" t="e">
        <f>IF([1]!LEGUMES_FECULENTS[[#This Row],[Colonne34]]="","",([1]!LEGUMES_FECULENTS[[#This Row],[Colonne37]]*(1+$G$14)))</f>
        <v>#REF!</v>
      </c>
      <c r="C975" s="35">
        <v>0.67626477857454548</v>
      </c>
      <c r="D975" s="35">
        <v>0.67626477857454548</v>
      </c>
      <c r="G975" s="75"/>
    </row>
    <row r="976" spans="1:7" x14ac:dyDescent="0.25">
      <c r="A976" s="42" t="s">
        <v>913</v>
      </c>
      <c r="B976" s="35" t="e">
        <f>IF([1]!LEGUMES_FECULENTS[[#This Row],[Colonne34]]="","",([1]!LEGUMES_FECULENTS[[#This Row],[Colonne37]]*(1+$G$14)))</f>
        <v>#REF!</v>
      </c>
      <c r="C976" s="35">
        <v>0.67626477857454548</v>
      </c>
      <c r="D976" s="35">
        <v>0.67626477857454548</v>
      </c>
      <c r="G976" s="75"/>
    </row>
    <row r="977" spans="1:7" x14ac:dyDescent="0.25">
      <c r="A977" s="42" t="s">
        <v>914</v>
      </c>
      <c r="B977" s="35" t="e">
        <f>IF([1]!LEGUMES_FECULENTS[[#This Row],[Colonne34]]="","",([1]!LEGUMES_FECULENTS[[#This Row],[Colonne37]]*(1+$G$14)))</f>
        <v>#REF!</v>
      </c>
      <c r="C977" s="35">
        <v>0.67626477857454548</v>
      </c>
      <c r="D977" s="35">
        <v>0.67626477857454548</v>
      </c>
      <c r="G977" s="75"/>
    </row>
    <row r="978" spans="1:7" x14ac:dyDescent="0.25">
      <c r="A978" s="42" t="s">
        <v>915</v>
      </c>
      <c r="B978" s="35" t="e">
        <f>IF([1]!LEGUMES_FECULENTS[[#This Row],[Colonne34]]="","",([1]!LEGUMES_FECULENTS[[#This Row],[Colonne37]]*(1+$G$14)))</f>
        <v>#REF!</v>
      </c>
      <c r="C978" s="35">
        <v>0.67626477857454548</v>
      </c>
      <c r="D978" s="35">
        <v>0.67626477857454548</v>
      </c>
      <c r="G978" s="75"/>
    </row>
    <row r="979" spans="1:7" x14ac:dyDescent="0.25">
      <c r="A979" s="42" t="s">
        <v>916</v>
      </c>
      <c r="B979" s="35" t="e">
        <f>IF([1]!LEGUMES_FECULENTS[[#This Row],[Colonne34]]="","",([1]!LEGUMES_FECULENTS[[#This Row],[Colonne37]]*(1+$G$14)))</f>
        <v>#REF!</v>
      </c>
      <c r="C979" s="35">
        <v>0.67626477857454548</v>
      </c>
      <c r="D979" s="35">
        <v>0.67626477857454548</v>
      </c>
      <c r="G979" s="75"/>
    </row>
    <row r="980" spans="1:7" x14ac:dyDescent="0.25">
      <c r="A980" s="42" t="s">
        <v>917</v>
      </c>
      <c r="B980" s="35" t="e">
        <f>IF([1]!LEGUMES_FECULENTS[[#This Row],[Colonne34]]="","",([1]!LEGUMES_FECULENTS[[#This Row],[Colonne37]]*(1+$G$14)))</f>
        <v>#REF!</v>
      </c>
      <c r="C980" s="35">
        <v>0.67626477857454548</v>
      </c>
      <c r="D980" s="35">
        <v>0.67626477857454548</v>
      </c>
      <c r="G980" s="75"/>
    </row>
    <row r="981" spans="1:7" x14ac:dyDescent="0.25">
      <c r="A981" s="42" t="s">
        <v>918</v>
      </c>
      <c r="B981" s="35" t="e">
        <f>IF([1]!LEGUMES_FECULENTS[[#This Row],[Colonne34]]="","",([1]!LEGUMES_FECULENTS[[#This Row],[Colonne37]]*(1+$G$14)))</f>
        <v>#REF!</v>
      </c>
      <c r="C981" s="35">
        <v>0.67626477857454548</v>
      </c>
      <c r="D981" s="35">
        <v>0.67626477857454548</v>
      </c>
      <c r="G981" s="75"/>
    </row>
    <row r="982" spans="1:7" x14ac:dyDescent="0.25">
      <c r="A982" s="41" t="s">
        <v>919</v>
      </c>
      <c r="B982" s="35" t="e">
        <f>IF([1]!LEGUMES_FECULENTS[[#This Row],[Colonne34]]="","",([1]!LEGUMES_FECULENTS[[#This Row],[Colonne37]]*(1+$G$14)))</f>
        <v>#REF!</v>
      </c>
      <c r="C982" s="35">
        <v>0.67626477857454548</v>
      </c>
      <c r="D982" s="35">
        <v>0.67626477857454548</v>
      </c>
      <c r="G982" s="75"/>
    </row>
    <row r="983" spans="1:7" x14ac:dyDescent="0.25">
      <c r="A983" s="42" t="s">
        <v>920</v>
      </c>
      <c r="B983" s="35" t="e">
        <f>IF([1]!LEGUMES_FECULENTS[[#This Row],[Colonne34]]="","",([1]!LEGUMES_FECULENTS[[#This Row],[Colonne37]]*(1+$G$14)))</f>
        <v>#REF!</v>
      </c>
      <c r="C983" s="35">
        <v>0.67626477857454548</v>
      </c>
      <c r="D983" s="35">
        <v>0.67626477857454548</v>
      </c>
      <c r="G983" s="75"/>
    </row>
    <row r="984" spans="1:7" x14ac:dyDescent="0.25">
      <c r="A984" s="42" t="s">
        <v>117</v>
      </c>
      <c r="B984" s="35" t="e">
        <f>IF([1]!LEGUMES_FECULENTS[[#This Row],[Colonne34]]="","",([1]!LEGUMES_FECULENTS[[#This Row],[Colonne37]]*(1+$G$14)))</f>
        <v>#REF!</v>
      </c>
      <c r="C984" s="35">
        <v>0.67626477857454548</v>
      </c>
      <c r="D984" s="35">
        <v>0.67626477857454548</v>
      </c>
      <c r="G984" s="75"/>
    </row>
    <row r="985" spans="1:7" x14ac:dyDescent="0.25">
      <c r="A985" s="42" t="s">
        <v>921</v>
      </c>
      <c r="B985" s="35" t="e">
        <f>IF([1]!LEGUMES_FECULENTS[[#This Row],[Colonne34]]="","",([1]!LEGUMES_FECULENTS[[#This Row],[Colonne37]]*(1+$G$14)))</f>
        <v>#REF!</v>
      </c>
      <c r="C985" s="35">
        <v>0.67626477857454548</v>
      </c>
      <c r="D985" s="35">
        <v>0.67626477857454548</v>
      </c>
      <c r="G985" s="75"/>
    </row>
    <row r="986" spans="1:7" x14ac:dyDescent="0.25">
      <c r="A986" s="42" t="s">
        <v>118</v>
      </c>
      <c r="B986" s="35" t="e">
        <f>IF([1]!LEGUMES_FECULENTS[[#This Row],[Colonne34]]="","",([1]!LEGUMES_FECULENTS[[#This Row],[Colonne37]]*(1+$G$14)))</f>
        <v>#REF!</v>
      </c>
      <c r="C986" s="35">
        <v>0.67626477857454548</v>
      </c>
      <c r="D986" s="35">
        <v>0.67626477857454548</v>
      </c>
      <c r="G986" s="75"/>
    </row>
    <row r="987" spans="1:7" x14ac:dyDescent="0.25">
      <c r="A987" s="42" t="s">
        <v>922</v>
      </c>
      <c r="B987" s="35" t="e">
        <f>IF([1]!LEGUMES_FECULENTS[[#This Row],[Colonne34]]="","",([1]!LEGUMES_FECULENTS[[#This Row],[Colonne37]]*(1+$G$14)))</f>
        <v>#REF!</v>
      </c>
      <c r="C987" s="35">
        <v>0.67626477857454548</v>
      </c>
      <c r="D987" s="35">
        <v>0.67626477857454548</v>
      </c>
      <c r="G987" s="75"/>
    </row>
    <row r="988" spans="1:7" x14ac:dyDescent="0.25">
      <c r="A988" s="42" t="s">
        <v>923</v>
      </c>
      <c r="B988" s="35" t="e">
        <f>IF([1]!LEGUMES_FECULENTS[[#This Row],[Colonne34]]="","",([1]!LEGUMES_FECULENTS[[#This Row],[Colonne37]]*(1+$G$14)))</f>
        <v>#REF!</v>
      </c>
      <c r="C988" s="35">
        <v>0.67626477857454548</v>
      </c>
      <c r="D988" s="35">
        <v>0.67626477857454548</v>
      </c>
      <c r="G988" s="75"/>
    </row>
    <row r="989" spans="1:7" x14ac:dyDescent="0.25">
      <c r="A989" s="42" t="s">
        <v>924</v>
      </c>
      <c r="B989" s="35" t="e">
        <f>IF([1]!LEGUMES_FECULENTS[[#This Row],[Colonne34]]="","",([1]!LEGUMES_FECULENTS[[#This Row],[Colonne37]]*(1+$G$14)))</f>
        <v>#REF!</v>
      </c>
      <c r="C989" s="35">
        <v>0.67626477857454548</v>
      </c>
      <c r="D989" s="35">
        <v>0.67626477857454548</v>
      </c>
      <c r="G989" s="75"/>
    </row>
    <row r="990" spans="1:7" x14ac:dyDescent="0.25">
      <c r="A990" s="42" t="s">
        <v>925</v>
      </c>
      <c r="B990" s="35" t="e">
        <f>IF([1]!LEGUMES_FECULENTS[[#This Row],[Colonne34]]="","",([1]!LEGUMES_FECULENTS[[#This Row],[Colonne37]]*(1+$G$14)))</f>
        <v>#REF!</v>
      </c>
      <c r="C990" s="35">
        <v>0.67626477857454548</v>
      </c>
      <c r="D990" s="35">
        <v>0.67626477857454548</v>
      </c>
      <c r="G990" s="75"/>
    </row>
    <row r="991" spans="1:7" x14ac:dyDescent="0.25">
      <c r="A991" s="42" t="s">
        <v>926</v>
      </c>
      <c r="B991" s="35" t="e">
        <f>IF([1]!LEGUMES_FECULENTS[[#This Row],[Colonne34]]="","",([1]!LEGUMES_FECULENTS[[#This Row],[Colonne37]]*(1+$G$14)))</f>
        <v>#REF!</v>
      </c>
      <c r="C991" s="35">
        <v>0.67626477857454548</v>
      </c>
      <c r="D991" s="35">
        <v>0.67626477857454548</v>
      </c>
      <c r="G991" s="75"/>
    </row>
    <row r="992" spans="1:7" x14ac:dyDescent="0.25">
      <c r="A992" s="42" t="s">
        <v>927</v>
      </c>
      <c r="B992" s="35" t="e">
        <f>IF([1]!LEGUMES_FECULENTS[[#This Row],[Colonne34]]="","",([1]!LEGUMES_FECULENTS[[#This Row],[Colonne37]]*(1+$G$14)))</f>
        <v>#REF!</v>
      </c>
      <c r="C992" s="35">
        <v>0.67626477857454548</v>
      </c>
      <c r="D992" s="35">
        <v>0.67626477857454548</v>
      </c>
      <c r="G992" s="75"/>
    </row>
    <row r="993" spans="1:7" x14ac:dyDescent="0.25">
      <c r="A993" s="42" t="s">
        <v>928</v>
      </c>
      <c r="B993" s="35" t="e">
        <f>IF([1]!LEGUMES_FECULENTS[[#This Row],[Colonne34]]="","",([1]!LEGUMES_FECULENTS[[#This Row],[Colonne37]]*(1+$G$14)))</f>
        <v>#REF!</v>
      </c>
      <c r="C993" s="35">
        <v>0.67626477857454548</v>
      </c>
      <c r="D993" s="35">
        <v>0.67626477857454548</v>
      </c>
      <c r="G993" s="75"/>
    </row>
    <row r="994" spans="1:7" x14ac:dyDescent="0.25">
      <c r="A994" s="42" t="s">
        <v>929</v>
      </c>
      <c r="B994" s="35" t="e">
        <f>IF([1]!LEGUMES_FECULENTS[[#This Row],[Colonne34]]="","",([1]!LEGUMES_FECULENTS[[#This Row],[Colonne37]]*(1+$G$14)))</f>
        <v>#REF!</v>
      </c>
      <c r="C994" s="35">
        <v>0.67626477857454548</v>
      </c>
      <c r="D994" s="35">
        <v>0.67626477857454548</v>
      </c>
      <c r="G994" s="75"/>
    </row>
    <row r="995" spans="1:7" x14ac:dyDescent="0.25">
      <c r="A995" s="42" t="s">
        <v>930</v>
      </c>
      <c r="B995" s="35" t="e">
        <f>IF([1]!LEGUMES_FECULENTS[[#This Row],[Colonne34]]="","",([1]!LEGUMES_FECULENTS[[#This Row],[Colonne37]]*(1+$G$14)))</f>
        <v>#REF!</v>
      </c>
      <c r="C995" s="35">
        <v>0.67626477857454548</v>
      </c>
      <c r="D995" s="35">
        <v>0.67626477857454548</v>
      </c>
      <c r="G995" s="75"/>
    </row>
    <row r="996" spans="1:7" x14ac:dyDescent="0.25">
      <c r="A996" s="42" t="s">
        <v>931</v>
      </c>
      <c r="B996" s="35" t="e">
        <f>IF([1]!LEGUMES_FECULENTS[[#This Row],[Colonne34]]="","",([1]!LEGUMES_FECULENTS[[#This Row],[Colonne37]]*(1+$G$14)))</f>
        <v>#REF!</v>
      </c>
      <c r="C996" s="35">
        <v>0.67626477857454548</v>
      </c>
      <c r="D996" s="35">
        <v>0.67626477857454548</v>
      </c>
      <c r="G996" s="75"/>
    </row>
    <row r="997" spans="1:7" x14ac:dyDescent="0.25">
      <c r="A997" s="42" t="s">
        <v>932</v>
      </c>
      <c r="B997" s="35" t="e">
        <f>IF([1]!LEGUMES_FECULENTS[[#This Row],[Colonne34]]="","",([1]!LEGUMES_FECULENTS[[#This Row],[Colonne37]]*(1+$G$14)))</f>
        <v>#REF!</v>
      </c>
      <c r="C997" s="35">
        <v>0.67626477857454548</v>
      </c>
      <c r="D997" s="35">
        <v>0.67626477857454548</v>
      </c>
      <c r="G997" s="75"/>
    </row>
    <row r="998" spans="1:7" x14ac:dyDescent="0.25">
      <c r="A998" s="42" t="s">
        <v>933</v>
      </c>
      <c r="B998" s="35" t="e">
        <f>IF([1]!LEGUMES_FECULENTS[[#This Row],[Colonne34]]="","",([1]!LEGUMES_FECULENTS[[#This Row],[Colonne37]]*(1+$G$14)))</f>
        <v>#REF!</v>
      </c>
      <c r="C998" s="35">
        <v>0.67626477857454548</v>
      </c>
      <c r="D998" s="35">
        <v>0.67626477857454548</v>
      </c>
      <c r="G998" s="75"/>
    </row>
    <row r="999" spans="1:7" x14ac:dyDescent="0.25">
      <c r="A999" s="42" t="s">
        <v>934</v>
      </c>
      <c r="B999" s="35" t="e">
        <f>IF([1]!LEGUMES_FECULENTS[[#This Row],[Colonne34]]="","",([1]!LEGUMES_FECULENTS[[#This Row],[Colonne37]]*(1+$G$14)))</f>
        <v>#REF!</v>
      </c>
      <c r="C999" s="35">
        <v>0.67626477857454548</v>
      </c>
      <c r="D999" s="35">
        <v>0.67626477857454548</v>
      </c>
      <c r="G999" s="75"/>
    </row>
    <row r="1000" spans="1:7" x14ac:dyDescent="0.25">
      <c r="A1000" s="42" t="s">
        <v>935</v>
      </c>
      <c r="B1000" s="35" t="e">
        <f>IF([1]!LEGUMES_FECULENTS[[#This Row],[Colonne34]]="","",([1]!LEGUMES_FECULENTS[[#This Row],[Colonne37]]*(1+$G$14)))</f>
        <v>#REF!</v>
      </c>
      <c r="C1000" s="35">
        <v>0.67626477857454548</v>
      </c>
      <c r="D1000" s="35">
        <v>0.67626477857454548</v>
      </c>
      <c r="G1000" s="75"/>
    </row>
    <row r="1001" spans="1:7" x14ac:dyDescent="0.25">
      <c r="A1001" s="42" t="s">
        <v>936</v>
      </c>
      <c r="B1001" s="35" t="e">
        <f>IF([1]!LEGUMES_FECULENTS[[#This Row],[Colonne34]]="","",([1]!LEGUMES_FECULENTS[[#This Row],[Colonne37]]*(1+$G$14)))</f>
        <v>#REF!</v>
      </c>
      <c r="C1001" s="35">
        <v>0.67626477857454548</v>
      </c>
      <c r="D1001" s="35">
        <v>0.67626477857454548</v>
      </c>
      <c r="G1001" s="75"/>
    </row>
    <row r="1002" spans="1:7" x14ac:dyDescent="0.25">
      <c r="A1002" s="42" t="s">
        <v>937</v>
      </c>
      <c r="B1002" s="35" t="e">
        <f>IF([1]!LEGUMES_FECULENTS[[#This Row],[Colonne34]]="","",([1]!LEGUMES_FECULENTS[[#This Row],[Colonne37]]*(1+$G$14)))</f>
        <v>#REF!</v>
      </c>
      <c r="C1002" s="35">
        <v>0.67626477857454548</v>
      </c>
      <c r="D1002" s="35">
        <v>0.67626477857454548</v>
      </c>
      <c r="G1002" s="75"/>
    </row>
    <row r="1003" spans="1:7" x14ac:dyDescent="0.25">
      <c r="A1003" s="42" t="s">
        <v>938</v>
      </c>
      <c r="B1003" s="35" t="e">
        <f>IF([1]!LEGUMES_FECULENTS[[#This Row],[Colonne34]]="","",([1]!LEGUMES_FECULENTS[[#This Row],[Colonne37]]*(1+$G$14)))</f>
        <v>#REF!</v>
      </c>
      <c r="C1003" s="35">
        <v>0.67626477857454548</v>
      </c>
      <c r="D1003" s="35">
        <v>0.67626477857454548</v>
      </c>
      <c r="G1003" s="75"/>
    </row>
    <row r="1004" spans="1:7" x14ac:dyDescent="0.25">
      <c r="A1004" s="42" t="s">
        <v>939</v>
      </c>
      <c r="B1004" s="35" t="e">
        <f>IF([1]!LEGUMES_FECULENTS[[#This Row],[Colonne34]]="","",([1]!LEGUMES_FECULENTS[[#This Row],[Colonne37]]*(1+$G$14)))</f>
        <v>#REF!</v>
      </c>
      <c r="C1004" s="35">
        <v>0.67626477857454548</v>
      </c>
      <c r="D1004" s="35">
        <v>0.67626477857454548</v>
      </c>
      <c r="G1004" s="75"/>
    </row>
    <row r="1005" spans="1:7" x14ac:dyDescent="0.25">
      <c r="A1005" s="42" t="s">
        <v>940</v>
      </c>
      <c r="B1005" s="35" t="e">
        <f>IF([1]!LEGUMES_FECULENTS[[#This Row],[Colonne34]]="","",([1]!LEGUMES_FECULENTS[[#This Row],[Colonne37]]*(1+$G$14)))</f>
        <v>#REF!</v>
      </c>
      <c r="C1005" s="35">
        <v>0.67626477857454548</v>
      </c>
      <c r="D1005" s="35">
        <v>0.67626477857454548</v>
      </c>
      <c r="G1005" s="75"/>
    </row>
    <row r="1006" spans="1:7" x14ac:dyDescent="0.25">
      <c r="A1006" s="42" t="s">
        <v>941</v>
      </c>
      <c r="B1006" s="35" t="e">
        <f>IF([1]!LEGUMES_FECULENTS[[#This Row],[Colonne34]]="","",([1]!LEGUMES_FECULENTS[[#This Row],[Colonne37]]*(1+$G$14)))</f>
        <v>#REF!</v>
      </c>
      <c r="C1006" s="35">
        <v>0.67626477857454548</v>
      </c>
      <c r="D1006" s="35">
        <v>0.67626477857454548</v>
      </c>
      <c r="G1006" s="75"/>
    </row>
    <row r="1007" spans="1:7" x14ac:dyDescent="0.25">
      <c r="A1007" s="42" t="s">
        <v>942</v>
      </c>
      <c r="B1007" s="35" t="e">
        <f>IF([1]!LEGUMES_FECULENTS[[#This Row],[Colonne34]]="","",([1]!LEGUMES_FECULENTS[[#This Row],[Colonne37]]*(1+$G$14)))</f>
        <v>#REF!</v>
      </c>
      <c r="C1007" s="35">
        <v>0.67626477857454548</v>
      </c>
      <c r="D1007" s="35">
        <v>0.67626477857454548</v>
      </c>
      <c r="G1007" s="75"/>
    </row>
    <row r="1008" spans="1:7" x14ac:dyDescent="0.25">
      <c r="A1008" s="42" t="s">
        <v>943</v>
      </c>
      <c r="B1008" s="35" t="e">
        <f>IF([1]!LEGUMES_FECULENTS[[#This Row],[Colonne34]]="","",([1]!LEGUMES_FECULENTS[[#This Row],[Colonne37]]*(1+$G$14)))</f>
        <v>#REF!</v>
      </c>
      <c r="C1008" s="35">
        <v>0.67626477857454548</v>
      </c>
      <c r="D1008" s="35">
        <v>0.67626477857454548</v>
      </c>
      <c r="G1008" s="75"/>
    </row>
    <row r="1009" spans="1:7" x14ac:dyDescent="0.25">
      <c r="A1009" s="42" t="s">
        <v>944</v>
      </c>
      <c r="B1009" s="35" t="e">
        <f>IF([1]!LEGUMES_FECULENTS[[#This Row],[Colonne34]]="","",([1]!LEGUMES_FECULENTS[[#This Row],[Colonne37]]*(1+$G$14)))</f>
        <v>#REF!</v>
      </c>
      <c r="C1009" s="35">
        <v>0.67626477857454548</v>
      </c>
      <c r="D1009" s="35">
        <v>0.67626477857454548</v>
      </c>
      <c r="G1009" s="75"/>
    </row>
    <row r="1010" spans="1:7" x14ac:dyDescent="0.25">
      <c r="A1010" s="42" t="s">
        <v>945</v>
      </c>
      <c r="B1010" s="35" t="e">
        <f>IF([1]!LEGUMES_FECULENTS[[#This Row],[Colonne34]]="","",([1]!LEGUMES_FECULENTS[[#This Row],[Colonne37]]*(1+$G$14)))</f>
        <v>#REF!</v>
      </c>
      <c r="C1010" s="35">
        <v>0.67626477857454548</v>
      </c>
      <c r="D1010" s="35">
        <v>0.67626477857454548</v>
      </c>
      <c r="G1010" s="75"/>
    </row>
    <row r="1011" spans="1:7" x14ac:dyDescent="0.25">
      <c r="A1011" s="42" t="s">
        <v>946</v>
      </c>
      <c r="B1011" s="35" t="e">
        <f>IF([1]!LEGUMES_FECULENTS[[#This Row],[Colonne34]]="","",([1]!LEGUMES_FECULENTS[[#This Row],[Colonne37]]*(1+$G$14)))</f>
        <v>#REF!</v>
      </c>
      <c r="C1011" s="35">
        <v>0.67626477857454548</v>
      </c>
      <c r="D1011" s="35">
        <v>0.67626477857454548</v>
      </c>
      <c r="G1011" s="75"/>
    </row>
    <row r="1012" spans="1:7" x14ac:dyDescent="0.25">
      <c r="A1012" s="42" t="s">
        <v>947</v>
      </c>
      <c r="B1012" s="35" t="e">
        <f>IF([1]!LEGUMES_FECULENTS[[#This Row],[Colonne34]]="","",([1]!LEGUMES_FECULENTS[[#This Row],[Colonne37]]*(1+$G$14)))</f>
        <v>#REF!</v>
      </c>
      <c r="C1012" s="35">
        <v>0.67626477857454548</v>
      </c>
      <c r="D1012" s="35">
        <v>0.67626477857454548</v>
      </c>
      <c r="G1012" s="75"/>
    </row>
    <row r="1013" spans="1:7" ht="16.5" thickBot="1" x14ac:dyDescent="0.3">
      <c r="A1013" s="49" t="s">
        <v>948</v>
      </c>
      <c r="B1013" s="35" t="e">
        <f>IF([1]!LEGUMES_FECULENTS[[#This Row],[Colonne34]]="","",([1]!LEGUMES_FECULENTS[[#This Row],[Colonne37]]*(1+$G$14)))</f>
        <v>#REF!</v>
      </c>
      <c r="C1013" s="35">
        <v>0.67626477857454548</v>
      </c>
      <c r="D1013" s="35">
        <v>0.67626477857454548</v>
      </c>
      <c r="G1013" s="75"/>
    </row>
    <row r="1014" spans="1:7" ht="16.5" x14ac:dyDescent="0.25">
      <c r="A1014" s="33" t="s">
        <v>949</v>
      </c>
      <c r="B1014"/>
      <c r="C1014"/>
      <c r="D1014"/>
      <c r="G1014" s="75"/>
    </row>
    <row r="1015" spans="1:7" x14ac:dyDescent="0.25">
      <c r="A1015" s="62" t="s">
        <v>0</v>
      </c>
      <c r="B1015" s="35" t="s">
        <v>94</v>
      </c>
      <c r="C1015" s="35" t="s">
        <v>94</v>
      </c>
      <c r="D1015" s="35" t="s">
        <v>94</v>
      </c>
      <c r="G1015" s="75"/>
    </row>
    <row r="1016" spans="1:7" x14ac:dyDescent="0.25">
      <c r="A1016" s="32" t="s">
        <v>950</v>
      </c>
      <c r="B1016" s="35" t="e">
        <f>IF([1]!FRUITS[[#This Row],[Colonne34]]="","",([1]!FRUITS[[#This Row],[Colonne37]]*(1+$G$14)))</f>
        <v>#REF!</v>
      </c>
      <c r="C1016" s="35">
        <v>0.42035595060341624</v>
      </c>
      <c r="D1016" s="35">
        <v>0.42035595060341624</v>
      </c>
      <c r="G1016" s="75"/>
    </row>
    <row r="1017" spans="1:7" x14ac:dyDescent="0.25">
      <c r="A1017" s="32" t="s">
        <v>951</v>
      </c>
      <c r="B1017" s="35" t="e">
        <f>IF([1]!FRUITS[[#This Row],[Colonne34]]="","",([1]!FRUITS[[#This Row],[Colonne37]]*(1+$G$14)))</f>
        <v>#REF!</v>
      </c>
      <c r="C1017" s="35">
        <v>0.6637199220053942</v>
      </c>
      <c r="D1017" s="35">
        <v>0.6637199220053942</v>
      </c>
      <c r="G1017" s="75"/>
    </row>
    <row r="1018" spans="1:7" x14ac:dyDescent="0.25">
      <c r="A1018" s="32" t="s">
        <v>952</v>
      </c>
      <c r="B1018" s="35" t="e">
        <f>IF([1]!FRUITS[[#This Row],[Colonne34]]="","",([1]!FRUITS[[#This Row],[Colonne37]]*(1+$G$14)))</f>
        <v>#REF!</v>
      </c>
      <c r="C1018" s="35">
        <v>0.2544259701020678</v>
      </c>
      <c r="D1018" s="35">
        <v>0.2544259701020678</v>
      </c>
      <c r="G1018" s="75"/>
    </row>
    <row r="1019" spans="1:7" x14ac:dyDescent="0.25">
      <c r="A1019" s="32" t="s">
        <v>953</v>
      </c>
      <c r="B1019" s="35" t="e">
        <f>IF([1]!FRUITS[[#This Row],[Colonne34]]="","",([1]!FRUITS[[#This Row],[Colonne37]]*(1+$G$14)))</f>
        <v>#REF!</v>
      </c>
      <c r="C1019" s="35">
        <v>0.79646390640647302</v>
      </c>
      <c r="D1019" s="35">
        <v>0.79646390640647302</v>
      </c>
      <c r="G1019" s="75"/>
    </row>
    <row r="1020" spans="1:7" x14ac:dyDescent="0.25">
      <c r="A1020" s="32" t="s">
        <v>954</v>
      </c>
      <c r="B1020" s="35" t="e">
        <f>IF([1]!FRUITS[[#This Row],[Colonne34]]="","",([1]!FRUITS[[#This Row],[Colonne37]]*(1+$G$14)))</f>
        <v>#REF!</v>
      </c>
      <c r="C1020" s="35">
        <v>0.6637199220053942</v>
      </c>
      <c r="D1020" s="35">
        <v>0.6637199220053942</v>
      </c>
      <c r="G1020" s="75"/>
    </row>
    <row r="1021" spans="1:7" x14ac:dyDescent="0.25">
      <c r="A1021" s="32" t="s">
        <v>955</v>
      </c>
      <c r="B1021" s="35" t="e">
        <f>IF([1]!FRUITS[[#This Row],[Colonne34]]="","",([1]!FRUITS[[#This Row],[Colonne37]]*(1+$G$14)))</f>
        <v>#REF!</v>
      </c>
      <c r="C1021" s="35">
        <v>0.6637199220053942</v>
      </c>
      <c r="D1021" s="35">
        <v>0.6637199220053942</v>
      </c>
      <c r="G1021" s="75"/>
    </row>
    <row r="1022" spans="1:7" x14ac:dyDescent="0.25">
      <c r="A1022" s="32" t="s">
        <v>956</v>
      </c>
      <c r="B1022" s="35" t="e">
        <f>IF([1]!FRUITS[[#This Row],[Colonne34]]="","",([1]!FRUITS[[#This Row],[Colonne37]]*(1+$G$14)))</f>
        <v>#REF!</v>
      </c>
      <c r="C1022" s="35">
        <v>1.0287658791083611</v>
      </c>
      <c r="D1022" s="35">
        <v>1.0287658791083611</v>
      </c>
      <c r="G1022" s="75"/>
    </row>
    <row r="1023" spans="1:7" x14ac:dyDescent="0.25">
      <c r="A1023" s="32" t="s">
        <v>957</v>
      </c>
      <c r="B1023" s="35" t="e">
        <f>IF([1]!FRUITS[[#This Row],[Colonne34]]="","",([1]!FRUITS[[#This Row],[Colonne37]]*(1+$G$14)))</f>
        <v>#REF!</v>
      </c>
      <c r="C1023" s="35">
        <v>1.0287658791083611</v>
      </c>
      <c r="D1023" s="35">
        <v>1.0287658791083611</v>
      </c>
      <c r="G1023" s="75"/>
    </row>
    <row r="1024" spans="1:7" x14ac:dyDescent="0.25">
      <c r="A1024" s="32" t="s">
        <v>958</v>
      </c>
      <c r="B1024" s="35" t="e">
        <f>IF([1]!FRUITS[[#This Row],[Colonne34]]="","",([1]!FRUITS[[#This Row],[Colonne37]]*(1+$G$14)))</f>
        <v>#REF!</v>
      </c>
      <c r="C1024" s="35">
        <v>0.2544259701020678</v>
      </c>
      <c r="D1024" s="35">
        <v>0.2544259701020678</v>
      </c>
      <c r="G1024" s="75"/>
    </row>
    <row r="1025" spans="1:7" x14ac:dyDescent="0.25">
      <c r="A1025" s="32" t="s">
        <v>959</v>
      </c>
      <c r="B1025" s="35" t="e">
        <f>IF([1]!FRUITS[[#This Row],[Colonne34]]="","",([1]!FRUITS[[#This Row],[Colonne37]]*(1+$G$14)))</f>
        <v>#REF!</v>
      </c>
      <c r="C1025" s="35">
        <v>0.71902991550584361</v>
      </c>
      <c r="D1025" s="35">
        <v>0.71902991550584361</v>
      </c>
      <c r="G1025" s="75"/>
    </row>
    <row r="1026" spans="1:7" x14ac:dyDescent="0.25">
      <c r="A1026" s="32" t="s">
        <v>960</v>
      </c>
      <c r="B1026" s="35" t="e">
        <f>IF([1]!FRUITS[[#This Row],[Colonne34]]="","",([1]!FRUITS[[#This Row],[Colonne37]]*(1+$G$14)))</f>
        <v>#REF!</v>
      </c>
      <c r="C1026" s="35">
        <v>0.6637199220053942</v>
      </c>
      <c r="D1026" s="35">
        <v>0.6637199220053942</v>
      </c>
      <c r="G1026" s="75"/>
    </row>
    <row r="1027" spans="1:7" x14ac:dyDescent="0.25">
      <c r="A1027" s="32" t="s">
        <v>961</v>
      </c>
      <c r="B1027" s="35" t="e">
        <f>IF([1]!FRUITS[[#This Row],[Colonne34]]="","",([1]!FRUITS[[#This Row],[Colonne37]]*(1+$G$14)))</f>
        <v>#REF!</v>
      </c>
      <c r="C1027" s="35">
        <v>1.0287658791083611</v>
      </c>
      <c r="D1027" s="35">
        <v>1.0287658791083611</v>
      </c>
      <c r="G1027" s="75"/>
    </row>
    <row r="1028" spans="1:7" x14ac:dyDescent="0.25">
      <c r="A1028" s="32" t="s">
        <v>40</v>
      </c>
      <c r="B1028" s="35" t="e">
        <f>IF([1]!FRUITS[[#This Row],[Colonne34]]="","",([1]!FRUITS[[#This Row],[Colonne37]]*(1+$G$14)))</f>
        <v>#REF!</v>
      </c>
      <c r="C1028" s="35">
        <v>0.6637199220053942</v>
      </c>
      <c r="D1028" s="35">
        <v>0.6637199220053942</v>
      </c>
      <c r="G1028" s="75"/>
    </row>
    <row r="1029" spans="1:7" x14ac:dyDescent="0.25">
      <c r="A1029" s="32" t="s">
        <v>962</v>
      </c>
      <c r="B1029" s="35" t="e">
        <f>IF([1]!FRUITS[[#This Row],[Colonne34]]="","",([1]!FRUITS[[#This Row],[Colonne37]]*(1+$G$14)))</f>
        <v>#REF!</v>
      </c>
      <c r="C1029" s="35">
        <v>0.6637199220053942</v>
      </c>
      <c r="D1029" s="35">
        <v>0.6637199220053942</v>
      </c>
      <c r="G1029" s="75"/>
    </row>
    <row r="1030" spans="1:7" x14ac:dyDescent="0.25">
      <c r="A1030" s="32" t="s">
        <v>963</v>
      </c>
      <c r="B1030" s="35" t="e">
        <f>IF([1]!FRUITS[[#This Row],[Colonne34]]="","",([1]!FRUITS[[#This Row],[Colonne37]]*(1+$G$14)))</f>
        <v>#REF!</v>
      </c>
      <c r="C1030" s="35">
        <v>0.6637199220053942</v>
      </c>
      <c r="D1030" s="35">
        <v>0.6637199220053942</v>
      </c>
      <c r="G1030" s="75"/>
    </row>
    <row r="1031" spans="1:7" x14ac:dyDescent="0.25">
      <c r="A1031" s="32" t="s">
        <v>964</v>
      </c>
      <c r="B1031" s="35" t="e">
        <f>IF([1]!FRUITS[[#This Row],[Colonne34]]="","",([1]!FRUITS[[#This Row],[Colonne37]]*(1+$G$14)))</f>
        <v>#REF!</v>
      </c>
      <c r="C1031" s="35">
        <v>0.55309993500449495</v>
      </c>
      <c r="D1031" s="35">
        <v>0.55309993500449495</v>
      </c>
      <c r="G1031" s="75"/>
    </row>
    <row r="1032" spans="1:7" x14ac:dyDescent="0.25">
      <c r="A1032" s="32" t="s">
        <v>965</v>
      </c>
      <c r="B1032" s="35" t="e">
        <f>IF([1]!FRUITS[[#This Row],[Colonne34]]="","",([1]!FRUITS[[#This Row],[Colonne37]]*(1+$G$14)))</f>
        <v>#REF!</v>
      </c>
      <c r="C1032" s="35">
        <v>0.2544259701020678</v>
      </c>
      <c r="D1032" s="35">
        <v>0.2544259701020678</v>
      </c>
      <c r="G1032" s="75"/>
    </row>
    <row r="1033" spans="1:7" x14ac:dyDescent="0.25">
      <c r="A1033" s="32" t="s">
        <v>42</v>
      </c>
      <c r="B1033" s="35" t="e">
        <f>IF([1]!FRUITS[[#This Row],[Colonne34]]="","",([1]!FRUITS[[#This Row],[Colonne37]]*(1+$G$14)))</f>
        <v>#REF!</v>
      </c>
      <c r="C1033" s="35">
        <v>0.2544259701020678</v>
      </c>
      <c r="D1033" s="35">
        <v>0.2544259701020678</v>
      </c>
      <c r="G1033" s="75"/>
    </row>
    <row r="1034" spans="1:7" x14ac:dyDescent="0.25">
      <c r="A1034" s="32" t="s">
        <v>966</v>
      </c>
      <c r="B1034" s="35" t="e">
        <f>IF([1]!FRUITS[[#This Row],[Colonne34]]="","",([1]!FRUITS[[#This Row],[Colonne37]]*(1+$G$14)))</f>
        <v>#REF!</v>
      </c>
      <c r="C1034" s="35">
        <v>0.55309993500449495</v>
      </c>
      <c r="D1034" s="35">
        <v>0.55309993500449495</v>
      </c>
      <c r="G1034" s="75"/>
    </row>
    <row r="1035" spans="1:7" x14ac:dyDescent="0.25">
      <c r="A1035" s="32" t="s">
        <v>967</v>
      </c>
      <c r="B1035" s="35" t="e">
        <f>IF([1]!FRUITS[[#This Row],[Colonne34]]="","",([1]!FRUITS[[#This Row],[Colonne37]]*(1+$G$14)))</f>
        <v>#REF!</v>
      </c>
      <c r="C1035" s="35">
        <v>0.27654996750224747</v>
      </c>
      <c r="D1035" s="35">
        <v>0.27654996750224747</v>
      </c>
      <c r="G1035" s="75"/>
    </row>
    <row r="1036" spans="1:7" x14ac:dyDescent="0.25">
      <c r="A1036" s="32" t="s">
        <v>968</v>
      </c>
      <c r="B1036" s="35" t="e">
        <f>IF([1]!FRUITS[[#This Row],[Colonne34]]="","",([1]!FRUITS[[#This Row],[Colonne37]]*(1+$G$14)))</f>
        <v>#REF!</v>
      </c>
      <c r="C1036" s="35">
        <v>0.27654996750224747</v>
      </c>
      <c r="D1036" s="35">
        <v>0.27654996750224747</v>
      </c>
      <c r="G1036" s="75"/>
    </row>
    <row r="1037" spans="1:7" x14ac:dyDescent="0.25">
      <c r="A1037" s="32" t="s">
        <v>969</v>
      </c>
      <c r="B1037" s="35" t="e">
        <f>IF([1]!FRUITS[[#This Row],[Colonne34]]="","",([1]!FRUITS[[#This Row],[Colonne37]]*(1+$G$14)))</f>
        <v>#REF!</v>
      </c>
      <c r="C1037" s="35">
        <v>0.27654996750224747</v>
      </c>
      <c r="D1037" s="35">
        <v>0.27654996750224747</v>
      </c>
      <c r="G1037" s="75"/>
    </row>
    <row r="1038" spans="1:7" x14ac:dyDescent="0.25">
      <c r="A1038" s="32" t="s">
        <v>970</v>
      </c>
      <c r="B1038" s="35" t="e">
        <f>IF([1]!FRUITS[[#This Row],[Colonne34]]="","",([1]!FRUITS[[#This Row],[Colonne37]]*(1+$G$14)))</f>
        <v>#REF!</v>
      </c>
      <c r="C1038" s="35">
        <v>0.2544259701020678</v>
      </c>
      <c r="D1038" s="35">
        <v>0.2544259701020678</v>
      </c>
      <c r="G1038" s="75"/>
    </row>
    <row r="1039" spans="1:7" x14ac:dyDescent="0.25">
      <c r="A1039" s="32" t="s">
        <v>971</v>
      </c>
      <c r="B1039" s="35" t="e">
        <f>IF([1]!FRUITS[[#This Row],[Colonne34]]="","",([1]!FRUITS[[#This Row],[Colonne37]]*(1+$G$14)))</f>
        <v>#REF!</v>
      </c>
      <c r="C1039" s="35">
        <v>0.2544259701020678</v>
      </c>
      <c r="D1039" s="35">
        <v>0.2544259701020678</v>
      </c>
      <c r="G1039" s="75"/>
    </row>
    <row r="1040" spans="1:7" x14ac:dyDescent="0.25">
      <c r="A1040" s="32" t="s">
        <v>972</v>
      </c>
      <c r="B1040" s="35" t="e">
        <f>IF([1]!FRUITS[[#This Row],[Colonne34]]="","",([1]!FRUITS[[#This Row],[Colonne37]]*(1+$G$14)))</f>
        <v>#REF!</v>
      </c>
      <c r="C1040" s="35">
        <v>0.2544259701020678</v>
      </c>
      <c r="D1040" s="35">
        <v>0.2544259701020678</v>
      </c>
      <c r="G1040" s="75"/>
    </row>
    <row r="1041" spans="1:7" x14ac:dyDescent="0.25">
      <c r="A1041" s="32" t="s">
        <v>973</v>
      </c>
      <c r="B1041" s="35" t="e">
        <f>IF([1]!FRUITS[[#This Row],[Colonne34]]="","",([1]!FRUITS[[#This Row],[Colonne37]]*(1+$G$14)))</f>
        <v>#REF!</v>
      </c>
      <c r="C1041" s="35">
        <v>0.2544259701020678</v>
      </c>
      <c r="D1041" s="35">
        <v>0.2544259701020678</v>
      </c>
      <c r="G1041" s="75"/>
    </row>
    <row r="1042" spans="1:7" x14ac:dyDescent="0.25">
      <c r="A1042" s="32" t="s">
        <v>974</v>
      </c>
      <c r="B1042" s="35" t="e">
        <f>IF([1]!FRUITS[[#This Row],[Colonne34]]="","",([1]!FRUITS[[#This Row],[Colonne37]]*(1+$G$14)))</f>
        <v>#REF!</v>
      </c>
      <c r="C1042" s="35">
        <v>0.2544259701020678</v>
      </c>
      <c r="D1042" s="35">
        <v>0.2544259701020678</v>
      </c>
      <c r="G1042" s="75"/>
    </row>
    <row r="1043" spans="1:7" x14ac:dyDescent="0.25">
      <c r="A1043" s="32" t="s">
        <v>975</v>
      </c>
      <c r="B1043" s="35" t="e">
        <f>IF([1]!FRUITS[[#This Row],[Colonne34]]="","",([1]!FRUITS[[#This Row],[Colonne37]]*(1+$G$14)))</f>
        <v>#REF!</v>
      </c>
      <c r="C1043" s="35">
        <v>0.2544259701020678</v>
      </c>
      <c r="D1043" s="35">
        <v>0.2544259701020678</v>
      </c>
      <c r="G1043" s="75"/>
    </row>
    <row r="1044" spans="1:7" x14ac:dyDescent="0.25">
      <c r="A1044" s="32" t="s">
        <v>976</v>
      </c>
      <c r="B1044" s="35" t="e">
        <f>IF([1]!FRUITS[[#This Row],[Colonne34]]="","",([1]!FRUITS[[#This Row],[Colonne37]]*(1+$G$14)))</f>
        <v>#REF!</v>
      </c>
      <c r="C1044" s="35">
        <v>0.6637199220053942</v>
      </c>
      <c r="D1044" s="35">
        <v>0.6637199220053942</v>
      </c>
      <c r="G1044" s="75"/>
    </row>
    <row r="1045" spans="1:7" x14ac:dyDescent="0.25">
      <c r="A1045" s="32" t="s">
        <v>977</v>
      </c>
      <c r="B1045" s="35" t="e">
        <f>IF([1]!FRUITS[[#This Row],[Colonne34]]="","",([1]!FRUITS[[#This Row],[Colonne37]]*(1+$G$14)))</f>
        <v>#REF!</v>
      </c>
      <c r="C1045" s="35">
        <v>0.6637199220053942</v>
      </c>
      <c r="D1045" s="35">
        <v>0.6637199220053942</v>
      </c>
      <c r="G1045" s="75"/>
    </row>
    <row r="1046" spans="1:7" ht="16.5" thickBot="1" x14ac:dyDescent="0.3">
      <c r="A1046" s="63" t="s">
        <v>978</v>
      </c>
      <c r="B1046" s="35" t="e">
        <f>IF([1]!FRUITS[[#This Row],[Colonne34]]="","",([1]!FRUITS[[#This Row],[Colonne37]]*(1+$G$14)))</f>
        <v>#REF!</v>
      </c>
      <c r="C1046" s="35">
        <v>0.66521329182990618</v>
      </c>
      <c r="D1046" s="35">
        <v>0.66521329182990618</v>
      </c>
      <c r="G1046" s="75"/>
    </row>
    <row r="1047" spans="1:7" ht="16.5" x14ac:dyDescent="0.25">
      <c r="A1047" s="33" t="s">
        <v>979</v>
      </c>
      <c r="B1047"/>
      <c r="C1047"/>
      <c r="D1047"/>
      <c r="G1047" s="75"/>
    </row>
    <row r="1048" spans="1:7" x14ac:dyDescent="0.25">
      <c r="A1048" s="51" t="s">
        <v>0</v>
      </c>
      <c r="B1048" s="35" t="s">
        <v>94</v>
      </c>
      <c r="C1048" s="35" t="s">
        <v>94</v>
      </c>
      <c r="D1048" s="35" t="s">
        <v>94</v>
      </c>
      <c r="G1048" s="75"/>
    </row>
    <row r="1049" spans="1:7" x14ac:dyDescent="0.25">
      <c r="A1049" s="42" t="s">
        <v>950</v>
      </c>
      <c r="B1049" s="35" t="e">
        <f>IF([1]!FRUITS_SIROP[[#This Row],[Colonne34]]="","",([1]!FRUITS_SIROP[[#This Row],[Colonne37]]*(1+$G$14)))</f>
        <v>#REF!</v>
      </c>
      <c r="C1049" s="35">
        <v>0.30973596360251732</v>
      </c>
      <c r="D1049" s="35">
        <v>0.30973596360251732</v>
      </c>
      <c r="G1049" s="75"/>
    </row>
    <row r="1050" spans="1:7" x14ac:dyDescent="0.25">
      <c r="A1050" s="42" t="s">
        <v>951</v>
      </c>
      <c r="B1050" s="35" t="e">
        <f>IF([1]!FRUITS_SIROP[[#This Row],[Colonne34]]="","",([1]!FRUITS_SIROP[[#This Row],[Colonne37]]*(1+$G$14)))</f>
        <v>#REF!</v>
      </c>
      <c r="C1050" s="35">
        <v>0.30973596360251732</v>
      </c>
      <c r="D1050" s="35">
        <v>0.30973596360251732</v>
      </c>
      <c r="G1050" s="75"/>
    </row>
    <row r="1051" spans="1:7" x14ac:dyDescent="0.25">
      <c r="A1051" s="42" t="s">
        <v>980</v>
      </c>
      <c r="B1051" s="35" t="e">
        <f>IF([1]!FRUITS_SIROP[[#This Row],[Colonne34]]="","",([1]!FRUITS_SIROP[[#This Row],[Colonne37]]*(1+$G$14)))</f>
        <v>#REF!</v>
      </c>
      <c r="C1051" s="35">
        <v>0.30973596360251732</v>
      </c>
      <c r="D1051" s="35">
        <v>0.30973596360251732</v>
      </c>
      <c r="G1051" s="75"/>
    </row>
    <row r="1052" spans="1:7" x14ac:dyDescent="0.25">
      <c r="A1052" s="42" t="s">
        <v>981</v>
      </c>
      <c r="B1052" s="35" t="e">
        <f>IF([1]!FRUITS_SIROP[[#This Row],[Colonne34]]="","",([1]!FRUITS_SIROP[[#This Row],[Colonne37]]*(1+$G$14)))</f>
        <v>#REF!</v>
      </c>
      <c r="C1052" s="35">
        <v>0.6637199220053942</v>
      </c>
      <c r="D1052" s="35">
        <v>0.6637199220053942</v>
      </c>
      <c r="G1052" s="75"/>
    </row>
    <row r="1053" spans="1:7" x14ac:dyDescent="0.25">
      <c r="A1053" s="42" t="s">
        <v>966</v>
      </c>
      <c r="B1053" s="35" t="e">
        <f>IF([1]!FRUITS_SIROP[[#This Row],[Colonne34]]="","",([1]!FRUITS_SIROP[[#This Row],[Colonne37]]*(1+$G$14)))</f>
        <v>#REF!</v>
      </c>
      <c r="C1053" s="35">
        <v>0.30973596360251732</v>
      </c>
      <c r="D1053" s="35">
        <v>0.30973596360251732</v>
      </c>
      <c r="G1053" s="75"/>
    </row>
    <row r="1054" spans="1:7" x14ac:dyDescent="0.25">
      <c r="A1054" s="42" t="s">
        <v>982</v>
      </c>
      <c r="B1054" s="35" t="e">
        <f>IF([1]!FRUITS_SIROP[[#This Row],[Colonne34]]="","",([1]!FRUITS_SIROP[[#This Row],[Colonne37]]*(1+$G$14)))</f>
        <v>#REF!</v>
      </c>
      <c r="C1054" s="35">
        <v>0.30973596360251732</v>
      </c>
      <c r="D1054" s="35">
        <v>0.30973596360251732</v>
      </c>
      <c r="G1054" s="75"/>
    </row>
    <row r="1055" spans="1:7" x14ac:dyDescent="0.25">
      <c r="A1055" s="42" t="s">
        <v>983</v>
      </c>
      <c r="B1055" s="35" t="e">
        <f>IF([1]!FRUITS_SIROP[[#This Row],[Colonne34]]="","",([1]!FRUITS_SIROP[[#This Row],[Colonne37]]*(1+$G$14)))</f>
        <v>#REF!</v>
      </c>
      <c r="C1055" s="35">
        <v>0.6637199220053942</v>
      </c>
      <c r="D1055" s="35">
        <v>0.6637199220053942</v>
      </c>
      <c r="G1055" s="75"/>
    </row>
    <row r="1056" spans="1:7" ht="16.5" thickBot="1" x14ac:dyDescent="0.3">
      <c r="A1056" s="49" t="s">
        <v>984</v>
      </c>
      <c r="B1056" s="35" t="e">
        <f>IF([1]!FRUITS_SIROP[[#This Row],[Colonne34]]="","",([1]!FRUITS_SIROP[[#This Row],[Colonne37]]*(1+$G$14)))</f>
        <v>#REF!</v>
      </c>
      <c r="C1056" s="35">
        <v>0.6637199220053942</v>
      </c>
      <c r="D1056" s="35">
        <v>0.6637199220053942</v>
      </c>
      <c r="G1056" s="75"/>
    </row>
    <row r="1057" spans="1:7" ht="16.5" x14ac:dyDescent="0.25">
      <c r="A1057" s="33" t="s">
        <v>985</v>
      </c>
      <c r="B1057"/>
      <c r="C1057"/>
      <c r="D1057"/>
      <c r="G1057" s="75"/>
    </row>
    <row r="1058" spans="1:7" x14ac:dyDescent="0.25">
      <c r="A1058" s="51" t="s">
        <v>0</v>
      </c>
      <c r="B1058" s="35" t="s">
        <v>94</v>
      </c>
      <c r="C1058" s="35" t="s">
        <v>94</v>
      </c>
      <c r="D1058" s="35" t="s">
        <v>94</v>
      </c>
      <c r="G1058" s="75"/>
    </row>
    <row r="1059" spans="1:7" x14ac:dyDescent="0.25">
      <c r="A1059" s="42" t="s">
        <v>986</v>
      </c>
      <c r="B1059" s="35" t="e">
        <f>IF([1]!FROMAGE[[#This Row],[Colonne34]]="","",([1]!FROMAGE[[#This Row],[Colonne37]]*(1+$G$14)))</f>
        <v>#REF!</v>
      </c>
      <c r="C1059" s="35">
        <v>0.22123997400179801</v>
      </c>
      <c r="D1059" s="35">
        <v>0.22123997400179801</v>
      </c>
      <c r="G1059" s="75"/>
    </row>
    <row r="1060" spans="1:7" x14ac:dyDescent="0.25">
      <c r="A1060" s="42" t="s">
        <v>987</v>
      </c>
      <c r="B1060" s="35" t="e">
        <f>IF([1]!FROMAGE[[#This Row],[Colonne34]]="","",([1]!FROMAGE[[#This Row],[Colonne37]]*(1+$G$14)))</f>
        <v>#REF!</v>
      </c>
      <c r="C1060" s="35">
        <v>0.55309993500449495</v>
      </c>
      <c r="D1060" s="35">
        <v>0.55309993500449495</v>
      </c>
      <c r="G1060" s="75"/>
    </row>
    <row r="1061" spans="1:7" x14ac:dyDescent="0.25">
      <c r="A1061" s="42" t="s">
        <v>988</v>
      </c>
      <c r="B1061" s="35" t="e">
        <f>IF([1]!FROMAGE[[#This Row],[Colonne34]]="","",([1]!FROMAGE[[#This Row],[Colonne37]]*(1+$G$14)))</f>
        <v>#REF!</v>
      </c>
      <c r="C1061" s="35">
        <v>0.55309993500449495</v>
      </c>
      <c r="D1061" s="35">
        <v>0.55309993500449495</v>
      </c>
      <c r="G1061" s="75"/>
    </row>
    <row r="1062" spans="1:7" x14ac:dyDescent="0.25">
      <c r="A1062" s="42" t="s">
        <v>989</v>
      </c>
      <c r="B1062" s="35" t="e">
        <f>IF([1]!FROMAGE[[#This Row],[Colonne34]]="","",([1]!FROMAGE[[#This Row],[Colonne37]]*(1+$G$14)))</f>
        <v>#REF!</v>
      </c>
      <c r="C1062" s="35">
        <v>0.55309993500449495</v>
      </c>
      <c r="D1062" s="35">
        <v>0.55309993500449495</v>
      </c>
      <c r="G1062" s="75"/>
    </row>
    <row r="1063" spans="1:7" x14ac:dyDescent="0.25">
      <c r="A1063" s="42" t="s">
        <v>990</v>
      </c>
      <c r="B1063" s="35" t="e">
        <f>IF([1]!FROMAGE[[#This Row],[Colonne34]]="","",([1]!FROMAGE[[#This Row],[Colonne37]]*(1+$G$14)))</f>
        <v>#REF!</v>
      </c>
      <c r="C1063" s="35">
        <v>0.22123997400179801</v>
      </c>
      <c r="D1063" s="35">
        <v>0.22123997400179801</v>
      </c>
      <c r="G1063" s="75"/>
    </row>
    <row r="1064" spans="1:7" x14ac:dyDescent="0.25">
      <c r="A1064" s="42" t="s">
        <v>991</v>
      </c>
      <c r="B1064" s="35" t="e">
        <f>IF([1]!FROMAGE[[#This Row],[Colonne34]]="","",([1]!FROMAGE[[#This Row],[Colonne37]]*(1+$G$14)))</f>
        <v>#REF!</v>
      </c>
      <c r="C1064" s="35">
        <v>0.80752590510656286</v>
      </c>
      <c r="D1064" s="35">
        <v>0.80752590510656286</v>
      </c>
      <c r="G1064" s="75"/>
    </row>
    <row r="1065" spans="1:7" x14ac:dyDescent="0.25">
      <c r="A1065" s="42" t="s">
        <v>992</v>
      </c>
      <c r="B1065" s="35" t="e">
        <f>IF([1]!FROMAGE[[#This Row],[Colonne34]]="","",([1]!FROMAGE[[#This Row],[Colonne37]]*(1+$G$14)))</f>
        <v>#REF!</v>
      </c>
      <c r="C1065" s="35">
        <v>0.55309993500449495</v>
      </c>
      <c r="D1065" s="35">
        <v>0.55309993500449495</v>
      </c>
      <c r="G1065" s="75"/>
    </row>
    <row r="1066" spans="1:7" x14ac:dyDescent="0.25">
      <c r="A1066" s="42" t="s">
        <v>993</v>
      </c>
      <c r="B1066" s="35" t="e">
        <f>IF([1]!FROMAGE[[#This Row],[Colonne34]]="","",([1]!FROMAGE[[#This Row],[Colonne37]]*(1+$G$14)))</f>
        <v>#REF!</v>
      </c>
      <c r="C1066" s="35">
        <v>0.22123997400179801</v>
      </c>
      <c r="D1066" s="35">
        <v>0.22123997400179801</v>
      </c>
      <c r="G1066" s="75"/>
    </row>
    <row r="1067" spans="1:7" x14ac:dyDescent="0.25">
      <c r="A1067" s="42" t="s">
        <v>994</v>
      </c>
      <c r="B1067" s="35" t="e">
        <f>IF([1]!FROMAGE[[#This Row],[Colonne34]]="","",([1]!FROMAGE[[#This Row],[Colonne37]]*(1+$G$14)))</f>
        <v>#REF!</v>
      </c>
      <c r="C1067" s="35">
        <v>0.80752590510656286</v>
      </c>
      <c r="D1067" s="35">
        <v>0.80752590510656286</v>
      </c>
      <c r="G1067" s="75"/>
    </row>
    <row r="1068" spans="1:7" x14ac:dyDescent="0.25">
      <c r="A1068" s="42" t="s">
        <v>995</v>
      </c>
      <c r="B1068" s="35" t="e">
        <f>IF([1]!FROMAGE[[#This Row],[Colonne34]]="","",([1]!FROMAGE[[#This Row],[Colonne37]]*(1+$G$14)))</f>
        <v>#REF!</v>
      </c>
      <c r="C1068" s="35">
        <v>0.22123997400179801</v>
      </c>
      <c r="D1068" s="35">
        <v>0.22123997400179801</v>
      </c>
      <c r="G1068" s="75"/>
    </row>
    <row r="1069" spans="1:7" x14ac:dyDescent="0.25">
      <c r="A1069" s="42" t="s">
        <v>996</v>
      </c>
      <c r="B1069" s="35" t="e">
        <f>IF([1]!FROMAGE[[#This Row],[Colonne34]]="","",([1]!FROMAGE[[#This Row],[Colonne37]]*(1+$G$14)))</f>
        <v>#REF!</v>
      </c>
      <c r="C1069" s="35">
        <v>0.22123997400179801</v>
      </c>
      <c r="D1069" s="35">
        <v>0.22123997400179801</v>
      </c>
      <c r="G1069" s="75"/>
    </row>
    <row r="1070" spans="1:7" x14ac:dyDescent="0.25">
      <c r="A1070" s="42" t="s">
        <v>997</v>
      </c>
      <c r="B1070" s="35" t="e">
        <f>IF([1]!FROMAGE[[#This Row],[Colonne34]]="","",([1]!FROMAGE[[#This Row],[Colonne37]]*(1+$G$14)))</f>
        <v>#REF!</v>
      </c>
      <c r="C1070" s="35">
        <v>0.22123997400179801</v>
      </c>
      <c r="D1070" s="35">
        <v>0.22123997400179801</v>
      </c>
      <c r="G1070" s="75"/>
    </row>
    <row r="1071" spans="1:7" x14ac:dyDescent="0.25">
      <c r="A1071" s="42" t="s">
        <v>998</v>
      </c>
      <c r="B1071" s="35" t="e">
        <f>IF([1]!FROMAGE[[#This Row],[Colonne34]]="","",([1]!FROMAGE[[#This Row],[Colonne37]]*(1+$G$14)))</f>
        <v>#REF!</v>
      </c>
      <c r="C1071" s="35">
        <v>0.55309993500449495</v>
      </c>
      <c r="D1071" s="35">
        <v>0.55309993500449495</v>
      </c>
      <c r="G1071" s="75"/>
    </row>
    <row r="1072" spans="1:7" x14ac:dyDescent="0.25">
      <c r="A1072" s="42" t="s">
        <v>999</v>
      </c>
      <c r="B1072" s="35" t="e">
        <f>IF([1]!FROMAGE[[#This Row],[Colonne34]]="","",([1]!FROMAGE[[#This Row],[Colonne37]]*(1+$G$14)))</f>
        <v>#REF!</v>
      </c>
      <c r="C1072" s="35">
        <v>0.22123997400179801</v>
      </c>
      <c r="D1072" s="35">
        <v>0.22123997400179801</v>
      </c>
      <c r="G1072" s="75"/>
    </row>
    <row r="1073" spans="1:7" x14ac:dyDescent="0.25">
      <c r="A1073" s="42" t="s">
        <v>1000</v>
      </c>
      <c r="B1073" s="35" t="e">
        <f>IF([1]!FROMAGE[[#This Row],[Colonne34]]="","",([1]!FROMAGE[[#This Row],[Colonne37]]*(1+$G$14)))</f>
        <v>#REF!</v>
      </c>
      <c r="C1073" s="35">
        <v>0.80752590510656286</v>
      </c>
      <c r="D1073" s="35">
        <v>0.80752590510656286</v>
      </c>
      <c r="G1073" s="75"/>
    </row>
    <row r="1074" spans="1:7" x14ac:dyDescent="0.25">
      <c r="A1074" s="42" t="s">
        <v>1001</v>
      </c>
      <c r="B1074" s="35" t="e">
        <f>IF([1]!FROMAGE[[#This Row],[Colonne34]]="","",([1]!FROMAGE[[#This Row],[Colonne37]]*(1+$G$14)))</f>
        <v>#REF!</v>
      </c>
      <c r="C1074" s="35">
        <v>0.22123997400179801</v>
      </c>
      <c r="D1074" s="35">
        <v>0.22123997400179801</v>
      </c>
      <c r="G1074" s="75"/>
    </row>
    <row r="1075" spans="1:7" x14ac:dyDescent="0.25">
      <c r="A1075" s="42" t="s">
        <v>1002</v>
      </c>
      <c r="B1075" s="35" t="e">
        <f>IF([1]!FROMAGE[[#This Row],[Colonne34]]="","",([1]!FROMAGE[[#This Row],[Colonne37]]*(1+$G$14)))</f>
        <v>#REF!</v>
      </c>
      <c r="C1075" s="35">
        <v>0.22123997400179801</v>
      </c>
      <c r="D1075" s="35">
        <v>0.22123997400179801</v>
      </c>
      <c r="G1075" s="75"/>
    </row>
    <row r="1076" spans="1:7" x14ac:dyDescent="0.25">
      <c r="A1076" s="42" t="s">
        <v>1003</v>
      </c>
      <c r="B1076" s="35" t="e">
        <f>IF([1]!FROMAGE[[#This Row],[Colonne34]]="","",([1]!FROMAGE[[#This Row],[Colonne37]]*(1+$G$14)))</f>
        <v>#REF!</v>
      </c>
      <c r="C1076" s="35">
        <v>0.55309993500449495</v>
      </c>
      <c r="D1076" s="35">
        <v>0.55309993500449495</v>
      </c>
      <c r="G1076" s="75"/>
    </row>
    <row r="1077" spans="1:7" x14ac:dyDescent="0.25">
      <c r="A1077" s="42" t="s">
        <v>1004</v>
      </c>
      <c r="B1077" s="35" t="e">
        <f>IF([1]!FROMAGE[[#This Row],[Colonne34]]="","",([1]!FROMAGE[[#This Row],[Colonne37]]*(1+$G$14)))</f>
        <v>#REF!</v>
      </c>
      <c r="C1077" s="35">
        <v>0.55309993500449495</v>
      </c>
      <c r="D1077" s="35">
        <v>0.55309993500449495</v>
      </c>
      <c r="G1077" s="75"/>
    </row>
    <row r="1078" spans="1:7" x14ac:dyDescent="0.25">
      <c r="A1078" s="42" t="s">
        <v>1005</v>
      </c>
      <c r="B1078" s="35" t="e">
        <f>IF([1]!FROMAGE[[#This Row],[Colonne34]]="","",([1]!FROMAGE[[#This Row],[Colonne37]]*(1+$G$14)))</f>
        <v>#REF!</v>
      </c>
      <c r="C1078" s="35">
        <v>0.55309993500449495</v>
      </c>
      <c r="D1078" s="35">
        <v>0.55309993500449495</v>
      </c>
      <c r="G1078" s="75"/>
    </row>
    <row r="1079" spans="1:7" x14ac:dyDescent="0.25">
      <c r="A1079" s="42" t="s">
        <v>1006</v>
      </c>
      <c r="B1079" s="35" t="e">
        <f>IF([1]!FROMAGE[[#This Row],[Colonne34]]="","",([1]!FROMAGE[[#This Row],[Colonne37]]*(1+$G$14)))</f>
        <v>#REF!</v>
      </c>
      <c r="C1079" s="35">
        <v>0.80752590510656286</v>
      </c>
      <c r="D1079" s="35">
        <v>0.80752590510656286</v>
      </c>
      <c r="G1079" s="75"/>
    </row>
    <row r="1080" spans="1:7" x14ac:dyDescent="0.25">
      <c r="A1080" s="42" t="s">
        <v>1007</v>
      </c>
      <c r="B1080" s="35" t="e">
        <f>IF([1]!FROMAGE[[#This Row],[Colonne34]]="","",([1]!FROMAGE[[#This Row],[Colonne37]]*(1+$G$14)))</f>
        <v>#REF!</v>
      </c>
      <c r="C1080" s="35">
        <v>0.22123997400179801</v>
      </c>
      <c r="D1080" s="35">
        <v>0.22123997400179801</v>
      </c>
      <c r="G1080" s="75"/>
    </row>
    <row r="1081" spans="1:7" x14ac:dyDescent="0.25">
      <c r="A1081" s="42" t="s">
        <v>1008</v>
      </c>
      <c r="B1081" s="35" t="e">
        <f>IF([1]!FROMAGE[[#This Row],[Colonne34]]="","",([1]!FROMAGE[[#This Row],[Colonne37]]*(1+$G$14)))</f>
        <v>#REF!</v>
      </c>
      <c r="C1081" s="35">
        <v>0.80752590510656286</v>
      </c>
      <c r="D1081" s="35">
        <v>0.80752590510656286</v>
      </c>
      <c r="G1081" s="75"/>
    </row>
    <row r="1082" spans="1:7" x14ac:dyDescent="0.25">
      <c r="A1082" s="42" t="s">
        <v>1009</v>
      </c>
      <c r="B1082" s="35" t="e">
        <f>IF([1]!FROMAGE[[#This Row],[Colonne34]]="","",([1]!FROMAGE[[#This Row],[Colonne37]]*(1+$G$14)))</f>
        <v>#REF!</v>
      </c>
      <c r="C1082" s="35">
        <v>0.80752590510656286</v>
      </c>
      <c r="D1082" s="35">
        <v>0.80752590510656286</v>
      </c>
      <c r="G1082" s="75"/>
    </row>
    <row r="1083" spans="1:7" x14ac:dyDescent="0.25">
      <c r="A1083" s="42" t="s">
        <v>1010</v>
      </c>
      <c r="B1083" s="35" t="e">
        <f>IF([1]!FROMAGE[[#This Row],[Colonne34]]="","",([1]!FROMAGE[[#This Row],[Colonne37]]*(1+$G$14)))</f>
        <v>#REF!</v>
      </c>
      <c r="C1083" s="35">
        <v>0.55309993500449495</v>
      </c>
      <c r="D1083" s="35">
        <v>0.55309993500449495</v>
      </c>
      <c r="G1083" s="75"/>
    </row>
    <row r="1084" spans="1:7" x14ac:dyDescent="0.25">
      <c r="A1084" s="42" t="s">
        <v>1011</v>
      </c>
      <c r="B1084" s="35" t="e">
        <f>IF([1]!FROMAGE[[#This Row],[Colonne34]]="","",([1]!FROMAGE[[#This Row],[Colonne37]]*(1+$G$14)))</f>
        <v>#REF!</v>
      </c>
      <c r="C1084" s="35">
        <v>0.55309993500449495</v>
      </c>
      <c r="D1084" s="35">
        <v>0.55309993500449495</v>
      </c>
      <c r="G1084" s="75"/>
    </row>
    <row r="1085" spans="1:7" x14ac:dyDescent="0.25">
      <c r="A1085" s="42" t="s">
        <v>1012</v>
      </c>
      <c r="B1085" s="35" t="e">
        <f>IF([1]!FROMAGE[[#This Row],[Colonne34]]="","",([1]!FROMAGE[[#This Row],[Colonne37]]*(1+$G$14)))</f>
        <v>#REF!</v>
      </c>
      <c r="C1085" s="35">
        <v>0.80752590510656286</v>
      </c>
      <c r="D1085" s="35">
        <v>0.80752590510656286</v>
      </c>
      <c r="G1085" s="75"/>
    </row>
    <row r="1086" spans="1:7" x14ac:dyDescent="0.25">
      <c r="A1086" s="42" t="s">
        <v>1013</v>
      </c>
      <c r="B1086" s="35" t="e">
        <f>IF([1]!FROMAGE[[#This Row],[Colonne34]]="","",([1]!FROMAGE[[#This Row],[Colonne37]]*(1+$G$14)))</f>
        <v>#REF!</v>
      </c>
      <c r="C1086" s="35">
        <v>0.80752590510656286</v>
      </c>
      <c r="D1086" s="35">
        <v>0.80752590510656286</v>
      </c>
      <c r="G1086" s="75"/>
    </row>
    <row r="1087" spans="1:7" x14ac:dyDescent="0.25">
      <c r="A1087" s="42" t="s">
        <v>1014</v>
      </c>
      <c r="B1087" s="35" t="e">
        <f>IF([1]!FROMAGE[[#This Row],[Colonne34]]="","",([1]!FROMAGE[[#This Row],[Colonne37]]*(1+$G$14)))</f>
        <v>#REF!</v>
      </c>
      <c r="C1087" s="35">
        <v>0.80752590510656286</v>
      </c>
      <c r="D1087" s="35">
        <v>0.80752590510656286</v>
      </c>
      <c r="G1087" s="75"/>
    </row>
    <row r="1088" spans="1:7" x14ac:dyDescent="0.25">
      <c r="A1088" s="42" t="s">
        <v>1015</v>
      </c>
      <c r="B1088" s="35" t="e">
        <f>IF([1]!FROMAGE[[#This Row],[Colonne34]]="","",([1]!FROMAGE[[#This Row],[Colonne37]]*(1+$G$14)))</f>
        <v>#REF!</v>
      </c>
      <c r="C1088" s="35">
        <v>0.80752590510656286</v>
      </c>
      <c r="D1088" s="35">
        <v>0.80752590510656286</v>
      </c>
      <c r="G1088" s="75"/>
    </row>
    <row r="1089" spans="1:7" x14ac:dyDescent="0.25">
      <c r="A1089" s="42" t="s">
        <v>1016</v>
      </c>
      <c r="B1089" s="35" t="e">
        <f>IF([1]!FROMAGE[[#This Row],[Colonne34]]="","",([1]!FROMAGE[[#This Row],[Colonne37]]*(1+$G$14)))</f>
        <v>#REF!</v>
      </c>
      <c r="C1089" s="35">
        <v>0.55309993500449495</v>
      </c>
      <c r="D1089" s="35">
        <v>0.55309993500449495</v>
      </c>
      <c r="G1089" s="75"/>
    </row>
    <row r="1090" spans="1:7" x14ac:dyDescent="0.25">
      <c r="A1090" s="42" t="s">
        <v>1017</v>
      </c>
      <c r="B1090" s="35" t="e">
        <f>IF([1]!FROMAGE[[#This Row],[Colonne34]]="","",([1]!FROMAGE[[#This Row],[Colonne37]]*(1+$G$14)))</f>
        <v>#REF!</v>
      </c>
      <c r="C1090" s="35">
        <v>0.80752590510656286</v>
      </c>
      <c r="D1090" s="35">
        <v>0.80752590510656286</v>
      </c>
      <c r="G1090" s="75"/>
    </row>
    <row r="1091" spans="1:7" x14ac:dyDescent="0.25">
      <c r="A1091" s="42" t="s">
        <v>1018</v>
      </c>
      <c r="B1091" s="35" t="e">
        <f>IF([1]!FROMAGE[[#This Row],[Colonne34]]="","",([1]!FROMAGE[[#This Row],[Colonne37]]*(1+$G$14)))</f>
        <v>#REF!</v>
      </c>
      <c r="C1091" s="35">
        <v>0.80752590510656286</v>
      </c>
      <c r="D1091" s="35">
        <v>0.80752590510656286</v>
      </c>
      <c r="G1091" s="75"/>
    </row>
    <row r="1092" spans="1:7" x14ac:dyDescent="0.25">
      <c r="A1092" s="42" t="s">
        <v>1019</v>
      </c>
      <c r="B1092" s="35" t="e">
        <f>IF([1]!FROMAGE[[#This Row],[Colonne34]]="","",([1]!FROMAGE[[#This Row],[Colonne37]]*(1+$G$14)))</f>
        <v>#REF!</v>
      </c>
      <c r="C1092" s="35">
        <v>0.80752590510656286</v>
      </c>
      <c r="D1092" s="35">
        <v>0.80752590510656286</v>
      </c>
      <c r="G1092" s="75"/>
    </row>
    <row r="1093" spans="1:7" x14ac:dyDescent="0.25">
      <c r="A1093" s="42" t="s">
        <v>1020</v>
      </c>
      <c r="B1093" s="35" t="e">
        <f>IF([1]!FROMAGE[[#This Row],[Colonne34]]="","",([1]!FROMAGE[[#This Row],[Colonne37]]*(1+$G$14)))</f>
        <v>#REF!</v>
      </c>
      <c r="C1093" s="35">
        <v>0.22123997400179801</v>
      </c>
      <c r="D1093" s="35">
        <v>0.22123997400179801</v>
      </c>
      <c r="G1093" s="75"/>
    </row>
    <row r="1094" spans="1:7" x14ac:dyDescent="0.25">
      <c r="A1094" s="42" t="s">
        <v>1021</v>
      </c>
      <c r="B1094" s="35" t="e">
        <f>IF([1]!FROMAGE[[#This Row],[Colonne34]]="","",([1]!FROMAGE[[#This Row],[Colonne37]]*(1+$G$14)))</f>
        <v>#REF!</v>
      </c>
      <c r="C1094" s="35">
        <v>0.55309993500449495</v>
      </c>
      <c r="D1094" s="35">
        <v>0.55309993500449495</v>
      </c>
      <c r="G1094" s="75"/>
    </row>
    <row r="1095" spans="1:7" x14ac:dyDescent="0.25">
      <c r="A1095" s="42" t="s">
        <v>1022</v>
      </c>
      <c r="B1095" s="35" t="e">
        <f>IF([1]!FROMAGE[[#This Row],[Colonne34]]="","",([1]!FROMAGE[[#This Row],[Colonne37]]*(1+$G$14)))</f>
        <v>#REF!</v>
      </c>
      <c r="C1095" s="35">
        <v>0.55309993500449495</v>
      </c>
      <c r="D1095" s="35">
        <v>0.55309993500449495</v>
      </c>
      <c r="G1095" s="75"/>
    </row>
    <row r="1096" spans="1:7" x14ac:dyDescent="0.25">
      <c r="A1096" s="42" t="s">
        <v>1023</v>
      </c>
      <c r="B1096" s="35" t="e">
        <f>IF([1]!FROMAGE[[#This Row],[Colonne34]]="","",([1]!FROMAGE[[#This Row],[Colonne37]]*(1+$G$14)))</f>
        <v>#REF!</v>
      </c>
      <c r="C1096" s="35">
        <v>0.22123997400179801</v>
      </c>
      <c r="D1096" s="35">
        <v>0.22123997400179801</v>
      </c>
      <c r="G1096" s="75"/>
    </row>
    <row r="1097" spans="1:7" x14ac:dyDescent="0.25">
      <c r="A1097" s="42" t="s">
        <v>1024</v>
      </c>
      <c r="B1097" s="35" t="e">
        <f>IF([1]!FROMAGE[[#This Row],[Colonne34]]="","",([1]!FROMAGE[[#This Row],[Colonne37]]*(1+$G$14)))</f>
        <v>#REF!</v>
      </c>
      <c r="C1097" s="35">
        <v>0.55309993500449495</v>
      </c>
      <c r="D1097" s="35">
        <v>0.55309993500449495</v>
      </c>
      <c r="G1097" s="75"/>
    </row>
    <row r="1098" spans="1:7" x14ac:dyDescent="0.25">
      <c r="A1098" s="42" t="s">
        <v>1025</v>
      </c>
      <c r="B1098" s="35" t="e">
        <f>IF([1]!FROMAGE[[#This Row],[Colonne34]]="","",([1]!FROMAGE[[#This Row],[Colonne37]]*(1+$G$14)))</f>
        <v>#REF!</v>
      </c>
      <c r="C1098" s="35">
        <v>0.80752590510656286</v>
      </c>
      <c r="D1098" s="35">
        <v>0.80752590510656286</v>
      </c>
      <c r="G1098" s="75"/>
    </row>
    <row r="1099" spans="1:7" ht="16.5" thickBot="1" x14ac:dyDescent="0.3">
      <c r="A1099" s="49" t="s">
        <v>1026</v>
      </c>
      <c r="B1099" s="35" t="e">
        <f>IF([1]!FROMAGE[[#This Row],[Colonne34]]="","",([1]!FROMAGE[[#This Row],[Colonne37]]*(1+$G$14)))</f>
        <v>#REF!</v>
      </c>
      <c r="C1099" s="35">
        <v>0.55309993500449495</v>
      </c>
      <c r="D1099" s="35">
        <v>0.55309993500449495</v>
      </c>
      <c r="G1099" s="75"/>
    </row>
    <row r="1100" spans="1:7" ht="16.5" x14ac:dyDescent="0.25">
      <c r="A1100" s="33" t="s">
        <v>1027</v>
      </c>
      <c r="B1100"/>
      <c r="C1100"/>
      <c r="D1100"/>
      <c r="G1100" s="75"/>
    </row>
    <row r="1101" spans="1:7" x14ac:dyDescent="0.25">
      <c r="A1101" s="1" t="s">
        <v>0</v>
      </c>
      <c r="B1101" s="35" t="s">
        <v>94</v>
      </c>
      <c r="C1101" s="35" t="s">
        <v>94</v>
      </c>
      <c r="D1101" s="35" t="s">
        <v>94</v>
      </c>
      <c r="G1101" s="75"/>
    </row>
    <row r="1102" spans="1:7" x14ac:dyDescent="0.25">
      <c r="A1102" s="16" t="s">
        <v>1028</v>
      </c>
      <c r="B1102" s="35" t="e">
        <f>IF([1]!LAITAGES[[#This Row],[Colonne34]]="","",([1]!LAITAGES[[#This Row],[Colonne37]]*(1+$G$14)))</f>
        <v>#REF!</v>
      </c>
      <c r="C1102" s="35">
        <v>0.79646390640647302</v>
      </c>
      <c r="D1102" s="35">
        <v>0.79646390640647302</v>
      </c>
      <c r="G1102" s="75"/>
    </row>
    <row r="1103" spans="1:7" x14ac:dyDescent="0.25">
      <c r="A1103" s="16" t="s">
        <v>1029</v>
      </c>
      <c r="B1103" s="35" t="e">
        <f>IF([1]!LAITAGES[[#This Row],[Colonne34]]="","",([1]!LAITAGES[[#This Row],[Colonne37]]*(1+$G$14)))</f>
        <v>#REF!</v>
      </c>
      <c r="C1103" s="35">
        <v>0.6637199220053942</v>
      </c>
      <c r="D1103" s="35">
        <v>0.6637199220053942</v>
      </c>
      <c r="G1103" s="75"/>
    </row>
    <row r="1104" spans="1:7" x14ac:dyDescent="0.25">
      <c r="A1104" s="16" t="s">
        <v>1030</v>
      </c>
      <c r="B1104" s="35" t="e">
        <f>IF([1]!LAITAGES[[#This Row],[Colonne34]]="","",([1]!LAITAGES[[#This Row],[Colonne37]]*(1+$G$14)))</f>
        <v>#REF!</v>
      </c>
      <c r="C1104" s="35">
        <v>0.6637199220053942</v>
      </c>
      <c r="D1104" s="35">
        <v>0.6637199220053942</v>
      </c>
      <c r="G1104" s="75"/>
    </row>
    <row r="1105" spans="1:7" x14ac:dyDescent="0.25">
      <c r="A1105" s="16" t="s">
        <v>1031</v>
      </c>
      <c r="B1105" s="35" t="e">
        <f>IF([1]!LAITAGES[[#This Row],[Colonne34]]="","",([1]!LAITAGES[[#This Row],[Colonne37]]*(1+$G$14)))</f>
        <v>#REF!</v>
      </c>
      <c r="C1105" s="35">
        <v>0.6637199220053942</v>
      </c>
      <c r="D1105" s="35">
        <v>0.6637199220053942</v>
      </c>
      <c r="G1105" s="75"/>
    </row>
    <row r="1106" spans="1:7" x14ac:dyDescent="0.25">
      <c r="A1106" s="16" t="s">
        <v>1032</v>
      </c>
      <c r="B1106" s="35" t="e">
        <f>IF([1]!LAITAGES[[#This Row],[Colonne34]]="","",([1]!LAITAGES[[#This Row],[Colonne37]]*(1+$G$14)))</f>
        <v>#REF!</v>
      </c>
      <c r="C1106" s="35">
        <v>0.92920789080755162</v>
      </c>
      <c r="D1106" s="35">
        <v>0.92920789080755162</v>
      </c>
      <c r="G1106" s="75"/>
    </row>
    <row r="1107" spans="1:7" x14ac:dyDescent="0.25">
      <c r="A1107" s="16" t="s">
        <v>1033</v>
      </c>
      <c r="B1107" s="35" t="e">
        <f>IF([1]!LAITAGES[[#This Row],[Colonne34]]="","",([1]!LAITAGES[[#This Row],[Colonne37]]*(1+$G$14)))</f>
        <v>#REF!</v>
      </c>
      <c r="C1107" s="35">
        <v>0.5088519402041356</v>
      </c>
      <c r="D1107" s="35">
        <v>0.5088519402041356</v>
      </c>
      <c r="G1107" s="75"/>
    </row>
    <row r="1108" spans="1:7" x14ac:dyDescent="0.25">
      <c r="A1108" s="16" t="s">
        <v>1034</v>
      </c>
      <c r="B1108" s="35" t="e">
        <f>IF([1]!LAITAGES[[#This Row],[Colonne34]]="","",([1]!LAITAGES[[#This Row],[Colonne37]]*(1+$G$14)))</f>
        <v>#REF!</v>
      </c>
      <c r="C1108" s="35">
        <v>0.2544259701020678</v>
      </c>
      <c r="D1108" s="35">
        <v>0.2544259701020678</v>
      </c>
      <c r="G1108" s="75"/>
    </row>
    <row r="1109" spans="1:7" x14ac:dyDescent="0.25">
      <c r="A1109" s="16" t="s">
        <v>1035</v>
      </c>
      <c r="B1109" s="35" t="e">
        <f>IF([1]!LAITAGES[[#This Row],[Colonne34]]="","",([1]!LAITAGES[[#This Row],[Colonne37]]*(1+$G$14)))</f>
        <v>#REF!</v>
      </c>
      <c r="C1109" s="35">
        <v>0.2544259701020678</v>
      </c>
      <c r="D1109" s="35">
        <v>0.2544259701020678</v>
      </c>
      <c r="G1109" s="75"/>
    </row>
    <row r="1110" spans="1:7" x14ac:dyDescent="0.25">
      <c r="A1110" s="16" t="s">
        <v>1036</v>
      </c>
      <c r="B1110" s="35" t="e">
        <f>IF([1]!LAITAGES[[#This Row],[Colonne34]]="","",([1]!LAITAGES[[#This Row],[Colonne37]]*(1+$G$14)))</f>
        <v>#REF!</v>
      </c>
      <c r="C1110" s="35">
        <v>0.75221591160611334</v>
      </c>
      <c r="D1110" s="35">
        <v>0.75221591160611334</v>
      </c>
      <c r="G1110" s="75"/>
    </row>
    <row r="1111" spans="1:7" x14ac:dyDescent="0.25">
      <c r="A1111" s="16" t="s">
        <v>1037</v>
      </c>
      <c r="B1111" s="35" t="e">
        <f>IF([1]!LAITAGES[[#This Row],[Colonne34]]="","",([1]!LAITAGES[[#This Row],[Colonne37]]*(1+$G$14)))</f>
        <v>#REF!</v>
      </c>
      <c r="C1111" s="35">
        <v>0.75221591160611334</v>
      </c>
      <c r="D1111" s="35">
        <v>0.75221591160611334</v>
      </c>
      <c r="G1111" s="75"/>
    </row>
    <row r="1112" spans="1:7" x14ac:dyDescent="0.25">
      <c r="A1112" s="16" t="s">
        <v>1038</v>
      </c>
      <c r="B1112" s="35" t="e">
        <f>IF([1]!LAITAGES[[#This Row],[Colonne34]]="","",([1]!LAITAGES[[#This Row],[Colonne37]]*(1+$G$14)))</f>
        <v>#REF!</v>
      </c>
      <c r="C1112" s="35">
        <v>0.92920789080755162</v>
      </c>
      <c r="D1112" s="35">
        <v>0.92920789080755162</v>
      </c>
      <c r="G1112" s="75"/>
    </row>
    <row r="1113" spans="1:7" x14ac:dyDescent="0.25">
      <c r="A1113" s="16" t="s">
        <v>1039</v>
      </c>
      <c r="B1113" s="35" t="e">
        <f>IF([1]!LAITAGES[[#This Row],[Colonne34]]="","",([1]!LAITAGES[[#This Row],[Colonne37]]*(1+$G$14)))</f>
        <v>#REF!</v>
      </c>
      <c r="C1113" s="35">
        <v>0.6637199220053942</v>
      </c>
      <c r="D1113" s="35">
        <v>0.6637199220053942</v>
      </c>
      <c r="G1113" s="75"/>
    </row>
    <row r="1114" spans="1:7" x14ac:dyDescent="0.25">
      <c r="A1114" s="16" t="s">
        <v>1040</v>
      </c>
      <c r="B1114" s="35" t="e">
        <f>IF([1]!LAITAGES[[#This Row],[Colonne34]]="","",([1]!LAITAGES[[#This Row],[Colonne37]]*(1+$G$14)))</f>
        <v>#REF!</v>
      </c>
      <c r="C1114" s="35">
        <v>0.6637199220053942</v>
      </c>
      <c r="D1114" s="35">
        <v>0.6637199220053942</v>
      </c>
      <c r="G1114" s="75"/>
    </row>
    <row r="1115" spans="1:7" x14ac:dyDescent="0.25">
      <c r="A1115" s="16" t="s">
        <v>1041</v>
      </c>
      <c r="B1115" s="35" t="e">
        <f>IF([1]!LAITAGES[[#This Row],[Colonne34]]="","",([1]!LAITAGES[[#This Row],[Colonne37]]*(1+$G$14)))</f>
        <v>#REF!</v>
      </c>
      <c r="C1115" s="35">
        <v>0.6637199220053942</v>
      </c>
      <c r="D1115" s="35">
        <v>0.6637199220053942</v>
      </c>
      <c r="G1115" s="75"/>
    </row>
    <row r="1116" spans="1:7" x14ac:dyDescent="0.25">
      <c r="A1116" s="16" t="s">
        <v>1042</v>
      </c>
      <c r="B1116" s="35" t="e">
        <f>IF([1]!LAITAGES[[#This Row],[Colonne34]]="","",([1]!LAITAGES[[#This Row],[Colonne37]]*(1+$G$14)))</f>
        <v>#REF!</v>
      </c>
      <c r="C1116" s="35">
        <v>0</v>
      </c>
      <c r="D1116" s="35">
        <v>0</v>
      </c>
      <c r="G1116" s="75"/>
    </row>
    <row r="1117" spans="1:7" x14ac:dyDescent="0.25">
      <c r="A1117" s="16" t="s">
        <v>1043</v>
      </c>
      <c r="B1117" s="35" t="e">
        <f>IF([1]!LAITAGES[[#This Row],[Colonne34]]="","",([1]!LAITAGES[[#This Row],[Colonne37]]*(1+$G$14)))</f>
        <v>#REF!</v>
      </c>
      <c r="C1117" s="35">
        <v>0</v>
      </c>
      <c r="D1117" s="35">
        <v>0</v>
      </c>
      <c r="G1117" s="75"/>
    </row>
    <row r="1118" spans="1:7" x14ac:dyDescent="0.25">
      <c r="A1118" s="16" t="s">
        <v>1044</v>
      </c>
      <c r="B1118" s="35" t="e">
        <f>IF([1]!LAITAGES[[#This Row],[Colonne34]]="","",([1]!LAITAGES[[#This Row],[Colonne37]]*(1+$G$14)))</f>
        <v>#REF!</v>
      </c>
      <c r="C1118" s="35">
        <v>0.75221591160611334</v>
      </c>
      <c r="D1118" s="35">
        <v>0.75221591160611334</v>
      </c>
      <c r="G1118" s="75"/>
    </row>
    <row r="1119" spans="1:7" x14ac:dyDescent="0.25">
      <c r="A1119" s="16" t="s">
        <v>1045</v>
      </c>
      <c r="B1119" s="35" t="e">
        <f>IF([1]!LAITAGES[[#This Row],[Colonne34]]="","",([1]!LAITAGES[[#This Row],[Colonne37]]*(1+$G$14)))</f>
        <v>#REF!</v>
      </c>
      <c r="C1119" s="35">
        <v>0.73009191420593367</v>
      </c>
      <c r="D1119" s="35">
        <v>0.73009191420593367</v>
      </c>
      <c r="G1119" s="75"/>
    </row>
    <row r="1120" spans="1:7" x14ac:dyDescent="0.25">
      <c r="A1120" s="16" t="s">
        <v>1046</v>
      </c>
      <c r="B1120" s="35" t="e">
        <f>IF([1]!LAITAGES[[#This Row],[Colonne34]]="","",([1]!LAITAGES[[#This Row],[Colonne37]]*(1+$G$14)))</f>
        <v>#REF!</v>
      </c>
      <c r="C1120" s="35">
        <v>0.59734792980485485</v>
      </c>
      <c r="D1120" s="35">
        <v>0.59734792980485485</v>
      </c>
      <c r="G1120" s="75"/>
    </row>
    <row r="1121" spans="1:7" x14ac:dyDescent="0.25">
      <c r="A1121" s="16" t="s">
        <v>1047</v>
      </c>
      <c r="B1121" s="35" t="e">
        <f>IF([1]!LAITAGES[[#This Row],[Colonne34]]="","",([1]!LAITAGES[[#This Row],[Colonne37]]*(1+$G$14)))</f>
        <v>#REF!</v>
      </c>
      <c r="C1121" s="35">
        <v>0.92920789080755162</v>
      </c>
      <c r="D1121" s="35">
        <v>0.92920789080755162</v>
      </c>
      <c r="G1121" s="75"/>
    </row>
    <row r="1122" spans="1:7" x14ac:dyDescent="0.25">
      <c r="A1122" s="16" t="s">
        <v>1048</v>
      </c>
      <c r="B1122" s="35" t="e">
        <f>IF([1]!LAITAGES[[#This Row],[Colonne34]]="","",([1]!LAITAGES[[#This Row],[Colonne37]]*(1+$G$14)))</f>
        <v>#REF!</v>
      </c>
      <c r="C1122" s="35">
        <v>0.2544259701020678</v>
      </c>
      <c r="D1122" s="35">
        <v>0.2544259701020678</v>
      </c>
      <c r="G1122" s="75"/>
    </row>
    <row r="1123" spans="1:7" x14ac:dyDescent="0.25">
      <c r="A1123" s="16" t="s">
        <v>1049</v>
      </c>
      <c r="B1123" s="35" t="e">
        <f>IF([1]!LAITAGES[[#This Row],[Colonne34]]="","",([1]!LAITAGES[[#This Row],[Colonne37]]*(1+$G$14)))</f>
        <v>#REF!</v>
      </c>
      <c r="C1123" s="35">
        <v>0</v>
      </c>
      <c r="D1123" s="35">
        <v>0</v>
      </c>
      <c r="G1123" s="75"/>
    </row>
    <row r="1124" spans="1:7" x14ac:dyDescent="0.25">
      <c r="A1124" s="16" t="s">
        <v>1050</v>
      </c>
      <c r="B1124" s="35" t="e">
        <f>IF([1]!LAITAGES[[#This Row],[Colonne34]]="","",([1]!LAITAGES[[#This Row],[Colonne37]]*(1+$G$14)))</f>
        <v>#REF!</v>
      </c>
      <c r="C1124" s="35">
        <v>0.75221591160611334</v>
      </c>
      <c r="D1124" s="35">
        <v>0.75221591160611334</v>
      </c>
      <c r="G1124" s="75"/>
    </row>
    <row r="1125" spans="1:7" x14ac:dyDescent="0.25">
      <c r="A1125" s="16" t="s">
        <v>1051</v>
      </c>
      <c r="B1125" s="35" t="e">
        <f>IF([1]!LAITAGES[[#This Row],[Colonne34]]="","",([1]!LAITAGES[[#This Row],[Colonne37]]*(1+$G$14)))</f>
        <v>#REF!</v>
      </c>
      <c r="C1125" s="35">
        <v>0.60840992850494469</v>
      </c>
      <c r="D1125" s="35">
        <v>0.60840992850494469</v>
      </c>
      <c r="G1125" s="75"/>
    </row>
    <row r="1126" spans="1:7" x14ac:dyDescent="0.25">
      <c r="A1126" s="16" t="s">
        <v>1052</v>
      </c>
      <c r="B1126" s="35" t="e">
        <f>IF([1]!LAITAGES[[#This Row],[Colonne34]]="","",([1]!LAITAGES[[#This Row],[Colonne37]]*(1+$G$14)))</f>
        <v>#REF!</v>
      </c>
      <c r="C1126" s="35">
        <v>0.5862859311047649</v>
      </c>
      <c r="D1126" s="35">
        <v>0.5862859311047649</v>
      </c>
      <c r="G1126" s="75"/>
    </row>
    <row r="1127" spans="1:7" x14ac:dyDescent="0.25">
      <c r="A1127" s="16" t="s">
        <v>1053</v>
      </c>
      <c r="B1127" s="35" t="e">
        <f>IF([1]!LAITAGES[[#This Row],[Colonne34]]="","",([1]!LAITAGES[[#This Row],[Colonne37]]*(1+$G$14)))</f>
        <v>#REF!</v>
      </c>
      <c r="C1127" s="35">
        <v>0.5862859311047649</v>
      </c>
      <c r="D1127" s="35">
        <v>0.5862859311047649</v>
      </c>
      <c r="G1127" s="75"/>
    </row>
    <row r="1128" spans="1:7" x14ac:dyDescent="0.25">
      <c r="A1128" s="16" t="s">
        <v>1054</v>
      </c>
      <c r="B1128" s="35" t="e">
        <f>IF([1]!LAITAGES[[#This Row],[Colonne34]]="","",([1]!LAITAGES[[#This Row],[Colonne37]]*(1+$G$14)))</f>
        <v>#REF!</v>
      </c>
      <c r="C1128" s="35">
        <v>0.70796791680575377</v>
      </c>
      <c r="D1128" s="35">
        <v>0.70796791680575377</v>
      </c>
      <c r="G1128" s="75"/>
    </row>
    <row r="1129" spans="1:7" x14ac:dyDescent="0.25">
      <c r="A1129" s="16" t="s">
        <v>1055</v>
      </c>
      <c r="B1129" s="35" t="e">
        <f>IF([1]!LAITAGES[[#This Row],[Colonne34]]="","",([1]!LAITAGES[[#This Row],[Colonne37]]*(1+$G$14)))</f>
        <v>#REF!</v>
      </c>
      <c r="C1129" s="35">
        <v>0.73009191420593367</v>
      </c>
      <c r="D1129" s="35">
        <v>0.73009191420593367</v>
      </c>
      <c r="G1129" s="75"/>
    </row>
    <row r="1130" spans="1:7" x14ac:dyDescent="0.25">
      <c r="A1130" s="16" t="s">
        <v>1056</v>
      </c>
      <c r="B1130" s="35" t="e">
        <f>IF([1]!LAITAGES[[#This Row],[Colonne34]]="","",([1]!LAITAGES[[#This Row],[Colonne37]]*(1+$G$14)))</f>
        <v>#REF!</v>
      </c>
      <c r="C1130" s="35">
        <v>0.2544259701020678</v>
      </c>
      <c r="D1130" s="35">
        <v>0.2544259701020678</v>
      </c>
      <c r="G1130" s="75"/>
    </row>
    <row r="1131" spans="1:7" x14ac:dyDescent="0.25">
      <c r="A1131" s="16" t="s">
        <v>1057</v>
      </c>
      <c r="B1131" s="35" t="e">
        <f>IF([1]!LAITAGES[[#This Row],[Colonne34]]="","",([1]!LAITAGES[[#This Row],[Colonne37]]*(1+$G$14)))</f>
        <v>#REF!</v>
      </c>
      <c r="C1131" s="35">
        <v>0.2544259701020678</v>
      </c>
      <c r="D1131" s="35">
        <v>0.2544259701020678</v>
      </c>
      <c r="G1131" s="75"/>
    </row>
    <row r="1132" spans="1:7" ht="16.5" x14ac:dyDescent="0.25">
      <c r="A1132" s="33" t="s">
        <v>1058</v>
      </c>
      <c r="B1132"/>
      <c r="C1132"/>
      <c r="D1132"/>
      <c r="G1132" s="75"/>
    </row>
    <row r="1133" spans="1:7" x14ac:dyDescent="0.25">
      <c r="A1133" s="62" t="s">
        <v>0</v>
      </c>
      <c r="B1133" s="35" t="s">
        <v>94</v>
      </c>
      <c r="C1133" s="35" t="s">
        <v>94</v>
      </c>
      <c r="D1133" s="35" t="s">
        <v>94</v>
      </c>
      <c r="G1133" s="75"/>
    </row>
    <row r="1134" spans="1:7" x14ac:dyDescent="0.25">
      <c r="A1134" s="32" t="s">
        <v>1059</v>
      </c>
      <c r="B1134" s="35" t="e">
        <f>IF([1]!ENTREMETS_FROMAGE_BLANC[[#This Row],[Colonne34]]="","",([1]!ENTREMETS_FROMAGE_BLANC[[#This Row],[Colonne37]]*(1+$G$14)))</f>
        <v>#REF!</v>
      </c>
      <c r="C1134" s="35">
        <v>0.8357274545454545</v>
      </c>
      <c r="D1134" s="35">
        <v>0.8357274545454545</v>
      </c>
      <c r="G1134" s="75"/>
    </row>
    <row r="1135" spans="1:7" x14ac:dyDescent="0.25">
      <c r="A1135" s="32" t="s">
        <v>1060</v>
      </c>
      <c r="B1135" s="35" t="e">
        <f>IF([1]!ENTREMETS_FROMAGE_BLANC[[#This Row],[Colonne34]]="","",([1]!ENTREMETS_FROMAGE_BLANC[[#This Row],[Colonne37]]*(1+$G$14)))</f>
        <v>#REF!</v>
      </c>
      <c r="C1135" s="35">
        <v>0.56021290909090904</v>
      </c>
      <c r="D1135" s="35">
        <v>0.56021290909090904</v>
      </c>
      <c r="G1135" s="75"/>
    </row>
    <row r="1136" spans="1:7" x14ac:dyDescent="0.25">
      <c r="A1136" s="29" t="s">
        <v>1061</v>
      </c>
      <c r="B1136" s="35">
        <v>0.84</v>
      </c>
      <c r="C1136" s="35">
        <v>0.84</v>
      </c>
      <c r="D1136" s="35">
        <v>0.84</v>
      </c>
      <c r="G1136" s="75"/>
    </row>
    <row r="1137" spans="1:7" x14ac:dyDescent="0.25">
      <c r="A1137" s="29" t="s">
        <v>1062</v>
      </c>
      <c r="B1137" s="35">
        <v>0.99</v>
      </c>
      <c r="C1137" s="35">
        <v>0.99</v>
      </c>
      <c r="D1137" s="35">
        <v>0.99</v>
      </c>
      <c r="G1137" s="75"/>
    </row>
    <row r="1138" spans="1:7" x14ac:dyDescent="0.25">
      <c r="A1138" s="32" t="s">
        <v>1063</v>
      </c>
      <c r="B1138" s="35" t="e">
        <f>IF([1]!ENTREMETS_FROMAGE_BLANC[[#This Row],[Colonne34]]="","",([1]!ENTREMETS_FROMAGE_BLANC[[#This Row],[Colonne37]]*(1+$G$14)))</f>
        <v>#REF!</v>
      </c>
      <c r="C1138" s="35">
        <v>1.2489992727272727</v>
      </c>
      <c r="D1138" s="35">
        <v>1.2489992727272727</v>
      </c>
      <c r="G1138" s="75"/>
    </row>
    <row r="1139" spans="1:7" x14ac:dyDescent="0.25">
      <c r="A1139" s="32" t="s">
        <v>1064</v>
      </c>
      <c r="B1139" s="35" t="e">
        <f>IF([1]!ENTREMETS_FROMAGE_BLANC[[#This Row],[Colonne34]]="","",([1]!ENTREMETS_FROMAGE_BLANC[[#This Row],[Colonne37]]*(1+$G$14)))</f>
        <v>#REF!</v>
      </c>
      <c r="C1139" s="35">
        <v>0.30973596360251732</v>
      </c>
      <c r="D1139" s="35">
        <v>0.30973596360251732</v>
      </c>
      <c r="G1139" s="75"/>
    </row>
    <row r="1140" spans="1:7" x14ac:dyDescent="0.25">
      <c r="A1140" s="32" t="s">
        <v>1065</v>
      </c>
      <c r="B1140" s="35" t="e">
        <f>IF([1]!ENTREMETS_FROMAGE_BLANC[[#This Row],[Colonne34]]="","",([1]!ENTREMETS_FROMAGE_BLANC[[#This Row],[Colonne37]]*(1+$G$14)))</f>
        <v>#REF!</v>
      </c>
      <c r="C1140" s="35">
        <v>0.33980127272727267</v>
      </c>
      <c r="D1140" s="35">
        <v>0.33980127272727267</v>
      </c>
      <c r="G1140" s="75"/>
    </row>
    <row r="1141" spans="1:7" x14ac:dyDescent="0.25">
      <c r="A1141" s="32" t="s">
        <v>1066</v>
      </c>
      <c r="B1141" s="35" t="e">
        <f>IF([1]!ENTREMETS_FROMAGE_BLANC[[#This Row],[Colonne34]]="","",([1]!ENTREMETS_FROMAGE_BLANC[[#This Row],[Colonne37]]*(1+$G$14)))</f>
        <v>#REF!</v>
      </c>
      <c r="C1141" s="35">
        <v>0.6637199220053942</v>
      </c>
      <c r="D1141" s="35">
        <v>0.6637199220053942</v>
      </c>
      <c r="G1141" s="75"/>
    </row>
    <row r="1142" spans="1:7" x14ac:dyDescent="0.25">
      <c r="A1142" s="32" t="s">
        <v>1067</v>
      </c>
      <c r="B1142" s="35" t="e">
        <f>IF([1]!ENTREMETS_FROMAGE_BLANC[[#This Row],[Colonne34]]="","",([1]!ENTREMETS_FROMAGE_BLANC[[#This Row],[Colonne37]]*(1+$G$14)))</f>
        <v>#REF!</v>
      </c>
      <c r="C1142" s="35">
        <v>0.85409509090909086</v>
      </c>
      <c r="D1142" s="35">
        <v>0.85409509090909086</v>
      </c>
      <c r="G1142" s="75"/>
    </row>
    <row r="1143" spans="1:7" x14ac:dyDescent="0.25">
      <c r="A1143" s="29" t="s">
        <v>1068</v>
      </c>
      <c r="B1143" s="35">
        <v>0.97</v>
      </c>
      <c r="C1143" s="35">
        <v>0.97</v>
      </c>
      <c r="D1143" s="35">
        <v>0.97</v>
      </c>
      <c r="G1143" s="75"/>
    </row>
    <row r="1144" spans="1:7" x14ac:dyDescent="0.25">
      <c r="A1144" s="29" t="s">
        <v>1069</v>
      </c>
      <c r="B1144" s="35">
        <v>0.97</v>
      </c>
      <c r="C1144" s="35">
        <v>0.97</v>
      </c>
      <c r="D1144" s="35">
        <v>0.97</v>
      </c>
      <c r="G1144" s="75"/>
    </row>
    <row r="1145" spans="1:7" x14ac:dyDescent="0.25">
      <c r="A1145" s="64" t="s">
        <v>1070</v>
      </c>
      <c r="B1145" s="35" t="e">
        <f>IF([1]!ENTREMETS_FROMAGE_BLANC[[#This Row],[Colonne34]]="","",([1]!ENTREMETS_FROMAGE_BLANC[[#This Row],[Colonne37]]*(1+$G$14)))</f>
        <v>#REF!</v>
      </c>
      <c r="C1145" s="35">
        <v>0.61531581818181824</v>
      </c>
      <c r="D1145" s="35">
        <v>0.61531581818181824</v>
      </c>
      <c r="G1145" s="75"/>
    </row>
    <row r="1146" spans="1:7" x14ac:dyDescent="0.25">
      <c r="A1146" s="64" t="s">
        <v>1071</v>
      </c>
      <c r="B1146" s="35" t="e">
        <f>IF([1]!ENTREMETS_FROMAGE_BLANC[[#This Row],[Colonne34]]="","",([1]!ENTREMETS_FROMAGE_BLANC[[#This Row],[Colonne37]]*(1+$G$14)))</f>
        <v>#REF!</v>
      </c>
      <c r="C1146" s="35">
        <v>0.60714221999999995</v>
      </c>
      <c r="D1146" s="35">
        <v>0.60714221999999995</v>
      </c>
      <c r="G1146" s="75"/>
    </row>
    <row r="1147" spans="1:7" x14ac:dyDescent="0.25">
      <c r="A1147" s="39" t="s">
        <v>1072</v>
      </c>
      <c r="B1147" s="35">
        <v>1.1299999999999999</v>
      </c>
      <c r="C1147" s="35">
        <v>1.1299999999999999</v>
      </c>
      <c r="D1147" s="35">
        <v>1.1299999999999999</v>
      </c>
      <c r="G1147" s="75"/>
    </row>
    <row r="1148" spans="1:7" x14ac:dyDescent="0.25">
      <c r="A1148" s="32" t="s">
        <v>1073</v>
      </c>
      <c r="B1148" s="35" t="e">
        <f>IF([1]!ENTREMETS_FROMAGE_BLANC[[#This Row],[Colonne34]]="","",([1]!ENTREMETS_FROMAGE_BLANC[[#This Row],[Colonne37]]*(1+$G$14)))</f>
        <v>#REF!</v>
      </c>
      <c r="C1148" s="35">
        <v>1.0285876363636364</v>
      </c>
      <c r="D1148" s="35">
        <v>1.0285876363636364</v>
      </c>
      <c r="G1148" s="75"/>
    </row>
    <row r="1149" spans="1:7" x14ac:dyDescent="0.25">
      <c r="A1149" s="32" t="s">
        <v>1074</v>
      </c>
      <c r="B1149" s="35" t="e">
        <f>IF([1]!ENTREMETS_FROMAGE_BLANC[[#This Row],[Colonne34]]="","",([1]!ENTREMETS_FROMAGE_BLANC[[#This Row],[Colonne37]]*(1+$G$14)))</f>
        <v>#REF!</v>
      </c>
      <c r="C1149" s="35">
        <v>1.1387934545454546</v>
      </c>
      <c r="D1149" s="35">
        <v>1.1387934545454546</v>
      </c>
      <c r="G1149" s="75"/>
    </row>
    <row r="1150" spans="1:7" x14ac:dyDescent="0.25">
      <c r="A1150" s="32" t="s">
        <v>1075</v>
      </c>
      <c r="B1150" s="35" t="e">
        <f>IF([1]!ENTREMETS_FROMAGE_BLANC[[#This Row],[Colonne34]]="","",([1]!ENTREMETS_FROMAGE_BLANC[[#This Row],[Colonne37]]*(1+$G$14)))</f>
        <v>#REF!</v>
      </c>
      <c r="C1150" s="35">
        <v>1.1847125454545453</v>
      </c>
      <c r="D1150" s="35">
        <v>1.1847125454545453</v>
      </c>
      <c r="G1150" s="75"/>
    </row>
    <row r="1151" spans="1:7" x14ac:dyDescent="0.25">
      <c r="A1151" s="32" t="s">
        <v>1076</v>
      </c>
      <c r="B1151" s="35" t="e">
        <f>IF([1]!ENTREMETS_FROMAGE_BLANC[[#This Row],[Colonne34]]="","",([1]!ENTREMETS_FROMAGE_BLANC[[#This Row],[Colonne37]]*(1+$G$14)))</f>
        <v>#REF!</v>
      </c>
      <c r="C1151" s="35">
        <v>1.1847125454545453</v>
      </c>
      <c r="D1151" s="35">
        <v>1.1847125454545453</v>
      </c>
      <c r="G1151" s="75"/>
    </row>
    <row r="1152" spans="1:7" x14ac:dyDescent="0.25">
      <c r="A1152" s="30" t="s">
        <v>1077</v>
      </c>
      <c r="B1152" s="43">
        <v>1.45</v>
      </c>
      <c r="C1152" s="43">
        <v>1.45</v>
      </c>
      <c r="D1152" s="43">
        <v>1.45</v>
      </c>
      <c r="G1152" s="75"/>
    </row>
    <row r="1153" spans="1:7" x14ac:dyDescent="0.25">
      <c r="A1153" s="32" t="s">
        <v>1078</v>
      </c>
      <c r="B1153" s="35" t="e">
        <f>IF([1]!ENTREMETS_FROMAGE_BLANC[[#This Row],[Colonne34]]="","",([1]!ENTREMETS_FROMAGE_BLANC[[#This Row],[Colonne37]]*(1+$G$14)))</f>
        <v>#REF!</v>
      </c>
      <c r="C1153" s="35">
        <v>1.0285876363636364</v>
      </c>
      <c r="D1153" s="35">
        <v>1.0285876363636364</v>
      </c>
      <c r="G1153" s="75"/>
    </row>
    <row r="1154" spans="1:7" x14ac:dyDescent="0.25">
      <c r="A1154" s="32" t="s">
        <v>1079</v>
      </c>
      <c r="B1154" s="35" t="e">
        <f>IF([1]!ENTREMETS_FROMAGE_BLANC[[#This Row],[Colonne34]]="","",([1]!ENTREMETS_FROMAGE_BLANC[[#This Row],[Colonne37]]*(1+$G$14)))</f>
        <v>#REF!</v>
      </c>
      <c r="C1154" s="35">
        <v>1.0561390909090906</v>
      </c>
      <c r="D1154" s="35">
        <v>1.0561390909090906</v>
      </c>
      <c r="G1154" s="75"/>
    </row>
    <row r="1155" spans="1:7" x14ac:dyDescent="0.25">
      <c r="A1155" s="29" t="s">
        <v>1080</v>
      </c>
      <c r="B1155" s="35">
        <v>1.1599999999999999</v>
      </c>
      <c r="C1155" s="35">
        <v>1.1599999999999999</v>
      </c>
      <c r="D1155" s="35">
        <v>1.1599999999999999</v>
      </c>
      <c r="G1155" s="75"/>
    </row>
    <row r="1156" spans="1:7" x14ac:dyDescent="0.25">
      <c r="A1156" s="29" t="s">
        <v>1081</v>
      </c>
      <c r="B1156" s="35">
        <v>1.1599999999999999</v>
      </c>
      <c r="C1156" s="35">
        <v>1.1599999999999999</v>
      </c>
      <c r="D1156" s="35">
        <v>1.1599999999999999</v>
      </c>
      <c r="G1156" s="75"/>
    </row>
    <row r="1157" spans="1:7" x14ac:dyDescent="0.25">
      <c r="A1157" s="32" t="s">
        <v>1082</v>
      </c>
      <c r="B1157" s="35" t="e">
        <f>IF([1]!ENTREMETS_FROMAGE_BLANC[[#This Row],[Colonne34]]="","",([1]!ENTREMETS_FROMAGE_BLANC[[#This Row],[Colonne37]]*(1+$G$14)))</f>
        <v>#REF!</v>
      </c>
      <c r="C1157" s="35">
        <v>1.0285876363636364</v>
      </c>
      <c r="D1157" s="35">
        <v>1.0285876363636364</v>
      </c>
      <c r="G1157" s="75"/>
    </row>
    <row r="1158" spans="1:7" x14ac:dyDescent="0.25">
      <c r="A1158" s="29" t="s">
        <v>1083</v>
      </c>
      <c r="B1158" s="35">
        <v>1.1599999999999999</v>
      </c>
      <c r="C1158" s="35">
        <v>1.1599999999999999</v>
      </c>
      <c r="D1158" s="35">
        <v>1.1599999999999999</v>
      </c>
      <c r="G1158" s="75"/>
    </row>
    <row r="1159" spans="1:7" x14ac:dyDescent="0.25">
      <c r="A1159" s="32" t="s">
        <v>1084</v>
      </c>
      <c r="B1159" s="35" t="e">
        <f>IF([1]!ENTREMETS_FROMAGE_BLANC[[#This Row],[Colonne34]]="","",([1]!ENTREMETS_FROMAGE_BLANC[[#This Row],[Colonne37]]*(1+$G$14)))</f>
        <v>#REF!</v>
      </c>
      <c r="C1159" s="35">
        <v>1.0285876363636364</v>
      </c>
      <c r="D1159" s="35">
        <v>1.0285876363636364</v>
      </c>
      <c r="G1159" s="75"/>
    </row>
    <row r="1160" spans="1:7" x14ac:dyDescent="0.25">
      <c r="A1160" s="29" t="s">
        <v>1085</v>
      </c>
      <c r="B1160" s="35">
        <v>1.1599999999999999</v>
      </c>
      <c r="C1160" s="35">
        <v>1.1599999999999999</v>
      </c>
      <c r="D1160" s="35">
        <v>1.1599999999999999</v>
      </c>
      <c r="G1160" s="75"/>
    </row>
    <row r="1161" spans="1:7" x14ac:dyDescent="0.25">
      <c r="A1161" s="64" t="s">
        <v>1086</v>
      </c>
      <c r="B1161" s="35" t="e">
        <f>IF([1]!ENTREMETS_FROMAGE_BLANC[[#This Row],[Colonne34]]="","",([1]!ENTREMETS_FROMAGE_BLANC[[#This Row],[Colonne37]]*(1+$G$14)))</f>
        <v>#REF!</v>
      </c>
      <c r="C1161" s="35">
        <v>0.77144072727272717</v>
      </c>
      <c r="D1161" s="35">
        <v>0.77144072727272717</v>
      </c>
      <c r="G1161" s="75"/>
    </row>
    <row r="1162" spans="1:7" x14ac:dyDescent="0.25">
      <c r="A1162" s="39" t="s">
        <v>1087</v>
      </c>
      <c r="B1162" s="35" t="e">
        <f>IF([1]!ENTREMETS_FROMAGE_BLANC[[#This Row],[Colonne34]]="","",([1]!ENTREMETS_FROMAGE_BLANC[[#This Row],[Colonne37]]*(1+$G$14)))</f>
        <v>#REF!</v>
      </c>
      <c r="C1162" s="35">
        <v>1.0194130020000001</v>
      </c>
      <c r="D1162" s="35">
        <v>1.0194130020000001</v>
      </c>
      <c r="G1162" s="75"/>
    </row>
    <row r="1163" spans="1:7" x14ac:dyDescent="0.25">
      <c r="A1163" s="64" t="s">
        <v>1088</v>
      </c>
      <c r="B1163" s="35" t="e">
        <f>IF([1]!ENTREMETS_FROMAGE_BLANC[[#This Row],[Colonne34]]="","",([1]!ENTREMETS_FROMAGE_BLANC[[#This Row],[Colonne37]]*(1+$G$14)))</f>
        <v>#REF!</v>
      </c>
      <c r="C1163" s="35">
        <v>1.0102199999999999</v>
      </c>
      <c r="D1163" s="35">
        <v>1.0102199999999999</v>
      </c>
      <c r="G1163" s="75"/>
    </row>
    <row r="1164" spans="1:7" x14ac:dyDescent="0.25">
      <c r="A1164" s="32" t="s">
        <v>1089</v>
      </c>
      <c r="B1164" s="35" t="e">
        <f>IF([1]!ENTREMETS_FROMAGE_BLANC[[#This Row],[Colonne34]]="","",([1]!ENTREMETS_FROMAGE_BLANC[[#This Row],[Colonne37]]*(1+$G$14)))</f>
        <v>#REF!</v>
      </c>
      <c r="C1164" s="35">
        <v>0.2544259701020678</v>
      </c>
      <c r="D1164" s="35">
        <v>0.2544259701020678</v>
      </c>
      <c r="G1164" s="75"/>
    </row>
    <row r="1165" spans="1:7" x14ac:dyDescent="0.25">
      <c r="A1165" s="32" t="s">
        <v>1090</v>
      </c>
      <c r="B1165" s="35" t="e">
        <f>IF([1]!ENTREMETS_FROMAGE_BLANC[[#This Row],[Colonne34]]="","",([1]!ENTREMETS_FROMAGE_BLANC[[#This Row],[Colonne37]]*(1+$G$14)))</f>
        <v>#REF!</v>
      </c>
      <c r="C1165" s="35">
        <v>0.35398395840287689</v>
      </c>
      <c r="D1165" s="35">
        <v>0.35398395840287689</v>
      </c>
      <c r="G1165" s="75"/>
    </row>
    <row r="1166" spans="1:7" x14ac:dyDescent="0.25">
      <c r="A1166" s="32" t="s">
        <v>1091</v>
      </c>
      <c r="B1166" s="35" t="e">
        <f>IF([1]!ENTREMETS_FROMAGE_BLANC[[#This Row],[Colonne34]]="","",([1]!ENTREMETS_FROMAGE_BLANC[[#This Row],[Colonne37]]*(1+$G$14)))</f>
        <v>#REF!</v>
      </c>
      <c r="C1166" s="35">
        <v>0.35398395840287689</v>
      </c>
      <c r="D1166" s="35">
        <v>0.35398395840287689</v>
      </c>
      <c r="G1166" s="75"/>
    </row>
    <row r="1167" spans="1:7" x14ac:dyDescent="0.25">
      <c r="A1167" s="32" t="s">
        <v>1092</v>
      </c>
      <c r="B1167" s="35" t="e">
        <f>IF([1]!ENTREMETS_FROMAGE_BLANC[[#This Row],[Colonne34]]="","",([1]!ENTREMETS_FROMAGE_BLANC[[#This Row],[Colonne37]]*(1+$G$14)))</f>
        <v>#REF!</v>
      </c>
      <c r="C1167" s="35">
        <v>1.0619518752086305</v>
      </c>
      <c r="D1167" s="35">
        <v>1.0619518752086305</v>
      </c>
      <c r="G1167" s="75"/>
    </row>
    <row r="1168" spans="1:7" x14ac:dyDescent="0.25">
      <c r="A1168" s="32" t="s">
        <v>1093</v>
      </c>
      <c r="B1168" s="35" t="e">
        <f>IF([1]!ENTREMETS_FROMAGE_BLANC[[#This Row],[Colonne34]]="","",([1]!ENTREMETS_FROMAGE_BLANC[[#This Row],[Colonne37]]*(1+$G$14)))</f>
        <v>#REF!</v>
      </c>
      <c r="C1168" s="35">
        <v>1.4326756363636364</v>
      </c>
      <c r="D1168" s="35">
        <v>1.4326756363636364</v>
      </c>
      <c r="G1168" s="75"/>
    </row>
    <row r="1169" spans="1:7" x14ac:dyDescent="0.25">
      <c r="A1169" s="32" t="s">
        <v>1094</v>
      </c>
      <c r="B1169" s="35" t="e">
        <f>IF([1]!ENTREMETS_FROMAGE_BLANC[[#This Row],[Colonne34]]="","",([1]!ENTREMETS_FROMAGE_BLANC[[#This Row],[Colonne37]]*(1+$G$14)))</f>
        <v>#REF!</v>
      </c>
      <c r="C1169" s="35">
        <v>0.59734792980485485</v>
      </c>
      <c r="D1169" s="35">
        <v>0.59734792980485485</v>
      </c>
      <c r="G1169" s="75"/>
    </row>
    <row r="1170" spans="1:7" x14ac:dyDescent="0.25">
      <c r="A1170" s="32" t="s">
        <v>1095</v>
      </c>
      <c r="B1170" s="35" t="e">
        <f>IF([1]!ENTREMETS_FROMAGE_BLANC[[#This Row],[Colonne34]]="","",([1]!ENTREMETS_FROMAGE_BLANC[[#This Row],[Colonne37]]*(1+$G$14)))</f>
        <v>#REF!</v>
      </c>
      <c r="C1170" s="35">
        <v>0.84071190120683248</v>
      </c>
      <c r="D1170" s="35">
        <v>0.84071190120683248</v>
      </c>
      <c r="G1170" s="75"/>
    </row>
    <row r="1171" spans="1:7" x14ac:dyDescent="0.25">
      <c r="A1171" s="32" t="s">
        <v>1096</v>
      </c>
      <c r="B1171" s="35" t="e">
        <f>IF([1]!ENTREMETS_FROMAGE_BLANC[[#This Row],[Colonne34]]="","",([1]!ENTREMETS_FROMAGE_BLANC[[#This Row],[Colonne37]]*(1+$G$14)))</f>
        <v>#REF!</v>
      </c>
      <c r="C1171" s="35">
        <v>0.2544259701020678</v>
      </c>
      <c r="D1171" s="35">
        <v>0.2544259701020678</v>
      </c>
      <c r="G1171" s="75"/>
    </row>
    <row r="1172" spans="1:7" x14ac:dyDescent="0.25">
      <c r="A1172" s="32" t="s">
        <v>1097</v>
      </c>
      <c r="B1172" s="35" t="e">
        <f>IF([1]!ENTREMETS_FROMAGE_BLANC[[#This Row],[Colonne34]]="","",([1]!ENTREMETS_FROMAGE_BLANC[[#This Row],[Colonne37]]*(1+$G$14)))</f>
        <v>#REF!</v>
      </c>
      <c r="C1172" s="35">
        <v>0.42035595060341624</v>
      </c>
      <c r="D1172" s="35">
        <v>0.42035595060341624</v>
      </c>
      <c r="G1172" s="75"/>
    </row>
    <row r="1173" spans="1:7" x14ac:dyDescent="0.25">
      <c r="A1173" s="32" t="s">
        <v>1098</v>
      </c>
      <c r="B1173" s="35" t="e">
        <f>IF([1]!ENTREMETS_FROMAGE_BLANC[[#This Row],[Colonne34]]="","",([1]!ENTREMETS_FROMAGE_BLANC[[#This Row],[Colonne37]]*(1+$G$14)))</f>
        <v>#REF!</v>
      </c>
      <c r="C1173" s="35">
        <v>0.59716202258794393</v>
      </c>
      <c r="D1173" s="35">
        <v>0.59716202258794393</v>
      </c>
      <c r="G1173" s="75"/>
    </row>
    <row r="1174" spans="1:7" x14ac:dyDescent="0.25">
      <c r="A1174" s="32" t="s">
        <v>1099</v>
      </c>
      <c r="B1174" s="35" t="e">
        <f>IF([1]!ENTREMETS_FROMAGE_BLANC[[#This Row],[Colonne34]]="","",([1]!ENTREMETS_FROMAGE_BLANC[[#This Row],[Colonne37]]*(1+$G$14)))</f>
        <v>#REF!</v>
      </c>
      <c r="C1174" s="35">
        <v>2.26770973351843</v>
      </c>
      <c r="D1174" s="35">
        <v>2.26770973351843</v>
      </c>
      <c r="G1174" s="75"/>
    </row>
    <row r="1175" spans="1:7" x14ac:dyDescent="0.25">
      <c r="A1175" s="32" t="s">
        <v>1100</v>
      </c>
      <c r="B1175" s="35" t="e">
        <f>IF([1]!ENTREMETS_FROMAGE_BLANC[[#This Row],[Colonne34]]="","",([1]!ENTREMETS_FROMAGE_BLANC[[#This Row],[Colonne37]]*(1+$G$14)))</f>
        <v>#REF!</v>
      </c>
      <c r="C1175" s="35">
        <v>1.1316424670191971</v>
      </c>
      <c r="D1175" s="35">
        <v>1.1316424670191971</v>
      </c>
      <c r="G1175" s="75"/>
    </row>
    <row r="1176" spans="1:7" x14ac:dyDescent="0.25">
      <c r="A1176" s="29" t="s">
        <v>1101</v>
      </c>
      <c r="B1176" s="35">
        <v>0.83</v>
      </c>
      <c r="C1176" s="35">
        <v>0.83</v>
      </c>
      <c r="D1176" s="35">
        <v>0.83</v>
      </c>
      <c r="G1176" s="75"/>
    </row>
    <row r="1177" spans="1:7" x14ac:dyDescent="0.25">
      <c r="A1177" s="32" t="s">
        <v>1102</v>
      </c>
      <c r="B1177" s="35">
        <v>1.1399999999999999</v>
      </c>
      <c r="C1177" s="35">
        <v>1.1399999999999999</v>
      </c>
      <c r="D1177" s="35">
        <v>1.1399999999999999</v>
      </c>
      <c r="G1177" s="75"/>
    </row>
    <row r="1178" spans="1:7" x14ac:dyDescent="0.25">
      <c r="A1178" s="32" t="s">
        <v>1103</v>
      </c>
      <c r="B1178" s="35">
        <v>0.75</v>
      </c>
      <c r="C1178" s="35">
        <v>0.75</v>
      </c>
      <c r="D1178" s="35">
        <v>0.75</v>
      </c>
      <c r="G1178" s="75"/>
    </row>
    <row r="1179" spans="1:7" x14ac:dyDescent="0.25">
      <c r="A1179" s="32" t="s">
        <v>1104</v>
      </c>
      <c r="B1179" s="35">
        <v>0.45</v>
      </c>
      <c r="C1179" s="35">
        <v>0.45</v>
      </c>
      <c r="D1179" s="35">
        <v>0.45</v>
      </c>
      <c r="G1179" s="75"/>
    </row>
    <row r="1180" spans="1:7" x14ac:dyDescent="0.25">
      <c r="A1180" s="29" t="s">
        <v>1105</v>
      </c>
      <c r="B1180" s="35">
        <v>0.89</v>
      </c>
      <c r="C1180" s="35">
        <v>0.89</v>
      </c>
      <c r="D1180" s="35">
        <v>0.89</v>
      </c>
      <c r="G1180" s="75"/>
    </row>
    <row r="1181" spans="1:7" x14ac:dyDescent="0.25">
      <c r="A1181" s="29" t="s">
        <v>1106</v>
      </c>
      <c r="B1181" s="35">
        <v>0.65</v>
      </c>
      <c r="C1181" s="35">
        <v>0.65</v>
      </c>
      <c r="D1181" s="35">
        <v>0.65</v>
      </c>
      <c r="G1181" s="75"/>
    </row>
    <row r="1182" spans="1:7" x14ac:dyDescent="0.25">
      <c r="A1182" s="32" t="s">
        <v>1107</v>
      </c>
      <c r="B1182" s="35">
        <v>2.66</v>
      </c>
      <c r="C1182" s="35">
        <v>2.66</v>
      </c>
      <c r="D1182" s="35">
        <v>2.66</v>
      </c>
      <c r="G1182" s="75"/>
    </row>
    <row r="1183" spans="1:7" x14ac:dyDescent="0.25">
      <c r="A1183" s="32" t="s">
        <v>1108</v>
      </c>
      <c r="B1183" s="35">
        <v>1.73</v>
      </c>
      <c r="C1183" s="35">
        <v>1.73</v>
      </c>
      <c r="D1183" s="35">
        <v>1.73</v>
      </c>
      <c r="G1183" s="75"/>
    </row>
    <row r="1184" spans="1:7" x14ac:dyDescent="0.25">
      <c r="A1184" s="32" t="s">
        <v>1109</v>
      </c>
      <c r="B1184" s="35">
        <v>1.17</v>
      </c>
      <c r="C1184" s="35">
        <v>1.17</v>
      </c>
      <c r="D1184" s="35">
        <v>1.17</v>
      </c>
      <c r="G1184" s="75"/>
    </row>
    <row r="1185" spans="1:7" x14ac:dyDescent="0.25">
      <c r="A1185" s="32" t="s">
        <v>1110</v>
      </c>
      <c r="B1185" s="35" t="e">
        <f>IF([1]!ENTREMETS_FROMAGE_BLANC[[#This Row],[Colonne34]]="","",([1]!ENTREMETS_FROMAGE_BLANC[[#This Row],[Colonne37]]*(1+$G$14)))</f>
        <v>#REF!</v>
      </c>
      <c r="C1185" s="35">
        <v>0.79899218181818177</v>
      </c>
      <c r="D1185" s="35">
        <v>0.79899218181818177</v>
      </c>
      <c r="G1185" s="75"/>
    </row>
    <row r="1186" spans="1:7" x14ac:dyDescent="0.25">
      <c r="A1186" s="32" t="s">
        <v>1111</v>
      </c>
      <c r="B1186" s="35" t="e">
        <f>IF([1]!ENTREMETS_FROMAGE_BLANC[[#This Row],[Colonne34]]="","",([1]!ENTREMETS_FROMAGE_BLANC[[#This Row],[Colonne37]]*(1+$G$14)))</f>
        <v>#REF!</v>
      </c>
      <c r="C1186" s="35">
        <v>0.38716995450314651</v>
      </c>
      <c r="D1186" s="35">
        <v>0.38716995450314651</v>
      </c>
      <c r="G1186" s="75"/>
    </row>
    <row r="1187" spans="1:7" x14ac:dyDescent="0.25">
      <c r="A1187" s="32" t="s">
        <v>1112</v>
      </c>
      <c r="B1187" s="35" t="e">
        <f>IF([1]!ENTREMETS_FROMAGE_BLANC[[#This Row],[Colonne34]]="","",([1]!ENTREMETS_FROMAGE_BLANC[[#This Row],[Colonne37]]*(1+$G$14)))</f>
        <v>#REF!</v>
      </c>
      <c r="C1187" s="35">
        <v>0.38716995450314651</v>
      </c>
      <c r="D1187" s="35">
        <v>0.38716995450314651</v>
      </c>
      <c r="G1187" s="75"/>
    </row>
    <row r="1188" spans="1:7" x14ac:dyDescent="0.25">
      <c r="A1188" s="32" t="s">
        <v>1113</v>
      </c>
      <c r="B1188" s="35" t="e">
        <f>IF([1]!ENTREMETS_FROMAGE_BLANC[[#This Row],[Colonne34]]="","",([1]!ENTREMETS_FROMAGE_BLANC[[#This Row],[Colonne37]]*(1+$G$14)))</f>
        <v>#REF!</v>
      </c>
      <c r="C1188" s="35">
        <v>0.90357138945434368</v>
      </c>
      <c r="D1188" s="35">
        <v>0.90357138945434368</v>
      </c>
      <c r="G1188" s="75"/>
    </row>
    <row r="1189" spans="1:7" x14ac:dyDescent="0.25">
      <c r="A1189" s="29" t="s">
        <v>1114</v>
      </c>
      <c r="B1189" s="35" t="e">
        <f>IF([1]!ENTREMETS_FROMAGE_BLANC[[#This Row],[Colonne34]]="","",([1]!ENTREMETS_FROMAGE_BLANC[[#This Row],[Colonne37]]*(1+$G$14)))</f>
        <v>#REF!</v>
      </c>
      <c r="C1189" s="35">
        <v>0.900004998</v>
      </c>
      <c r="D1189" s="35">
        <v>0.900004998</v>
      </c>
      <c r="G1189" s="75"/>
    </row>
    <row r="1190" spans="1:7" x14ac:dyDescent="0.25">
      <c r="A1190" s="32" t="s">
        <v>1115</v>
      </c>
      <c r="B1190" s="35" t="e">
        <f>IF([1]!ENTREMETS_FROMAGE_BLANC[[#This Row],[Colonne34]]="","",([1]!ENTREMETS_FROMAGE_BLANC[[#This Row],[Colonne37]]*(1+$G$14)))</f>
        <v>#REF!</v>
      </c>
      <c r="C1190" s="35">
        <v>0.68584391940557388</v>
      </c>
      <c r="D1190" s="35">
        <v>0.68584391940557388</v>
      </c>
      <c r="G1190" s="75"/>
    </row>
    <row r="1191" spans="1:7" x14ac:dyDescent="0.25">
      <c r="A1191" s="32" t="s">
        <v>1116</v>
      </c>
      <c r="B1191" s="35" t="e">
        <f>IF([1]!ENTREMETS_FROMAGE_BLANC[[#This Row],[Colonne34]]="","",([1]!ENTREMETS_FROMAGE_BLANC[[#This Row],[Colonne37]]*(1+$G$14)))</f>
        <v>#REF!</v>
      </c>
      <c r="C1191" s="35">
        <v>0.800151239306503</v>
      </c>
      <c r="D1191" s="35">
        <v>0.800151239306503</v>
      </c>
      <c r="G1191" s="75"/>
    </row>
    <row r="1192" spans="1:7" x14ac:dyDescent="0.25">
      <c r="A1192" s="29" t="s">
        <v>1117</v>
      </c>
      <c r="B1192" s="35">
        <v>0.88</v>
      </c>
      <c r="C1192" s="35">
        <v>0.88</v>
      </c>
      <c r="D1192" s="35">
        <v>0.88</v>
      </c>
      <c r="G1192" s="75"/>
    </row>
    <row r="1193" spans="1:7" x14ac:dyDescent="0.25">
      <c r="A1193" s="32" t="s">
        <v>1118</v>
      </c>
      <c r="B1193" s="35" t="e">
        <f>IF([1]!ENTREMETS_FROMAGE_BLANC[[#This Row],[Colonne34]]="","",([1]!ENTREMETS_FROMAGE_BLANC[[#This Row],[Colonne37]]*(1+$G$14)))</f>
        <v>#REF!</v>
      </c>
      <c r="C1193" s="35">
        <v>0.66123490909090898</v>
      </c>
      <c r="D1193" s="35">
        <v>0.66123490909090898</v>
      </c>
      <c r="G1193" s="75"/>
    </row>
    <row r="1194" spans="1:7" x14ac:dyDescent="0.25">
      <c r="A1194" s="29" t="s">
        <v>1041</v>
      </c>
      <c r="B1194" s="35">
        <v>0.7</v>
      </c>
      <c r="C1194" s="35">
        <v>0.7</v>
      </c>
      <c r="D1194" s="35">
        <v>0.7</v>
      </c>
      <c r="G1194" s="75"/>
    </row>
    <row r="1195" spans="1:7" x14ac:dyDescent="0.25">
      <c r="A1195" s="29" t="s">
        <v>1119</v>
      </c>
      <c r="B1195" s="35" t="e">
        <f>IF([1]!ENTREMETS_FROMAGE_BLANC[[#This Row],[Colonne34]]="","",([1]!ENTREMETS_FROMAGE_BLANC[[#This Row],[Colonne37]]*(1+$G$14)))</f>
        <v>#REF!</v>
      </c>
      <c r="C1195" s="35">
        <v>0.78989101800000006</v>
      </c>
      <c r="D1195" s="35">
        <v>0.78989101800000006</v>
      </c>
      <c r="G1195" s="75"/>
    </row>
    <row r="1196" spans="1:7" x14ac:dyDescent="0.25">
      <c r="A1196" s="32" t="s">
        <v>1120</v>
      </c>
      <c r="B1196" s="35" t="e">
        <f>IF([1]!ENTREMETS_FROMAGE_BLANC[[#This Row],[Colonne34]]="","",([1]!ENTREMETS_FROMAGE_BLANC[[#This Row],[Colonne37]]*(1+$G$14)))</f>
        <v>#REF!</v>
      </c>
      <c r="C1196" s="35">
        <v>0.78980836363636353</v>
      </c>
      <c r="D1196" s="35">
        <v>0.78980836363636353</v>
      </c>
      <c r="G1196" s="75"/>
    </row>
    <row r="1197" spans="1:7" x14ac:dyDescent="0.25">
      <c r="A1197" s="29" t="s">
        <v>1121</v>
      </c>
      <c r="B1197" s="35">
        <v>0.9</v>
      </c>
      <c r="C1197" s="35">
        <v>0.9</v>
      </c>
      <c r="D1197" s="35">
        <v>0.9</v>
      </c>
      <c r="G1197" s="75"/>
    </row>
    <row r="1198" spans="1:7" x14ac:dyDescent="0.25">
      <c r="A1198" s="32" t="s">
        <v>1122</v>
      </c>
      <c r="B1198" s="35" t="e">
        <f>IF([1]!ENTREMETS_FROMAGE_BLANC[[#This Row],[Colonne34]]="","",([1]!ENTREMETS_FROMAGE_BLANC[[#This Row],[Colonne37]]*(1+$G$14)))</f>
        <v>#REF!</v>
      </c>
      <c r="C1198" s="35">
        <v>0.78980836363636353</v>
      </c>
      <c r="D1198" s="35">
        <v>0.78980836363636353</v>
      </c>
      <c r="G1198" s="75"/>
    </row>
    <row r="1199" spans="1:7" x14ac:dyDescent="0.25">
      <c r="A1199" s="32" t="s">
        <v>1123</v>
      </c>
      <c r="B1199" s="35" t="e">
        <f>IF([1]!ENTREMETS_FROMAGE_BLANC[[#This Row],[Colonne34]]="","",([1]!ENTREMETS_FROMAGE_BLANC[[#This Row],[Colonne37]]*(1+$G$14)))</f>
        <v>#REF!</v>
      </c>
      <c r="C1199" s="35">
        <v>0.73470545454545455</v>
      </c>
      <c r="D1199" s="35">
        <v>0.73470545454545455</v>
      </c>
      <c r="G1199" s="75"/>
    </row>
    <row r="1200" spans="1:7" x14ac:dyDescent="0.25">
      <c r="A1200" s="32" t="s">
        <v>1124</v>
      </c>
      <c r="B1200" s="35" t="e">
        <f>IF([1]!ENTREMETS_FROMAGE_BLANC[[#This Row],[Colonne34]]="","",([1]!ENTREMETS_FROMAGE_BLANC[[#This Row],[Colonne37]]*(1+$G$14)))</f>
        <v>#REF!</v>
      </c>
      <c r="C1200" s="35">
        <v>0.49592618181818182</v>
      </c>
      <c r="D1200" s="35">
        <v>0.49592618181818182</v>
      </c>
      <c r="G1200" s="75"/>
    </row>
    <row r="1201" spans="1:7" x14ac:dyDescent="0.25">
      <c r="A1201" s="32" t="s">
        <v>1125</v>
      </c>
      <c r="B1201" s="35" t="e">
        <f>IF([1]!ENTREMETS_FROMAGE_BLANC[[#This Row],[Colonne34]]="","",([1]!ENTREMETS_FROMAGE_BLANC[[#This Row],[Colonne37]]*(1+$G$14)))</f>
        <v>#REF!</v>
      </c>
      <c r="C1201" s="35">
        <v>0.49592618181818182</v>
      </c>
      <c r="D1201" s="35">
        <v>0.49592618181818182</v>
      </c>
      <c r="G1201" s="75"/>
    </row>
    <row r="1202" spans="1:7" x14ac:dyDescent="0.25">
      <c r="A1202" s="32" t="s">
        <v>1126</v>
      </c>
      <c r="B1202" s="35" t="e">
        <f>IF([1]!ENTREMETS_FROMAGE_BLANC[[#This Row],[Colonne34]]="","",([1]!ENTREMETS_FROMAGE_BLANC[[#This Row],[Colonne37]]*(1+$G$14)))</f>
        <v>#REF!</v>
      </c>
      <c r="C1202" s="35">
        <v>0.49601802</v>
      </c>
      <c r="D1202" s="35">
        <v>0.49601802</v>
      </c>
      <c r="G1202" s="75"/>
    </row>
    <row r="1203" spans="1:7" x14ac:dyDescent="0.25">
      <c r="A1203" s="29" t="s">
        <v>1127</v>
      </c>
      <c r="B1203" s="35">
        <v>0.85</v>
      </c>
      <c r="C1203" s="35">
        <v>0.85</v>
      </c>
      <c r="D1203" s="35">
        <v>0.85</v>
      </c>
      <c r="G1203" s="75"/>
    </row>
    <row r="1204" spans="1:7" x14ac:dyDescent="0.25">
      <c r="A1204" s="32" t="s">
        <v>1128</v>
      </c>
      <c r="B1204" s="35" t="e">
        <f>IF([1]!ENTREMETS_FROMAGE_BLANC[[#This Row],[Colonne34]]="","",([1]!ENTREMETS_FROMAGE_BLANC[[#This Row],[Colonne37]]*(1+$G$14)))</f>
        <v>#REF!</v>
      </c>
      <c r="C1204" s="35">
        <v>0.49601802</v>
      </c>
      <c r="D1204" s="35">
        <v>0.49601802</v>
      </c>
      <c r="G1204" s="75"/>
    </row>
    <row r="1205" spans="1:7" x14ac:dyDescent="0.25">
      <c r="A1205" s="29" t="s">
        <v>1129</v>
      </c>
      <c r="B1205" s="35">
        <v>0.55000000000000004</v>
      </c>
      <c r="C1205" s="35">
        <v>0.55000000000000004</v>
      </c>
      <c r="D1205" s="35">
        <v>0.55000000000000004</v>
      </c>
      <c r="G1205" s="75"/>
    </row>
    <row r="1206" spans="1:7" x14ac:dyDescent="0.25">
      <c r="A1206" s="29" t="s">
        <v>1130</v>
      </c>
      <c r="B1206" s="35">
        <v>0.55000000000000004</v>
      </c>
      <c r="C1206" s="35">
        <v>0.55000000000000004</v>
      </c>
      <c r="D1206" s="35">
        <v>0.55000000000000004</v>
      </c>
      <c r="G1206" s="75"/>
    </row>
    <row r="1207" spans="1:7" x14ac:dyDescent="0.25">
      <c r="A1207" s="32" t="s">
        <v>1131</v>
      </c>
      <c r="B1207" s="35" t="e">
        <f>IF([1]!ENTREMETS_FROMAGE_BLANC[[#This Row],[Colonne34]]="","",([1]!ENTREMETS_FROMAGE_BLANC[[#This Row],[Colonne37]]*(1+$G$14)))</f>
        <v>#REF!</v>
      </c>
      <c r="C1207" s="35">
        <v>0.49601802</v>
      </c>
      <c r="D1207" s="35">
        <v>0.49601802</v>
      </c>
      <c r="G1207" s="75"/>
    </row>
    <row r="1208" spans="1:7" x14ac:dyDescent="0.25">
      <c r="A1208" s="29" t="s">
        <v>1132</v>
      </c>
      <c r="B1208" s="35">
        <v>0.55000000000000004</v>
      </c>
      <c r="C1208" s="35">
        <v>0.55000000000000004</v>
      </c>
      <c r="D1208" s="35">
        <v>0.55000000000000004</v>
      </c>
      <c r="G1208" s="75"/>
    </row>
    <row r="1209" spans="1:7" x14ac:dyDescent="0.25">
      <c r="A1209" s="29" t="s">
        <v>1133</v>
      </c>
      <c r="B1209" s="35">
        <v>0.55000000000000004</v>
      </c>
      <c r="C1209" s="35">
        <v>0.55000000000000004</v>
      </c>
      <c r="D1209" s="35">
        <v>0.55000000000000004</v>
      </c>
      <c r="G1209" s="75"/>
    </row>
    <row r="1210" spans="1:7" x14ac:dyDescent="0.25">
      <c r="A1210" s="32" t="s">
        <v>1134</v>
      </c>
      <c r="B1210" s="35" t="e">
        <f>IF([1]!ENTREMETS_FROMAGE_BLANC[[#This Row],[Colonne34]]="","",([1]!ENTREMETS_FROMAGE_BLANC[[#This Row],[Colonne37]]*(1+$G$14)))</f>
        <v>#REF!</v>
      </c>
      <c r="C1210" s="35">
        <v>0.56021290909090904</v>
      </c>
      <c r="D1210" s="35">
        <v>0.56021290909090904</v>
      </c>
      <c r="G1210" s="75"/>
    </row>
    <row r="1211" spans="1:7" x14ac:dyDescent="0.25">
      <c r="A1211" s="29" t="s">
        <v>1135</v>
      </c>
      <c r="B1211" s="35">
        <v>0.73</v>
      </c>
      <c r="C1211" s="35">
        <v>0.73</v>
      </c>
      <c r="D1211" s="35">
        <v>0.73</v>
      </c>
      <c r="G1211" s="75"/>
    </row>
    <row r="1212" spans="1:7" x14ac:dyDescent="0.25">
      <c r="A1212" s="32" t="s">
        <v>1136</v>
      </c>
      <c r="B1212" s="35" t="e">
        <f>IF([1]!ENTREMETS_FROMAGE_BLANC[[#This Row],[Colonne34]]="","",([1]!ENTREMETS_FROMAGE_BLANC[[#This Row],[Colonne37]]*(1+$G$14)))</f>
        <v>#REF!</v>
      </c>
      <c r="C1212" s="35">
        <v>0.66674520000000004</v>
      </c>
      <c r="D1212" s="35">
        <v>0.66674520000000004</v>
      </c>
      <c r="G1212" s="75"/>
    </row>
    <row r="1213" spans="1:7" x14ac:dyDescent="0.25">
      <c r="A1213" s="32" t="s">
        <v>1137</v>
      </c>
      <c r="B1213" s="35" t="e">
        <f>IF([1]!ENTREMETS_FROMAGE_BLANC[[#This Row],[Colonne34]]="","",([1]!ENTREMETS_FROMAGE_BLANC[[#This Row],[Colonne37]]*(1+$G$14)))</f>
        <v>#REF!</v>
      </c>
      <c r="C1213" s="35">
        <v>0.606132</v>
      </c>
      <c r="D1213" s="35">
        <v>0.606132</v>
      </c>
      <c r="G1213" s="75"/>
    </row>
    <row r="1214" spans="1:7" x14ac:dyDescent="0.25">
      <c r="A1214" s="32" t="s">
        <v>1138</v>
      </c>
      <c r="B1214" s="35" t="e">
        <f>IF([1]!ENTREMETS_FROMAGE_BLANC[[#This Row],[Colonne34]]="","",([1]!ENTREMETS_FROMAGE_BLANC[[#This Row],[Colonne37]]*(1+$G$14)))</f>
        <v>#REF!</v>
      </c>
      <c r="C1214" s="35">
        <v>0.56067210000000001</v>
      </c>
      <c r="D1214" s="35">
        <v>0.56067210000000001</v>
      </c>
      <c r="G1214" s="75"/>
    </row>
    <row r="1215" spans="1:7" x14ac:dyDescent="0.25">
      <c r="A1215" s="29" t="s">
        <v>1139</v>
      </c>
      <c r="B1215" s="35" t="e">
        <f>IF([1]!ENTREMETS_FROMAGE_BLANC[[#This Row],[Colonne34]]="","",([1]!ENTREMETS_FROMAGE_BLANC[[#This Row],[Colonne37]]*(1+$G$14)))</f>
        <v>#REF!</v>
      </c>
      <c r="C1215" s="35">
        <v>0.56026801199999998</v>
      </c>
      <c r="D1215" s="35">
        <v>0.56026801199999998</v>
      </c>
      <c r="G1215" s="75"/>
    </row>
    <row r="1216" spans="1:7" x14ac:dyDescent="0.25">
      <c r="A1216" s="29" t="s">
        <v>1140</v>
      </c>
      <c r="B1216" s="35">
        <v>0.74</v>
      </c>
      <c r="C1216" s="35">
        <v>0.74</v>
      </c>
      <c r="D1216" s="35">
        <v>0.74</v>
      </c>
      <c r="G1216" s="75"/>
    </row>
    <row r="1217" spans="1:7" x14ac:dyDescent="0.25">
      <c r="A1217" s="32" t="s">
        <v>1141</v>
      </c>
      <c r="B1217" s="35" t="e">
        <f>IF([1]!ENTREMETS_FROMAGE_BLANC[[#This Row],[Colonne34]]="","",([1]!ENTREMETS_FROMAGE_BLANC[[#This Row],[Colonne37]]*(1+$G$14)))</f>
        <v>#REF!</v>
      </c>
      <c r="C1217" s="35">
        <v>0.98266854545454541</v>
      </c>
      <c r="D1217" s="35">
        <v>0.98266854545454541</v>
      </c>
      <c r="G1217" s="75"/>
    </row>
    <row r="1218" spans="1:7" x14ac:dyDescent="0.25">
      <c r="A1218" s="29" t="s">
        <v>1141</v>
      </c>
      <c r="B1218" s="35" t="e">
        <f>IF([1]!ENTREMETS_FROMAGE_BLANC[[#This Row],[Colonne34]]="","",([1]!ENTREMETS_FROMAGE_BLANC[[#This Row],[Colonne37]]*(1+$G$14)))</f>
        <v>#REF!</v>
      </c>
      <c r="C1218" s="35" t="s">
        <v>1410</v>
      </c>
      <c r="D1218" s="35" t="s">
        <v>1410</v>
      </c>
      <c r="G1218" s="75"/>
    </row>
    <row r="1219" spans="1:7" x14ac:dyDescent="0.25">
      <c r="A1219" s="32" t="s">
        <v>1142</v>
      </c>
      <c r="B1219" s="35">
        <v>1.0900000000000001</v>
      </c>
      <c r="C1219" s="35">
        <v>1.0900000000000001</v>
      </c>
      <c r="D1219" s="35">
        <v>1.0900000000000001</v>
      </c>
      <c r="G1219" s="75"/>
    </row>
    <row r="1220" spans="1:7" x14ac:dyDescent="0.25">
      <c r="A1220" s="29" t="s">
        <v>1143</v>
      </c>
      <c r="B1220" s="35">
        <v>0.98</v>
      </c>
      <c r="C1220" s="35">
        <v>0.98</v>
      </c>
      <c r="D1220" s="35">
        <v>0.98</v>
      </c>
      <c r="G1220" s="75"/>
    </row>
    <row r="1221" spans="1:7" x14ac:dyDescent="0.25">
      <c r="A1221" s="29" t="s">
        <v>1144</v>
      </c>
      <c r="B1221" s="35">
        <v>0.48</v>
      </c>
      <c r="C1221" s="35">
        <v>0.48</v>
      </c>
      <c r="D1221" s="35">
        <v>0.48</v>
      </c>
      <c r="G1221" s="75"/>
    </row>
    <row r="1222" spans="1:7" x14ac:dyDescent="0.25">
      <c r="A1222" s="64" t="s">
        <v>1145</v>
      </c>
      <c r="B1222" s="35" t="e">
        <f>IF([1]!ENTREMETS_FROMAGE_BLANC[[#This Row],[Colonne34]]="","",([1]!ENTREMETS_FROMAGE_BLANC[[#This Row],[Colonne37]]*(1+$G$14)))</f>
        <v>#REF!</v>
      </c>
      <c r="C1222" s="35">
        <v>0.93674945454545455</v>
      </c>
      <c r="D1222" s="35">
        <v>0.93674945454545455</v>
      </c>
      <c r="G1222" s="75"/>
    </row>
    <row r="1223" spans="1:7" x14ac:dyDescent="0.25">
      <c r="A1223" s="32" t="s">
        <v>1146</v>
      </c>
      <c r="B1223" s="35" t="e">
        <f>IF([1]!ENTREMETS_FROMAGE_BLANC[[#This Row],[Colonne34]]="","",([1]!ENTREMETS_FROMAGE_BLANC[[#This Row],[Colonne37]]*(1+$G$14)))</f>
        <v>#REF!</v>
      </c>
      <c r="C1223" s="35">
        <v>0.31224981818181818</v>
      </c>
      <c r="D1223" s="35">
        <v>0.31224981818181818</v>
      </c>
      <c r="G1223" s="75"/>
    </row>
    <row r="1224" spans="1:7" x14ac:dyDescent="0.25">
      <c r="A1224" s="32" t="s">
        <v>1147</v>
      </c>
      <c r="B1224" s="35" t="e">
        <f>IF([1]!ENTREMETS_FROMAGE_BLANC[[#This Row],[Colonne34]]="","",([1]!ENTREMETS_FROMAGE_BLANC[[#This Row],[Colonne37]]*(1+$G$14)))</f>
        <v>#REF!</v>
      </c>
      <c r="C1224" s="35">
        <v>0.62449963636363637</v>
      </c>
      <c r="D1224" s="35">
        <v>0.62449963636363637</v>
      </c>
      <c r="G1224" s="75"/>
    </row>
    <row r="1225" spans="1:7" x14ac:dyDescent="0.25">
      <c r="A1225" s="29" t="s">
        <v>1148</v>
      </c>
      <c r="B1225" s="35">
        <v>0.89</v>
      </c>
      <c r="C1225" s="35">
        <v>0.89</v>
      </c>
      <c r="D1225" s="35">
        <v>0.89</v>
      </c>
      <c r="G1225" s="75"/>
    </row>
    <row r="1226" spans="1:7" x14ac:dyDescent="0.25">
      <c r="A1226" s="32" t="s">
        <v>1149</v>
      </c>
      <c r="B1226" s="35" t="e">
        <f>IF([1]!ENTREMETS_FROMAGE_BLANC[[#This Row],[Colonne34]]="","",([1]!ENTREMETS_FROMAGE_BLANC[[#This Row],[Colonne37]]*(1+$G$14)))</f>
        <v>#REF!</v>
      </c>
      <c r="C1226" s="35">
        <v>0.52329396000000006</v>
      </c>
      <c r="D1226" s="35">
        <v>0.52329396000000006</v>
      </c>
      <c r="G1226" s="75"/>
    </row>
    <row r="1227" spans="1:7" x14ac:dyDescent="0.25">
      <c r="A1227" s="64" t="s">
        <v>1150</v>
      </c>
      <c r="B1227" s="35" t="e">
        <f>IF([1]!ENTREMETS_FROMAGE_BLANC[[#This Row],[Colonne34]]="","",([1]!ENTREMETS_FROMAGE_BLANC[[#This Row],[Colonne37]]*(1+$G$14)))</f>
        <v>#REF!</v>
      </c>
      <c r="C1227" s="35">
        <v>0.66674520000000004</v>
      </c>
      <c r="D1227" s="35">
        <v>0.66674520000000004</v>
      </c>
      <c r="G1227" s="75"/>
    </row>
    <row r="1228" spans="1:7" x14ac:dyDescent="0.25">
      <c r="A1228" s="32" t="s">
        <v>1151</v>
      </c>
      <c r="B1228" s="35" t="e">
        <f>IF([1]!ENTREMETS_FROMAGE_BLANC[[#This Row],[Colonne34]]="","",([1]!ENTREMETS_FROMAGE_BLANC[[#This Row],[Colonne37]]*(1+$G$14)))</f>
        <v>#REF!</v>
      </c>
      <c r="C1228" s="35">
        <v>0.30973596360251732</v>
      </c>
      <c r="D1228" s="35">
        <v>0.30973596360251732</v>
      </c>
      <c r="G1228" s="75"/>
    </row>
    <row r="1229" spans="1:7" x14ac:dyDescent="0.25">
      <c r="A1229" s="32" t="s">
        <v>1152</v>
      </c>
      <c r="B1229" s="35" t="e">
        <f>IF([1]!ENTREMETS_FROMAGE_BLANC[[#This Row],[Colonne34]]="","",([1]!ENTREMETS_FROMAGE_BLANC[[#This Row],[Colonne37]]*(1+$G$14)))</f>
        <v>#REF!</v>
      </c>
      <c r="C1229" s="35">
        <v>1.0287658791083611</v>
      </c>
      <c r="D1229" s="35">
        <v>1.0287658791083611</v>
      </c>
      <c r="G1229" s="75"/>
    </row>
    <row r="1230" spans="1:7" x14ac:dyDescent="0.25">
      <c r="A1230" s="32" t="s">
        <v>1153</v>
      </c>
      <c r="B1230" s="35" t="e">
        <f>IF([1]!ENTREMETS_FROMAGE_BLANC[[#This Row],[Colonne34]]="","",([1]!ENTREMETS_FROMAGE_BLANC[[#This Row],[Colonne37]]*(1+$G$14)))</f>
        <v>#REF!</v>
      </c>
      <c r="C1230" s="35">
        <v>1.0285876363636364</v>
      </c>
      <c r="D1230" s="35">
        <v>1.0285876363636364</v>
      </c>
      <c r="G1230" s="75"/>
    </row>
    <row r="1231" spans="1:7" x14ac:dyDescent="0.25">
      <c r="A1231" s="29" t="s">
        <v>1154</v>
      </c>
      <c r="B1231" s="35">
        <v>1.19</v>
      </c>
      <c r="C1231" s="35">
        <v>1.19</v>
      </c>
      <c r="D1231" s="35">
        <v>1.19</v>
      </c>
      <c r="G1231" s="75"/>
    </row>
    <row r="1232" spans="1:7" x14ac:dyDescent="0.25">
      <c r="A1232" s="32" t="s">
        <v>1155</v>
      </c>
      <c r="B1232" s="35" t="e">
        <f>IF([1]!ENTREMETS_FROMAGE_BLANC[[#This Row],[Colonne34]]="","",([1]!ENTREMETS_FROMAGE_BLANC[[#This Row],[Colonne37]]*(1+$G$14)))</f>
        <v>#REF!</v>
      </c>
      <c r="C1232" s="35">
        <v>1.0836905454545454</v>
      </c>
      <c r="D1232" s="35">
        <v>1.0836905454545454</v>
      </c>
      <c r="G1232" s="75"/>
    </row>
    <row r="1233" spans="1:7" x14ac:dyDescent="0.25">
      <c r="A1233" s="32" t="s">
        <v>1156</v>
      </c>
      <c r="B1233" s="35" t="e">
        <f>IF([1]!ENTREMETS_FROMAGE_BLANC[[#This Row],[Colonne34]]="","",([1]!ENTREMETS_FROMAGE_BLANC[[#This Row],[Colonne37]]*(1+$G$14)))</f>
        <v>#REF!</v>
      </c>
      <c r="C1233" s="35">
        <v>1.0285876363636364</v>
      </c>
      <c r="D1233" s="35">
        <v>1.0285876363636364</v>
      </c>
      <c r="G1233" s="75"/>
    </row>
    <row r="1234" spans="1:7" x14ac:dyDescent="0.25">
      <c r="A1234" s="29" t="s">
        <v>1157</v>
      </c>
      <c r="B1234" s="35">
        <v>0.99</v>
      </c>
      <c r="C1234" s="35">
        <v>0.99</v>
      </c>
      <c r="D1234" s="35">
        <v>0.99</v>
      </c>
      <c r="G1234" s="75"/>
    </row>
    <row r="1235" spans="1:7" x14ac:dyDescent="0.25">
      <c r="A1235" s="29" t="s">
        <v>1158</v>
      </c>
      <c r="B1235" s="35">
        <v>0.99</v>
      </c>
      <c r="C1235" s="35">
        <v>0.99</v>
      </c>
      <c r="D1235" s="35">
        <v>0.99</v>
      </c>
      <c r="G1235" s="75"/>
    </row>
    <row r="1236" spans="1:7" x14ac:dyDescent="0.25">
      <c r="A1236" s="29" t="s">
        <v>1159</v>
      </c>
      <c r="B1236" s="35">
        <v>1.18</v>
      </c>
      <c r="C1236" s="35">
        <v>1.18</v>
      </c>
      <c r="D1236" s="35">
        <v>1.18</v>
      </c>
      <c r="G1236" s="75"/>
    </row>
    <row r="1237" spans="1:7" x14ac:dyDescent="0.25">
      <c r="A1237" s="29" t="s">
        <v>1160</v>
      </c>
      <c r="B1237" s="35">
        <v>1.18</v>
      </c>
      <c r="C1237" s="35">
        <v>1.18</v>
      </c>
      <c r="D1237" s="35">
        <v>1.18</v>
      </c>
      <c r="G1237" s="75"/>
    </row>
    <row r="1238" spans="1:7" x14ac:dyDescent="0.25">
      <c r="A1238" s="30" t="s">
        <v>1161</v>
      </c>
      <c r="B1238" s="43">
        <v>1.35</v>
      </c>
      <c r="C1238" s="43">
        <v>1.35</v>
      </c>
      <c r="D1238" s="43">
        <v>1.35</v>
      </c>
      <c r="G1238" s="75"/>
    </row>
    <row r="1239" spans="1:7" x14ac:dyDescent="0.25">
      <c r="A1239" s="29" t="s">
        <v>1162</v>
      </c>
      <c r="B1239" s="35">
        <v>1.35</v>
      </c>
      <c r="C1239" s="35">
        <v>1.35</v>
      </c>
      <c r="D1239" s="35">
        <v>1.35</v>
      </c>
      <c r="G1239" s="75"/>
    </row>
    <row r="1240" spans="1:7" x14ac:dyDescent="0.25">
      <c r="A1240" s="64" t="s">
        <v>1163</v>
      </c>
      <c r="B1240" s="35" t="e">
        <f>IF([1]!ENTREMETS_FROMAGE_BLANC[[#This Row],[Colonne34]]="","",([1]!ENTREMETS_FROMAGE_BLANC[[#This Row],[Colonne37]]*(1+$G$14)))</f>
        <v>#REF!</v>
      </c>
      <c r="C1240" s="35">
        <v>0.80817599999999989</v>
      </c>
      <c r="D1240" s="35">
        <v>0.80817599999999989</v>
      </c>
      <c r="G1240" s="75"/>
    </row>
    <row r="1241" spans="1:7" ht="16.5" x14ac:dyDescent="0.25">
      <c r="A1241" s="33" t="s">
        <v>1164</v>
      </c>
      <c r="B1241"/>
      <c r="C1241"/>
      <c r="D1241"/>
      <c r="G1241" s="75"/>
    </row>
    <row r="1242" spans="1:7" x14ac:dyDescent="0.25">
      <c r="A1242" s="62" t="s">
        <v>0</v>
      </c>
      <c r="B1242" s="35" t="s">
        <v>94</v>
      </c>
      <c r="C1242" s="35" t="s">
        <v>94</v>
      </c>
      <c r="D1242" s="35" t="s">
        <v>94</v>
      </c>
      <c r="G1242" s="75"/>
    </row>
    <row r="1243" spans="1:7" x14ac:dyDescent="0.25">
      <c r="A1243" s="32" t="s">
        <v>1165</v>
      </c>
      <c r="B1243" s="35" t="e">
        <f>IF([1]!PATISSERIE[[#This Row],[Colonne34]]="","",([1]!PATISSERIE[[#This Row],[Colonne37]]*(1+$G$14)))</f>
        <v>#REF!</v>
      </c>
      <c r="C1243" s="35">
        <v>1.0287658791083611</v>
      </c>
      <c r="D1243" s="35">
        <v>1.0287658791083611</v>
      </c>
      <c r="G1243" s="75"/>
    </row>
    <row r="1244" spans="1:7" x14ac:dyDescent="0.25">
      <c r="A1244" s="32" t="s">
        <v>1166</v>
      </c>
      <c r="B1244" s="35" t="e">
        <f>IF([1]!PATISSERIE[[#This Row],[Colonne34]]="","",([1]!PATISSERIE[[#This Row],[Colonne37]]*(1+$G$14)))</f>
        <v>#REF!</v>
      </c>
      <c r="C1244" s="35">
        <v>0.6637199220053942</v>
      </c>
      <c r="D1244" s="35">
        <v>0.6637199220053942</v>
      </c>
      <c r="G1244" s="75"/>
    </row>
    <row r="1245" spans="1:7" x14ac:dyDescent="0.25">
      <c r="A1245" s="29" t="s">
        <v>1167</v>
      </c>
      <c r="B1245" s="35" t="e">
        <f>IF([1]!PATISSERIE[[#This Row],[Colonne34]]="","",([1]!PATISSERIE[[#This Row],[Colonne37]]*(1+$G$14)))</f>
        <v>#REF!</v>
      </c>
      <c r="C1245" s="35">
        <v>0.9</v>
      </c>
      <c r="D1245" s="35">
        <v>0.9</v>
      </c>
      <c r="G1245" s="75"/>
    </row>
    <row r="1246" spans="1:7" x14ac:dyDescent="0.25">
      <c r="A1246" s="29" t="s">
        <v>1168</v>
      </c>
      <c r="B1246" s="35">
        <v>0.89</v>
      </c>
      <c r="C1246" s="35">
        <v>0.89</v>
      </c>
      <c r="D1246" s="35">
        <v>0.89</v>
      </c>
      <c r="G1246" s="75"/>
    </row>
    <row r="1247" spans="1:7" x14ac:dyDescent="0.25">
      <c r="A1247" s="29" t="s">
        <v>1169</v>
      </c>
      <c r="B1247" s="35">
        <v>0.67</v>
      </c>
      <c r="C1247" s="35">
        <v>0.67</v>
      </c>
      <c r="D1247" s="35">
        <v>0.67</v>
      </c>
      <c r="G1247" s="75"/>
    </row>
    <row r="1248" spans="1:7" x14ac:dyDescent="0.25">
      <c r="A1248" s="32" t="s">
        <v>1170</v>
      </c>
      <c r="B1248" s="35" t="e">
        <f>IF([1]!PATISSERIE[[#This Row],[Colonne34]]="","",([1]!PATISSERIE[[#This Row],[Colonne37]]*(1+$G$14)))</f>
        <v>#REF!</v>
      </c>
      <c r="C1248" s="35">
        <v>1.0287658791083611</v>
      </c>
      <c r="D1248" s="35">
        <v>1.0287658791083611</v>
      </c>
      <c r="G1248" s="75"/>
    </row>
    <row r="1249" spans="1:7" x14ac:dyDescent="0.25">
      <c r="A1249" s="32" t="s">
        <v>1171</v>
      </c>
      <c r="B1249" s="35" t="e">
        <f>IF([1]!PATISSERIE[[#This Row],[Colonne34]]="","",([1]!PATISSERIE[[#This Row],[Colonne37]]*(1+$G$14)))</f>
        <v>#REF!</v>
      </c>
      <c r="C1249" s="35">
        <v>1.0287658791083611</v>
      </c>
      <c r="D1249" s="35">
        <v>1.0287658791083611</v>
      </c>
      <c r="G1249" s="75"/>
    </row>
    <row r="1250" spans="1:7" x14ac:dyDescent="0.25">
      <c r="A1250" s="29" t="s">
        <v>1172</v>
      </c>
      <c r="B1250" s="35">
        <v>0.91</v>
      </c>
      <c r="C1250" s="35">
        <v>0.91</v>
      </c>
      <c r="D1250" s="35">
        <v>0.91</v>
      </c>
      <c r="G1250" s="75"/>
    </row>
    <row r="1251" spans="1:7" x14ac:dyDescent="0.25">
      <c r="A1251" s="32" t="s">
        <v>1173</v>
      </c>
      <c r="B1251" s="35" t="e">
        <f>IF([1]!PATISSERIE[[#This Row],[Colonne34]]="","",([1]!PATISSERIE[[#This Row],[Colonne37]]*(1+$G$14)))</f>
        <v>#REF!</v>
      </c>
      <c r="C1251" s="35">
        <v>0.6637199220053942</v>
      </c>
      <c r="D1251" s="35">
        <v>0.6637199220053942</v>
      </c>
      <c r="G1251" s="75"/>
    </row>
    <row r="1252" spans="1:7" x14ac:dyDescent="0.25">
      <c r="A1252" s="32" t="s">
        <v>1174</v>
      </c>
      <c r="B1252" s="35" t="e">
        <f>IF([1]!PATISSERIE[[#This Row],[Colonne34]]="","",([1]!PATISSERIE[[#This Row],[Colonne37]]*(1+$G$14)))</f>
        <v>#REF!</v>
      </c>
      <c r="C1252" s="35">
        <v>0.66169410000000006</v>
      </c>
      <c r="D1252" s="35">
        <v>0.66169410000000006</v>
      </c>
      <c r="G1252" s="75"/>
    </row>
    <row r="1253" spans="1:7" x14ac:dyDescent="0.25">
      <c r="A1253" s="32" t="s">
        <v>1175</v>
      </c>
      <c r="B1253" s="35" t="e">
        <f>IF([1]!PATISSERIE[[#This Row],[Colonne34]]="","",([1]!PATISSERIE[[#This Row],[Colonne37]]*(1+$G$14)))</f>
        <v>#REF!</v>
      </c>
      <c r="C1253" s="35">
        <v>0.66169410000000006</v>
      </c>
      <c r="D1253" s="35">
        <v>0.66169410000000006</v>
      </c>
      <c r="G1253" s="75"/>
    </row>
    <row r="1254" spans="1:7" x14ac:dyDescent="0.25">
      <c r="A1254" s="32" t="s">
        <v>1176</v>
      </c>
      <c r="B1254" s="35" t="e">
        <f>IF([1]!PATISSERIE[[#This Row],[Colonne34]]="","",([1]!PATISSERIE[[#This Row],[Colonne37]]*(1+$G$14)))</f>
        <v>#REF!</v>
      </c>
      <c r="C1254" s="35">
        <v>0.66123490909090898</v>
      </c>
      <c r="D1254" s="35">
        <v>0.66123490909090898</v>
      </c>
      <c r="G1254" s="75"/>
    </row>
    <row r="1255" spans="1:7" x14ac:dyDescent="0.25">
      <c r="A1255" s="32" t="s">
        <v>1177</v>
      </c>
      <c r="B1255" s="35" t="e">
        <f>IF([1]!PATISSERIE[[#This Row],[Colonne34]]="","",([1]!PATISSERIE[[#This Row],[Colonne37]]*(1+$G$14)))</f>
        <v>#REF!</v>
      </c>
      <c r="C1255" s="35">
        <v>1.0285876363636364</v>
      </c>
      <c r="D1255" s="35">
        <v>1.0285876363636364</v>
      </c>
      <c r="G1255" s="75"/>
    </row>
    <row r="1256" spans="1:7" x14ac:dyDescent="0.25">
      <c r="A1256" s="29" t="s">
        <v>1178</v>
      </c>
      <c r="B1256" s="35">
        <v>1.1299999999999999</v>
      </c>
      <c r="C1256" s="35">
        <v>1.1299999999999999</v>
      </c>
      <c r="D1256" s="35">
        <v>1.1299999999999999</v>
      </c>
      <c r="G1256" s="75"/>
    </row>
    <row r="1257" spans="1:7" x14ac:dyDescent="0.25">
      <c r="A1257" s="32" t="s">
        <v>1179</v>
      </c>
      <c r="B1257" s="35" t="e">
        <f>IF([1]!PATISSERIE[[#This Row],[Colonne34]]="","",([1]!PATISSERIE[[#This Row],[Colonne37]]*(1+$G$14)))</f>
        <v>#REF!</v>
      </c>
      <c r="C1257" s="35">
        <v>1.1020581818181818</v>
      </c>
      <c r="D1257" s="35">
        <v>1.1020581818181818</v>
      </c>
      <c r="G1257" s="75"/>
    </row>
    <row r="1258" spans="1:7" x14ac:dyDescent="0.25">
      <c r="A1258" s="32" t="s">
        <v>1180</v>
      </c>
      <c r="B1258" s="35" t="e">
        <f>IF([1]!PATISSERIE[[#This Row],[Colonne34]]="","",([1]!PATISSERIE[[#This Row],[Colonne37]]*(1+$G$14)))</f>
        <v>#REF!</v>
      </c>
      <c r="C1258" s="35">
        <v>1.0287658791083611</v>
      </c>
      <c r="D1258" s="35">
        <v>1.0287658791083611</v>
      </c>
      <c r="G1258" s="75"/>
    </row>
    <row r="1259" spans="1:7" x14ac:dyDescent="0.25">
      <c r="A1259" s="29" t="s">
        <v>1181</v>
      </c>
      <c r="B1259" s="35">
        <v>0.95</v>
      </c>
      <c r="C1259" s="35">
        <v>0.95</v>
      </c>
      <c r="D1259" s="35">
        <v>0.95</v>
      </c>
      <c r="G1259" s="75"/>
    </row>
    <row r="1260" spans="1:7" x14ac:dyDescent="0.25">
      <c r="A1260" s="32" t="s">
        <v>1182</v>
      </c>
      <c r="B1260" s="35" t="e">
        <f>IF([1]!PATISSERIE[[#This Row],[Colonne34]]="","",([1]!PATISSERIE[[#This Row],[Colonne37]]*(1+$G$14)))</f>
        <v>#REF!</v>
      </c>
      <c r="C1260" s="35">
        <v>1.0287658791083611</v>
      </c>
      <c r="D1260" s="35">
        <v>1.0287658791083611</v>
      </c>
      <c r="G1260" s="75"/>
    </row>
    <row r="1261" spans="1:7" x14ac:dyDescent="0.25">
      <c r="A1261" s="32" t="s">
        <v>1183</v>
      </c>
      <c r="B1261" s="35" t="e">
        <f>IF([1]!PATISSERIE[[#This Row],[Colonne34]]="","",([1]!PATISSERIE[[#This Row],[Colonne37]]*(1+$G$14)))</f>
        <v>#REF!</v>
      </c>
      <c r="C1261" s="35">
        <v>0.6637199220053942</v>
      </c>
      <c r="D1261" s="35">
        <v>0.6637199220053942</v>
      </c>
      <c r="G1261" s="75"/>
    </row>
    <row r="1262" spans="1:7" x14ac:dyDescent="0.25">
      <c r="A1262" s="32" t="s">
        <v>1184</v>
      </c>
      <c r="B1262" s="35" t="e">
        <f>IF([1]!PATISSERIE[[#This Row],[Colonne34]]="","",([1]!PATISSERIE[[#This Row],[Colonne37]]*(1+$G$14)))</f>
        <v>#REF!</v>
      </c>
      <c r="C1262" s="35">
        <v>0.91838181818181819</v>
      </c>
      <c r="D1262" s="35">
        <v>0.91838181818181819</v>
      </c>
      <c r="G1262" s="75"/>
    </row>
    <row r="1263" spans="1:7" x14ac:dyDescent="0.25">
      <c r="A1263" s="29" t="s">
        <v>1185</v>
      </c>
      <c r="B1263" s="35" t="e">
        <f>IF([1]!PATISSERIE[[#This Row],[Colonne34]]="","",([1]!PATISSERIE[[#This Row],[Colonne37]]*(1+$G$14)))</f>
        <v>#REF!</v>
      </c>
      <c r="C1263" s="35">
        <v>0.87252701399999999</v>
      </c>
      <c r="D1263" s="35">
        <v>0.87252701399999999</v>
      </c>
      <c r="G1263" s="75"/>
    </row>
    <row r="1264" spans="1:7" x14ac:dyDescent="0.25">
      <c r="A1264" s="32" t="s">
        <v>1186</v>
      </c>
      <c r="B1264" s="35" t="e">
        <f>IF([1]!PATISSERIE[[#This Row],[Colonne34]]="","",([1]!PATISSERIE[[#This Row],[Colonne37]]*(1+$G$14)))</f>
        <v>#REF!</v>
      </c>
      <c r="C1264" s="35">
        <v>0.79899218181818177</v>
      </c>
      <c r="D1264" s="35">
        <v>0.79899218181818177</v>
      </c>
      <c r="G1264" s="75"/>
    </row>
    <row r="1265" spans="1:7" x14ac:dyDescent="0.25">
      <c r="A1265" s="32" t="s">
        <v>1187</v>
      </c>
      <c r="B1265" s="35" t="e">
        <f>IF([1]!PATISSERIE[[#This Row],[Colonne34]]="","",([1]!PATISSERIE[[#This Row],[Colonne37]]*(1+$G$14)))</f>
        <v>#REF!</v>
      </c>
      <c r="C1265" s="35">
        <v>0.91838181818181819</v>
      </c>
      <c r="D1265" s="35">
        <v>0.91838181818181819</v>
      </c>
      <c r="G1265" s="75"/>
    </row>
    <row r="1266" spans="1:7" x14ac:dyDescent="0.25">
      <c r="A1266" s="29" t="s">
        <v>1188</v>
      </c>
      <c r="B1266" s="35">
        <v>1.01</v>
      </c>
      <c r="C1266" s="35">
        <v>1.01</v>
      </c>
      <c r="D1266" s="35">
        <v>1.01</v>
      </c>
      <c r="G1266" s="75"/>
    </row>
    <row r="1267" spans="1:7" x14ac:dyDescent="0.25">
      <c r="A1267" s="32" t="s">
        <v>1189</v>
      </c>
      <c r="B1267" s="35" t="e">
        <f>IF([1]!PATISSERIE[[#This Row],[Colonne34]]="","",([1]!PATISSERIE[[#This Row],[Colonne37]]*(1+$G$14)))</f>
        <v>#REF!</v>
      </c>
      <c r="C1267" s="35">
        <v>0.91838181818181819</v>
      </c>
      <c r="D1267" s="35">
        <v>0.91838181818181819</v>
      </c>
      <c r="G1267" s="75"/>
    </row>
    <row r="1268" spans="1:7" x14ac:dyDescent="0.25">
      <c r="A1268" s="29" t="s">
        <v>1190</v>
      </c>
      <c r="B1268" s="35">
        <v>0.99</v>
      </c>
      <c r="C1268" s="35">
        <v>0.99</v>
      </c>
      <c r="D1268" s="35">
        <v>0.99</v>
      </c>
      <c r="G1268" s="75"/>
    </row>
    <row r="1269" spans="1:7" x14ac:dyDescent="0.25">
      <c r="A1269" s="64" t="s">
        <v>1191</v>
      </c>
      <c r="B1269" s="35" t="e">
        <f>IF([1]!PATISSERIE[[#This Row],[Colonne34]]="","",([1]!PATISSERIE[[#This Row],[Colonne37]]*(1+$G$14)))</f>
        <v>#REF!</v>
      </c>
      <c r="C1269" s="35">
        <v>0.37661001600000005</v>
      </c>
      <c r="D1269" s="35">
        <v>0.37661001600000005</v>
      </c>
      <c r="G1269" s="75"/>
    </row>
    <row r="1270" spans="1:7" x14ac:dyDescent="0.25">
      <c r="A1270" s="39" t="s">
        <v>1192</v>
      </c>
      <c r="B1270" s="35">
        <v>0.91</v>
      </c>
      <c r="C1270" s="35">
        <v>0.91</v>
      </c>
      <c r="D1270" s="35">
        <v>0.91</v>
      </c>
      <c r="G1270" s="75"/>
    </row>
    <row r="1271" spans="1:7" x14ac:dyDescent="0.25">
      <c r="A1271" s="32" t="s">
        <v>1193</v>
      </c>
      <c r="B1271" s="35" t="e">
        <f>IF([1]!PATISSERIE[[#This Row],[Colonne34]]="","",([1]!PATISSERIE[[#This Row],[Colonne37]]*(1+$G$14)))</f>
        <v>#REF!</v>
      </c>
      <c r="C1271" s="35">
        <v>1.0287658791083611</v>
      </c>
      <c r="D1271" s="35">
        <v>1.0287658791083611</v>
      </c>
      <c r="G1271" s="75"/>
    </row>
    <row r="1272" spans="1:7" x14ac:dyDescent="0.25">
      <c r="A1272" s="29" t="s">
        <v>1194</v>
      </c>
      <c r="B1272" s="35">
        <v>2.38</v>
      </c>
      <c r="C1272" s="35">
        <v>2.38</v>
      </c>
      <c r="D1272" s="35">
        <v>2.38</v>
      </c>
      <c r="G1272" s="75"/>
    </row>
    <row r="1273" spans="1:7" x14ac:dyDescent="0.25">
      <c r="A1273" s="32" t="s">
        <v>1195</v>
      </c>
      <c r="B1273" s="35" t="e">
        <f>IF([1]!PATISSERIE[[#This Row],[Colonne34]]="","",([1]!PATISSERIE[[#This Row],[Colonne37]]*(1+$G$14)))</f>
        <v>#REF!</v>
      </c>
      <c r="C1273" s="35">
        <v>0.38716995450314651</v>
      </c>
      <c r="D1273" s="35">
        <v>0.38716995450314651</v>
      </c>
      <c r="G1273" s="75"/>
    </row>
    <row r="1274" spans="1:7" x14ac:dyDescent="0.25">
      <c r="A1274" s="32" t="s">
        <v>1196</v>
      </c>
      <c r="B1274" s="35" t="e">
        <f>IF([1]!PATISSERIE[[#This Row],[Colonne34]]="","",([1]!PATISSERIE[[#This Row],[Colonne37]]*(1+$G$14)))</f>
        <v>#REF!</v>
      </c>
      <c r="C1274" s="35">
        <v>0.38716995450314651</v>
      </c>
      <c r="D1274" s="35">
        <v>0.38716995450314651</v>
      </c>
      <c r="G1274" s="75"/>
    </row>
    <row r="1275" spans="1:7" x14ac:dyDescent="0.25">
      <c r="A1275" s="32" t="s">
        <v>1197</v>
      </c>
      <c r="B1275" s="35" t="e">
        <f>IF([1]!PATISSERIE[[#This Row],[Colonne34]]="","",([1]!PATISSERIE[[#This Row],[Colonne37]]*(1+$G$14)))</f>
        <v>#REF!</v>
      </c>
      <c r="C1275" s="35">
        <v>0.6637199220053942</v>
      </c>
      <c r="D1275" s="35">
        <v>0.6637199220053942</v>
      </c>
      <c r="G1275" s="75"/>
    </row>
    <row r="1276" spans="1:7" x14ac:dyDescent="0.25">
      <c r="A1276" s="32" t="s">
        <v>1198</v>
      </c>
      <c r="B1276" s="35" t="e">
        <f>IF([1]!PATISSERIE[[#This Row],[Colonne34]]="","",([1]!PATISSERIE[[#This Row],[Colonne37]]*(1+$G$14)))</f>
        <v>#REF!</v>
      </c>
      <c r="C1276" s="35">
        <v>0.6637199220053942</v>
      </c>
      <c r="D1276" s="35">
        <v>0.6637199220053942</v>
      </c>
      <c r="G1276" s="75"/>
    </row>
    <row r="1277" spans="1:7" x14ac:dyDescent="0.25">
      <c r="A1277" s="64" t="s">
        <v>1199</v>
      </c>
      <c r="B1277" s="35" t="e">
        <f>IF([1]!PATISSERIE[[#This Row],[Colonne34]]="","",([1]!PATISSERIE[[#This Row],[Colonne37]]*(1+$G$14)))</f>
        <v>#REF!</v>
      </c>
      <c r="C1277" s="35">
        <v>1.0102199999999999</v>
      </c>
      <c r="D1277" s="35">
        <v>1.0102199999999999</v>
      </c>
      <c r="G1277" s="75"/>
    </row>
    <row r="1278" spans="1:7" x14ac:dyDescent="0.25">
      <c r="A1278" s="64" t="s">
        <v>1200</v>
      </c>
      <c r="B1278" s="35" t="e">
        <f>IF([1]!PATISSERIE[[#This Row],[Colonne34]]="","",([1]!PATISSERIE[[#This Row],[Colonne37]]*(1+$G$14)))</f>
        <v>#REF!</v>
      </c>
      <c r="C1278" s="35">
        <v>1.0194038181818181</v>
      </c>
      <c r="D1278" s="35">
        <v>1.0194038181818181</v>
      </c>
      <c r="G1278" s="75"/>
    </row>
    <row r="1279" spans="1:7" x14ac:dyDescent="0.25">
      <c r="A1279" s="39" t="s">
        <v>1201</v>
      </c>
      <c r="B1279" s="35">
        <v>1.08</v>
      </c>
      <c r="C1279" s="35">
        <v>1.08</v>
      </c>
      <c r="D1279" s="35">
        <v>1.08</v>
      </c>
      <c r="G1279" s="75"/>
    </row>
    <row r="1280" spans="1:7" x14ac:dyDescent="0.25">
      <c r="A1280" s="39" t="s">
        <v>1202</v>
      </c>
      <c r="B1280" s="35">
        <v>1.08</v>
      </c>
      <c r="C1280" s="35">
        <v>1.08</v>
      </c>
      <c r="D1280" s="35">
        <v>1.08</v>
      </c>
      <c r="G1280" s="75"/>
    </row>
    <row r="1281" spans="1:7" x14ac:dyDescent="0.25">
      <c r="A1281" s="64" t="s">
        <v>1203</v>
      </c>
      <c r="B1281" s="35" t="e">
        <f>IF([1]!PATISSERIE[[#This Row],[Colonne34]]="","",([1]!PATISSERIE[[#This Row],[Colonne37]]*(1+$G$14)))</f>
        <v>#REF!</v>
      </c>
      <c r="C1281" s="35">
        <v>1.0102199999999999</v>
      </c>
      <c r="D1281" s="35">
        <v>1.0102199999999999</v>
      </c>
      <c r="G1281" s="75"/>
    </row>
    <row r="1282" spans="1:7" x14ac:dyDescent="0.25">
      <c r="A1282" s="32" t="s">
        <v>1204</v>
      </c>
      <c r="B1282" s="35" t="e">
        <f>IF([1]!PATISSERIE[[#This Row],[Colonne34]]="","",([1]!PATISSERIE[[#This Row],[Colonne37]]*(1+$G$14)))</f>
        <v>#REF!</v>
      </c>
      <c r="C1282" s="35">
        <v>0.6637199220053942</v>
      </c>
      <c r="D1282" s="35">
        <v>0.6637199220053942</v>
      </c>
      <c r="G1282" s="75"/>
    </row>
    <row r="1283" spans="1:7" x14ac:dyDescent="0.25">
      <c r="A1283" s="64" t="s">
        <v>1205</v>
      </c>
      <c r="B1283" s="35" t="e">
        <f>IF([1]!PATISSERIE[[#This Row],[Colonne34]]="","",([1]!PATISSERIE[[#This Row],[Colonne37]]*(1+$G$14)))</f>
        <v>#REF!</v>
      </c>
      <c r="C1283" s="35">
        <v>0.92756563636363631</v>
      </c>
      <c r="D1283" s="35">
        <v>0.92756563636363631</v>
      </c>
      <c r="G1283" s="75"/>
    </row>
    <row r="1284" spans="1:7" x14ac:dyDescent="0.25">
      <c r="A1284" s="39" t="s">
        <v>1206</v>
      </c>
      <c r="B1284" s="35" t="e">
        <f>IF([1]!PATISSERIE[[#This Row],[Colonne34]]="","",([1]!PATISSERIE[[#This Row],[Colonne37]]*(1+$G$14)))</f>
        <v>#REF!</v>
      </c>
      <c r="C1284" s="35">
        <v>0.92738196000000006</v>
      </c>
      <c r="D1284" s="35">
        <v>0.92738196000000006</v>
      </c>
      <c r="G1284" s="75"/>
    </row>
    <row r="1285" spans="1:7" x14ac:dyDescent="0.25">
      <c r="A1285" s="39" t="s">
        <v>1207</v>
      </c>
      <c r="B1285" s="35">
        <v>1.1200000000000001</v>
      </c>
      <c r="C1285" s="35">
        <v>1.1200000000000001</v>
      </c>
      <c r="D1285" s="35">
        <v>1.1200000000000001</v>
      </c>
      <c r="G1285" s="75"/>
    </row>
    <row r="1286" spans="1:7" x14ac:dyDescent="0.25">
      <c r="A1286" s="39" t="s">
        <v>1208</v>
      </c>
      <c r="B1286" s="35">
        <v>1.22</v>
      </c>
      <c r="C1286" s="35">
        <v>1.22</v>
      </c>
      <c r="D1286" s="35">
        <v>1.22</v>
      </c>
      <c r="G1286" s="75"/>
    </row>
    <row r="1287" spans="1:7" x14ac:dyDescent="0.25">
      <c r="A1287" s="32" t="s">
        <v>1209</v>
      </c>
      <c r="B1287" s="35" t="e">
        <f>IF([1]!PATISSERIE[[#This Row],[Colonne34]]="","",([1]!PATISSERIE[[#This Row],[Colonne37]]*(1+$G$14)))</f>
        <v>#REF!</v>
      </c>
      <c r="C1287" s="35">
        <v>0.6637199220053942</v>
      </c>
      <c r="D1287" s="35">
        <v>0.6637199220053942</v>
      </c>
      <c r="G1287" s="75"/>
    </row>
    <row r="1288" spans="1:7" x14ac:dyDescent="0.25">
      <c r="A1288" s="29" t="s">
        <v>1210</v>
      </c>
      <c r="B1288" s="35">
        <v>0.83</v>
      </c>
      <c r="C1288" s="35">
        <v>0.83</v>
      </c>
      <c r="D1288" s="35">
        <v>0.83</v>
      </c>
      <c r="G1288" s="75"/>
    </row>
    <row r="1289" spans="1:7" x14ac:dyDescent="0.25">
      <c r="A1289" s="29" t="s">
        <v>1211</v>
      </c>
      <c r="B1289" s="35">
        <v>1.0900000000000001</v>
      </c>
      <c r="C1289" s="35">
        <v>1.0900000000000001</v>
      </c>
      <c r="D1289" s="35">
        <v>1.0900000000000001</v>
      </c>
      <c r="G1289" s="75"/>
    </row>
    <row r="1290" spans="1:7" x14ac:dyDescent="0.25">
      <c r="A1290" s="29" t="s">
        <v>1212</v>
      </c>
      <c r="B1290" s="35">
        <v>1.06</v>
      </c>
      <c r="C1290" s="35">
        <v>1.06</v>
      </c>
      <c r="D1290" s="35">
        <v>1.06</v>
      </c>
      <c r="G1290" s="75"/>
    </row>
    <row r="1291" spans="1:7" x14ac:dyDescent="0.25">
      <c r="A1291" s="32" t="s">
        <v>1213</v>
      </c>
      <c r="B1291" s="35" t="e">
        <f>IF([1]!PATISSERIE[[#This Row],[Colonne34]]="","",([1]!PATISSERIE[[#This Row],[Colonne37]]*(1+$G$14)))</f>
        <v>#REF!</v>
      </c>
      <c r="C1291" s="35">
        <v>0.79646390640647302</v>
      </c>
      <c r="D1291" s="35">
        <v>0.79646390640647302</v>
      </c>
      <c r="G1291" s="75"/>
    </row>
    <row r="1292" spans="1:7" x14ac:dyDescent="0.25">
      <c r="A1292" s="29" t="s">
        <v>1214</v>
      </c>
      <c r="B1292" s="35" t="e">
        <f>IF([1]!PATISSERIE[[#This Row],[Colonne34]]="","",([1]!PATISSERIE[[#This Row],[Colonne37]]*(1+$G$14)))</f>
        <v>#REF!</v>
      </c>
      <c r="C1292" s="35">
        <v>0.92758400399999996</v>
      </c>
      <c r="D1292" s="35">
        <v>0.92758400399999996</v>
      </c>
      <c r="G1292" s="75"/>
    </row>
    <row r="1293" spans="1:7" x14ac:dyDescent="0.25">
      <c r="A1293" s="64" t="s">
        <v>1215</v>
      </c>
      <c r="B1293" s="35" t="e">
        <f>IF([1]!PATISSERIE[[#This Row],[Colonne34]]="","",([1]!PATISSERIE[[#This Row],[Colonne37]]*(1+$G$14)))</f>
        <v>#REF!</v>
      </c>
      <c r="C1293" s="35">
        <v>0.96430090909090904</v>
      </c>
      <c r="D1293" s="35">
        <v>0.96430090909090904</v>
      </c>
      <c r="G1293" s="75"/>
    </row>
    <row r="1294" spans="1:7" x14ac:dyDescent="0.25">
      <c r="A1294" s="32" t="s">
        <v>1216</v>
      </c>
      <c r="B1294" s="35" t="e">
        <f>IF([1]!PATISSERIE[[#This Row],[Colonne34]]="","",([1]!PATISSERIE[[#This Row],[Colonne37]]*(1+$G$14)))</f>
        <v>#REF!</v>
      </c>
      <c r="C1294" s="35">
        <v>0.85409509090909086</v>
      </c>
      <c r="D1294" s="35">
        <v>0.85409509090909086</v>
      </c>
      <c r="G1294" s="75"/>
    </row>
    <row r="1295" spans="1:7" x14ac:dyDescent="0.25">
      <c r="A1295" s="29" t="s">
        <v>1217</v>
      </c>
      <c r="B1295" s="35">
        <v>1.06</v>
      </c>
      <c r="C1295" s="35">
        <v>1.06</v>
      </c>
      <c r="D1295" s="35">
        <v>1.06</v>
      </c>
      <c r="G1295" s="75"/>
    </row>
    <row r="1296" spans="1:7" x14ac:dyDescent="0.25">
      <c r="A1296" s="29" t="s">
        <v>1218</v>
      </c>
      <c r="B1296" s="35">
        <v>1.06</v>
      </c>
      <c r="C1296" s="35">
        <v>1.06</v>
      </c>
      <c r="D1296" s="35">
        <v>1.06</v>
      </c>
      <c r="G1296" s="75"/>
    </row>
    <row r="1297" spans="1:7" x14ac:dyDescent="0.25">
      <c r="A1297" s="32" t="s">
        <v>1219</v>
      </c>
      <c r="B1297" s="35" t="e">
        <f>IF([1]!PATISSERIE[[#This Row],[Colonne34]]="","",([1]!PATISSERIE[[#This Row],[Colonne37]]*(1+$G$14)))</f>
        <v>#REF!</v>
      </c>
      <c r="C1297" s="35">
        <v>0.95511709090909092</v>
      </c>
      <c r="D1297" s="35">
        <v>0.95511709090909092</v>
      </c>
      <c r="G1297" s="75"/>
    </row>
    <row r="1298" spans="1:7" x14ac:dyDescent="0.25">
      <c r="A1298" s="29" t="s">
        <v>1220</v>
      </c>
      <c r="B1298" s="35" t="e">
        <f>IF([1]!PATISSERIE[[#This Row],[Colonne34]]="","",([1]!PATISSERIE[[#This Row],[Colonne37]]*(1+$G$14)))</f>
        <v>#REF!</v>
      </c>
      <c r="C1298" s="35">
        <v>1.249036008</v>
      </c>
      <c r="D1298" s="35">
        <v>1.249036008</v>
      </c>
      <c r="G1298" s="75"/>
    </row>
    <row r="1299" spans="1:7" x14ac:dyDescent="0.25">
      <c r="A1299" s="32" t="s">
        <v>1221</v>
      </c>
      <c r="B1299" s="35" t="e">
        <f>IF([1]!PATISSERIE[[#This Row],[Colonne34]]="","",([1]!PATISSERIE[[#This Row],[Colonne37]]*(1+$G$14)))</f>
        <v>#REF!</v>
      </c>
      <c r="C1299" s="35">
        <v>0.9955798830080913</v>
      </c>
      <c r="D1299" s="35">
        <v>0.9955798830080913</v>
      </c>
      <c r="G1299" s="75"/>
    </row>
    <row r="1300" spans="1:7" x14ac:dyDescent="0.25">
      <c r="A1300" s="32" t="s">
        <v>1222</v>
      </c>
      <c r="B1300" s="35" t="e">
        <f>IF([1]!PATISSERIE[[#This Row],[Colonne34]]="","",([1]!PATISSERIE[[#This Row],[Colonne37]]*(1+$G$14)))</f>
        <v>#REF!</v>
      </c>
      <c r="C1300" s="35">
        <v>0.88091184</v>
      </c>
      <c r="D1300" s="35">
        <v>0.88091184</v>
      </c>
      <c r="G1300" s="75"/>
    </row>
    <row r="1301" spans="1:7" x14ac:dyDescent="0.25">
      <c r="A1301" s="32" t="s">
        <v>1223</v>
      </c>
      <c r="B1301" s="35" t="e">
        <f>IF([1]!PATISSERIE[[#This Row],[Colonne34]]="","",([1]!PATISSERIE[[#This Row],[Colonne37]]*(1+$G$14)))</f>
        <v>#REF!</v>
      </c>
      <c r="C1301" s="35">
        <v>0.99607692000000003</v>
      </c>
      <c r="D1301" s="35">
        <v>0.99607692000000003</v>
      </c>
      <c r="G1301" s="75"/>
    </row>
    <row r="1302" spans="1:7" x14ac:dyDescent="0.25">
      <c r="A1302" s="32" t="s">
        <v>1224</v>
      </c>
      <c r="B1302" s="35" t="e">
        <f>IF([1]!PATISSERIE[[#This Row],[Colonne34]]="","",([1]!PATISSERIE[[#This Row],[Colonne37]]*(1+$G$14)))</f>
        <v>#REF!</v>
      </c>
      <c r="C1302" s="35">
        <v>0.6637199220053942</v>
      </c>
      <c r="D1302" s="35">
        <v>0.6637199220053942</v>
      </c>
      <c r="G1302" s="75"/>
    </row>
    <row r="1303" spans="1:7" x14ac:dyDescent="0.25">
      <c r="A1303" s="32" t="s">
        <v>1225</v>
      </c>
      <c r="B1303" s="35" t="e">
        <f>IF([1]!PATISSERIE[[#This Row],[Colonne34]]="","",([1]!PATISSERIE[[#This Row],[Colonne37]]*(1+$G$14)))</f>
        <v>#REF!</v>
      </c>
      <c r="C1303" s="35">
        <v>0.6637199220053942</v>
      </c>
      <c r="D1303" s="35">
        <v>0.6637199220053942</v>
      </c>
      <c r="G1303" s="75"/>
    </row>
    <row r="1304" spans="1:7" x14ac:dyDescent="0.25">
      <c r="A1304" s="29" t="s">
        <v>1226</v>
      </c>
      <c r="B1304" s="35" t="e">
        <f>IF([1]!PATISSERIE[[#This Row],[Colonne34]]="","",([1]!PATISSERIE[[#This Row],[Colonne37]]*(1+$G$14)))</f>
        <v>#REF!</v>
      </c>
      <c r="C1304" s="35">
        <v>0.66371454000000008</v>
      </c>
      <c r="D1304" s="35">
        <v>0.66371454000000008</v>
      </c>
      <c r="G1304" s="75"/>
    </row>
    <row r="1305" spans="1:7" x14ac:dyDescent="0.25">
      <c r="A1305" s="64" t="s">
        <v>1227</v>
      </c>
      <c r="B1305" s="35" t="e">
        <f>IF([1]!PATISSERIE[[#This Row],[Colonne34]]="","",([1]!PATISSERIE[[#This Row],[Colonne37]]*(1+$G$14)))</f>
        <v>#REF!</v>
      </c>
      <c r="C1305" s="35">
        <v>0.78393071999999997</v>
      </c>
      <c r="D1305" s="35">
        <v>0.78393071999999997</v>
      </c>
      <c r="G1305" s="75"/>
    </row>
    <row r="1306" spans="1:7" x14ac:dyDescent="0.25">
      <c r="A1306" s="64" t="s">
        <v>1228</v>
      </c>
      <c r="B1306" s="35" t="e">
        <f>IF([1]!PATISSERIE[[#This Row],[Colonne34]]="","",([1]!PATISSERIE[[#This Row],[Colonne37]]*(1+$G$14)))</f>
        <v>#REF!</v>
      </c>
      <c r="C1306" s="35">
        <v>0.78393071999999997</v>
      </c>
      <c r="D1306" s="35">
        <v>0.78393071999999997</v>
      </c>
      <c r="G1306" s="75"/>
    </row>
    <row r="1307" spans="1:7" x14ac:dyDescent="0.25">
      <c r="A1307" s="39" t="s">
        <v>1229</v>
      </c>
      <c r="B1307" s="35">
        <v>0.86</v>
      </c>
      <c r="C1307" s="35">
        <v>0.86</v>
      </c>
      <c r="D1307" s="35">
        <v>0.86</v>
      </c>
      <c r="G1307" s="75"/>
    </row>
    <row r="1308" spans="1:7" x14ac:dyDescent="0.25">
      <c r="A1308" s="64" t="s">
        <v>1230</v>
      </c>
      <c r="B1308" s="35" t="e">
        <f>IF([1]!PATISSERIE[[#This Row],[Colonne34]]="","",([1]!PATISSERIE[[#This Row],[Colonne37]]*(1+$G$14)))</f>
        <v>#REF!</v>
      </c>
      <c r="C1308" s="35">
        <v>0.78393071999999997</v>
      </c>
      <c r="D1308" s="35">
        <v>0.78393071999999997</v>
      </c>
      <c r="G1308" s="75"/>
    </row>
    <row r="1309" spans="1:7" x14ac:dyDescent="0.25">
      <c r="A1309" s="64" t="s">
        <v>1231</v>
      </c>
      <c r="B1309" s="35" t="e">
        <f>IF([1]!PATISSERIE[[#This Row],[Colonne34]]="","",([1]!PATISSERIE[[#This Row],[Colonne37]]*(1+$G$14)))</f>
        <v>#REF!</v>
      </c>
      <c r="C1309" s="35">
        <v>0.78393071999999997</v>
      </c>
      <c r="D1309" s="35">
        <v>0.78393071999999997</v>
      </c>
      <c r="G1309" s="75"/>
    </row>
    <row r="1310" spans="1:7" x14ac:dyDescent="0.25">
      <c r="A1310" s="32" t="s">
        <v>1232</v>
      </c>
      <c r="B1310" s="35" t="e">
        <f>IF([1]!PATISSERIE[[#This Row],[Colonne34]]="","",([1]!PATISSERIE[[#This Row],[Colonne37]]*(1+$G$14)))</f>
        <v>#REF!</v>
      </c>
      <c r="C1310" s="35">
        <v>0.6637199220053942</v>
      </c>
      <c r="D1310" s="35">
        <v>0.6637199220053942</v>
      </c>
      <c r="G1310" s="75"/>
    </row>
    <row r="1311" spans="1:7" x14ac:dyDescent="0.25">
      <c r="A1311" s="32" t="s">
        <v>1233</v>
      </c>
      <c r="B1311" s="35" t="e">
        <f>IF([1]!PATISSERIE[[#This Row],[Colonne34]]="","",([1]!PATISSERIE[[#This Row],[Colonne37]]*(1+$G$14)))</f>
        <v>#REF!</v>
      </c>
      <c r="C1311" s="35">
        <v>0.79646390640647302</v>
      </c>
      <c r="D1311" s="35">
        <v>0.79646390640647302</v>
      </c>
      <c r="G1311" s="75"/>
    </row>
    <row r="1312" spans="1:7" x14ac:dyDescent="0.25">
      <c r="A1312" s="32" t="s">
        <v>1234</v>
      </c>
      <c r="B1312" s="35" t="e">
        <f>IF([1]!PATISSERIE[[#This Row],[Colonne34]]="","",([1]!PATISSERIE[[#This Row],[Colonne37]]*(1+$G$14)))</f>
        <v>#REF!</v>
      </c>
      <c r="C1312" s="35">
        <v>1.0285876363636364</v>
      </c>
      <c r="D1312" s="35">
        <v>1.0285876363636364</v>
      </c>
      <c r="G1312" s="75"/>
    </row>
    <row r="1313" spans="1:7" x14ac:dyDescent="0.25">
      <c r="A1313" s="29" t="s">
        <v>1235</v>
      </c>
      <c r="B1313" s="35">
        <v>0.95</v>
      </c>
      <c r="C1313" s="35">
        <v>0.95</v>
      </c>
      <c r="D1313" s="35">
        <v>0.95</v>
      </c>
      <c r="G1313" s="75"/>
    </row>
    <row r="1314" spans="1:7" x14ac:dyDescent="0.25">
      <c r="A1314" s="64" t="s">
        <v>1236</v>
      </c>
      <c r="B1314" s="35" t="e">
        <f>IF([1]!PATISSERIE[[#This Row],[Colonne34]]="","",([1]!PATISSERIE[[#This Row],[Colonne37]]*(1+$G$14)))</f>
        <v>#REF!</v>
      </c>
      <c r="C1314" s="35">
        <v>0.84491127272727262</v>
      </c>
      <c r="D1314" s="35">
        <v>0.84491127272727262</v>
      </c>
      <c r="G1314" s="75"/>
    </row>
    <row r="1315" spans="1:7" x14ac:dyDescent="0.25">
      <c r="A1315" s="64" t="s">
        <v>1237</v>
      </c>
      <c r="B1315" s="35" t="e">
        <f>IF([1]!PATISSERIE[[#This Row],[Colonne34]]="","",([1]!PATISSERIE[[#This Row],[Colonne37]]*(1+$G$14)))</f>
        <v>#REF!</v>
      </c>
      <c r="C1315" s="35">
        <v>0.90717756000000005</v>
      </c>
      <c r="D1315" s="35">
        <v>0.90717756000000005</v>
      </c>
      <c r="G1315" s="75"/>
    </row>
    <row r="1316" spans="1:7" x14ac:dyDescent="0.25">
      <c r="A1316" s="64" t="s">
        <v>1238</v>
      </c>
      <c r="B1316" s="35" t="e">
        <f>IF([1]!PATISSERIE[[#This Row],[Colonne34]]="","",([1]!PATISSERIE[[#This Row],[Colonne37]]*(1+$G$14)))</f>
        <v>#REF!</v>
      </c>
      <c r="C1316" s="35">
        <v>0.90717756000000005</v>
      </c>
      <c r="D1316" s="35">
        <v>0.90717756000000005</v>
      </c>
      <c r="G1316" s="75"/>
    </row>
    <row r="1317" spans="1:7" x14ac:dyDescent="0.25">
      <c r="A1317" s="64" t="s">
        <v>1239</v>
      </c>
      <c r="B1317" s="35" t="e">
        <f>IF([1]!PATISSERIE[[#This Row],[Colonne34]]="","",([1]!PATISSERIE[[#This Row],[Colonne37]]*(1+$G$14)))</f>
        <v>#REF!</v>
      </c>
      <c r="C1317" s="35">
        <v>0.70715399999999995</v>
      </c>
      <c r="D1317" s="35">
        <v>0.70715399999999995</v>
      </c>
      <c r="G1317" s="75"/>
    </row>
    <row r="1318" spans="1:7" x14ac:dyDescent="0.25">
      <c r="A1318" s="64" t="s">
        <v>1239</v>
      </c>
      <c r="B1318" s="35" t="e">
        <f>IF([1]!PATISSERIE[[#This Row],[Colonne34]]="","",([1]!PATISSERIE[[#This Row],[Colonne37]]*(1+$G$14)))</f>
        <v>#REF!</v>
      </c>
      <c r="C1318" s="35">
        <v>0.90919799999999995</v>
      </c>
      <c r="D1318" s="35">
        <v>0.90919799999999995</v>
      </c>
      <c r="G1318" s="75"/>
    </row>
    <row r="1319" spans="1:7" x14ac:dyDescent="0.25">
      <c r="A1319" s="32" t="s">
        <v>1240</v>
      </c>
      <c r="B1319" s="35" t="e">
        <f>IF([1]!PATISSERIE[[#This Row],[Colonne34]]="","",([1]!PATISSERIE[[#This Row],[Colonne37]]*(1+$G$14)))</f>
        <v>#REF!</v>
      </c>
      <c r="C1319" s="35">
        <v>0.9955798830080913</v>
      </c>
      <c r="D1319" s="35">
        <v>0.9955798830080913</v>
      </c>
      <c r="G1319" s="75"/>
    </row>
    <row r="1320" spans="1:7" x14ac:dyDescent="0.25">
      <c r="A1320" s="29" t="s">
        <v>1241</v>
      </c>
      <c r="B1320" s="35">
        <v>0.89</v>
      </c>
      <c r="C1320" s="35">
        <v>0.89</v>
      </c>
      <c r="D1320" s="35">
        <v>0.89</v>
      </c>
      <c r="G1320" s="75"/>
    </row>
    <row r="1321" spans="1:7" x14ac:dyDescent="0.25">
      <c r="A1321" s="32" t="s">
        <v>1242</v>
      </c>
      <c r="B1321" s="35" t="e">
        <f>IF([1]!PATISSERIE[[#This Row],[Colonne34]]="","",([1]!PATISSERIE[[#This Row],[Colonne37]]*(1+$G$14)))</f>
        <v>#REF!</v>
      </c>
      <c r="C1321" s="35">
        <v>1.0619518752086305</v>
      </c>
      <c r="D1321" s="35">
        <v>1.0619518752086305</v>
      </c>
      <c r="G1321" s="75"/>
    </row>
    <row r="1322" spans="1:7" x14ac:dyDescent="0.25">
      <c r="A1322" s="32" t="s">
        <v>1243</v>
      </c>
      <c r="B1322" s="35" t="e">
        <f>IF([1]!PATISSERIE[[#This Row],[Colonne34]]="","",([1]!PATISSERIE[[#This Row],[Colonne37]]*(1+$G$14)))</f>
        <v>#REF!</v>
      </c>
      <c r="C1322" s="35">
        <v>1.08407587260881</v>
      </c>
      <c r="D1322" s="35">
        <v>1.08407587260881</v>
      </c>
      <c r="G1322" s="75"/>
    </row>
    <row r="1323" spans="1:7" x14ac:dyDescent="0.25">
      <c r="A1323" s="32" t="s">
        <v>1244</v>
      </c>
      <c r="B1323" s="35" t="e">
        <f>IF([1]!PATISSERIE[[#This Row],[Colonne34]]="","",([1]!PATISSERIE[[#This Row],[Colonne37]]*(1+$G$14)))</f>
        <v>#REF!</v>
      </c>
      <c r="C1323" s="35">
        <v>1.08407587260881</v>
      </c>
      <c r="D1323" s="35">
        <v>1.08407587260881</v>
      </c>
      <c r="G1323" s="75"/>
    </row>
    <row r="1324" spans="1:7" x14ac:dyDescent="0.25">
      <c r="A1324" s="32" t="s">
        <v>1245</v>
      </c>
      <c r="B1324" s="35" t="e">
        <f>IF([1]!PATISSERIE[[#This Row],[Colonne34]]="","",([1]!PATISSERIE[[#This Row],[Colonne37]]*(1+$G$14)))</f>
        <v>#REF!</v>
      </c>
      <c r="C1324" s="35">
        <v>0.9955798830080913</v>
      </c>
      <c r="D1324" s="35">
        <v>0.9955798830080913</v>
      </c>
      <c r="G1324" s="75"/>
    </row>
    <row r="1325" spans="1:7" x14ac:dyDescent="0.25">
      <c r="A1325" s="29" t="s">
        <v>1246</v>
      </c>
      <c r="B1325" s="35">
        <v>0.89</v>
      </c>
      <c r="C1325" s="35">
        <v>0.89</v>
      </c>
      <c r="D1325" s="35">
        <v>0.89</v>
      </c>
      <c r="G1325" s="75"/>
    </row>
    <row r="1326" spans="1:7" x14ac:dyDescent="0.25">
      <c r="A1326" s="29" t="s">
        <v>1247</v>
      </c>
      <c r="B1326" s="35">
        <v>0.95</v>
      </c>
      <c r="C1326" s="35">
        <v>0.95</v>
      </c>
      <c r="D1326" s="35">
        <v>0.95</v>
      </c>
      <c r="G1326" s="75"/>
    </row>
    <row r="1327" spans="1:7" x14ac:dyDescent="0.25">
      <c r="A1327" s="32" t="s">
        <v>1248</v>
      </c>
      <c r="B1327" s="35" t="e">
        <f>IF([1]!PATISSERIE[[#This Row],[Colonne34]]="","",([1]!PATISSERIE[[#This Row],[Colonne37]]*(1+$G$14)))</f>
        <v>#REF!</v>
      </c>
      <c r="C1327" s="35">
        <v>0.9955798830080913</v>
      </c>
      <c r="D1327" s="35">
        <v>0.9955798830080913</v>
      </c>
      <c r="G1327" s="75"/>
    </row>
    <row r="1328" spans="1:7" x14ac:dyDescent="0.25">
      <c r="A1328" s="64" t="s">
        <v>1249</v>
      </c>
      <c r="B1328" s="35" t="e">
        <f>IF([1]!PATISSERIE[[#This Row],[Colonne34]]="","",([1]!PATISSERIE[[#This Row],[Colonne37]]*(1+$G$14)))</f>
        <v>#REF!</v>
      </c>
      <c r="C1328" s="35">
        <v>1.0285876363636364</v>
      </c>
      <c r="D1328" s="35">
        <v>1.0285876363636364</v>
      </c>
      <c r="G1328" s="75"/>
    </row>
    <row r="1329" spans="1:7" x14ac:dyDescent="0.25">
      <c r="A1329" s="39" t="s">
        <v>1250</v>
      </c>
      <c r="B1329" s="35">
        <v>0.84</v>
      </c>
      <c r="C1329" s="35">
        <v>0.84</v>
      </c>
      <c r="D1329" s="35">
        <v>0.84</v>
      </c>
      <c r="G1329" s="75"/>
    </row>
    <row r="1330" spans="1:7" x14ac:dyDescent="0.25">
      <c r="A1330" s="32" t="s">
        <v>1251</v>
      </c>
      <c r="B1330" s="35" t="e">
        <f>IF([1]!PATISSERIE[[#This Row],[Colonne34]]="","",([1]!PATISSERIE[[#This Row],[Colonne37]]*(1+$G$14)))</f>
        <v>#REF!</v>
      </c>
      <c r="C1330" s="35">
        <v>0.98223690600000002</v>
      </c>
      <c r="D1330" s="35">
        <v>0.98223690600000002</v>
      </c>
      <c r="G1330" s="75"/>
    </row>
    <row r="1331" spans="1:7" x14ac:dyDescent="0.25">
      <c r="A1331" s="32" t="s">
        <v>1252</v>
      </c>
      <c r="B1331" s="35" t="e">
        <f>IF([1]!PATISSERIE[[#This Row],[Colonne34]]="","",([1]!PATISSERIE[[#This Row],[Colonne37]]*(1+$G$14)))</f>
        <v>#REF!</v>
      </c>
      <c r="C1331" s="35">
        <v>0.79646390640647302</v>
      </c>
      <c r="D1331" s="35">
        <v>0.79646390640647302</v>
      </c>
      <c r="G1331" s="75"/>
    </row>
    <row r="1332" spans="1:7" x14ac:dyDescent="0.25">
      <c r="A1332" s="29" t="s">
        <v>1253</v>
      </c>
      <c r="B1332" s="35" t="e">
        <f>IF([1]!PATISSERIE[[#This Row],[Colonne34]]="","",([1]!PATISSERIE[[#This Row],[Colonne37]]*(1+$G$14)))</f>
        <v>#REF!</v>
      </c>
      <c r="C1332" s="35">
        <v>0.495916998</v>
      </c>
      <c r="D1332" s="35">
        <v>0.495916998</v>
      </c>
      <c r="G1332" s="75"/>
    </row>
    <row r="1333" spans="1:7" x14ac:dyDescent="0.25">
      <c r="A1333" s="32" t="s">
        <v>1254</v>
      </c>
      <c r="B1333" s="35" t="e">
        <f>IF([1]!PATISSERIE[[#This Row],[Colonne34]]="","",([1]!PATISSERIE[[#This Row],[Colonne37]]*(1+$G$14)))</f>
        <v>#REF!</v>
      </c>
      <c r="C1333" s="35">
        <v>1.0836905454545454</v>
      </c>
      <c r="D1333" s="35">
        <v>1.0836905454545454</v>
      </c>
      <c r="G1333" s="75"/>
    </row>
    <row r="1334" spans="1:7" x14ac:dyDescent="0.25">
      <c r="A1334" s="29" t="s">
        <v>1255</v>
      </c>
      <c r="B1334" s="35">
        <v>1.25</v>
      </c>
      <c r="C1334" s="35">
        <v>1.25</v>
      </c>
      <c r="D1334" s="35">
        <v>1.25</v>
      </c>
      <c r="G1334" s="75"/>
    </row>
    <row r="1335" spans="1:7" x14ac:dyDescent="0.25">
      <c r="A1335" s="32" t="s">
        <v>1256</v>
      </c>
      <c r="B1335" s="35" t="e">
        <f>IF([1]!PATISSERIE[[#This Row],[Colonne34]]="","",([1]!PATISSERIE[[#This Row],[Colonne37]]*(1+$G$14)))</f>
        <v>#REF!</v>
      </c>
      <c r="C1335" s="35">
        <v>1.0836905454545454</v>
      </c>
      <c r="D1335" s="35">
        <v>1.0836905454545454</v>
      </c>
      <c r="G1335" s="75"/>
    </row>
    <row r="1336" spans="1:7" x14ac:dyDescent="0.25">
      <c r="A1336" s="32" t="s">
        <v>1257</v>
      </c>
      <c r="B1336" s="35" t="e">
        <f>IF([1]!PATISSERIE[[#This Row],[Colonne34]]="","",([1]!PATISSERIE[[#This Row],[Colonne37]]*(1+$G$14)))</f>
        <v>#REF!</v>
      </c>
      <c r="C1336" s="35">
        <v>0.38716995450314651</v>
      </c>
      <c r="D1336" s="35">
        <v>0.38716995450314651</v>
      </c>
      <c r="G1336" s="75"/>
    </row>
    <row r="1337" spans="1:7" x14ac:dyDescent="0.25">
      <c r="A1337" s="29" t="s">
        <v>1258</v>
      </c>
      <c r="B1337" s="35">
        <v>0.82</v>
      </c>
      <c r="C1337" s="35">
        <v>0.82</v>
      </c>
      <c r="D1337" s="35">
        <v>0.82</v>
      </c>
      <c r="G1337" s="75"/>
    </row>
    <row r="1338" spans="1:7" x14ac:dyDescent="0.25">
      <c r="A1338" s="32" t="s">
        <v>1259</v>
      </c>
      <c r="B1338" s="35" t="e">
        <f>IF([1]!PATISSERIE[[#This Row],[Colonne34]]="","",([1]!PATISSERIE[[#This Row],[Colonne37]]*(1+$G$14)))</f>
        <v>#REF!</v>
      </c>
      <c r="C1338" s="35">
        <v>0.49778994150404565</v>
      </c>
      <c r="D1338" s="35">
        <v>0.49778994150404565</v>
      </c>
      <c r="G1338" s="75"/>
    </row>
    <row r="1339" spans="1:7" x14ac:dyDescent="0.25">
      <c r="A1339" s="29" t="s">
        <v>1260</v>
      </c>
      <c r="B1339" s="35" t="e">
        <f>IF([1]!PATISSERIE[[#This Row],[Colonne34]]="","",([1]!PATISSERIE[[#This Row],[Colonne37]]*(1+$G$14)))</f>
        <v>#REF!</v>
      </c>
      <c r="C1339" s="35">
        <v>1.1000000000000001</v>
      </c>
      <c r="D1339" s="35">
        <v>1.1000000000000001</v>
      </c>
      <c r="G1339" s="75"/>
    </row>
    <row r="1340" spans="1:7" x14ac:dyDescent="0.25">
      <c r="A1340" s="32" t="s">
        <v>1261</v>
      </c>
      <c r="B1340" s="35" t="e">
        <f>IF([1]!PATISSERIE[[#This Row],[Colonne34]]="","",([1]!PATISSERIE[[#This Row],[Colonne37]]*(1+$G$14)))</f>
        <v>#REF!</v>
      </c>
      <c r="C1340" s="35">
        <v>0.86283589860701226</v>
      </c>
      <c r="D1340" s="35">
        <v>0.86283589860701226</v>
      </c>
      <c r="G1340" s="75"/>
    </row>
    <row r="1341" spans="1:7" x14ac:dyDescent="0.25">
      <c r="A1341" s="32" t="s">
        <v>1262</v>
      </c>
      <c r="B1341" s="35" t="e">
        <f>IF([1]!PATISSERIE[[#This Row],[Colonne34]]="","",([1]!PATISSERIE[[#This Row],[Colonne37]]*(1+$G$14)))</f>
        <v>#REF!</v>
      </c>
      <c r="C1341" s="35">
        <v>1.0287658791083611</v>
      </c>
      <c r="D1341" s="35">
        <v>1.0287658791083611</v>
      </c>
      <c r="G1341" s="75"/>
    </row>
    <row r="1342" spans="1:7" x14ac:dyDescent="0.25">
      <c r="A1342" s="64" t="s">
        <v>1263</v>
      </c>
      <c r="B1342" s="35" t="e">
        <f>IF([1]!PATISSERIE[[#This Row],[Colonne34]]="","",([1]!PATISSERIE[[#This Row],[Colonne37]]*(1+$G$14)))</f>
        <v>#REF!</v>
      </c>
      <c r="C1342" s="35">
        <v>1.4729007599999999</v>
      </c>
      <c r="D1342" s="35">
        <v>1.4729007599999999</v>
      </c>
      <c r="G1342" s="75"/>
    </row>
    <row r="1343" spans="1:7" x14ac:dyDescent="0.25">
      <c r="A1343" s="32" t="s">
        <v>1264</v>
      </c>
      <c r="B1343" s="35" t="e">
        <f>IF([1]!PATISSERIE[[#This Row],[Colonne34]]="","",([1]!PATISSERIE[[#This Row],[Colonne37]]*(1+$G$14)))</f>
        <v>#REF!</v>
      </c>
      <c r="C1343" s="35">
        <v>1.0287658791083611</v>
      </c>
      <c r="D1343" s="35">
        <v>1.0287658791083611</v>
      </c>
      <c r="G1343" s="75"/>
    </row>
    <row r="1344" spans="1:7" x14ac:dyDescent="0.25">
      <c r="A1344" s="32" t="s">
        <v>1265</v>
      </c>
      <c r="B1344" s="35" t="e">
        <f>IF([1]!PATISSERIE[[#This Row],[Colonne34]]="","",([1]!PATISSERIE[[#This Row],[Colonne37]]*(1+$G$14)))</f>
        <v>#REF!</v>
      </c>
      <c r="C1344" s="35">
        <v>0.94026988950764145</v>
      </c>
      <c r="D1344" s="35">
        <v>0.94026988950764145</v>
      </c>
      <c r="G1344" s="75"/>
    </row>
    <row r="1345" spans="1:7" x14ac:dyDescent="0.25">
      <c r="A1345" s="29" t="s">
        <v>1266</v>
      </c>
      <c r="B1345" s="35">
        <v>1.07</v>
      </c>
      <c r="C1345" s="35">
        <v>1.07</v>
      </c>
      <c r="D1345" s="35">
        <v>1.07</v>
      </c>
      <c r="G1345" s="75"/>
    </row>
    <row r="1346" spans="1:7" x14ac:dyDescent="0.25">
      <c r="A1346" s="32" t="s">
        <v>1267</v>
      </c>
      <c r="B1346" s="35" t="e">
        <f>IF([1]!PATISSERIE[[#This Row],[Colonne34]]="","",([1]!PATISSERIE[[#This Row],[Colonne37]]*(1+$G$14)))</f>
        <v>#REF!</v>
      </c>
      <c r="C1346" s="35">
        <v>1.1172618687090798</v>
      </c>
      <c r="D1346" s="35">
        <v>1.1172618687090798</v>
      </c>
      <c r="G1346" s="75"/>
    </row>
    <row r="1347" spans="1:7" x14ac:dyDescent="0.25">
      <c r="A1347" s="29" t="s">
        <v>1268</v>
      </c>
      <c r="B1347" s="35">
        <v>1.89</v>
      </c>
      <c r="C1347" s="35">
        <v>1.89</v>
      </c>
      <c r="D1347" s="35">
        <v>1.89</v>
      </c>
      <c r="G1347" s="75"/>
    </row>
    <row r="1348" spans="1:7" x14ac:dyDescent="0.25">
      <c r="A1348" s="32" t="s">
        <v>1269</v>
      </c>
      <c r="B1348" s="35" t="e">
        <f>IF([1]!PATISSERIE[[#This Row],[Colonne34]]="","",([1]!PATISSERIE[[#This Row],[Colonne37]]*(1+$G$14)))</f>
        <v>#REF!</v>
      </c>
      <c r="C1348" s="35">
        <v>0.6637199220053942</v>
      </c>
      <c r="D1348" s="35">
        <v>0.6637199220053942</v>
      </c>
      <c r="G1348" s="75"/>
    </row>
    <row r="1349" spans="1:7" x14ac:dyDescent="0.25">
      <c r="A1349" s="64" t="s">
        <v>1145</v>
      </c>
      <c r="B1349" s="35" t="e">
        <f>IF([1]!PATISSERIE[[#This Row],[Colonne34]]="","",([1]!PATISSERIE[[#This Row],[Colonne37]]*(1+$G$14)))</f>
        <v>#REF!</v>
      </c>
      <c r="C1349" s="35">
        <v>0.93674945454545455</v>
      </c>
      <c r="D1349" s="35">
        <v>0.93674945454545455</v>
      </c>
      <c r="G1349" s="75"/>
    </row>
    <row r="1350" spans="1:7" x14ac:dyDescent="0.25">
      <c r="A1350" s="39" t="s">
        <v>1270</v>
      </c>
      <c r="B1350" s="35">
        <v>1.03</v>
      </c>
      <c r="C1350" s="35">
        <v>1.03</v>
      </c>
      <c r="D1350" s="35">
        <v>1.03</v>
      </c>
      <c r="G1350" s="75"/>
    </row>
    <row r="1351" spans="1:7" x14ac:dyDescent="0.25">
      <c r="A1351" s="32" t="s">
        <v>1271</v>
      </c>
      <c r="B1351" s="35" t="e">
        <f>IF([1]!PATISSERIE[[#This Row],[Colonne34]]="","",([1]!PATISSERIE[[#This Row],[Colonne37]]*(1+$G$14)))</f>
        <v>#REF!</v>
      </c>
      <c r="C1351" s="35">
        <v>0.6637199220053942</v>
      </c>
      <c r="D1351" s="35">
        <v>0.6637199220053942</v>
      </c>
      <c r="G1351" s="75"/>
    </row>
    <row r="1352" spans="1:7" x14ac:dyDescent="0.25">
      <c r="A1352" s="32" t="s">
        <v>1272</v>
      </c>
      <c r="B1352" s="35" t="e">
        <f>IF([1]!PATISSERIE[[#This Row],[Colonne34]]="","",([1]!PATISSERIE[[#This Row],[Colonne37]]*(1+$G$14)))</f>
        <v>#REF!</v>
      </c>
      <c r="C1352" s="35">
        <v>0.6637199220053942</v>
      </c>
      <c r="D1352" s="35">
        <v>0.6637199220053942</v>
      </c>
      <c r="G1352" s="75"/>
    </row>
    <row r="1353" spans="1:7" x14ac:dyDescent="0.25">
      <c r="A1353" s="29" t="s">
        <v>1273</v>
      </c>
      <c r="B1353" s="35">
        <v>0.91</v>
      </c>
      <c r="C1353" s="35">
        <v>0.91</v>
      </c>
      <c r="D1353" s="35">
        <v>0.91</v>
      </c>
      <c r="G1353" s="75"/>
    </row>
    <row r="1354" spans="1:7" x14ac:dyDescent="0.25">
      <c r="A1354" s="29" t="s">
        <v>1274</v>
      </c>
      <c r="B1354" s="35" t="e">
        <f>IF([1]!PATISSERIE[[#This Row],[Colonne34]]="","",([1]!PATISSERIE[[#This Row],[Colonne37]]*(1+$G$14)))</f>
        <v>#REF!</v>
      </c>
      <c r="C1354" s="35">
        <v>0.77800000000000002</v>
      </c>
      <c r="D1354" s="35">
        <v>0.77800000000000002</v>
      </c>
      <c r="G1354" s="75"/>
    </row>
    <row r="1355" spans="1:7" x14ac:dyDescent="0.25">
      <c r="A1355" s="64" t="s">
        <v>1150</v>
      </c>
      <c r="B1355" s="35" t="e">
        <f>IF([1]!PATISSERIE[[#This Row],[Colonne34]]="","",([1]!PATISSERIE[[#This Row],[Colonne37]]*(1+$G$14)))</f>
        <v>#REF!</v>
      </c>
      <c r="C1355" s="35">
        <v>0.66674520000000004</v>
      </c>
      <c r="D1355" s="35">
        <v>0.66674520000000004</v>
      </c>
      <c r="G1355" s="75"/>
    </row>
    <row r="1356" spans="1:7" x14ac:dyDescent="0.25">
      <c r="A1356" s="32" t="s">
        <v>1275</v>
      </c>
      <c r="B1356" s="35" t="e">
        <f>IF([1]!PATISSERIE[[#This Row],[Colonne34]]="","",([1]!PATISSERIE[[#This Row],[Colonne37]]*(1+$G$14)))</f>
        <v>#REF!</v>
      </c>
      <c r="C1356" s="35">
        <v>0.71902991550584361</v>
      </c>
      <c r="D1356" s="35">
        <v>0.71902991550584361</v>
      </c>
      <c r="G1356" s="75"/>
    </row>
    <row r="1357" spans="1:7" x14ac:dyDescent="0.25">
      <c r="A1357" s="32" t="s">
        <v>1276</v>
      </c>
      <c r="B1357" s="35" t="e">
        <f>IF([1]!PATISSERIE[[#This Row],[Colonne34]]="","",([1]!PATISSERIE[[#This Row],[Colonne37]]*(1+$G$14)))</f>
        <v>#REF!</v>
      </c>
      <c r="C1357" s="35">
        <v>0.38716995450314651</v>
      </c>
      <c r="D1357" s="35">
        <v>0.38716995450314651</v>
      </c>
      <c r="G1357" s="75"/>
    </row>
    <row r="1358" spans="1:7" x14ac:dyDescent="0.25">
      <c r="A1358" s="29" t="s">
        <v>1277</v>
      </c>
      <c r="B1358" s="35" t="e">
        <f>IF([1]!PATISSERIE[[#This Row],[Colonne34]]="","",([1]!PATISSERIE[[#This Row],[Colonne37]]*(1+$G$14)))</f>
        <v>#REF!</v>
      </c>
      <c r="C1358" s="35">
        <v>1.0102199999999999</v>
      </c>
      <c r="D1358" s="35">
        <v>1.0102199999999999</v>
      </c>
      <c r="G1358" s="75"/>
    </row>
    <row r="1359" spans="1:7" x14ac:dyDescent="0.25">
      <c r="A1359" s="64" t="s">
        <v>1278</v>
      </c>
      <c r="B1359" s="35" t="e">
        <f>IF([1]!PATISSERIE[[#This Row],[Colonne34]]="","",([1]!PATISSERIE[[#This Row],[Colonne37]]*(1+$G$14)))</f>
        <v>#REF!</v>
      </c>
      <c r="C1359" s="35">
        <v>0.74388927272727268</v>
      </c>
      <c r="D1359" s="35">
        <v>0.74388927272727268</v>
      </c>
      <c r="G1359" s="75"/>
    </row>
    <row r="1360" spans="1:7" x14ac:dyDescent="0.25">
      <c r="A1360" s="32" t="s">
        <v>1279</v>
      </c>
      <c r="B1360" s="35" t="e">
        <f>IF([1]!PATISSERIE[[#This Row],[Colonne34]]="","",([1]!PATISSERIE[[#This Row],[Colonne37]]*(1+$G$14)))</f>
        <v>#REF!</v>
      </c>
      <c r="C1360" s="35">
        <v>0.53097593760431527</v>
      </c>
      <c r="D1360" s="35">
        <v>0.53097593760431527</v>
      </c>
      <c r="G1360" s="75"/>
    </row>
    <row r="1361" spans="1:7" x14ac:dyDescent="0.25">
      <c r="A1361" s="32" t="s">
        <v>1280</v>
      </c>
      <c r="B1361" s="35" t="e">
        <f>IF([1]!PATISSERIE[[#This Row],[Colonne34]]="","",([1]!PATISSERIE[[#This Row],[Colonne37]]*(1+$G$14)))</f>
        <v>#REF!</v>
      </c>
      <c r="C1361" s="35">
        <v>0.86283589860701226</v>
      </c>
      <c r="D1361" s="35">
        <v>0.86283589860701226</v>
      </c>
      <c r="G1361" s="75"/>
    </row>
    <row r="1362" spans="1:7" x14ac:dyDescent="0.25">
      <c r="A1362" s="64" t="s">
        <v>1281</v>
      </c>
      <c r="B1362" s="35" t="e">
        <f>IF([1]!PATISSERIE[[#This Row],[Colonne34]]="","",([1]!PATISSERIE[[#This Row],[Colonne37]]*(1+$G$14)))</f>
        <v>#REF!</v>
      </c>
      <c r="C1362" s="35">
        <v>1.5796167272727271</v>
      </c>
      <c r="D1362" s="35">
        <v>1.5796167272727271</v>
      </c>
      <c r="G1362" s="75"/>
    </row>
    <row r="1363" spans="1:7" x14ac:dyDescent="0.25">
      <c r="A1363" s="32" t="s">
        <v>1282</v>
      </c>
      <c r="B1363" s="35" t="e">
        <f>IF([1]!PATISSERIE[[#This Row],[Colonne34]]="","",([1]!PATISSERIE[[#This Row],[Colonne37]]*(1+$G$14)))</f>
        <v>#REF!</v>
      </c>
      <c r="C1363" s="35">
        <v>0.6637199220053942</v>
      </c>
      <c r="D1363" s="35">
        <v>0.6637199220053942</v>
      </c>
      <c r="G1363" s="75"/>
    </row>
    <row r="1364" spans="1:7" x14ac:dyDescent="0.25">
      <c r="A1364" s="32" t="s">
        <v>1283</v>
      </c>
      <c r="B1364" s="35" t="e">
        <f>IF([1]!PATISSERIE[[#This Row],[Colonne34]]="","",([1]!PATISSERIE[[#This Row],[Colonne37]]*(1+$G$14)))</f>
        <v>#REF!</v>
      </c>
      <c r="C1364" s="35">
        <v>0.9955798830080913</v>
      </c>
      <c r="D1364" s="35">
        <v>0.9955798830080913</v>
      </c>
      <c r="G1364" s="75"/>
    </row>
    <row r="1365" spans="1:7" x14ac:dyDescent="0.25">
      <c r="A1365" s="32" t="s">
        <v>1284</v>
      </c>
      <c r="B1365" s="35" t="e">
        <f>IF([1]!PATISSERIE[[#This Row],[Colonne34]]="","",([1]!PATISSERIE[[#This Row],[Colonne37]]*(1+$G$14)))</f>
        <v>#REF!</v>
      </c>
      <c r="C1365" s="35">
        <v>1.0508898765085408</v>
      </c>
      <c r="D1365" s="35">
        <v>1.0508898765085408</v>
      </c>
      <c r="G1365" s="75"/>
    </row>
    <row r="1366" spans="1:7" x14ac:dyDescent="0.25">
      <c r="A1366" s="32" t="s">
        <v>1285</v>
      </c>
      <c r="B1366" s="35" t="e">
        <f>IF([1]!PATISSERIE[[#This Row],[Colonne34]]="","",([1]!PATISSERIE[[#This Row],[Colonne37]]*(1+$G$14)))</f>
        <v>#REF!</v>
      </c>
      <c r="C1366" s="35">
        <v>0.9955798830080913</v>
      </c>
      <c r="D1366" s="35">
        <v>0.9955798830080913</v>
      </c>
      <c r="G1366" s="75"/>
    </row>
    <row r="1367" spans="1:7" x14ac:dyDescent="0.25">
      <c r="A1367" s="32" t="s">
        <v>1286</v>
      </c>
      <c r="B1367" s="35" t="e">
        <f>IF([1]!PATISSERIE[[#This Row],[Colonne34]]="","",([1]!PATISSERIE[[#This Row],[Colonne37]]*(1+$G$14)))</f>
        <v>#REF!</v>
      </c>
      <c r="C1367" s="35">
        <v>0.9955798830080913</v>
      </c>
      <c r="D1367" s="35">
        <v>0.9955798830080913</v>
      </c>
      <c r="G1367" s="75"/>
    </row>
    <row r="1368" spans="1:7" x14ac:dyDescent="0.25">
      <c r="A1368" s="29" t="s">
        <v>1287</v>
      </c>
      <c r="B1368" s="35" t="e">
        <f>IF([1]!PATISSERIE[[#This Row],[Colonne34]]="","",([1]!PATISSERIE[[#This Row],[Colonne37]]*(1+$G$14)))</f>
        <v>#REF!</v>
      </c>
      <c r="C1368" s="35">
        <v>1.065378012</v>
      </c>
      <c r="D1368" s="35">
        <v>1.065378012</v>
      </c>
      <c r="G1368" s="75"/>
    </row>
    <row r="1369" spans="1:7" x14ac:dyDescent="0.25">
      <c r="A1369" s="32" t="s">
        <v>1288</v>
      </c>
      <c r="B1369" s="35" t="e">
        <f>IF([1]!PATISSERIE[[#This Row],[Colonne34]]="","",([1]!PATISSERIE[[#This Row],[Colonne37]]*(1+$G$14)))</f>
        <v>#REF!</v>
      </c>
      <c r="C1369" s="35">
        <v>1.0653229090909091</v>
      </c>
      <c r="D1369" s="35">
        <v>1.0653229090909091</v>
      </c>
      <c r="G1369" s="75"/>
    </row>
    <row r="1370" spans="1:7" x14ac:dyDescent="0.25">
      <c r="A1370" s="29" t="s">
        <v>1289</v>
      </c>
      <c r="B1370" s="35">
        <v>1.1299999999999999</v>
      </c>
      <c r="C1370" s="35">
        <v>1.1299999999999999</v>
      </c>
      <c r="D1370" s="35">
        <v>1.1299999999999999</v>
      </c>
      <c r="G1370" s="75"/>
    </row>
    <row r="1371" spans="1:7" x14ac:dyDescent="0.25">
      <c r="A1371" s="32" t="s">
        <v>1290</v>
      </c>
      <c r="B1371" s="35" t="e">
        <f>IF([1]!PATISSERIE[[#This Row],[Colonne34]]="","",([1]!PATISSERIE[[#This Row],[Colonne37]]*(1+$G$14)))</f>
        <v>#REF!</v>
      </c>
      <c r="C1371" s="35">
        <v>1.5245138181818179</v>
      </c>
      <c r="D1371" s="35">
        <v>1.5245138181818179</v>
      </c>
      <c r="G1371" s="75"/>
    </row>
    <row r="1372" spans="1:7" x14ac:dyDescent="0.25">
      <c r="A1372" s="32" t="s">
        <v>1291</v>
      </c>
      <c r="B1372" s="35" t="e">
        <f>IF([1]!PATISSERIE[[#This Row],[Colonne34]]="","",([1]!PATISSERIE[[#This Row],[Colonne37]]*(1+$G$14)))</f>
        <v>#REF!</v>
      </c>
      <c r="C1372" s="35">
        <v>1.028606004</v>
      </c>
      <c r="D1372" s="35">
        <v>1.028606004</v>
      </c>
      <c r="G1372" s="75"/>
    </row>
    <row r="1373" spans="1:7" x14ac:dyDescent="0.25">
      <c r="A1373" s="32" t="s">
        <v>1292</v>
      </c>
      <c r="B1373" s="35">
        <v>1.1299999999999999</v>
      </c>
      <c r="C1373" s="35">
        <v>1.1299999999999999</v>
      </c>
      <c r="D1373" s="35">
        <v>1.1299999999999999</v>
      </c>
      <c r="G1373" s="75"/>
    </row>
    <row r="1374" spans="1:7" x14ac:dyDescent="0.25">
      <c r="A1374" s="32" t="s">
        <v>1293</v>
      </c>
      <c r="B1374" s="35" t="e">
        <f>IF([1]!PATISSERIE[[#This Row],[Colonne34]]="","",([1]!PATISSERIE[[#This Row],[Colonne37]]*(1+$G$14)))</f>
        <v>#REF!</v>
      </c>
      <c r="C1374" s="35">
        <v>0.9955798830080913</v>
      </c>
      <c r="D1374" s="35">
        <v>0.9955798830080913</v>
      </c>
      <c r="G1374" s="75"/>
    </row>
    <row r="1375" spans="1:7" x14ac:dyDescent="0.25">
      <c r="A1375" s="32" t="s">
        <v>1294</v>
      </c>
      <c r="B1375" s="35" t="e">
        <f>IF([1]!PATISSERIE[[#This Row],[Colonne34]]="","",([1]!PATISSERIE[[#This Row],[Colonne37]]*(1+$G$14)))</f>
        <v>#REF!</v>
      </c>
      <c r="C1375" s="35">
        <v>1.0285876363636364</v>
      </c>
      <c r="D1375" s="35">
        <v>1.0285876363636364</v>
      </c>
      <c r="G1375" s="75"/>
    </row>
    <row r="1376" spans="1:7" x14ac:dyDescent="0.25">
      <c r="A1376" s="32" t="s">
        <v>1295</v>
      </c>
      <c r="B1376" s="35" t="e">
        <f>IF([1]!PATISSERIE[[#This Row],[Colonne34]]="","",([1]!PATISSERIE[[#This Row],[Colonne37]]*(1+$G$14)))</f>
        <v>#REF!</v>
      </c>
      <c r="C1376" s="35">
        <v>1.0619518752086305</v>
      </c>
      <c r="D1376" s="35">
        <v>1.0619518752086305</v>
      </c>
      <c r="G1376" s="75"/>
    </row>
    <row r="1377" spans="1:7" x14ac:dyDescent="0.25">
      <c r="A1377" s="32" t="s">
        <v>1296</v>
      </c>
      <c r="B1377" s="35" t="e">
        <f>IF([1]!PATISSERIE[[#This Row],[Colonne34]]="","",([1]!PATISSERIE[[#This Row],[Colonne37]]*(1+$G$14)))</f>
        <v>#REF!</v>
      </c>
      <c r="C1377" s="35">
        <v>1.0287658791083611</v>
      </c>
      <c r="D1377" s="35">
        <v>1.0287658791083611</v>
      </c>
      <c r="G1377" s="75"/>
    </row>
    <row r="1378" spans="1:7" x14ac:dyDescent="0.25">
      <c r="A1378" s="32" t="s">
        <v>1297</v>
      </c>
      <c r="B1378" s="35" t="e">
        <f>IF([1]!PATISSERIE[[#This Row],[Colonne34]]="","",([1]!PATISSERIE[[#This Row],[Colonne37]]*(1+$G$14)))</f>
        <v>#REF!</v>
      </c>
      <c r="C1378" s="35">
        <v>0.9955798830080913</v>
      </c>
      <c r="D1378" s="35">
        <v>0.9955798830080913</v>
      </c>
      <c r="G1378" s="75"/>
    </row>
    <row r="1379" spans="1:7" x14ac:dyDescent="0.25">
      <c r="A1379" s="32" t="s">
        <v>1298</v>
      </c>
      <c r="B1379" s="35" t="e">
        <f>IF([1]!PATISSERIE[[#This Row],[Colonne34]]="","",([1]!PATISSERIE[[#This Row],[Colonne37]]*(1+$G$14)))</f>
        <v>#REF!</v>
      </c>
      <c r="C1379" s="35">
        <v>1.0619518752086305</v>
      </c>
      <c r="D1379" s="35">
        <v>1.0619518752086305</v>
      </c>
      <c r="G1379" s="75"/>
    </row>
    <row r="1380" spans="1:7" x14ac:dyDescent="0.25">
      <c r="A1380" s="32" t="s">
        <v>1299</v>
      </c>
      <c r="B1380" s="35" t="e">
        <f>IF([1]!PATISSERIE[[#This Row],[Colonne34]]="","",([1]!PATISSERIE[[#This Row],[Colonne37]]*(1+$G$14)))</f>
        <v>#REF!</v>
      </c>
      <c r="C1380" s="35">
        <v>1.0653229090909091</v>
      </c>
      <c r="D1380" s="35">
        <v>1.0653229090909091</v>
      </c>
      <c r="G1380" s="75"/>
    </row>
    <row r="1381" spans="1:7" x14ac:dyDescent="0.25">
      <c r="A1381" s="29" t="s">
        <v>1300</v>
      </c>
      <c r="B1381" s="35">
        <v>1.21</v>
      </c>
      <c r="C1381" s="35">
        <v>1.21</v>
      </c>
      <c r="D1381" s="35">
        <v>1.21</v>
      </c>
      <c r="G1381" s="75"/>
    </row>
    <row r="1382" spans="1:7" x14ac:dyDescent="0.25">
      <c r="A1382" s="29" t="s">
        <v>1301</v>
      </c>
      <c r="B1382" s="35" t="e">
        <f>IF([1]!PATISSERIE[[#This Row],[Colonne34]]="","",([1]!PATISSERIE[[#This Row],[Colonne37]]*(1+$G$14)))</f>
        <v>#REF!</v>
      </c>
      <c r="C1382" s="35">
        <v>0.93647394000000006</v>
      </c>
      <c r="D1382" s="35">
        <v>0.93647394000000006</v>
      </c>
      <c r="G1382" s="75"/>
    </row>
    <row r="1383" spans="1:7" x14ac:dyDescent="0.25">
      <c r="A1383" s="32" t="s">
        <v>1302</v>
      </c>
      <c r="B1383" s="35" t="e">
        <f>IF([1]!PATISSERIE[[#This Row],[Colonne34]]="","",([1]!PATISSERIE[[#This Row],[Colonne37]]*(1+$G$14)))</f>
        <v>#REF!</v>
      </c>
      <c r="C1383" s="35">
        <v>0.94026988950764145</v>
      </c>
      <c r="D1383" s="35">
        <v>0.94026988950764145</v>
      </c>
      <c r="G1383" s="75"/>
    </row>
    <row r="1384" spans="1:7" x14ac:dyDescent="0.25">
      <c r="A1384" s="32" t="s">
        <v>1303</v>
      </c>
      <c r="B1384" s="35" t="e">
        <f>IF([1]!PATISSERIE[[#This Row],[Colonne34]]="","",([1]!PATISSERIE[[#This Row],[Colonne37]]*(1+$G$14)))</f>
        <v>#REF!</v>
      </c>
      <c r="C1384" s="35">
        <v>1.0518817278613326</v>
      </c>
      <c r="D1384" s="35">
        <v>1.0518817278613326</v>
      </c>
      <c r="G1384" s="75"/>
    </row>
    <row r="1385" spans="1:7" x14ac:dyDescent="0.25">
      <c r="A1385" s="64" t="s">
        <v>1304</v>
      </c>
      <c r="B1385" s="35" t="e">
        <f>IF([1]!PATISSERIE[[#This Row],[Colonne34]]="","",([1]!PATISSERIE[[#This Row],[Colonne37]]*(1+$G$14)))</f>
        <v>#REF!</v>
      </c>
      <c r="C1385" s="35">
        <v>1.0561390909090906</v>
      </c>
      <c r="D1385" s="35">
        <v>1.0561390909090906</v>
      </c>
      <c r="G1385" s="75"/>
    </row>
    <row r="1386" spans="1:7" x14ac:dyDescent="0.25">
      <c r="A1386" s="32" t="s">
        <v>1305</v>
      </c>
      <c r="B1386" s="35" t="e">
        <f>IF([1]!PATISSERIE[[#This Row],[Colonne34]]="","",([1]!PATISSERIE[[#This Row],[Colonne37]]*(1+$G$14)))</f>
        <v>#REF!</v>
      </c>
      <c r="C1386" s="35">
        <v>1.16276322</v>
      </c>
      <c r="D1386" s="35">
        <v>1.16276322</v>
      </c>
      <c r="G1386" s="75"/>
    </row>
    <row r="1387" spans="1:7" x14ac:dyDescent="0.25">
      <c r="A1387" s="29" t="s">
        <v>1306</v>
      </c>
      <c r="B1387" s="35" t="e">
        <f>IF([1]!PATISSERIE[[#This Row],[Colonne34]]="","",([1]!PATISSERIE[[#This Row],[Colonne37]]*(1+$G$14)))</f>
        <v>#REF!</v>
      </c>
      <c r="C1387" s="35">
        <v>1.0561850100000001</v>
      </c>
      <c r="D1387" s="35">
        <v>1.0561850100000001</v>
      </c>
      <c r="G1387" s="75"/>
    </row>
    <row r="1388" spans="1:7" x14ac:dyDescent="0.25">
      <c r="A1388" s="64" t="s">
        <v>1307</v>
      </c>
      <c r="B1388" s="35" t="e">
        <f>IF([1]!PATISSERIE[[#This Row],[Colonne34]]="","",([1]!PATISSERIE[[#This Row],[Colonne37]]*(1+$G$14)))</f>
        <v>#REF!</v>
      </c>
      <c r="C1388" s="35">
        <v>1.0836905454545454</v>
      </c>
      <c r="D1388" s="35">
        <v>1.0836905454545454</v>
      </c>
      <c r="G1388" s="75"/>
    </row>
    <row r="1389" spans="1:7" x14ac:dyDescent="0.25">
      <c r="A1389" s="32" t="s">
        <v>1308</v>
      </c>
      <c r="B1389" s="35" t="e">
        <f>IF([1]!PATISSERIE[[#This Row],[Colonne34]]="","",([1]!PATISSERIE[[#This Row],[Colonne37]]*(1+$G$14)))</f>
        <v>#REF!</v>
      </c>
      <c r="C1389" s="35">
        <v>1.3867565454545454</v>
      </c>
      <c r="D1389" s="35">
        <v>1.3867565454545454</v>
      </c>
      <c r="G1389" s="75"/>
    </row>
    <row r="1390" spans="1:7" x14ac:dyDescent="0.25">
      <c r="A1390" s="32" t="s">
        <v>1309</v>
      </c>
      <c r="B1390" s="35" t="e">
        <f>IF([1]!PATISSERIE[[#This Row],[Colonne34]]="","",([1]!PATISSERIE[[#This Row],[Colonne37]]*(1+$G$14)))</f>
        <v>#REF!</v>
      </c>
      <c r="C1390" s="35">
        <v>1.1938963636363635</v>
      </c>
      <c r="D1390" s="35">
        <v>1.1938963636363635</v>
      </c>
      <c r="G1390" s="75"/>
    </row>
    <row r="1391" spans="1:7" x14ac:dyDescent="0.25">
      <c r="A1391" s="32" t="s">
        <v>1310</v>
      </c>
      <c r="B1391" s="35" t="e">
        <f>IF([1]!PATISSERIE[[#This Row],[Colonne34]]="","",([1]!PATISSERIE[[#This Row],[Colonne37]]*(1+$G$14)))</f>
        <v>#REF!</v>
      </c>
      <c r="C1391" s="35">
        <v>1.1943759745660865</v>
      </c>
      <c r="D1391" s="35">
        <v>1.1943759745660865</v>
      </c>
      <c r="G1391" s="75"/>
    </row>
    <row r="1392" spans="1:7" x14ac:dyDescent="0.25">
      <c r="A1392" s="29" t="s">
        <v>1311</v>
      </c>
      <c r="B1392" s="35">
        <v>1.51</v>
      </c>
      <c r="C1392" s="35">
        <v>1.51</v>
      </c>
      <c r="D1392" s="35">
        <v>1.51</v>
      </c>
      <c r="G1392" s="75"/>
    </row>
    <row r="1393" spans="1:7" x14ac:dyDescent="0.25">
      <c r="A1393" s="32" t="s">
        <v>1312</v>
      </c>
      <c r="B1393" s="35" t="e">
        <f>IF([1]!PATISSERIE[[#This Row],[Colonne34]]="","",([1]!PATISSERIE[[#This Row],[Colonne37]]*(1+$G$14)))</f>
        <v>#REF!</v>
      </c>
      <c r="C1393" s="35">
        <v>1.0377714545454544</v>
      </c>
      <c r="D1393" s="35">
        <v>1.0377714545454544</v>
      </c>
      <c r="G1393" s="75"/>
    </row>
    <row r="1394" spans="1:7" x14ac:dyDescent="0.25">
      <c r="A1394" s="32" t="s">
        <v>1313</v>
      </c>
      <c r="B1394" s="35" t="e">
        <f>IF([1]!PATISSERIE[[#This Row],[Colonne34]]="","",([1]!PATISSERIE[[#This Row],[Colonne37]]*(1+$G$14)))</f>
        <v>#REF!</v>
      </c>
      <c r="C1394" s="35">
        <v>1.6806387272727272</v>
      </c>
      <c r="D1394" s="35">
        <v>1.6806387272727272</v>
      </c>
      <c r="G1394" s="75"/>
    </row>
    <row r="1395" spans="1:7" x14ac:dyDescent="0.25">
      <c r="A1395" s="32" t="s">
        <v>1314</v>
      </c>
      <c r="B1395" s="35" t="e">
        <f>IF([1]!PATISSERIE[[#This Row],[Colonne34]]="","",([1]!PATISSERIE[[#This Row],[Colonne37]]*(1+$G$14)))</f>
        <v>#REF!</v>
      </c>
      <c r="C1395" s="35">
        <v>1.1393858661092597</v>
      </c>
      <c r="D1395" s="35">
        <v>1.1393858661092597</v>
      </c>
      <c r="G1395" s="75"/>
    </row>
    <row r="1396" spans="1:7" x14ac:dyDescent="0.25">
      <c r="A1396" s="29" t="s">
        <v>1315</v>
      </c>
      <c r="B1396" s="35">
        <v>1.24</v>
      </c>
      <c r="C1396" s="35">
        <v>1.24</v>
      </c>
      <c r="D1396" s="35">
        <v>1.24</v>
      </c>
      <c r="G1396" s="75"/>
    </row>
    <row r="1397" spans="1:7" x14ac:dyDescent="0.25">
      <c r="A1397" s="29" t="s">
        <v>1316</v>
      </c>
      <c r="B1397" s="35">
        <v>2.2799999999999998</v>
      </c>
      <c r="C1397" s="35">
        <v>2.2799999999999998</v>
      </c>
      <c r="D1397" s="35">
        <v>2.2799999999999998</v>
      </c>
      <c r="G1397" s="75"/>
    </row>
    <row r="1398" spans="1:7" x14ac:dyDescent="0.25">
      <c r="A1398" s="29" t="s">
        <v>1317</v>
      </c>
      <c r="B1398" s="35">
        <v>1.25</v>
      </c>
      <c r="C1398" s="35">
        <v>1.25</v>
      </c>
      <c r="D1398" s="35">
        <v>1.25</v>
      </c>
      <c r="G1398" s="75"/>
    </row>
    <row r="1399" spans="1:7" x14ac:dyDescent="0.25">
      <c r="A1399" s="32" t="s">
        <v>1318</v>
      </c>
      <c r="B1399" s="35" t="e">
        <f>IF([1]!PATISSERIE[[#This Row],[Colonne34]]="","",([1]!PATISSERIE[[#This Row],[Colonne37]]*(1+$G$14)))</f>
        <v>#REF!</v>
      </c>
      <c r="C1399" s="35">
        <v>1.0619518752086305</v>
      </c>
      <c r="D1399" s="35">
        <v>1.0619518752086305</v>
      </c>
      <c r="G1399" s="75"/>
    </row>
    <row r="1400" spans="1:7" x14ac:dyDescent="0.25">
      <c r="A1400" s="32" t="s">
        <v>1319</v>
      </c>
      <c r="B1400" s="35" t="e">
        <f>IF([1]!PATISSERIE[[#This Row],[Colonne34]]="","",([1]!PATISSERIE[[#This Row],[Colonne37]]*(1+$G$14)))</f>
        <v>#REF!</v>
      </c>
      <c r="C1400" s="35">
        <v>0.9955798830080913</v>
      </c>
      <c r="D1400" s="35">
        <v>0.9955798830080913</v>
      </c>
      <c r="G1400" s="75"/>
    </row>
    <row r="1401" spans="1:7" x14ac:dyDescent="0.25">
      <c r="A1401" s="32" t="s">
        <v>1320</v>
      </c>
      <c r="B1401" s="35" t="e">
        <f>IF([1]!PATISSERIE[[#This Row],[Colonne34]]="","",([1]!PATISSERIE[[#This Row],[Colonne37]]*(1+$G$14)))</f>
        <v>#REF!</v>
      </c>
      <c r="C1401" s="35">
        <v>1.1393858661092597</v>
      </c>
      <c r="D1401" s="35">
        <v>1.1393858661092597</v>
      </c>
      <c r="G1401" s="75"/>
    </row>
    <row r="1402" spans="1:7" x14ac:dyDescent="0.25">
      <c r="A1402" s="32" t="s">
        <v>1321</v>
      </c>
      <c r="B1402" s="35" t="e">
        <f>IF([1]!PATISSERIE[[#This Row],[Colonne34]]="","",([1]!PATISSERIE[[#This Row],[Colonne37]]*(1+$G$14)))</f>
        <v>#REF!</v>
      </c>
      <c r="C1402" s="35">
        <v>1.0287658791083611</v>
      </c>
      <c r="D1402" s="35">
        <v>1.0287658791083611</v>
      </c>
      <c r="G1402" s="75"/>
    </row>
    <row r="1403" spans="1:7" x14ac:dyDescent="0.25">
      <c r="A1403" s="32" t="s">
        <v>1322</v>
      </c>
      <c r="B1403" s="35" t="e">
        <f>IF([1]!PATISSERIE[[#This Row],[Colonne34]]="","",([1]!PATISSERIE[[#This Row],[Colonne37]]*(1+$G$14)))</f>
        <v>#REF!</v>
      </c>
      <c r="C1403" s="35">
        <v>1.0836905454545454</v>
      </c>
      <c r="D1403" s="35">
        <v>1.0836905454545454</v>
      </c>
      <c r="G1403" s="75"/>
    </row>
    <row r="1404" spans="1:7" x14ac:dyDescent="0.25">
      <c r="A1404" s="29" t="s">
        <v>1323</v>
      </c>
      <c r="B1404" s="35">
        <v>1.25</v>
      </c>
      <c r="C1404" s="35">
        <v>1.25</v>
      </c>
      <c r="D1404" s="35">
        <v>1.25</v>
      </c>
      <c r="G1404" s="75"/>
    </row>
    <row r="1405" spans="1:7" x14ac:dyDescent="0.25">
      <c r="A1405" s="32" t="s">
        <v>1324</v>
      </c>
      <c r="B1405" s="35" t="e">
        <f>IF([1]!PATISSERIE[[#This Row],[Colonne34]]="","",([1]!PATISSERIE[[#This Row],[Colonne37]]*(1+$G$14)))</f>
        <v>#REF!</v>
      </c>
      <c r="C1405" s="35">
        <v>1.0287658791083611</v>
      </c>
      <c r="D1405" s="35">
        <v>1.0287658791083611</v>
      </c>
      <c r="G1405" s="75"/>
    </row>
    <row r="1406" spans="1:7" x14ac:dyDescent="0.25">
      <c r="A1406" s="32" t="s">
        <v>1325</v>
      </c>
      <c r="B1406" s="35" t="e">
        <f>IF([1]!PATISSERIE[[#This Row],[Colonne34]]="","",([1]!PATISSERIE[[#This Row],[Colonne37]]*(1+$G$14)))</f>
        <v>#REF!</v>
      </c>
      <c r="C1406" s="35">
        <v>1.0287658791083611</v>
      </c>
      <c r="D1406" s="35">
        <v>1.0287658791083611</v>
      </c>
      <c r="G1406" s="75"/>
    </row>
    <row r="1407" spans="1:7" x14ac:dyDescent="0.25">
      <c r="A1407" s="29" t="s">
        <v>1326</v>
      </c>
      <c r="B1407" s="35">
        <v>1.2</v>
      </c>
      <c r="C1407" s="35">
        <v>1.2</v>
      </c>
      <c r="D1407" s="35">
        <v>1.2</v>
      </c>
      <c r="G1407" s="75"/>
    </row>
    <row r="1408" spans="1:7" x14ac:dyDescent="0.25">
      <c r="A1408" s="32" t="s">
        <v>1327</v>
      </c>
      <c r="B1408" s="35" t="e">
        <f>IF([1]!PATISSERIE[[#This Row],[Colonne34]]="","",([1]!PATISSERIE[[#This Row],[Colonne37]]*(1+$G$14)))</f>
        <v>#REF!</v>
      </c>
      <c r="C1408" s="35">
        <v>1.0288718150643656</v>
      </c>
      <c r="D1408" s="35">
        <v>1.0288718150643656</v>
      </c>
      <c r="G1408" s="75"/>
    </row>
    <row r="1409" spans="1:7" x14ac:dyDescent="0.25">
      <c r="A1409" s="64" t="s">
        <v>1328</v>
      </c>
      <c r="B1409" s="35" t="e">
        <f>IF([1]!PATISSERIE[[#This Row],[Colonne34]]="","",([1]!PATISSERIE[[#This Row],[Colonne37]]*(1+$G$14)))</f>
        <v>#REF!</v>
      </c>
      <c r="C1409" s="35">
        <v>0.606132</v>
      </c>
      <c r="D1409" s="35">
        <v>0.606132</v>
      </c>
      <c r="G1409" s="75"/>
    </row>
    <row r="1410" spans="1:7" x14ac:dyDescent="0.25">
      <c r="A1410" s="39" t="s">
        <v>1329</v>
      </c>
      <c r="B1410" s="35">
        <v>1.32</v>
      </c>
      <c r="C1410" s="35">
        <v>1.32</v>
      </c>
      <c r="D1410" s="35">
        <v>1.32</v>
      </c>
      <c r="G1410" s="75"/>
    </row>
    <row r="1411" spans="1:7" x14ac:dyDescent="0.25">
      <c r="A1411" s="39" t="s">
        <v>1330</v>
      </c>
      <c r="B1411" s="35">
        <v>1.24</v>
      </c>
      <c r="C1411" s="35">
        <v>1.24</v>
      </c>
      <c r="D1411" s="35">
        <v>1.24</v>
      </c>
      <c r="G1411" s="75"/>
    </row>
    <row r="1412" spans="1:7" x14ac:dyDescent="0.25">
      <c r="A1412" s="32" t="s">
        <v>1331</v>
      </c>
      <c r="B1412" s="35" t="e">
        <f>IF([1]!PATISSERIE[[#This Row],[Colonne34]]="","",([1]!PATISSERIE[[#This Row],[Colonne37]]*(1+$G$14)))</f>
        <v>#REF!</v>
      </c>
      <c r="C1412" s="35">
        <v>1.0288718150643656</v>
      </c>
      <c r="D1412" s="35">
        <v>1.0288718150643656</v>
      </c>
      <c r="G1412" s="75"/>
    </row>
    <row r="1413" spans="1:7" x14ac:dyDescent="0.25">
      <c r="A1413" s="32" t="s">
        <v>1332</v>
      </c>
      <c r="B1413" s="35" t="e">
        <f>IF([1]!PATISSERIE[[#This Row],[Colonne34]]="","",([1]!PATISSERIE[[#This Row],[Colonne37]]*(1+$G$14)))</f>
        <v>#REF!</v>
      </c>
      <c r="C1413" s="35">
        <v>1.0287658791083611</v>
      </c>
      <c r="D1413" s="35">
        <v>1.0287658791083611</v>
      </c>
      <c r="G1413" s="75"/>
    </row>
    <row r="1414" spans="1:7" x14ac:dyDescent="0.25">
      <c r="A1414" s="32" t="s">
        <v>1152</v>
      </c>
      <c r="B1414" s="35" t="e">
        <f>IF([1]!PATISSERIE[[#This Row],[Colonne34]]="","",([1]!PATISSERIE[[#This Row],[Colonne37]]*(1+$G$14)))</f>
        <v>#REF!</v>
      </c>
      <c r="C1414" s="35">
        <v>1.0287658791083611</v>
      </c>
      <c r="D1414" s="35">
        <v>1.0287658791083611</v>
      </c>
      <c r="G1414" s="75"/>
    </row>
    <row r="1415" spans="1:7" x14ac:dyDescent="0.25">
      <c r="A1415" s="32" t="s">
        <v>1156</v>
      </c>
      <c r="B1415" s="35" t="e">
        <f>IF([1]!PATISSERIE[[#This Row],[Colonne34]]="","",([1]!PATISSERIE[[#This Row],[Colonne37]]*(1+$G$14)))</f>
        <v>#REF!</v>
      </c>
      <c r="C1415" s="35">
        <v>1.0285876363636364</v>
      </c>
      <c r="D1415" s="35">
        <v>1.0285876363636364</v>
      </c>
      <c r="G1415" s="75"/>
    </row>
    <row r="1416" spans="1:7" x14ac:dyDescent="0.25">
      <c r="A1416" s="32" t="s">
        <v>1333</v>
      </c>
      <c r="B1416" s="35" t="e">
        <f>IF([1]!PATISSERIE[[#This Row],[Colonne34]]="","",([1]!PATISSERIE[[#This Row],[Colonne37]]*(1+$G$14)))</f>
        <v>#REF!</v>
      </c>
      <c r="C1416" s="35">
        <v>1.0287658791083611</v>
      </c>
      <c r="D1416" s="35">
        <v>1.0287658791083611</v>
      </c>
      <c r="G1416" s="75"/>
    </row>
    <row r="1417" spans="1:7" ht="16.5" x14ac:dyDescent="0.25">
      <c r="A1417" s="33" t="s">
        <v>1334</v>
      </c>
      <c r="B1417"/>
      <c r="C1417"/>
      <c r="D1417"/>
      <c r="G1417" s="75"/>
    </row>
    <row r="1418" spans="1:7" x14ac:dyDescent="0.25">
      <c r="A1418" s="51" t="s">
        <v>0</v>
      </c>
      <c r="B1418" s="35" t="s">
        <v>94</v>
      </c>
      <c r="C1418" s="35" t="s">
        <v>94</v>
      </c>
      <c r="D1418" s="35" t="s">
        <v>94</v>
      </c>
      <c r="G1418" s="75"/>
    </row>
    <row r="1419" spans="1:7" x14ac:dyDescent="0.25">
      <c r="A1419" s="42" t="s">
        <v>1335</v>
      </c>
      <c r="B1419" s="35" t="e">
        <f>IF([1]!GLACES[[#This Row],[Colonne34]]="","",([1]!GLACES[[#This Row],[Colonne37]]*(1+$G$14)))</f>
        <v>#REF!</v>
      </c>
      <c r="C1419" s="35">
        <v>1.0287658791083611</v>
      </c>
      <c r="D1419" s="35">
        <v>1.0287658791083611</v>
      </c>
      <c r="G1419" s="75"/>
    </row>
    <row r="1420" spans="1:7" x14ac:dyDescent="0.25">
      <c r="A1420" s="42" t="s">
        <v>1336</v>
      </c>
      <c r="B1420" s="35" t="e">
        <f>IF([1]!GLACES[[#This Row],[Colonne34]]="","",([1]!GLACES[[#This Row],[Colonne37]]*(1+$G$14)))</f>
        <v>#REF!</v>
      </c>
      <c r="C1420" s="35">
        <v>1.0287658791083611</v>
      </c>
      <c r="D1420" s="35">
        <v>1.0287658791083611</v>
      </c>
      <c r="G1420" s="75"/>
    </row>
    <row r="1421" spans="1:7" x14ac:dyDescent="0.25">
      <c r="A1421" s="42" t="s">
        <v>1337</v>
      </c>
      <c r="B1421" s="35" t="e">
        <f>IF([1]!GLACES[[#This Row],[Colonne34]]="","",([1]!GLACES[[#This Row],[Colonne37]]*(1+$G$14)))</f>
        <v>#REF!</v>
      </c>
      <c r="C1421" s="35">
        <v>1.0287658791083611</v>
      </c>
      <c r="D1421" s="35">
        <v>1.0287658791083611</v>
      </c>
      <c r="G1421" s="75"/>
    </row>
    <row r="1422" spans="1:7" x14ac:dyDescent="0.25">
      <c r="A1422" s="42" t="s">
        <v>1338</v>
      </c>
      <c r="B1422" s="35" t="e">
        <f>IF([1]!GLACES[[#This Row],[Colonne34]]="","",([1]!GLACES[[#This Row],[Colonne37]]*(1+$G$14)))</f>
        <v>#REF!</v>
      </c>
      <c r="C1422" s="35">
        <v>1.1393858661092597</v>
      </c>
      <c r="D1422" s="35">
        <v>1.1393858661092597</v>
      </c>
      <c r="G1422" s="75"/>
    </row>
    <row r="1423" spans="1:7" x14ac:dyDescent="0.25">
      <c r="A1423" s="42" t="s">
        <v>1339</v>
      </c>
      <c r="B1423" s="35" t="e">
        <f>IF([1]!GLACES[[#This Row],[Colonne34]]="","",([1]!GLACES[[#This Row],[Colonne37]]*(1+$G$14)))</f>
        <v>#REF!</v>
      </c>
      <c r="C1423" s="35">
        <v>1.1393858661092597</v>
      </c>
      <c r="D1423" s="35">
        <v>1.1393858661092597</v>
      </c>
      <c r="G1423" s="75"/>
    </row>
    <row r="1424" spans="1:7" x14ac:dyDescent="0.25">
      <c r="A1424" s="42" t="s">
        <v>1340</v>
      </c>
      <c r="B1424" s="35" t="e">
        <f>IF([1]!GLACES[[#This Row],[Colonne34]]="","",([1]!GLACES[[#This Row],[Colonne37]]*(1+$G$14)))</f>
        <v>#REF!</v>
      </c>
      <c r="C1424" s="35">
        <v>1.1393858661092597</v>
      </c>
      <c r="D1424" s="35">
        <v>1.1393858661092597</v>
      </c>
      <c r="G1424" s="75"/>
    </row>
    <row r="1425" spans="1:7" x14ac:dyDescent="0.25">
      <c r="A1425" s="42" t="s">
        <v>1341</v>
      </c>
      <c r="B1425" s="35" t="e">
        <f>IF([1]!GLACES[[#This Row],[Colonne34]]="","",([1]!GLACES[[#This Row],[Colonne37]]*(1+$G$14)))</f>
        <v>#REF!</v>
      </c>
      <c r="C1425" s="35">
        <v>1.0287658791083611</v>
      </c>
      <c r="D1425" s="35">
        <v>1.0287658791083611</v>
      </c>
      <c r="G1425" s="75"/>
    </row>
    <row r="1426" spans="1:7" ht="16.5" thickBot="1" x14ac:dyDescent="0.3">
      <c r="A1426" s="49" t="s">
        <v>1342</v>
      </c>
      <c r="B1426" s="35" t="e">
        <f>IF([1]!GLACES[[#This Row],[Colonne34]]="","",([1]!GLACES[[#This Row],[Colonne37]]*(1+$G$14)))</f>
        <v>#REF!</v>
      </c>
      <c r="C1426" s="35">
        <v>1.1395385385164436</v>
      </c>
      <c r="D1426" s="35">
        <v>1.1395385385164436</v>
      </c>
      <c r="G1426" s="75"/>
    </row>
    <row r="1427" spans="1:7" ht="17.25" thickBot="1" x14ac:dyDescent="0.3">
      <c r="A1427" s="33" t="s">
        <v>1343</v>
      </c>
      <c r="B1427"/>
      <c r="C1427"/>
      <c r="D1427"/>
      <c r="G1427" s="75"/>
    </row>
    <row r="1428" spans="1:7" ht="17.25" thickBot="1" x14ac:dyDescent="0.3">
      <c r="A1428" s="65" t="s">
        <v>0</v>
      </c>
      <c r="B1428" s="35" t="s">
        <v>94</v>
      </c>
      <c r="C1428" s="35" t="s">
        <v>94</v>
      </c>
      <c r="D1428" s="35" t="s">
        <v>94</v>
      </c>
      <c r="G1428" s="75"/>
    </row>
    <row r="1429" spans="1:7" x14ac:dyDescent="0.25">
      <c r="A1429" s="66" t="s">
        <v>1344</v>
      </c>
      <c r="B1429" s="35" t="e">
        <f>IF([1]!BOISSONS_FROIDES[[#This Row],[Colonne34]]="","",([1]!BOISSONS_FROIDES[[#This Row],[Colonne37]]*(1+$G$14)))</f>
        <v>#REF!</v>
      </c>
      <c r="C1429" s="35">
        <v>1.1283238674091698</v>
      </c>
      <c r="D1429" s="35">
        <v>1.1283238674091698</v>
      </c>
      <c r="G1429" s="75"/>
    </row>
    <row r="1430" spans="1:7" x14ac:dyDescent="0.25">
      <c r="A1430" s="42" t="s">
        <v>1345</v>
      </c>
      <c r="B1430" s="35" t="e">
        <f>IF([1]!BOISSONS_FROIDES[[#This Row],[Colonne34]]="","",([1]!BOISSONS_FROIDES[[#This Row],[Colonne37]]*(1+$G$14)))</f>
        <v>#REF!</v>
      </c>
      <c r="C1430" s="35">
        <v>0.77433990900629301</v>
      </c>
      <c r="D1430" s="35">
        <v>0.77433990900629301</v>
      </c>
      <c r="G1430" s="75"/>
    </row>
    <row r="1431" spans="1:7" x14ac:dyDescent="0.25">
      <c r="A1431" s="42" t="s">
        <v>1346</v>
      </c>
      <c r="B1431" s="35">
        <v>1.35</v>
      </c>
      <c r="C1431" s="35">
        <v>1.35</v>
      </c>
      <c r="D1431" s="35">
        <v>1.35</v>
      </c>
      <c r="G1431" s="75"/>
    </row>
    <row r="1432" spans="1:7" x14ac:dyDescent="0.25">
      <c r="A1432" s="42" t="s">
        <v>1347</v>
      </c>
      <c r="B1432" s="35" t="e">
        <f>IF([1]!BOISSONS_FROIDES[[#This Row],[Colonne34]]="","",([1]!BOISSONS_FROIDES[[#This Row],[Colonne37]]*(1+$G$14)))</f>
        <v>#REF!</v>
      </c>
      <c r="C1432" s="35">
        <v>0</v>
      </c>
      <c r="D1432" s="35">
        <v>0</v>
      </c>
      <c r="G1432" s="75"/>
    </row>
    <row r="1433" spans="1:7" x14ac:dyDescent="0.25">
      <c r="A1433" s="42" t="s">
        <v>1347</v>
      </c>
      <c r="B1433" s="35" t="e">
        <f>IF([1]!BOISSONS_FROIDES[[#This Row],[Colonne34]]="","",([1]!BOISSONS_FROIDES[[#This Row],[Colonne37]]*(1+$G$14)))</f>
        <v>#REF!</v>
      </c>
      <c r="C1433" s="35">
        <v>0.86283589860701226</v>
      </c>
      <c r="D1433" s="35">
        <v>0.86283589860701226</v>
      </c>
      <c r="G1433" s="75"/>
    </row>
    <row r="1434" spans="1:7" x14ac:dyDescent="0.25">
      <c r="A1434" s="41" t="s">
        <v>1348</v>
      </c>
      <c r="B1434" s="35" t="e">
        <f>IF([1]!BOISSONS_FROIDES[[#This Row],[Colonne34]]="","",([1]!BOISSONS_FROIDES[[#This Row],[Colonne37]]*(1+$G$14)))</f>
        <v>#REF!</v>
      </c>
      <c r="C1434" s="35">
        <v>0.51991393890422544</v>
      </c>
      <c r="D1434" s="35">
        <v>0.51991393890422544</v>
      </c>
      <c r="G1434" s="75"/>
    </row>
    <row r="1435" spans="1:7" x14ac:dyDescent="0.25">
      <c r="A1435" s="41" t="s">
        <v>1349</v>
      </c>
      <c r="B1435" s="35" t="e">
        <f>IF([1]!BOISSONS_FROIDES[[#This Row],[Colonne34]]="","",([1]!BOISSONS_FROIDES[[#This Row],[Colonne37]]*(1+$G$14)))</f>
        <v>#REF!</v>
      </c>
      <c r="C1435" s="35">
        <v>0.34292195970278694</v>
      </c>
      <c r="D1435" s="35">
        <v>0.34292195970278694</v>
      </c>
      <c r="G1435" s="75"/>
    </row>
    <row r="1436" spans="1:7" x14ac:dyDescent="0.25">
      <c r="A1436" s="41" t="s">
        <v>1350</v>
      </c>
      <c r="B1436" s="35">
        <v>0.4</v>
      </c>
      <c r="C1436" s="35">
        <v>0.4</v>
      </c>
      <c r="D1436" s="35">
        <v>0.4</v>
      </c>
      <c r="G1436" s="75"/>
    </row>
    <row r="1437" spans="1:7" x14ac:dyDescent="0.25">
      <c r="A1437" s="41" t="s">
        <v>1351</v>
      </c>
      <c r="B1437" s="35" t="e">
        <f>IF([1]!BOISSONS_FROIDES[[#This Row],[Colonne34]]="","",([1]!BOISSONS_FROIDES[[#This Row],[Colonne37]]*(1+$G$14)))</f>
        <v>#REF!</v>
      </c>
      <c r="C1437" s="35">
        <v>0.86283589860701226</v>
      </c>
      <c r="D1437" s="35">
        <v>0.86283589860701226</v>
      </c>
      <c r="G1437" s="75"/>
    </row>
    <row r="1438" spans="1:7" x14ac:dyDescent="0.25">
      <c r="A1438" s="41" t="s">
        <v>1352</v>
      </c>
      <c r="B1438" s="35">
        <v>1.32</v>
      </c>
      <c r="C1438" s="35">
        <v>1.32</v>
      </c>
      <c r="D1438" s="35">
        <v>1.32</v>
      </c>
      <c r="G1438" s="75"/>
    </row>
    <row r="1439" spans="1:7" x14ac:dyDescent="0.25">
      <c r="A1439" s="41" t="s">
        <v>1353</v>
      </c>
      <c r="B1439" s="35" t="e">
        <f>IF([1]!BOISSONS_FROIDES[[#This Row],[Colonne34]]="","",([1]!BOISSONS_FROIDES[[#This Row],[Colonne37]]*(1+$G$14)))</f>
        <v>#REF!</v>
      </c>
      <c r="C1439" s="35">
        <v>0.77433990900629301</v>
      </c>
      <c r="D1439" s="35">
        <v>0.77433990900629301</v>
      </c>
      <c r="G1439" s="75"/>
    </row>
    <row r="1440" spans="1:7" x14ac:dyDescent="0.25">
      <c r="A1440" s="42" t="s">
        <v>1354</v>
      </c>
      <c r="B1440" s="35" t="e">
        <f>IF([1]!BOISSONS_FROIDES[[#This Row],[Colonne34]]="","",([1]!BOISSONS_FROIDES[[#This Row],[Colonne37]]*(1+$G$14)))</f>
        <v>#REF!</v>
      </c>
      <c r="C1440" s="35">
        <v>0.77433990900629301</v>
      </c>
      <c r="D1440" s="35">
        <v>0.77433990900629301</v>
      </c>
      <c r="G1440" s="75"/>
    </row>
    <row r="1441" spans="1:7" x14ac:dyDescent="0.25">
      <c r="A1441" s="42" t="s">
        <v>1355</v>
      </c>
      <c r="B1441" s="35">
        <v>1.32</v>
      </c>
      <c r="C1441" s="35">
        <v>1.32</v>
      </c>
      <c r="D1441" s="35">
        <v>1.32</v>
      </c>
      <c r="G1441" s="75"/>
    </row>
    <row r="1442" spans="1:7" x14ac:dyDescent="0.25">
      <c r="A1442" s="42" t="s">
        <v>1356</v>
      </c>
      <c r="B1442" s="35">
        <v>0.85</v>
      </c>
      <c r="C1442" s="35">
        <v>0.85</v>
      </c>
      <c r="D1442" s="35">
        <v>0.85</v>
      </c>
      <c r="G1442" s="75"/>
    </row>
    <row r="1443" spans="1:7" x14ac:dyDescent="0.25">
      <c r="A1443" s="41" t="s">
        <v>1357</v>
      </c>
      <c r="B1443" s="35">
        <v>1.32</v>
      </c>
      <c r="C1443" s="35">
        <v>1.32</v>
      </c>
      <c r="D1443" s="35">
        <v>1.32</v>
      </c>
      <c r="G1443" s="75"/>
    </row>
    <row r="1444" spans="1:7" x14ac:dyDescent="0.25">
      <c r="A1444" s="41" t="s">
        <v>1358</v>
      </c>
      <c r="B1444" s="35" t="e">
        <f>IF([1]!BOISSONS_FROIDES[[#This Row],[Colonne34]]="","",([1]!BOISSONS_FROIDES[[#This Row],[Colonne37]]*(1+$G$14)))</f>
        <v>#REF!</v>
      </c>
      <c r="C1444" s="35">
        <v>1.1283238674091698</v>
      </c>
      <c r="D1444" s="35">
        <v>1.1283238674091698</v>
      </c>
      <c r="G1444" s="75"/>
    </row>
    <row r="1445" spans="1:7" x14ac:dyDescent="0.25">
      <c r="A1445" s="41" t="s">
        <v>1359</v>
      </c>
      <c r="B1445" s="35" t="e">
        <f>IF([1]!BOISSONS_FROIDES[[#This Row],[Colonne34]]="","",([1]!BOISSONS_FROIDES[[#This Row],[Colonne37]]*(1+$G$14)))</f>
        <v>#REF!</v>
      </c>
      <c r="C1445" s="35">
        <v>0.69690591810566394</v>
      </c>
      <c r="D1445" s="35">
        <v>0.69690591810566394</v>
      </c>
      <c r="G1445" s="75"/>
    </row>
    <row r="1446" spans="1:7" x14ac:dyDescent="0.25">
      <c r="A1446" s="32" t="s">
        <v>1360</v>
      </c>
      <c r="B1446" s="35" t="e">
        <f>IF([1]!BOISSONS_FROIDES[[#This Row],[Colonne34]]="","",([1]!BOISSONS_FROIDES[[#This Row],[Colonne37]]*(1+$G$14)))</f>
        <v>#REF!</v>
      </c>
      <c r="C1446" s="35">
        <v>0.77433990900629301</v>
      </c>
      <c r="D1446" s="35">
        <v>0.77433990900629301</v>
      </c>
      <c r="G1446" s="75"/>
    </row>
    <row r="1447" spans="1:7" x14ac:dyDescent="0.25">
      <c r="A1447" s="42" t="s">
        <v>1361</v>
      </c>
      <c r="B1447" s="35" t="e">
        <f>IF([1]!BOISSONS_FROIDES[[#This Row],[Colonne34]]="","",([1]!BOISSONS_FROIDES[[#This Row],[Colonne37]]*(1+$G$14)))</f>
        <v>#REF!</v>
      </c>
      <c r="C1447" s="35">
        <v>0.86990743860701225</v>
      </c>
      <c r="D1447" s="35">
        <v>0.86990743860701225</v>
      </c>
      <c r="G1447" s="75"/>
    </row>
    <row r="1448" spans="1:7" x14ac:dyDescent="0.25">
      <c r="A1448" s="32" t="s">
        <v>1362</v>
      </c>
      <c r="B1448" s="35" t="e">
        <f>IF([1]!BOISSONS_FROIDES[[#This Row],[Colonne34]]="","",([1]!BOISSONS_FROIDES[[#This Row],[Colonne37]]*(1+$G$14)))</f>
        <v>#REF!</v>
      </c>
      <c r="C1448" s="35">
        <v>0.96239388690782146</v>
      </c>
      <c r="D1448" s="35">
        <v>0.96239388690782146</v>
      </c>
      <c r="G1448" s="75"/>
    </row>
    <row r="1449" spans="1:7" x14ac:dyDescent="0.25">
      <c r="A1449" s="32" t="s">
        <v>1363</v>
      </c>
      <c r="B1449" s="35" t="e">
        <f>IF([1]!BOISSONS_FROIDES[[#This Row],[Colonne34]]="","",([1]!BOISSONS_FROIDES[[#This Row],[Colonne37]]*(1+$G$14)))</f>
        <v>#REF!</v>
      </c>
      <c r="C1449" s="35">
        <v>1.2168198570098894</v>
      </c>
      <c r="D1449" s="35">
        <v>1.2168198570098894</v>
      </c>
      <c r="G1449" s="75"/>
    </row>
    <row r="1450" spans="1:7" x14ac:dyDescent="0.25">
      <c r="A1450" s="42" t="s">
        <v>1364</v>
      </c>
      <c r="B1450" s="35" t="e">
        <f>IF([1]!BOISSONS_FROIDES[[#This Row],[Colonne34]]="","",([1]!BOISSONS_FROIDES[[#This Row],[Colonne37]]*(1+$G$14)))</f>
        <v>#REF!</v>
      </c>
      <c r="C1450" s="35">
        <v>0.86283589860701226</v>
      </c>
      <c r="D1450" s="35">
        <v>0.86283589860701226</v>
      </c>
      <c r="G1450" s="75"/>
    </row>
    <row r="1451" spans="1:7" x14ac:dyDescent="0.25">
      <c r="A1451" s="42" t="s">
        <v>1365</v>
      </c>
      <c r="B1451" s="35" t="e">
        <f>IF([1]!BOISSONS_FROIDES[[#This Row],[Colonne34]]="","",([1]!BOISSONS_FROIDES[[#This Row],[Colonne37]]*(1+$G$14)))</f>
        <v>#REF!</v>
      </c>
      <c r="C1451" s="35">
        <v>1.0398278778084509</v>
      </c>
      <c r="D1451" s="35">
        <v>1.0398278778084509</v>
      </c>
      <c r="G1451" s="75"/>
    </row>
    <row r="1452" spans="1:7" x14ac:dyDescent="0.25">
      <c r="A1452" s="41" t="s">
        <v>1366</v>
      </c>
      <c r="B1452" s="35">
        <v>0.96</v>
      </c>
      <c r="C1452" s="35">
        <v>0.96</v>
      </c>
      <c r="D1452" s="35">
        <v>0.96</v>
      </c>
      <c r="G1452" s="75"/>
    </row>
    <row r="1453" spans="1:7" x14ac:dyDescent="0.25">
      <c r="A1453" s="42" t="s">
        <v>1367</v>
      </c>
      <c r="B1453" s="35" t="e">
        <f>IF([1]!BOISSONS_FROIDES[[#This Row],[Colonne34]]="","",([1]!BOISSONS_FROIDES[[#This Row],[Colonne37]]*(1+$G$14)))</f>
        <v>#REF!</v>
      </c>
      <c r="C1453" s="35">
        <v>0.96239388690782146</v>
      </c>
      <c r="D1453" s="35">
        <v>0.96239388690782146</v>
      </c>
      <c r="G1453" s="75"/>
    </row>
    <row r="1454" spans="1:7" x14ac:dyDescent="0.25">
      <c r="A1454" s="42" t="s">
        <v>1368</v>
      </c>
      <c r="B1454" s="35" t="e">
        <f>IF([1]!BOISSONS_FROIDES[[#This Row],[Colonne34]]="","",([1]!BOISSONS_FROIDES[[#This Row],[Colonne37]]*(1+$G$14)))</f>
        <v>#REF!</v>
      </c>
      <c r="C1454" s="35">
        <v>0.86283589860701226</v>
      </c>
      <c r="D1454" s="35">
        <v>0.86283589860701226</v>
      </c>
      <c r="G1454" s="75"/>
    </row>
    <row r="1455" spans="1:7" x14ac:dyDescent="0.25">
      <c r="A1455" s="42" t="s">
        <v>1369</v>
      </c>
      <c r="B1455" s="35" t="e">
        <f>IF([1]!BOISSONS_FROIDES[[#This Row],[Colonne34]]="","",([1]!BOISSONS_FROIDES[[#This Row],[Colonne37]]*(1+$G$14)))</f>
        <v>#REF!</v>
      </c>
      <c r="C1455" s="35">
        <v>1.1283238674091698</v>
      </c>
      <c r="D1455" s="35">
        <v>1.1283238674091698</v>
      </c>
      <c r="G1455" s="75"/>
    </row>
    <row r="1456" spans="1:7" x14ac:dyDescent="0.25">
      <c r="A1456" s="42" t="s">
        <v>1370</v>
      </c>
      <c r="B1456" s="35" t="e">
        <f>IF([1]!BOISSONS_FROIDES[[#This Row],[Colonne34]]="","",([1]!BOISSONS_FROIDES[[#This Row],[Colonne37]]*(1+$G$14)))</f>
        <v>#REF!</v>
      </c>
      <c r="C1456" s="35">
        <v>0.86283589860701226</v>
      </c>
      <c r="D1456" s="35">
        <v>0.86283589860701226</v>
      </c>
      <c r="G1456" s="75"/>
    </row>
    <row r="1457" spans="1:7" x14ac:dyDescent="0.25">
      <c r="A1457" s="42"/>
      <c r="B1457" s="35" t="e">
        <f>IF([1]!BOISSONS_FROIDES[[#This Row],[Colonne34]]="","",([1]!BOISSONS_FROIDES[[#This Row],[Colonne37]]*(1+$G$14)))</f>
        <v>#REF!</v>
      </c>
      <c r="C1457" s="35">
        <v>0</v>
      </c>
      <c r="D1457" s="35">
        <v>0</v>
      </c>
      <c r="G1457" s="75"/>
    </row>
    <row r="1458" spans="1:7" x14ac:dyDescent="0.25">
      <c r="A1458" s="42"/>
      <c r="B1458" s="35" t="e">
        <f>IF([1]!BOISSONS_FROIDES[[#This Row],[Colonne34]]="","",([1]!BOISSONS_FROIDES[[#This Row],[Colonne37]]*(1+$G$14)))</f>
        <v>#REF!</v>
      </c>
      <c r="C1458" s="35">
        <v>0</v>
      </c>
      <c r="D1458" s="35">
        <v>0</v>
      </c>
      <c r="G1458" s="75"/>
    </row>
    <row r="1459" spans="1:7" ht="16.5" thickBot="1" x14ac:dyDescent="0.3">
      <c r="A1459" s="49"/>
      <c r="B1459" s="35" t="e">
        <f>IF([1]!BOISSONS_FROIDES[[#This Row],[Colonne34]]="","",([1]!BOISSONS_FROIDES[[#This Row],[Colonne37]]*(1+$G$14)))</f>
        <v>#REF!</v>
      </c>
      <c r="C1459" s="35">
        <v>0</v>
      </c>
      <c r="D1459" s="35">
        <v>0</v>
      </c>
      <c r="G1459" s="75"/>
    </row>
    <row r="1460" spans="1:7" ht="16.5" x14ac:dyDescent="0.25">
      <c r="A1460" s="33" t="s">
        <v>1371</v>
      </c>
      <c r="B1460"/>
      <c r="C1460"/>
      <c r="D1460"/>
      <c r="G1460" s="75"/>
    </row>
    <row r="1461" spans="1:7" x14ac:dyDescent="0.25">
      <c r="A1461" s="67" t="s">
        <v>0</v>
      </c>
      <c r="B1461" s="35" t="s">
        <v>94</v>
      </c>
      <c r="C1461" s="35" t="s">
        <v>94</v>
      </c>
      <c r="D1461" s="35" t="s">
        <v>94</v>
      </c>
      <c r="G1461" s="75"/>
    </row>
    <row r="1462" spans="1:7" x14ac:dyDescent="0.25">
      <c r="A1462" s="52" t="s">
        <v>1372</v>
      </c>
      <c r="B1462" s="35" t="e">
        <f>IF([1]!BOISSONS_CHAUDES[[#This Row],[Colonne34]]="","",([1]!BOISSONS_CHAUDES[[#This Row],[Colonne37]]*(1+$G$14)))</f>
        <v>#REF!</v>
      </c>
      <c r="C1462" s="35">
        <v>0.45514593651519897</v>
      </c>
      <c r="D1462" s="35">
        <v>0.45514593651519897</v>
      </c>
      <c r="G1462" s="75"/>
    </row>
    <row r="1463" spans="1:7" x14ac:dyDescent="0.25">
      <c r="A1463" s="52" t="s">
        <v>1373</v>
      </c>
      <c r="B1463" s="35" t="e">
        <f>IF([1]!BOISSONS_CHAUDES[[#This Row],[Colonne34]]="","",([1]!BOISSONS_CHAUDES[[#This Row],[Colonne37]]*(1+$G$14)))</f>
        <v>#REF!</v>
      </c>
      <c r="C1463" s="35">
        <v>0.56017961417255258</v>
      </c>
      <c r="D1463" s="35">
        <v>0.56017961417255258</v>
      </c>
      <c r="G1463" s="75"/>
    </row>
    <row r="1464" spans="1:7" x14ac:dyDescent="0.25">
      <c r="A1464" s="52" t="s">
        <v>1374</v>
      </c>
      <c r="B1464" s="35" t="e">
        <f>IF([1]!BOISSONS_CHAUDES[[#This Row],[Colonne34]]="","",([1]!BOISSONS_CHAUDES[[#This Row],[Colonne37]]*(1+$G$14)))</f>
        <v>#REF!</v>
      </c>
      <c r="C1464" s="35">
        <v>0.53683879691536296</v>
      </c>
      <c r="D1464" s="35">
        <v>0.53683879691536296</v>
      </c>
      <c r="G1464" s="75"/>
    </row>
    <row r="1465" spans="1:7" ht="16.5" x14ac:dyDescent="0.25">
      <c r="A1465" s="33" t="s">
        <v>1375</v>
      </c>
      <c r="B1465"/>
      <c r="C1465"/>
      <c r="D1465"/>
      <c r="G1465" s="75"/>
    </row>
    <row r="1466" spans="1:7" x14ac:dyDescent="0.25">
      <c r="A1466" s="51" t="s">
        <v>0</v>
      </c>
      <c r="B1466" s="35" t="s">
        <v>94</v>
      </c>
      <c r="C1466" s="35" t="s">
        <v>94</v>
      </c>
      <c r="D1466" s="35" t="s">
        <v>94</v>
      </c>
      <c r="G1466" s="75"/>
    </row>
    <row r="1467" spans="1:7" x14ac:dyDescent="0.25">
      <c r="A1467" s="42" t="s">
        <v>1376</v>
      </c>
      <c r="B1467" s="35" t="e">
        <f>IF([1]!SANDWICH_SNACKING[[#This Row],[Colonne34]]="","",([1]!SANDWICH_SNACKING[[#This Row],[Colonne37]]*(1+$G$14)))</f>
        <v>#REF!</v>
      </c>
      <c r="C1467" s="35">
        <v>1.681423802413665</v>
      </c>
      <c r="D1467" s="35">
        <v>1.681423802413665</v>
      </c>
      <c r="G1467" s="75"/>
    </row>
    <row r="1468" spans="1:7" x14ac:dyDescent="0.25">
      <c r="A1468" s="42" t="s">
        <v>1377</v>
      </c>
      <c r="B1468" s="35" t="e">
        <f>IF([1]!SANDWICH_SNACKING[[#This Row],[Colonne34]]="","",([1]!SANDWICH_SNACKING[[#This Row],[Colonne37]]*(1+$G$14)))</f>
        <v>#REF!</v>
      </c>
      <c r="C1468" s="35">
        <v>2.8761196620233744</v>
      </c>
      <c r="D1468" s="35">
        <v>2.8761196620233744</v>
      </c>
      <c r="G1468" s="75"/>
    </row>
    <row r="1469" spans="1:7" x14ac:dyDescent="0.25">
      <c r="A1469" s="42" t="s">
        <v>1378</v>
      </c>
      <c r="B1469" s="35" t="e">
        <f>IF([1]!SANDWICH_SNACKING[[#This Row],[Colonne34]]="","",([1]!SANDWICH_SNACKING[[#This Row],[Colonne37]]*(1+$G$14)))</f>
        <v>#REF!</v>
      </c>
      <c r="C1469" s="35">
        <v>2.7101896815220266</v>
      </c>
      <c r="D1469" s="35">
        <v>2.7101896815220266</v>
      </c>
      <c r="G1469" s="75"/>
    </row>
    <row r="1470" spans="1:7" x14ac:dyDescent="0.25">
      <c r="A1470" s="42" t="s">
        <v>1379</v>
      </c>
      <c r="B1470" s="35" t="e">
        <f>IF([1]!SANDWICH_SNACKING[[#This Row],[Colonne34]]="","",([1]!SANDWICH_SNACKING[[#This Row],[Colonne37]]*(1+$G$14)))</f>
        <v>#REF!</v>
      </c>
      <c r="C1470" s="35">
        <v>2.4336397140197787</v>
      </c>
      <c r="D1470" s="35">
        <v>2.4336397140197787</v>
      </c>
      <c r="G1470" s="75"/>
    </row>
    <row r="1471" spans="1:7" x14ac:dyDescent="0.25">
      <c r="A1471" s="42" t="s">
        <v>1380</v>
      </c>
      <c r="B1471" s="35" t="e">
        <f>IF([1]!SANDWICH_SNACKING[[#This Row],[Colonne34]]="","",([1]!SANDWICH_SNACKING[[#This Row],[Colonne37]]*(1+$G$14)))</f>
        <v>#REF!</v>
      </c>
      <c r="C1471" s="35">
        <v>2.7101896815220266</v>
      </c>
      <c r="D1471" s="35">
        <v>2.7101896815220266</v>
      </c>
      <c r="G1471" s="75"/>
    </row>
    <row r="1472" spans="1:7" x14ac:dyDescent="0.25">
      <c r="A1472" s="42" t="s">
        <v>1381</v>
      </c>
      <c r="B1472" s="35" t="e">
        <f>IF([1]!SANDWICH_SNACKING[[#This Row],[Colonne34]]="","",([1]!SANDWICH_SNACKING[[#This Row],[Colonne37]]*(1+$G$14)))</f>
        <v>#REF!</v>
      </c>
      <c r="C1472" s="35">
        <v>1.6592998050134853</v>
      </c>
      <c r="D1472" s="35">
        <v>1.6592998050134853</v>
      </c>
      <c r="G1472" s="75"/>
    </row>
    <row r="1473" spans="1:7" x14ac:dyDescent="0.25">
      <c r="A1473" s="42" t="s">
        <v>1382</v>
      </c>
      <c r="B1473" s="35" t="e">
        <f>IF([1]!SANDWICH_SNACKING[[#This Row],[Colonne34]]="","",([1]!SANDWICH_SNACKING[[#This Row],[Colonne37]]*(1+$G$14)))</f>
        <v>#REF!</v>
      </c>
      <c r="C1473" s="35">
        <v>1.681423802413665</v>
      </c>
      <c r="D1473" s="35">
        <v>1.681423802413665</v>
      </c>
      <c r="G1473" s="75"/>
    </row>
    <row r="1474" spans="1:7" x14ac:dyDescent="0.25">
      <c r="A1474" s="42" t="s">
        <v>1383</v>
      </c>
      <c r="B1474" s="35" t="e">
        <f>IF([1]!SANDWICH_SNACKING[[#This Row],[Colonne34]]="","",([1]!SANDWICH_SNACKING[[#This Row],[Colonne37]]*(1+$G$14)))</f>
        <v>#REF!</v>
      </c>
      <c r="C1474" s="35">
        <v>0.88495989600719205</v>
      </c>
      <c r="D1474" s="35">
        <v>0.88495989600719205</v>
      </c>
      <c r="G1474" s="75"/>
    </row>
    <row r="1475" spans="1:7" x14ac:dyDescent="0.25">
      <c r="A1475" s="42" t="s">
        <v>1384</v>
      </c>
      <c r="B1475" s="35" t="e">
        <f>IF([1]!SANDWICH_SNACKING[[#This Row],[Colonne34]]="","",([1]!SANDWICH_SNACKING[[#This Row],[Colonne37]]*(1+$G$14)))</f>
        <v>#REF!</v>
      </c>
      <c r="C1475" s="35">
        <v>2.7101896815220266</v>
      </c>
      <c r="D1475" s="35">
        <v>2.7101896815220266</v>
      </c>
      <c r="G1475" s="75"/>
    </row>
    <row r="1476" spans="1:7" x14ac:dyDescent="0.25">
      <c r="A1476" s="42" t="s">
        <v>1385</v>
      </c>
      <c r="B1476" s="35" t="e">
        <f>IF([1]!SANDWICH_SNACKING[[#This Row],[Colonne34]]="","",([1]!SANDWICH_SNACKING[[#This Row],[Colonne37]]*(1+$G$14)))</f>
        <v>#REF!</v>
      </c>
      <c r="C1476" s="35">
        <v>2.8761196620233744</v>
      </c>
      <c r="D1476" s="35">
        <v>2.8761196620233744</v>
      </c>
      <c r="G1476" s="75"/>
    </row>
    <row r="1477" spans="1:7" x14ac:dyDescent="0.25">
      <c r="A1477" s="42" t="s">
        <v>1386</v>
      </c>
      <c r="B1477" s="35" t="e">
        <f>IF([1]!SANDWICH_SNACKING[[#This Row],[Colonne34]]="","",([1]!SANDWICH_SNACKING[[#This Row],[Colonne37]]*(1+$G$14)))</f>
        <v>#REF!</v>
      </c>
      <c r="C1477" s="35">
        <v>2.2234617387180702</v>
      </c>
      <c r="D1477" s="35">
        <v>2.2234617387180702</v>
      </c>
      <c r="G1477" s="75"/>
    </row>
    <row r="1478" spans="1:7" x14ac:dyDescent="0.25">
      <c r="A1478" s="42" t="s">
        <v>257</v>
      </c>
      <c r="B1478" s="35" t="e">
        <f>IF([1]!SANDWICH_SNACKING[[#This Row],[Colonne34]]="","",([1]!SANDWICH_SNACKING[[#This Row],[Colonne37]]*(1+$G$14)))</f>
        <v>#REF!</v>
      </c>
      <c r="C1478" s="35">
        <v>2.7101896815220266</v>
      </c>
      <c r="D1478" s="35">
        <v>2.7101896815220266</v>
      </c>
      <c r="G1478" s="75"/>
    </row>
    <row r="1479" spans="1:7" x14ac:dyDescent="0.25">
      <c r="A1479" s="42" t="s">
        <v>1296</v>
      </c>
      <c r="B1479" s="35" t="e">
        <f>IF([1]!SANDWICH_SNACKING[[#This Row],[Colonne34]]="","",([1]!SANDWICH_SNACKING[[#This Row],[Colonne37]]*(1+$G$14)))</f>
        <v>#REF!</v>
      </c>
      <c r="C1479" s="35">
        <v>1.3274398440107884</v>
      </c>
      <c r="D1479" s="35">
        <v>1.3274398440107884</v>
      </c>
      <c r="G1479" s="75"/>
    </row>
    <row r="1480" spans="1:7" ht="16.5" thickBot="1" x14ac:dyDescent="0.3">
      <c r="A1480" s="49" t="s">
        <v>1387</v>
      </c>
      <c r="B1480" s="35" t="e">
        <f>IF([1]!SANDWICH_SNACKING[[#This Row],[Colonne34]]="","",([1]!SANDWICH_SNACKING[[#This Row],[Colonne37]]*(1+$G$14)))</f>
        <v>#REF!</v>
      </c>
      <c r="C1480" s="35">
        <v>2.2234617387180702</v>
      </c>
      <c r="D1480" s="35">
        <v>2.2234617387180702</v>
      </c>
      <c r="G1480" s="75"/>
    </row>
    <row r="1481" spans="1:7" ht="16.5" x14ac:dyDescent="0.25">
      <c r="A1481" s="33" t="s">
        <v>1388</v>
      </c>
      <c r="B1481"/>
      <c r="C1481"/>
      <c r="D1481"/>
      <c r="G1481" s="75"/>
    </row>
    <row r="1482" spans="1:7" x14ac:dyDescent="0.25">
      <c r="A1482" s="67" t="s">
        <v>0</v>
      </c>
      <c r="B1482" s="35" t="s">
        <v>94</v>
      </c>
      <c r="C1482" s="35" t="s">
        <v>94</v>
      </c>
      <c r="D1482" s="35" t="s">
        <v>94</v>
      </c>
      <c r="G1482" s="75"/>
    </row>
    <row r="1483" spans="1:7" x14ac:dyDescent="0.25">
      <c r="A1483" s="52" t="s">
        <v>1389</v>
      </c>
      <c r="B1483" s="35" t="e">
        <f>IF([1]!PALETTES[[#This Row],[Colonne34]]="","",([1]!PALETTES[[#This Row],[Colonne37]]*(1+$G$14)))</f>
        <v>#REF!</v>
      </c>
      <c r="C1483" s="35">
        <v>1.3088308742349364</v>
      </c>
      <c r="D1483" s="35">
        <v>1.3088308742349364</v>
      </c>
      <c r="G1483" s="75"/>
    </row>
    <row r="1484" spans="1:7" x14ac:dyDescent="0.25">
      <c r="A1484" s="52" t="s">
        <v>1390</v>
      </c>
      <c r="B1484" s="35" t="e">
        <f>IF([1]!PALETTES[[#This Row],[Colonne34]]="","",([1]!PALETTES[[#This Row],[Colonne37]]*(1+$G$14)))</f>
        <v>#REF!</v>
      </c>
      <c r="C1484" s="35">
        <v>1.3148521598266656</v>
      </c>
      <c r="D1484" s="35">
        <v>1.3148521598266656</v>
      </c>
      <c r="G1484" s="75"/>
    </row>
    <row r="1485" spans="1:7" x14ac:dyDescent="0.25">
      <c r="A1485" s="52" t="s">
        <v>1391</v>
      </c>
      <c r="B1485" s="35" t="e">
        <f>IF([1]!PALETTES[[#This Row],[Colonne34]]="","",([1]!PALETTES[[#This Row],[Colonne37]]*(1+$G$14)))</f>
        <v>#REF!</v>
      </c>
      <c r="C1485" s="35">
        <v>1.6360385927936698</v>
      </c>
      <c r="D1485" s="35">
        <v>1.6360385927936698</v>
      </c>
      <c r="G1485" s="75"/>
    </row>
    <row r="1486" spans="1:7" x14ac:dyDescent="0.25">
      <c r="A1486" s="52" t="s">
        <v>1392</v>
      </c>
      <c r="B1486" s="35" t="e">
        <f>IF([1]!PALETTES[[#This Row],[Colonne34]]="","",([1]!PALETTES[[#This Row],[Colonne37]]*(1+$G$14)))</f>
        <v>#REF!</v>
      </c>
      <c r="C1486" s="35">
        <v>1.5378762772260497</v>
      </c>
      <c r="D1486" s="35">
        <v>1.5378762772260497</v>
      </c>
      <c r="G1486" s="75"/>
    </row>
    <row r="1487" spans="1:7" x14ac:dyDescent="0.25">
      <c r="A1487" s="52" t="s">
        <v>1393</v>
      </c>
      <c r="B1487" s="35" t="e">
        <f>IF([1]!PALETTES[[#This Row],[Colonne34]]="","",([1]!PALETTES[[#This Row],[Colonne37]]*(1+$G$14)))</f>
        <v>#REF!</v>
      </c>
      <c r="C1487" s="35">
        <v>1.6578524406975854</v>
      </c>
      <c r="D1487" s="35">
        <v>1.6578524406975854</v>
      </c>
      <c r="G1487" s="75"/>
    </row>
    <row r="1488" spans="1:7" x14ac:dyDescent="0.25">
      <c r="A1488" s="52" t="s">
        <v>1394</v>
      </c>
      <c r="B1488" s="35" t="e">
        <f>IF([1]!PALETTES[[#This Row],[Colonne34]]="","",([1]!PALETTES[[#This Row],[Colonne37]]*(1+$G$14)))</f>
        <v>#REF!</v>
      </c>
      <c r="C1488" s="35">
        <v>1.3197377981868932</v>
      </c>
      <c r="D1488" s="35">
        <v>1.3197377981868932</v>
      </c>
      <c r="G1488" s="75"/>
    </row>
    <row r="1489" spans="1:7" x14ac:dyDescent="0.25">
      <c r="A1489" s="52" t="s">
        <v>1395</v>
      </c>
      <c r="B1489" s="35" t="e">
        <f>IF([1]!PALETTES[[#This Row],[Colonne34]]="","",([1]!PALETTES[[#This Row],[Colonne37]]*(1+$G$14)))</f>
        <v>#REF!</v>
      </c>
      <c r="C1489" s="35">
        <v>1.1997616347153581</v>
      </c>
      <c r="D1489" s="35">
        <v>1.1997616347153581</v>
      </c>
      <c r="G1489" s="75"/>
    </row>
    <row r="1490" spans="1:7" x14ac:dyDescent="0.25">
      <c r="A1490" s="52" t="s">
        <v>1396</v>
      </c>
      <c r="B1490" s="35" t="e">
        <f>IF([1]!PALETTES[[#This Row],[Colonne34]]="","",([1]!PALETTES[[#This Row],[Colonne37]]*(1+$G$14)))</f>
        <v>#REF!</v>
      </c>
      <c r="C1490" s="35">
        <v>1.5487832011780076</v>
      </c>
      <c r="D1490" s="35">
        <v>1.5487832011780076</v>
      </c>
      <c r="G1490" s="75"/>
    </row>
    <row r="1491" spans="1:7" x14ac:dyDescent="0.25">
      <c r="A1491" s="52" t="s">
        <v>1397</v>
      </c>
      <c r="B1491" s="35" t="e">
        <f>IF([1]!PALETTES[[#This Row],[Colonne34]]="","",([1]!PALETTES[[#This Row],[Colonne37]]*(1+$G$14)))</f>
        <v>#REF!</v>
      </c>
      <c r="C1491" s="35">
        <v>1.6360385927936698</v>
      </c>
      <c r="D1491" s="35">
        <v>1.6360385927936698</v>
      </c>
      <c r="G1491" s="75"/>
    </row>
    <row r="1492" spans="1:7" x14ac:dyDescent="0.25">
      <c r="A1492" s="52" t="s">
        <v>1398</v>
      </c>
      <c r="B1492" s="35" t="e">
        <f>IF([1]!PALETTES[[#This Row],[Colonne34]]="","",([1]!PALETTES[[#This Row],[Colonne37]]*(1+$G$14)))</f>
        <v>#REF!</v>
      </c>
      <c r="C1492" s="35">
        <v>1.145227014955569</v>
      </c>
      <c r="D1492" s="35">
        <v>1.145227014955569</v>
      </c>
      <c r="G1492" s="75"/>
    </row>
    <row r="1493" spans="1:7" x14ac:dyDescent="0.25">
      <c r="A1493" s="52" t="s">
        <v>1399</v>
      </c>
      <c r="B1493" s="35" t="e">
        <f>IF([1]!PALETTES[[#This Row],[Colonne34]]="","",([1]!PALETTES[[#This Row],[Colonne37]]*(1+$G$14)))</f>
        <v>#REF!</v>
      </c>
      <c r="C1493" s="35">
        <v>1.7622317029178218</v>
      </c>
      <c r="D1493" s="35">
        <v>1.7622317029178218</v>
      </c>
      <c r="G1493" s="75"/>
    </row>
    <row r="1494" spans="1:7" x14ac:dyDescent="0.25">
      <c r="A1494" s="52" t="s">
        <v>1400</v>
      </c>
      <c r="B1494" s="35" t="e">
        <f>IF([1]!PALETTES[[#This Row],[Colonne34]]="","",([1]!PALETTES[[#This Row],[Colonne37]]*(1+$G$14)))</f>
        <v>#REF!</v>
      </c>
      <c r="C1494" s="35">
        <v>1.7451078323132478</v>
      </c>
      <c r="D1494" s="35">
        <v>1.7451078323132478</v>
      </c>
      <c r="G1494" s="75"/>
    </row>
    <row r="1495" spans="1:7" x14ac:dyDescent="0.25">
      <c r="A1495" s="52" t="s">
        <v>1401</v>
      </c>
      <c r="B1495" s="35" t="e">
        <f>IF([1]!PALETTES[[#This Row],[Colonne34]]="","",([1]!PALETTES[[#This Row],[Colonne37]]*(1+$G$14)))</f>
        <v>#REF!</v>
      </c>
      <c r="C1495" s="35">
        <v>1.2542962544751466</v>
      </c>
      <c r="D1495" s="35">
        <v>1.2542962544751466</v>
      </c>
      <c r="G1495" s="75"/>
    </row>
    <row r="1496" spans="1:7" x14ac:dyDescent="0.25">
      <c r="A1496" s="52" t="s">
        <v>1402</v>
      </c>
      <c r="B1496" s="35" t="e">
        <f>IF([1]!PALETTES[[#This Row],[Colonne34]]="","",([1]!PALETTES[[#This Row],[Colonne37]]*(1+$G$14)))</f>
        <v>#REF!</v>
      </c>
      <c r="C1496" s="35">
        <v>1.7669216802171634</v>
      </c>
      <c r="D1496" s="35">
        <v>1.7669216802171634</v>
      </c>
      <c r="G1496" s="75"/>
    </row>
    <row r="1497" spans="1:7" x14ac:dyDescent="0.25">
      <c r="A1497" s="52" t="s">
        <v>1403</v>
      </c>
      <c r="B1497" s="35" t="e">
        <f>IF([1]!PALETTES[[#This Row],[Colonne34]]="","",([1]!PALETTES[[#This Row],[Colonne37]]*(1+$G$14)))</f>
        <v>#REF!</v>
      </c>
      <c r="C1497" s="35">
        <v>1.1997616347153581</v>
      </c>
      <c r="D1497" s="35">
        <v>1.1997616347153581</v>
      </c>
      <c r="G1497" s="75"/>
    </row>
    <row r="1498" spans="1:7" x14ac:dyDescent="0.25">
      <c r="A1498" s="52" t="s">
        <v>1404</v>
      </c>
      <c r="B1498" s="35" t="e">
        <f>IF([1]!PALETTES[[#This Row],[Colonne34]]="","",([1]!PALETTES[[#This Row],[Colonne37]]*(1+$G$14)))</f>
        <v>#REF!</v>
      </c>
      <c r="C1498" s="35">
        <v>1.3088308742349364</v>
      </c>
      <c r="D1498" s="35">
        <v>1.3088308742349364</v>
      </c>
      <c r="G1498" s="75"/>
    </row>
    <row r="1499" spans="1:7" ht="16.5" thickBot="1" x14ac:dyDescent="0.3">
      <c r="A1499" s="68" t="s">
        <v>1405</v>
      </c>
      <c r="B1499" s="36" t="e">
        <f>IF([1]!PALETTES[[#This Row],[Colonne34]]="","",([1]!PALETTES[[#This Row],[Colonne37]]*(1+$G$14)))</f>
        <v>#REF!</v>
      </c>
      <c r="C1499" s="36">
        <v>0</v>
      </c>
      <c r="D1499" s="36">
        <v>0</v>
      </c>
      <c r="G1499" s="75"/>
    </row>
    <row r="1500" spans="1:7" ht="16.5" x14ac:dyDescent="0.25">
      <c r="A1500" s="33" t="s">
        <v>1406</v>
      </c>
      <c r="B1500"/>
      <c r="C1500"/>
      <c r="D1500"/>
      <c r="G1500" s="75"/>
    </row>
    <row r="1501" spans="1:7" x14ac:dyDescent="0.25">
      <c r="A1501" s="67" t="s">
        <v>0</v>
      </c>
      <c r="B1501" s="36" t="s">
        <v>94</v>
      </c>
      <c r="C1501" s="36" t="s">
        <v>94</v>
      </c>
      <c r="D1501" s="36" t="s">
        <v>94</v>
      </c>
      <c r="G1501" s="75"/>
    </row>
    <row r="1502" spans="1:7" x14ac:dyDescent="0.25">
      <c r="A1502" s="52">
        <v>1</v>
      </c>
      <c r="B1502" s="35" t="e">
        <f>IF([1]!DIVERS[[#This Row],[Colonne34]]="","",([1]!DIVERS[[#This Row],[Colonne37]]*(1+$G$14)))</f>
        <v>#REF!</v>
      </c>
      <c r="C1502" s="35">
        <v>1.0957101331888877</v>
      </c>
      <c r="D1502" s="35">
        <v>1.0957101331888877</v>
      </c>
      <c r="G1502" s="75"/>
    </row>
    <row r="1503" spans="1:7" x14ac:dyDescent="0.25">
      <c r="A1503" s="52"/>
      <c r="B1503" s="35" t="e">
        <f>IF([1]!DIVERS[[#This Row],[Colonne34]]="","",([1]!DIVERS[[#This Row],[Colonne37]]*(1+$G$14)))</f>
        <v>#REF!</v>
      </c>
      <c r="C1503" s="35">
        <v>0</v>
      </c>
      <c r="D1503" s="35">
        <v>0</v>
      </c>
      <c r="G1503" s="75"/>
    </row>
    <row r="1504" spans="1:7" x14ac:dyDescent="0.25">
      <c r="A1504" s="69" t="s">
        <v>1407</v>
      </c>
      <c r="B1504" s="35" t="e">
        <f>IF([1]!DIVERS[[#This Row],[Colonne34]]="","",([1]!DIVERS[[#This Row],[Colonne37]]*(1+$G$14)))</f>
        <v>#REF!</v>
      </c>
      <c r="C1504" s="35">
        <v>0.13274398440107882</v>
      </c>
      <c r="D1504" s="35">
        <v>0.13274398440107882</v>
      </c>
      <c r="G1504" s="75"/>
    </row>
    <row r="1505" spans="1:7" x14ac:dyDescent="0.25">
      <c r="A1505" s="52" t="s">
        <v>1408</v>
      </c>
      <c r="B1505" s="35" t="e">
        <f>IF([1]!DIVERS[[#This Row],[Colonne34]]="","",([1]!DIVERS[[#This Row],[Colonne37]]*(1+$G$14)))</f>
        <v>#REF!</v>
      </c>
      <c r="C1505" s="35">
        <v>0.45514593651519897</v>
      </c>
      <c r="D1505" s="35">
        <v>0.45514593651519897</v>
      </c>
      <c r="G1505" s="75"/>
    </row>
    <row r="1506" spans="1:7" ht="16.5" thickBot="1" x14ac:dyDescent="0.3">
      <c r="A1506" s="68" t="s">
        <v>1409</v>
      </c>
      <c r="B1506" s="70" t="e">
        <f>IF([1]!DIVERS[[#This Row],[Colonne34]]="","",([1]!DIVERS[[#This Row],[Colonne37]]*(1+$G$14)))</f>
        <v>#REF!</v>
      </c>
      <c r="C1506" s="70">
        <v>0</v>
      </c>
      <c r="D1506" s="70">
        <v>0</v>
      </c>
      <c r="G1506" s="75"/>
    </row>
    <row r="1507" spans="1:7" x14ac:dyDescent="0.25">
      <c r="A1507" s="71"/>
      <c r="G1507" s="75"/>
    </row>
    <row r="1508" spans="1:7" x14ac:dyDescent="0.25">
      <c r="A1508" s="71"/>
      <c r="G1508" s="75"/>
    </row>
    <row r="1509" spans="1:7" x14ac:dyDescent="0.25">
      <c r="A1509" s="71"/>
      <c r="G1509" s="75"/>
    </row>
    <row r="1510" spans="1:7" x14ac:dyDescent="0.25">
      <c r="A1510" s="71"/>
      <c r="G1510" s="75"/>
    </row>
    <row r="1511" spans="1:7" x14ac:dyDescent="0.25">
      <c r="A1511" s="71"/>
      <c r="G1511" s="75"/>
    </row>
    <row r="1512" spans="1:7" x14ac:dyDescent="0.25">
      <c r="A1512" s="71"/>
      <c r="G1512" s="75"/>
    </row>
    <row r="1513" spans="1:7" x14ac:dyDescent="0.25">
      <c r="A1513" s="71"/>
      <c r="G1513" s="75"/>
    </row>
    <row r="1514" spans="1:7" x14ac:dyDescent="0.25">
      <c r="A1514" s="71"/>
      <c r="G1514" s="75"/>
    </row>
    <row r="1515" spans="1:7" x14ac:dyDescent="0.25">
      <c r="A1515" s="71"/>
      <c r="G1515" s="75"/>
    </row>
    <row r="1516" spans="1:7" x14ac:dyDescent="0.25">
      <c r="A1516" s="71"/>
      <c r="G1516" s="75"/>
    </row>
    <row r="1517" spans="1:7" x14ac:dyDescent="0.25">
      <c r="A1517" s="71"/>
      <c r="G1517" s="75"/>
    </row>
    <row r="1518" spans="1:7" x14ac:dyDescent="0.25">
      <c r="A1518" s="71"/>
      <c r="G1518" s="75"/>
    </row>
    <row r="1519" spans="1:7" x14ac:dyDescent="0.25">
      <c r="A1519" s="71"/>
      <c r="G1519" s="75"/>
    </row>
    <row r="1520" spans="1:7" x14ac:dyDescent="0.25">
      <c r="A1520" s="71"/>
      <c r="G1520" s="75"/>
    </row>
    <row r="1521" spans="1:7" x14ac:dyDescent="0.25">
      <c r="A1521" s="71"/>
      <c r="G1521" s="75"/>
    </row>
    <row r="1522" spans="1:7" x14ac:dyDescent="0.25">
      <c r="A1522" s="71"/>
      <c r="G1522" s="75"/>
    </row>
    <row r="1523" spans="1:7" x14ac:dyDescent="0.25">
      <c r="A1523" s="71"/>
      <c r="G1523" s="75"/>
    </row>
    <row r="1524" spans="1:7" x14ac:dyDescent="0.25">
      <c r="A1524" s="71"/>
      <c r="G1524" s="75"/>
    </row>
    <row r="1525" spans="1:7" x14ac:dyDescent="0.25">
      <c r="A1525" s="71"/>
      <c r="G1525" s="75"/>
    </row>
    <row r="1526" spans="1:7" x14ac:dyDescent="0.25">
      <c r="A1526" s="71"/>
      <c r="G1526" s="75"/>
    </row>
    <row r="1527" spans="1:7" x14ac:dyDescent="0.25">
      <c r="A1527" s="71"/>
      <c r="G1527" s="75"/>
    </row>
    <row r="1528" spans="1:7" x14ac:dyDescent="0.25">
      <c r="A1528" s="71"/>
      <c r="G1528" s="75"/>
    </row>
    <row r="1529" spans="1:7" x14ac:dyDescent="0.25">
      <c r="A1529" s="71"/>
      <c r="G1529" s="75"/>
    </row>
    <row r="1530" spans="1:7" x14ac:dyDescent="0.25">
      <c r="A1530" s="71"/>
      <c r="G1530" s="75"/>
    </row>
    <row r="1531" spans="1:7" x14ac:dyDescent="0.25">
      <c r="A1531" s="71"/>
      <c r="G1531" s="75"/>
    </row>
    <row r="1532" spans="1:7" x14ac:dyDescent="0.25">
      <c r="A1532" s="71"/>
      <c r="G1532" s="75"/>
    </row>
    <row r="1533" spans="1:7" x14ac:dyDescent="0.25">
      <c r="A1533" s="71"/>
      <c r="G1533" s="75"/>
    </row>
    <row r="1534" spans="1:7" x14ac:dyDescent="0.25">
      <c r="A1534" s="71"/>
      <c r="G1534" s="75"/>
    </row>
    <row r="1535" spans="1:7" x14ac:dyDescent="0.25">
      <c r="A1535" s="71"/>
      <c r="G1535" s="75"/>
    </row>
    <row r="1536" spans="1:7" x14ac:dyDescent="0.25">
      <c r="A1536" s="71"/>
      <c r="G1536" s="75"/>
    </row>
    <row r="1537" spans="1:7" x14ac:dyDescent="0.25">
      <c r="A1537" s="71"/>
      <c r="G1537" s="75"/>
    </row>
    <row r="1538" spans="1:7" x14ac:dyDescent="0.25">
      <c r="A1538" s="71"/>
      <c r="G1538" s="75"/>
    </row>
    <row r="1539" spans="1:7" x14ac:dyDescent="0.25">
      <c r="A1539" s="71"/>
      <c r="G1539" s="75"/>
    </row>
    <row r="1540" spans="1:7" x14ac:dyDescent="0.25">
      <c r="A1540" s="71"/>
      <c r="G1540" s="75"/>
    </row>
    <row r="1541" spans="1:7" x14ac:dyDescent="0.25">
      <c r="A1541" s="71"/>
      <c r="G1541" s="75"/>
    </row>
    <row r="1542" spans="1:7" x14ac:dyDescent="0.25">
      <c r="A1542" s="71"/>
      <c r="G1542" s="75"/>
    </row>
    <row r="1543" spans="1:7" x14ac:dyDescent="0.25">
      <c r="G1543" s="75"/>
    </row>
    <row r="1544" spans="1:7" x14ac:dyDescent="0.25">
      <c r="G1544" s="75"/>
    </row>
    <row r="1545" spans="1:7" x14ac:dyDescent="0.25">
      <c r="G1545" s="75"/>
    </row>
    <row r="1546" spans="1:7" x14ac:dyDescent="0.25">
      <c r="G1546" s="75"/>
    </row>
    <row r="1547" spans="1:7" x14ac:dyDescent="0.25">
      <c r="G1547" s="75"/>
    </row>
    <row r="1548" spans="1:7" x14ac:dyDescent="0.25">
      <c r="G1548" s="75"/>
    </row>
    <row r="1549" spans="1:7" x14ac:dyDescent="0.25">
      <c r="G1549" s="75"/>
    </row>
    <row r="1550" spans="1:7" x14ac:dyDescent="0.25">
      <c r="G1550" s="75"/>
    </row>
    <row r="1551" spans="1:7" x14ac:dyDescent="0.25">
      <c r="G1551" s="75"/>
    </row>
    <row r="1552" spans="1:7" x14ac:dyDescent="0.25">
      <c r="G1552" s="75"/>
    </row>
    <row r="1553" spans="7:7" x14ac:dyDescent="0.25">
      <c r="G1553" s="75"/>
    </row>
    <row r="1554" spans="7:7" x14ac:dyDescent="0.25">
      <c r="G1554" s="75"/>
    </row>
    <row r="1555" spans="7:7" x14ac:dyDescent="0.25">
      <c r="G1555" s="75"/>
    </row>
    <row r="1556" spans="7:7" x14ac:dyDescent="0.25">
      <c r="G1556" s="75"/>
    </row>
    <row r="1557" spans="7:7" x14ac:dyDescent="0.25">
      <c r="G1557" s="75"/>
    </row>
    <row r="1558" spans="7:7" x14ac:dyDescent="0.25">
      <c r="G1558" s="75"/>
    </row>
    <row r="1559" spans="7:7" x14ac:dyDescent="0.25">
      <c r="G1559" s="75"/>
    </row>
    <row r="1560" spans="7:7" x14ac:dyDescent="0.25">
      <c r="G1560" s="75"/>
    </row>
    <row r="1561" spans="7:7" x14ac:dyDescent="0.25">
      <c r="G1561" s="75"/>
    </row>
    <row r="1562" spans="7:7" x14ac:dyDescent="0.25">
      <c r="G1562" s="75"/>
    </row>
    <row r="1563" spans="7:7" x14ac:dyDescent="0.25">
      <c r="G1563" s="75"/>
    </row>
    <row r="1564" spans="7:7" x14ac:dyDescent="0.25">
      <c r="G1564" s="75"/>
    </row>
    <row r="1565" spans="7:7" x14ac:dyDescent="0.25">
      <c r="G1565" s="75"/>
    </row>
    <row r="1566" spans="7:7" x14ac:dyDescent="0.25">
      <c r="G1566" s="75"/>
    </row>
    <row r="1567" spans="7:7" x14ac:dyDescent="0.25">
      <c r="G1567" s="75"/>
    </row>
    <row r="1568" spans="7:7" x14ac:dyDescent="0.25">
      <c r="G1568" s="75"/>
    </row>
    <row r="1569" spans="7:7" x14ac:dyDescent="0.25">
      <c r="G1569" s="75"/>
    </row>
    <row r="1570" spans="7:7" x14ac:dyDescent="0.25">
      <c r="G1570" s="75"/>
    </row>
    <row r="1571" spans="7:7" x14ac:dyDescent="0.25">
      <c r="G1571" s="75"/>
    </row>
    <row r="1572" spans="7:7" x14ac:dyDescent="0.25">
      <c r="G1572" s="75"/>
    </row>
    <row r="1573" spans="7:7" x14ac:dyDescent="0.25">
      <c r="G1573" s="75"/>
    </row>
    <row r="1574" spans="7:7" x14ac:dyDescent="0.25">
      <c r="G1574" s="75"/>
    </row>
    <row r="1575" spans="7:7" x14ac:dyDescent="0.25">
      <c r="G1575" s="75"/>
    </row>
    <row r="1576" spans="7:7" x14ac:dyDescent="0.25">
      <c r="G1576" s="75"/>
    </row>
    <row r="1577" spans="7:7" x14ac:dyDescent="0.25">
      <c r="G1577" s="75"/>
    </row>
    <row r="1578" spans="7:7" x14ac:dyDescent="0.25">
      <c r="G1578" s="75"/>
    </row>
    <row r="1579" spans="7:7" x14ac:dyDescent="0.25">
      <c r="G1579" s="75"/>
    </row>
    <row r="1580" spans="7:7" x14ac:dyDescent="0.25">
      <c r="G1580" s="75"/>
    </row>
    <row r="1581" spans="7:7" x14ac:dyDescent="0.25">
      <c r="G1581" s="75"/>
    </row>
    <row r="1582" spans="7:7" x14ac:dyDescent="0.25">
      <c r="G1582" s="75"/>
    </row>
    <row r="1583" spans="7:7" x14ac:dyDescent="0.25">
      <c r="G1583" s="75"/>
    </row>
    <row r="1584" spans="7:7" x14ac:dyDescent="0.25">
      <c r="G1584" s="75"/>
    </row>
    <row r="1585" spans="7:7" x14ac:dyDescent="0.25">
      <c r="G1585" s="75"/>
    </row>
    <row r="1586" spans="7:7" x14ac:dyDescent="0.25">
      <c r="G1586" s="75"/>
    </row>
    <row r="1587" spans="7:7" x14ac:dyDescent="0.25">
      <c r="G1587" s="75"/>
    </row>
    <row r="1588" spans="7:7" x14ac:dyDescent="0.25">
      <c r="G1588" s="75"/>
    </row>
    <row r="1589" spans="7:7" x14ac:dyDescent="0.25">
      <c r="G1589" s="75"/>
    </row>
    <row r="1590" spans="7:7" x14ac:dyDescent="0.25">
      <c r="G1590" s="75"/>
    </row>
    <row r="1591" spans="7:7" x14ac:dyDescent="0.25">
      <c r="G1591" s="75"/>
    </row>
    <row r="1592" spans="7:7" x14ac:dyDescent="0.25">
      <c r="G1592" s="75"/>
    </row>
    <row r="1593" spans="7:7" x14ac:dyDescent="0.25">
      <c r="G1593" s="75"/>
    </row>
    <row r="1594" spans="7:7" x14ac:dyDescent="0.25">
      <c r="G1594" s="75"/>
    </row>
    <row r="1595" spans="7:7" x14ac:dyDescent="0.25">
      <c r="G1595" s="75"/>
    </row>
    <row r="1596" spans="7:7" x14ac:dyDescent="0.25">
      <c r="G1596" s="75"/>
    </row>
    <row r="1597" spans="7:7" x14ac:dyDescent="0.25">
      <c r="G1597" s="75"/>
    </row>
    <row r="1598" spans="7:7" x14ac:dyDescent="0.25">
      <c r="G1598" s="75"/>
    </row>
    <row r="1599" spans="7:7" x14ac:dyDescent="0.25">
      <c r="G1599" s="75"/>
    </row>
    <row r="1600" spans="7:7" x14ac:dyDescent="0.25">
      <c r="G1600" s="75"/>
    </row>
    <row r="1601" spans="7:7" x14ac:dyDescent="0.25">
      <c r="G1601" s="75"/>
    </row>
    <row r="1602" spans="7:7" x14ac:dyDescent="0.25">
      <c r="G1602" s="75"/>
    </row>
    <row r="1603" spans="7:7" x14ac:dyDescent="0.25">
      <c r="G1603" s="75"/>
    </row>
    <row r="1604" spans="7:7" x14ac:dyDescent="0.25">
      <c r="G1604" s="75"/>
    </row>
    <row r="1605" spans="7:7" x14ac:dyDescent="0.25">
      <c r="G1605" s="75"/>
    </row>
    <row r="1606" spans="7:7" x14ac:dyDescent="0.25">
      <c r="G1606" s="75"/>
    </row>
    <row r="1607" spans="7:7" x14ac:dyDescent="0.25">
      <c r="G1607" s="75"/>
    </row>
    <row r="1608" spans="7:7" x14ac:dyDescent="0.25">
      <c r="G1608" s="75"/>
    </row>
    <row r="1609" spans="7:7" x14ac:dyDescent="0.25">
      <c r="G1609" s="75"/>
    </row>
    <row r="1610" spans="7:7" x14ac:dyDescent="0.25">
      <c r="G1610" s="75"/>
    </row>
    <row r="1611" spans="7:7" x14ac:dyDescent="0.25">
      <c r="G1611" s="75"/>
    </row>
    <row r="1612" spans="7:7" x14ac:dyDescent="0.25">
      <c r="G1612" s="75"/>
    </row>
    <row r="1613" spans="7:7" x14ac:dyDescent="0.25">
      <c r="G1613" s="75"/>
    </row>
    <row r="1614" spans="7:7" x14ac:dyDescent="0.25">
      <c r="G1614" s="75"/>
    </row>
    <row r="1615" spans="7:7" x14ac:dyDescent="0.25">
      <c r="G1615" s="75"/>
    </row>
    <row r="1616" spans="7:7" x14ac:dyDescent="0.25">
      <c r="G1616" s="75"/>
    </row>
    <row r="1617" spans="7:7" x14ac:dyDescent="0.25">
      <c r="G1617" s="75"/>
    </row>
    <row r="1618" spans="7:7" x14ac:dyDescent="0.25">
      <c r="G1618" s="75"/>
    </row>
    <row r="1619" spans="7:7" x14ac:dyDescent="0.25">
      <c r="G1619" s="75"/>
    </row>
    <row r="1620" spans="7:7" x14ac:dyDescent="0.25">
      <c r="G1620" s="75"/>
    </row>
    <row r="1621" spans="7:7" x14ac:dyDescent="0.25">
      <c r="G1621" s="75"/>
    </row>
    <row r="1622" spans="7:7" x14ac:dyDescent="0.25">
      <c r="G1622" s="75"/>
    </row>
    <row r="1623" spans="7:7" x14ac:dyDescent="0.25">
      <c r="G1623" s="75"/>
    </row>
    <row r="1624" spans="7:7" x14ac:dyDescent="0.25">
      <c r="G1624" s="75"/>
    </row>
    <row r="1625" spans="7:7" x14ac:dyDescent="0.25">
      <c r="G1625" s="75"/>
    </row>
    <row r="1626" spans="7:7" x14ac:dyDescent="0.25">
      <c r="G1626" s="75"/>
    </row>
    <row r="1627" spans="7:7" x14ac:dyDescent="0.25">
      <c r="G1627" s="75"/>
    </row>
    <row r="1628" spans="7:7" x14ac:dyDescent="0.25">
      <c r="G1628" s="75"/>
    </row>
    <row r="1629" spans="7:7" x14ac:dyDescent="0.25">
      <c r="G1629" s="75"/>
    </row>
    <row r="1630" spans="7:7" x14ac:dyDescent="0.25">
      <c r="G1630" s="75"/>
    </row>
    <row r="1631" spans="7:7" x14ac:dyDescent="0.25">
      <c r="G1631" s="75"/>
    </row>
    <row r="1632" spans="7:7" x14ac:dyDescent="0.25">
      <c r="G1632" s="75"/>
    </row>
    <row r="1633" spans="7:7" x14ac:dyDescent="0.25">
      <c r="G1633" s="75"/>
    </row>
    <row r="1634" spans="7:7" x14ac:dyDescent="0.25">
      <c r="G1634" s="75"/>
    </row>
    <row r="1635" spans="7:7" x14ac:dyDescent="0.25">
      <c r="G1635" s="75"/>
    </row>
    <row r="1636" spans="7:7" x14ac:dyDescent="0.25">
      <c r="G1636" s="75"/>
    </row>
    <row r="1637" spans="7:7" x14ac:dyDescent="0.25">
      <c r="G1637" s="75"/>
    </row>
    <row r="1638" spans="7:7" x14ac:dyDescent="0.25">
      <c r="G1638" s="75"/>
    </row>
    <row r="1639" spans="7:7" x14ac:dyDescent="0.25">
      <c r="G1639" s="75"/>
    </row>
    <row r="1640" spans="7:7" x14ac:dyDescent="0.25">
      <c r="G1640" s="75"/>
    </row>
    <row r="1641" spans="7:7" x14ac:dyDescent="0.25">
      <c r="G1641" s="75"/>
    </row>
    <row r="1642" spans="7:7" x14ac:dyDescent="0.25">
      <c r="G1642" s="75"/>
    </row>
    <row r="1643" spans="7:7" x14ac:dyDescent="0.25">
      <c r="G1643" s="75"/>
    </row>
    <row r="1644" spans="7:7" x14ac:dyDescent="0.25">
      <c r="G1644" s="75"/>
    </row>
    <row r="1645" spans="7:7" x14ac:dyDescent="0.25">
      <c r="G1645" s="75"/>
    </row>
    <row r="1646" spans="7:7" x14ac:dyDescent="0.25">
      <c r="G1646" s="75"/>
    </row>
    <row r="1647" spans="7:7" x14ac:dyDescent="0.25">
      <c r="G1647" s="75"/>
    </row>
    <row r="1648" spans="7:7" x14ac:dyDescent="0.25">
      <c r="G1648" s="75"/>
    </row>
    <row r="1649" spans="7:7" x14ac:dyDescent="0.25">
      <c r="G1649" s="75"/>
    </row>
    <row r="1650" spans="7:7" x14ac:dyDescent="0.25">
      <c r="G1650" s="75"/>
    </row>
    <row r="1651" spans="7:7" x14ac:dyDescent="0.25">
      <c r="G1651" s="75"/>
    </row>
    <row r="1652" spans="7:7" x14ac:dyDescent="0.25">
      <c r="G1652" s="75"/>
    </row>
    <row r="1653" spans="7:7" x14ac:dyDescent="0.25">
      <c r="G1653" s="75"/>
    </row>
    <row r="1654" spans="7:7" x14ac:dyDescent="0.25">
      <c r="G1654" s="75"/>
    </row>
    <row r="1655" spans="7:7" x14ac:dyDescent="0.25">
      <c r="G1655" s="75"/>
    </row>
    <row r="1656" spans="7:7" x14ac:dyDescent="0.25">
      <c r="G1656" s="75"/>
    </row>
    <row r="1657" spans="7:7" x14ac:dyDescent="0.25">
      <c r="G1657" s="75"/>
    </row>
    <row r="1658" spans="7:7" x14ac:dyDescent="0.25">
      <c r="G1658" s="75"/>
    </row>
    <row r="1659" spans="7:7" x14ac:dyDescent="0.25">
      <c r="G1659" s="75"/>
    </row>
    <row r="1660" spans="7:7" x14ac:dyDescent="0.25">
      <c r="G1660" s="75"/>
    </row>
    <row r="1661" spans="7:7" x14ac:dyDescent="0.25">
      <c r="G1661" s="75"/>
    </row>
    <row r="1662" spans="7:7" x14ac:dyDescent="0.25">
      <c r="G1662" s="75"/>
    </row>
    <row r="1663" spans="7:7" x14ac:dyDescent="0.25">
      <c r="G1663" s="75"/>
    </row>
    <row r="1664" spans="7:7" x14ac:dyDescent="0.25">
      <c r="G1664" s="75"/>
    </row>
    <row r="1665" spans="7:7" x14ac:dyDescent="0.25">
      <c r="G1665" s="75"/>
    </row>
    <row r="1666" spans="7:7" x14ac:dyDescent="0.25">
      <c r="G1666" s="75"/>
    </row>
    <row r="1667" spans="7:7" x14ac:dyDescent="0.25">
      <c r="G1667" s="75"/>
    </row>
    <row r="1668" spans="7:7" x14ac:dyDescent="0.25">
      <c r="G1668" s="75"/>
    </row>
    <row r="1669" spans="7:7" x14ac:dyDescent="0.25">
      <c r="G1669" s="75"/>
    </row>
    <row r="1670" spans="7:7" x14ac:dyDescent="0.25">
      <c r="G1670" s="75"/>
    </row>
    <row r="1671" spans="7:7" x14ac:dyDescent="0.25">
      <c r="G1671" s="75"/>
    </row>
    <row r="1672" spans="7:7" x14ac:dyDescent="0.25">
      <c r="G1672" s="75"/>
    </row>
    <row r="1673" spans="7:7" x14ac:dyDescent="0.25">
      <c r="G1673" s="75"/>
    </row>
    <row r="1674" spans="7:7" x14ac:dyDescent="0.25">
      <c r="G1674" s="75"/>
    </row>
    <row r="1675" spans="7:7" x14ac:dyDescent="0.25">
      <c r="G1675" s="75"/>
    </row>
    <row r="1676" spans="7:7" x14ac:dyDescent="0.25">
      <c r="G1676" s="75"/>
    </row>
    <row r="1677" spans="7:7" x14ac:dyDescent="0.25">
      <c r="G1677" s="75"/>
    </row>
    <row r="1678" spans="7:7" x14ac:dyDescent="0.25">
      <c r="G1678" s="75"/>
    </row>
    <row r="1679" spans="7:7" x14ac:dyDescent="0.25">
      <c r="G1679" s="75"/>
    </row>
    <row r="1680" spans="7:7" x14ac:dyDescent="0.25">
      <c r="G1680" s="75"/>
    </row>
    <row r="1681" spans="7:7" x14ac:dyDescent="0.25">
      <c r="G1681" s="75"/>
    </row>
    <row r="1682" spans="7:7" x14ac:dyDescent="0.25">
      <c r="G1682" s="75"/>
    </row>
    <row r="1683" spans="7:7" x14ac:dyDescent="0.25">
      <c r="G1683" s="75"/>
    </row>
    <row r="1684" spans="7:7" x14ac:dyDescent="0.25">
      <c r="G1684" s="75"/>
    </row>
    <row r="1685" spans="7:7" x14ac:dyDescent="0.25">
      <c r="G1685" s="75"/>
    </row>
    <row r="1686" spans="7:7" x14ac:dyDescent="0.25">
      <c r="G1686" s="75"/>
    </row>
    <row r="1687" spans="7:7" x14ac:dyDescent="0.25">
      <c r="G1687" s="75"/>
    </row>
    <row r="1688" spans="7:7" x14ac:dyDescent="0.25">
      <c r="G1688" s="75"/>
    </row>
    <row r="1689" spans="7:7" x14ac:dyDescent="0.25">
      <c r="G1689" s="75"/>
    </row>
    <row r="1690" spans="7:7" x14ac:dyDescent="0.25">
      <c r="G1690" s="75"/>
    </row>
    <row r="1691" spans="7:7" x14ac:dyDescent="0.25">
      <c r="G1691" s="75"/>
    </row>
    <row r="1692" spans="7:7" x14ac:dyDescent="0.25">
      <c r="G1692" s="75"/>
    </row>
    <row r="1693" spans="7:7" x14ac:dyDescent="0.25">
      <c r="G1693" s="75"/>
    </row>
    <row r="1694" spans="7:7" x14ac:dyDescent="0.25">
      <c r="G1694" s="75"/>
    </row>
    <row r="1695" spans="7:7" x14ac:dyDescent="0.25">
      <c r="G1695" s="75"/>
    </row>
    <row r="1696" spans="7:7" x14ac:dyDescent="0.25">
      <c r="G1696" s="75"/>
    </row>
    <row r="1697" spans="7:7" x14ac:dyDescent="0.25">
      <c r="G1697" s="75"/>
    </row>
    <row r="1698" spans="7:7" x14ac:dyDescent="0.25">
      <c r="G1698" s="75"/>
    </row>
    <row r="1699" spans="7:7" x14ac:dyDescent="0.25">
      <c r="G1699" s="75"/>
    </row>
    <row r="1700" spans="7:7" x14ac:dyDescent="0.25">
      <c r="G1700" s="75"/>
    </row>
    <row r="1701" spans="7:7" x14ac:dyDescent="0.25">
      <c r="G1701" s="75"/>
    </row>
    <row r="1702" spans="7:7" x14ac:dyDescent="0.25">
      <c r="G1702" s="75"/>
    </row>
    <row r="1703" spans="7:7" x14ac:dyDescent="0.25">
      <c r="G1703" s="75"/>
    </row>
    <row r="1704" spans="7:7" x14ac:dyDescent="0.25">
      <c r="G1704" s="75"/>
    </row>
    <row r="1705" spans="7:7" x14ac:dyDescent="0.25">
      <c r="G1705" s="75"/>
    </row>
    <row r="1706" spans="7:7" x14ac:dyDescent="0.25">
      <c r="G1706" s="75"/>
    </row>
    <row r="1707" spans="7:7" x14ac:dyDescent="0.25">
      <c r="G1707" s="75"/>
    </row>
    <row r="1708" spans="7:7" x14ac:dyDescent="0.25">
      <c r="G1708" s="75"/>
    </row>
    <row r="1709" spans="7:7" x14ac:dyDescent="0.25">
      <c r="G1709" s="75"/>
    </row>
    <row r="1710" spans="7:7" x14ac:dyDescent="0.25">
      <c r="G1710" s="75"/>
    </row>
    <row r="1711" spans="7:7" x14ac:dyDescent="0.25">
      <c r="G1711" s="75"/>
    </row>
    <row r="1712" spans="7:7" x14ac:dyDescent="0.25">
      <c r="G1712" s="75"/>
    </row>
    <row r="1713" spans="7:7" x14ac:dyDescent="0.25">
      <c r="G1713" s="75"/>
    </row>
    <row r="1714" spans="7:7" x14ac:dyDescent="0.25">
      <c r="G1714" s="75"/>
    </row>
    <row r="1715" spans="7:7" x14ac:dyDescent="0.25">
      <c r="G1715" s="75"/>
    </row>
    <row r="1716" spans="7:7" x14ac:dyDescent="0.25">
      <c r="G1716" s="75"/>
    </row>
    <row r="1717" spans="7:7" x14ac:dyDescent="0.25">
      <c r="G1717" s="75"/>
    </row>
    <row r="1718" spans="7:7" x14ac:dyDescent="0.25">
      <c r="G1718" s="75"/>
    </row>
    <row r="1719" spans="7:7" x14ac:dyDescent="0.25">
      <c r="G1719" s="75"/>
    </row>
    <row r="1720" spans="7:7" x14ac:dyDescent="0.25">
      <c r="G1720" s="75"/>
    </row>
    <row r="1721" spans="7:7" x14ac:dyDescent="0.25">
      <c r="G1721" s="75"/>
    </row>
    <row r="1722" spans="7:7" x14ac:dyDescent="0.25">
      <c r="G1722" s="75"/>
    </row>
    <row r="1723" spans="7:7" x14ac:dyDescent="0.25">
      <c r="G1723" s="75"/>
    </row>
    <row r="1724" spans="7:7" x14ac:dyDescent="0.25">
      <c r="G1724" s="75"/>
    </row>
    <row r="1725" spans="7:7" x14ac:dyDescent="0.25">
      <c r="G1725" s="75"/>
    </row>
    <row r="1726" spans="7:7" x14ac:dyDescent="0.25">
      <c r="G1726" s="75"/>
    </row>
    <row r="1727" spans="7:7" x14ac:dyDescent="0.25">
      <c r="G1727" s="75"/>
    </row>
    <row r="1728" spans="7:7" x14ac:dyDescent="0.25">
      <c r="G1728" s="75"/>
    </row>
    <row r="1729" spans="7:7" x14ac:dyDescent="0.25">
      <c r="G1729" s="75"/>
    </row>
    <row r="1730" spans="7:7" x14ac:dyDescent="0.25">
      <c r="G1730" s="75"/>
    </row>
    <row r="1731" spans="7:7" x14ac:dyDescent="0.25">
      <c r="G1731" s="75"/>
    </row>
    <row r="1732" spans="7:7" x14ac:dyDescent="0.25">
      <c r="G1732" s="75"/>
    </row>
    <row r="1733" spans="7:7" x14ac:dyDescent="0.25">
      <c r="G1733" s="75"/>
    </row>
    <row r="1734" spans="7:7" x14ac:dyDescent="0.25">
      <c r="G1734" s="75"/>
    </row>
    <row r="1735" spans="7:7" x14ac:dyDescent="0.25">
      <c r="G1735" s="75"/>
    </row>
    <row r="1736" spans="7:7" x14ac:dyDescent="0.25">
      <c r="G1736" s="75"/>
    </row>
    <row r="1737" spans="7:7" x14ac:dyDescent="0.25">
      <c r="G1737" s="75"/>
    </row>
    <row r="1738" spans="7:7" x14ac:dyDescent="0.25">
      <c r="G1738" s="75"/>
    </row>
    <row r="1739" spans="7:7" x14ac:dyDescent="0.25">
      <c r="G1739" s="75"/>
    </row>
    <row r="1740" spans="7:7" x14ac:dyDescent="0.25">
      <c r="G1740" s="75"/>
    </row>
    <row r="1741" spans="7:7" x14ac:dyDescent="0.25">
      <c r="G1741" s="75"/>
    </row>
    <row r="1742" spans="7:7" x14ac:dyDescent="0.25">
      <c r="G1742" s="75"/>
    </row>
    <row r="1743" spans="7:7" x14ac:dyDescent="0.25">
      <c r="G1743" s="75"/>
    </row>
    <row r="1744" spans="7:7" x14ac:dyDescent="0.25">
      <c r="G1744" s="75"/>
    </row>
    <row r="1745" spans="7:7" x14ac:dyDescent="0.25">
      <c r="G1745" s="75"/>
    </row>
    <row r="1746" spans="7:7" x14ac:dyDescent="0.25">
      <c r="G1746" s="75"/>
    </row>
    <row r="1747" spans="7:7" x14ac:dyDescent="0.25">
      <c r="G1747" s="75"/>
    </row>
    <row r="1748" spans="7:7" x14ac:dyDescent="0.25">
      <c r="G1748" s="75"/>
    </row>
    <row r="1749" spans="7:7" x14ac:dyDescent="0.25">
      <c r="G1749" s="75"/>
    </row>
    <row r="1750" spans="7:7" x14ac:dyDescent="0.25">
      <c r="G1750" s="75"/>
    </row>
    <row r="1751" spans="7:7" x14ac:dyDescent="0.25">
      <c r="G1751" s="75"/>
    </row>
    <row r="1752" spans="7:7" x14ac:dyDescent="0.25">
      <c r="G1752" s="75"/>
    </row>
    <row r="1753" spans="7:7" x14ac:dyDescent="0.25">
      <c r="G1753" s="75"/>
    </row>
    <row r="1754" spans="7:7" x14ac:dyDescent="0.25">
      <c r="G1754" s="75"/>
    </row>
    <row r="1755" spans="7:7" x14ac:dyDescent="0.25">
      <c r="G1755" s="75"/>
    </row>
    <row r="1756" spans="7:7" x14ac:dyDescent="0.25">
      <c r="G1756" s="75"/>
    </row>
    <row r="1757" spans="7:7" x14ac:dyDescent="0.25">
      <c r="G1757" s="75"/>
    </row>
    <row r="1758" spans="7:7" x14ac:dyDescent="0.25">
      <c r="G1758" s="75"/>
    </row>
    <row r="1759" spans="7:7" x14ac:dyDescent="0.25">
      <c r="G1759" s="75"/>
    </row>
    <row r="1760" spans="7:7" x14ac:dyDescent="0.25">
      <c r="G1760" s="75"/>
    </row>
    <row r="1761" spans="7:7" x14ac:dyDescent="0.25">
      <c r="G1761" s="75"/>
    </row>
    <row r="1762" spans="7:7" x14ac:dyDescent="0.25">
      <c r="G1762" s="75"/>
    </row>
    <row r="1763" spans="7:7" x14ac:dyDescent="0.25">
      <c r="G1763" s="75"/>
    </row>
    <row r="1764" spans="7:7" x14ac:dyDescent="0.25">
      <c r="G1764" s="75"/>
    </row>
    <row r="1765" spans="7:7" x14ac:dyDescent="0.25">
      <c r="G1765" s="75"/>
    </row>
    <row r="1766" spans="7:7" x14ac:dyDescent="0.25">
      <c r="G1766" s="75"/>
    </row>
    <row r="1767" spans="7:7" x14ac:dyDescent="0.25">
      <c r="G1767" s="75"/>
    </row>
    <row r="1768" spans="7:7" x14ac:dyDescent="0.25">
      <c r="G1768" s="75"/>
    </row>
    <row r="1769" spans="7:7" x14ac:dyDescent="0.25">
      <c r="G1769" s="75"/>
    </row>
    <row r="1770" spans="7:7" x14ac:dyDescent="0.25">
      <c r="G1770" s="75"/>
    </row>
    <row r="1771" spans="7:7" x14ac:dyDescent="0.25">
      <c r="G1771" s="75"/>
    </row>
    <row r="1772" spans="7:7" x14ac:dyDescent="0.25">
      <c r="G1772" s="75"/>
    </row>
    <row r="1773" spans="7:7" x14ac:dyDescent="0.25">
      <c r="G1773" s="75"/>
    </row>
    <row r="1774" spans="7:7" x14ac:dyDescent="0.25">
      <c r="G1774" s="75"/>
    </row>
    <row r="1775" spans="7:7" x14ac:dyDescent="0.25">
      <c r="G1775" s="75"/>
    </row>
    <row r="1776" spans="7:7" x14ac:dyDescent="0.25">
      <c r="G1776" s="75"/>
    </row>
    <row r="1777" spans="7:7" x14ac:dyDescent="0.25">
      <c r="G1777" s="75"/>
    </row>
    <row r="1778" spans="7:7" x14ac:dyDescent="0.25">
      <c r="G1778" s="75"/>
    </row>
    <row r="1779" spans="7:7" x14ac:dyDescent="0.25">
      <c r="G1779" s="75"/>
    </row>
    <row r="1780" spans="7:7" x14ac:dyDescent="0.25">
      <c r="G1780" s="75"/>
    </row>
    <row r="1781" spans="7:7" x14ac:dyDescent="0.25">
      <c r="G1781" s="75"/>
    </row>
    <row r="1782" spans="7:7" x14ac:dyDescent="0.25">
      <c r="G1782" s="75"/>
    </row>
    <row r="1783" spans="7:7" x14ac:dyDescent="0.25">
      <c r="G1783" s="75"/>
    </row>
    <row r="1784" spans="7:7" x14ac:dyDescent="0.25">
      <c r="G1784" s="75"/>
    </row>
    <row r="1785" spans="7:7" x14ac:dyDescent="0.25">
      <c r="G1785" s="75"/>
    </row>
    <row r="1786" spans="7:7" x14ac:dyDescent="0.25">
      <c r="G1786" s="75"/>
    </row>
    <row r="1787" spans="7:7" x14ac:dyDescent="0.25">
      <c r="G1787" s="75"/>
    </row>
    <row r="1788" spans="7:7" x14ac:dyDescent="0.25">
      <c r="G1788" s="75"/>
    </row>
    <row r="1789" spans="7:7" x14ac:dyDescent="0.25">
      <c r="G1789" s="75"/>
    </row>
    <row r="1790" spans="7:7" x14ac:dyDescent="0.25">
      <c r="G1790" s="75"/>
    </row>
    <row r="1791" spans="7:7" x14ac:dyDescent="0.25">
      <c r="G1791" s="75"/>
    </row>
    <row r="1792" spans="7:7" x14ac:dyDescent="0.25">
      <c r="G1792" s="75"/>
    </row>
    <row r="1793" spans="7:7" x14ac:dyDescent="0.25">
      <c r="G1793" s="75"/>
    </row>
    <row r="1794" spans="7:7" x14ac:dyDescent="0.25">
      <c r="G1794" s="75"/>
    </row>
    <row r="1795" spans="7:7" x14ac:dyDescent="0.25">
      <c r="G1795" s="75"/>
    </row>
    <row r="1796" spans="7:7" x14ac:dyDescent="0.25">
      <c r="G1796" s="75"/>
    </row>
    <row r="1797" spans="7:7" x14ac:dyDescent="0.25">
      <c r="G1797" s="75"/>
    </row>
    <row r="1798" spans="7:7" x14ac:dyDescent="0.25">
      <c r="G1798" s="75"/>
    </row>
    <row r="1799" spans="7:7" x14ac:dyDescent="0.25">
      <c r="G1799" s="75"/>
    </row>
    <row r="1800" spans="7:7" x14ac:dyDescent="0.25">
      <c r="G1800" s="75"/>
    </row>
    <row r="1801" spans="7:7" x14ac:dyDescent="0.25">
      <c r="G1801" s="75"/>
    </row>
    <row r="1802" spans="7:7" x14ac:dyDescent="0.25">
      <c r="G1802" s="75"/>
    </row>
    <row r="1803" spans="7:7" x14ac:dyDescent="0.25">
      <c r="G1803" s="75"/>
    </row>
    <row r="1804" spans="7:7" x14ac:dyDescent="0.25">
      <c r="G1804" s="75"/>
    </row>
    <row r="1805" spans="7:7" x14ac:dyDescent="0.25">
      <c r="G1805" s="75"/>
    </row>
    <row r="1806" spans="7:7" x14ac:dyDescent="0.25">
      <c r="G1806" s="75"/>
    </row>
    <row r="1807" spans="7:7" x14ac:dyDescent="0.25">
      <c r="G1807" s="75"/>
    </row>
    <row r="1808" spans="7:7" x14ac:dyDescent="0.25">
      <c r="G1808" s="75"/>
    </row>
    <row r="1809" spans="7:7" x14ac:dyDescent="0.25">
      <c r="G1809" s="75"/>
    </row>
    <row r="1810" spans="7:7" x14ac:dyDescent="0.25">
      <c r="G1810" s="75"/>
    </row>
    <row r="1811" spans="7:7" x14ac:dyDescent="0.25">
      <c r="G1811" s="75"/>
    </row>
    <row r="1812" spans="7:7" x14ac:dyDescent="0.25">
      <c r="G1812" s="75"/>
    </row>
    <row r="1813" spans="7:7" x14ac:dyDescent="0.25">
      <c r="G1813" s="75"/>
    </row>
    <row r="1814" spans="7:7" x14ac:dyDescent="0.25">
      <c r="G1814" s="75"/>
    </row>
    <row r="1815" spans="7:7" x14ac:dyDescent="0.25">
      <c r="G1815" s="75"/>
    </row>
    <row r="1816" spans="7:7" x14ac:dyDescent="0.25">
      <c r="G1816" s="75"/>
    </row>
    <row r="1817" spans="7:7" x14ac:dyDescent="0.25">
      <c r="G1817" s="75"/>
    </row>
    <row r="1818" spans="7:7" x14ac:dyDescent="0.25">
      <c r="G1818" s="75"/>
    </row>
    <row r="1819" spans="7:7" x14ac:dyDescent="0.25">
      <c r="G1819" s="75"/>
    </row>
    <row r="1820" spans="7:7" x14ac:dyDescent="0.25">
      <c r="G1820" s="75"/>
    </row>
    <row r="1821" spans="7:7" x14ac:dyDescent="0.25">
      <c r="G1821" s="75"/>
    </row>
    <row r="1822" spans="7:7" x14ac:dyDescent="0.25">
      <c r="G1822" s="75"/>
    </row>
    <row r="1823" spans="7:7" x14ac:dyDescent="0.25">
      <c r="G1823" s="75"/>
    </row>
    <row r="1824" spans="7:7" x14ac:dyDescent="0.25">
      <c r="G1824" s="75"/>
    </row>
    <row r="1825" spans="7:7" x14ac:dyDescent="0.25">
      <c r="G1825" s="75"/>
    </row>
    <row r="1826" spans="7:7" x14ac:dyDescent="0.25">
      <c r="G1826" s="75"/>
    </row>
    <row r="1827" spans="7:7" x14ac:dyDescent="0.25">
      <c r="G1827" s="75"/>
    </row>
    <row r="1828" spans="7:7" x14ac:dyDescent="0.25">
      <c r="G1828" s="75"/>
    </row>
    <row r="1829" spans="7:7" x14ac:dyDescent="0.25">
      <c r="G1829" s="75"/>
    </row>
    <row r="1830" spans="7:7" x14ac:dyDescent="0.25">
      <c r="G1830" s="75"/>
    </row>
    <row r="1831" spans="7:7" x14ac:dyDescent="0.25">
      <c r="G1831" s="75"/>
    </row>
    <row r="1832" spans="7:7" x14ac:dyDescent="0.25">
      <c r="G1832" s="75"/>
    </row>
    <row r="1833" spans="7:7" x14ac:dyDescent="0.25">
      <c r="G1833" s="75"/>
    </row>
    <row r="1834" spans="7:7" x14ac:dyDescent="0.25">
      <c r="G1834" s="75"/>
    </row>
    <row r="1835" spans="7:7" x14ac:dyDescent="0.25">
      <c r="G1835" s="75"/>
    </row>
    <row r="1836" spans="7:7" x14ac:dyDescent="0.25">
      <c r="G1836" s="75"/>
    </row>
    <row r="1837" spans="7:7" x14ac:dyDescent="0.25">
      <c r="G1837" s="75"/>
    </row>
    <row r="1838" spans="7:7" x14ac:dyDescent="0.25">
      <c r="G1838" s="75"/>
    </row>
    <row r="1839" spans="7:7" x14ac:dyDescent="0.25">
      <c r="G1839" s="75"/>
    </row>
    <row r="1840" spans="7:7" x14ac:dyDescent="0.25">
      <c r="G1840" s="75"/>
    </row>
    <row r="1841" spans="7:7" x14ac:dyDescent="0.25">
      <c r="G1841" s="75"/>
    </row>
    <row r="1842" spans="7:7" x14ac:dyDescent="0.25">
      <c r="G1842" s="75"/>
    </row>
    <row r="1843" spans="7:7" x14ac:dyDescent="0.25">
      <c r="G1843" s="75"/>
    </row>
    <row r="1844" spans="7:7" x14ac:dyDescent="0.25">
      <c r="G1844" s="75"/>
    </row>
    <row r="1845" spans="7:7" x14ac:dyDescent="0.25">
      <c r="G1845" s="75"/>
    </row>
    <row r="1846" spans="7:7" x14ac:dyDescent="0.25">
      <c r="G1846" s="75"/>
    </row>
    <row r="1847" spans="7:7" x14ac:dyDescent="0.25">
      <c r="G1847" s="75"/>
    </row>
    <row r="1848" spans="7:7" x14ac:dyDescent="0.25">
      <c r="G1848" s="75"/>
    </row>
    <row r="1849" spans="7:7" x14ac:dyDescent="0.25">
      <c r="G1849" s="75"/>
    </row>
    <row r="1850" spans="7:7" x14ac:dyDescent="0.25">
      <c r="G1850" s="75"/>
    </row>
    <row r="1851" spans="7:7" x14ac:dyDescent="0.25">
      <c r="G1851" s="75"/>
    </row>
    <row r="1852" spans="7:7" x14ac:dyDescent="0.25">
      <c r="G1852" s="75"/>
    </row>
    <row r="1853" spans="7:7" x14ac:dyDescent="0.25">
      <c r="G1853" s="75"/>
    </row>
    <row r="1854" spans="7:7" x14ac:dyDescent="0.25">
      <c r="G1854" s="75"/>
    </row>
    <row r="1855" spans="7:7" x14ac:dyDescent="0.25">
      <c r="G1855" s="75"/>
    </row>
    <row r="1856" spans="7:7" x14ac:dyDescent="0.25">
      <c r="G1856" s="75"/>
    </row>
    <row r="1857" spans="7:7" x14ac:dyDescent="0.25">
      <c r="G1857" s="75"/>
    </row>
    <row r="1858" spans="7:7" x14ac:dyDescent="0.25">
      <c r="G1858" s="75"/>
    </row>
    <row r="1859" spans="7:7" x14ac:dyDescent="0.25">
      <c r="G1859" s="75"/>
    </row>
    <row r="1860" spans="7:7" x14ac:dyDescent="0.25">
      <c r="G1860" s="75"/>
    </row>
    <row r="1861" spans="7:7" x14ac:dyDescent="0.25">
      <c r="G1861" s="75"/>
    </row>
    <row r="1862" spans="7:7" x14ac:dyDescent="0.25">
      <c r="G1862" s="75"/>
    </row>
    <row r="1863" spans="7:7" x14ac:dyDescent="0.25">
      <c r="G1863" s="75"/>
    </row>
    <row r="1864" spans="7:7" x14ac:dyDescent="0.25">
      <c r="G1864" s="75"/>
    </row>
    <row r="1865" spans="7:7" x14ac:dyDescent="0.25">
      <c r="G1865" s="75"/>
    </row>
    <row r="1866" spans="7:7" x14ac:dyDescent="0.25">
      <c r="G1866" s="75"/>
    </row>
    <row r="1867" spans="7:7" x14ac:dyDescent="0.25">
      <c r="G1867" s="75"/>
    </row>
    <row r="1868" spans="7:7" x14ac:dyDescent="0.25">
      <c r="G1868" s="75"/>
    </row>
    <row r="1869" spans="7:7" x14ac:dyDescent="0.25">
      <c r="G1869" s="75"/>
    </row>
    <row r="1870" spans="7:7" x14ac:dyDescent="0.25">
      <c r="G1870" s="75"/>
    </row>
    <row r="1871" spans="7:7" x14ac:dyDescent="0.25">
      <c r="G1871" s="75"/>
    </row>
    <row r="1872" spans="7:7" x14ac:dyDescent="0.25">
      <c r="G1872" s="75"/>
    </row>
    <row r="1873" spans="7:7" x14ac:dyDescent="0.25">
      <c r="G1873" s="75"/>
    </row>
    <row r="1874" spans="7:7" x14ac:dyDescent="0.25">
      <c r="G1874" s="75"/>
    </row>
    <row r="1875" spans="7:7" x14ac:dyDescent="0.25">
      <c r="G1875" s="75"/>
    </row>
    <row r="1876" spans="7:7" x14ac:dyDescent="0.25">
      <c r="G1876" s="75"/>
    </row>
    <row r="1877" spans="7:7" x14ac:dyDescent="0.25">
      <c r="G1877" s="75"/>
    </row>
    <row r="1878" spans="7:7" x14ac:dyDescent="0.25">
      <c r="G1878" s="75"/>
    </row>
    <row r="1879" spans="7:7" x14ac:dyDescent="0.25">
      <c r="G1879" s="75"/>
    </row>
    <row r="1880" spans="7:7" x14ac:dyDescent="0.25">
      <c r="G1880" s="75"/>
    </row>
    <row r="1881" spans="7:7" x14ac:dyDescent="0.25">
      <c r="G1881" s="75"/>
    </row>
    <row r="1882" spans="7:7" x14ac:dyDescent="0.25">
      <c r="G1882" s="75"/>
    </row>
    <row r="1883" spans="7:7" x14ac:dyDescent="0.25">
      <c r="G1883" s="75"/>
    </row>
    <row r="1884" spans="7:7" x14ac:dyDescent="0.25">
      <c r="G1884" s="75"/>
    </row>
    <row r="1885" spans="7:7" x14ac:dyDescent="0.25">
      <c r="G1885" s="75"/>
    </row>
    <row r="1886" spans="7:7" x14ac:dyDescent="0.25">
      <c r="G1886" s="75"/>
    </row>
    <row r="1887" spans="7:7" x14ac:dyDescent="0.25">
      <c r="G1887" s="75"/>
    </row>
    <row r="1888" spans="7:7" x14ac:dyDescent="0.25">
      <c r="G1888" s="75"/>
    </row>
    <row r="1889" spans="7:7" x14ac:dyDescent="0.25">
      <c r="G1889" s="75"/>
    </row>
    <row r="1890" spans="7:7" x14ac:dyDescent="0.25">
      <c r="G1890" s="75"/>
    </row>
    <row r="1891" spans="7:7" x14ac:dyDescent="0.25">
      <c r="G1891" s="75"/>
    </row>
    <row r="1892" spans="7:7" x14ac:dyDescent="0.25">
      <c r="G1892" s="75"/>
    </row>
    <row r="1893" spans="7:7" x14ac:dyDescent="0.25">
      <c r="G1893" s="75"/>
    </row>
    <row r="1894" spans="7:7" x14ac:dyDescent="0.25">
      <c r="G1894" s="75"/>
    </row>
    <row r="1895" spans="7:7" x14ac:dyDescent="0.25">
      <c r="G1895" s="75"/>
    </row>
    <row r="1896" spans="7:7" x14ac:dyDescent="0.25">
      <c r="G1896" s="75"/>
    </row>
    <row r="1897" spans="7:7" x14ac:dyDescent="0.25">
      <c r="G1897" s="75"/>
    </row>
    <row r="1898" spans="7:7" x14ac:dyDescent="0.25">
      <c r="G1898" s="75"/>
    </row>
    <row r="1899" spans="7:7" x14ac:dyDescent="0.25">
      <c r="G1899" s="75"/>
    </row>
    <row r="1900" spans="7:7" x14ac:dyDescent="0.25">
      <c r="G1900" s="75"/>
    </row>
    <row r="1901" spans="7:7" x14ac:dyDescent="0.25">
      <c r="G1901" s="75"/>
    </row>
    <row r="1902" spans="7:7" x14ac:dyDescent="0.25">
      <c r="G1902" s="75"/>
    </row>
    <row r="1903" spans="7:7" x14ac:dyDescent="0.25">
      <c r="G1903" s="75"/>
    </row>
    <row r="1904" spans="7:7" x14ac:dyDescent="0.25">
      <c r="G1904" s="75"/>
    </row>
    <row r="1905" spans="7:7" x14ac:dyDescent="0.25">
      <c r="G1905" s="75"/>
    </row>
    <row r="1906" spans="7:7" x14ac:dyDescent="0.25">
      <c r="G1906" s="75"/>
    </row>
    <row r="1907" spans="7:7" x14ac:dyDescent="0.25">
      <c r="G1907" s="75"/>
    </row>
    <row r="1908" spans="7:7" x14ac:dyDescent="0.25">
      <c r="G1908" s="75"/>
    </row>
    <row r="1909" spans="7:7" x14ac:dyDescent="0.25">
      <c r="G1909" s="75"/>
    </row>
    <row r="1910" spans="7:7" x14ac:dyDescent="0.25">
      <c r="G1910" s="75"/>
    </row>
    <row r="1911" spans="7:7" x14ac:dyDescent="0.25">
      <c r="G1911" s="75"/>
    </row>
    <row r="1912" spans="7:7" x14ac:dyDescent="0.25">
      <c r="G1912" s="75"/>
    </row>
    <row r="1913" spans="7:7" x14ac:dyDescent="0.25">
      <c r="G1913" s="75"/>
    </row>
    <row r="1914" spans="7:7" x14ac:dyDescent="0.25">
      <c r="G1914" s="75"/>
    </row>
    <row r="1915" spans="7:7" x14ac:dyDescent="0.25">
      <c r="G1915" s="75"/>
    </row>
    <row r="1916" spans="7:7" x14ac:dyDescent="0.25">
      <c r="G1916" s="75"/>
    </row>
    <row r="1917" spans="7:7" x14ac:dyDescent="0.25">
      <c r="G1917" s="75"/>
    </row>
    <row r="1918" spans="7:7" x14ac:dyDescent="0.25">
      <c r="G1918" s="75"/>
    </row>
    <row r="1919" spans="7:7" x14ac:dyDescent="0.25">
      <c r="G1919" s="75"/>
    </row>
    <row r="1920" spans="7:7" x14ac:dyDescent="0.25">
      <c r="G1920" s="75"/>
    </row>
    <row r="1921" spans="7:7" x14ac:dyDescent="0.25">
      <c r="G1921" s="75"/>
    </row>
    <row r="1922" spans="7:7" x14ac:dyDescent="0.25">
      <c r="G1922" s="75"/>
    </row>
    <row r="1923" spans="7:7" x14ac:dyDescent="0.25">
      <c r="G1923" s="75"/>
    </row>
    <row r="1924" spans="7:7" x14ac:dyDescent="0.25">
      <c r="G1924" s="75"/>
    </row>
    <row r="1925" spans="7:7" x14ac:dyDescent="0.25">
      <c r="G1925" s="75"/>
    </row>
    <row r="1926" spans="7:7" x14ac:dyDescent="0.25">
      <c r="G1926" s="75"/>
    </row>
    <row r="1927" spans="7:7" x14ac:dyDescent="0.25">
      <c r="G1927" s="75"/>
    </row>
    <row r="1928" spans="7:7" x14ac:dyDescent="0.25">
      <c r="G1928" s="75"/>
    </row>
    <row r="1929" spans="7:7" x14ac:dyDescent="0.25">
      <c r="G1929" s="75"/>
    </row>
    <row r="1930" spans="7:7" x14ac:dyDescent="0.25">
      <c r="G1930" s="75"/>
    </row>
    <row r="1931" spans="7:7" x14ac:dyDescent="0.25">
      <c r="G1931" s="75"/>
    </row>
    <row r="1932" spans="7:7" x14ac:dyDescent="0.25">
      <c r="G1932" s="75"/>
    </row>
    <row r="1933" spans="7:7" x14ac:dyDescent="0.25">
      <c r="G1933" s="75"/>
    </row>
    <row r="1934" spans="7:7" x14ac:dyDescent="0.25">
      <c r="G1934" s="75"/>
    </row>
    <row r="1935" spans="7:7" x14ac:dyDescent="0.25">
      <c r="G1935" s="75"/>
    </row>
    <row r="1936" spans="7:7" x14ac:dyDescent="0.25">
      <c r="G1936" s="75"/>
    </row>
    <row r="1937" spans="7:7" x14ac:dyDescent="0.25">
      <c r="G1937" s="75"/>
    </row>
    <row r="1938" spans="7:7" x14ac:dyDescent="0.25">
      <c r="G1938" s="75"/>
    </row>
    <row r="1939" spans="7:7" x14ac:dyDescent="0.25">
      <c r="G1939" s="75"/>
    </row>
    <row r="1940" spans="7:7" x14ac:dyDescent="0.25">
      <c r="G1940" s="75"/>
    </row>
    <row r="1941" spans="7:7" x14ac:dyDescent="0.25">
      <c r="G1941" s="75"/>
    </row>
    <row r="1942" spans="7:7" x14ac:dyDescent="0.25">
      <c r="G1942" s="75"/>
    </row>
    <row r="1943" spans="7:7" x14ac:dyDescent="0.25">
      <c r="G1943" s="75"/>
    </row>
    <row r="1944" spans="7:7" x14ac:dyDescent="0.25">
      <c r="G1944" s="75"/>
    </row>
    <row r="1945" spans="7:7" x14ac:dyDescent="0.25">
      <c r="G1945" s="75"/>
    </row>
    <row r="1946" spans="7:7" x14ac:dyDescent="0.25">
      <c r="G1946" s="75"/>
    </row>
    <row r="1947" spans="7:7" x14ac:dyDescent="0.25">
      <c r="G1947" s="75"/>
    </row>
    <row r="1948" spans="7:7" x14ac:dyDescent="0.25">
      <c r="G1948" s="75"/>
    </row>
    <row r="1949" spans="7:7" x14ac:dyDescent="0.25">
      <c r="G1949" s="75"/>
    </row>
    <row r="1950" spans="7:7" x14ac:dyDescent="0.25">
      <c r="G1950" s="75"/>
    </row>
    <row r="1951" spans="7:7" x14ac:dyDescent="0.25">
      <c r="G1951" s="75"/>
    </row>
    <row r="1952" spans="7:7" x14ac:dyDescent="0.25">
      <c r="G1952" s="75"/>
    </row>
    <row r="1953" spans="7:7" x14ac:dyDescent="0.25">
      <c r="G1953" s="75"/>
    </row>
    <row r="1954" spans="7:7" x14ac:dyDescent="0.25">
      <c r="G1954" s="75"/>
    </row>
    <row r="1955" spans="7:7" x14ac:dyDescent="0.25">
      <c r="G1955" s="75"/>
    </row>
    <row r="1956" spans="7:7" x14ac:dyDescent="0.25">
      <c r="G1956" s="75"/>
    </row>
    <row r="1957" spans="7:7" x14ac:dyDescent="0.25">
      <c r="G1957" s="75"/>
    </row>
    <row r="1958" spans="7:7" x14ac:dyDescent="0.25">
      <c r="G1958" s="75"/>
    </row>
    <row r="1959" spans="7:7" x14ac:dyDescent="0.25">
      <c r="G1959" s="75"/>
    </row>
    <row r="1960" spans="7:7" x14ac:dyDescent="0.25">
      <c r="G1960" s="75"/>
    </row>
    <row r="1961" spans="7:7" x14ac:dyDescent="0.25">
      <c r="G1961" s="75"/>
    </row>
    <row r="1962" spans="7:7" x14ac:dyDescent="0.25">
      <c r="G1962" s="75"/>
    </row>
    <row r="1963" spans="7:7" x14ac:dyDescent="0.25">
      <c r="G1963" s="75"/>
    </row>
    <row r="1964" spans="7:7" x14ac:dyDescent="0.25">
      <c r="G1964" s="75"/>
    </row>
    <row r="1965" spans="7:7" x14ac:dyDescent="0.25">
      <c r="G1965" s="75"/>
    </row>
    <row r="1966" spans="7:7" x14ac:dyDescent="0.25">
      <c r="G1966" s="75"/>
    </row>
    <row r="1967" spans="7:7" x14ac:dyDescent="0.25">
      <c r="G1967" s="75"/>
    </row>
    <row r="1968" spans="7:7" x14ac:dyDescent="0.25">
      <c r="G1968" s="75"/>
    </row>
    <row r="1969" spans="7:7" x14ac:dyDescent="0.25">
      <c r="G1969" s="75"/>
    </row>
    <row r="1970" spans="7:7" x14ac:dyDescent="0.25">
      <c r="G1970" s="75"/>
    </row>
    <row r="1971" spans="7:7" x14ac:dyDescent="0.25">
      <c r="G1971" s="75"/>
    </row>
    <row r="1972" spans="7:7" x14ac:dyDescent="0.25">
      <c r="G1972" s="75"/>
    </row>
    <row r="1973" spans="7:7" x14ac:dyDescent="0.25">
      <c r="G1973" s="75"/>
    </row>
    <row r="1974" spans="7:7" x14ac:dyDescent="0.25">
      <c r="G1974" s="75"/>
    </row>
    <row r="1975" spans="7:7" x14ac:dyDescent="0.25">
      <c r="G1975" s="75"/>
    </row>
    <row r="1976" spans="7:7" x14ac:dyDescent="0.25">
      <c r="G1976" s="75"/>
    </row>
    <row r="1977" spans="7:7" x14ac:dyDescent="0.25">
      <c r="G1977" s="75"/>
    </row>
    <row r="1978" spans="7:7" x14ac:dyDescent="0.25">
      <c r="G1978" s="75"/>
    </row>
    <row r="1979" spans="7:7" x14ac:dyDescent="0.25">
      <c r="G1979" s="75"/>
    </row>
    <row r="1980" spans="7:7" x14ac:dyDescent="0.25">
      <c r="G1980" s="75"/>
    </row>
    <row r="1981" spans="7:7" x14ac:dyDescent="0.25">
      <c r="G1981" s="75"/>
    </row>
    <row r="1982" spans="7:7" x14ac:dyDescent="0.25">
      <c r="G1982" s="75"/>
    </row>
    <row r="1983" spans="7:7" x14ac:dyDescent="0.25">
      <c r="G1983" s="75"/>
    </row>
    <row r="1984" spans="7:7" x14ac:dyDescent="0.25">
      <c r="G1984" s="75"/>
    </row>
    <row r="1985" spans="7:7" x14ac:dyDescent="0.25">
      <c r="G1985" s="75"/>
    </row>
    <row r="1986" spans="7:7" x14ac:dyDescent="0.25">
      <c r="G1986" s="75"/>
    </row>
    <row r="1987" spans="7:7" x14ac:dyDescent="0.25">
      <c r="G1987" s="75"/>
    </row>
    <row r="1988" spans="7:7" x14ac:dyDescent="0.25">
      <c r="G1988" s="75"/>
    </row>
    <row r="1989" spans="7:7" x14ac:dyDescent="0.25">
      <c r="G1989" s="75"/>
    </row>
    <row r="1990" spans="7:7" x14ac:dyDescent="0.25">
      <c r="G1990" s="75"/>
    </row>
    <row r="1991" spans="7:7" x14ac:dyDescent="0.25">
      <c r="G1991" s="75"/>
    </row>
    <row r="1992" spans="7:7" x14ac:dyDescent="0.25">
      <c r="G1992" s="75"/>
    </row>
    <row r="1993" spans="7:7" x14ac:dyDescent="0.25">
      <c r="G1993" s="75"/>
    </row>
    <row r="1994" spans="7:7" x14ac:dyDescent="0.25">
      <c r="G1994" s="75"/>
    </row>
    <row r="1995" spans="7:7" x14ac:dyDescent="0.25">
      <c r="G1995" s="75"/>
    </row>
    <row r="1996" spans="7:7" x14ac:dyDescent="0.25">
      <c r="G1996" s="75"/>
    </row>
    <row r="1997" spans="7:7" x14ac:dyDescent="0.25">
      <c r="G1997" s="75"/>
    </row>
    <row r="1998" spans="7:7" x14ac:dyDescent="0.25">
      <c r="G1998" s="75"/>
    </row>
    <row r="1999" spans="7:7" x14ac:dyDescent="0.25">
      <c r="G1999" s="75"/>
    </row>
    <row r="2000" spans="7:7" x14ac:dyDescent="0.25">
      <c r="G2000" s="75"/>
    </row>
    <row r="2001" spans="7:7" x14ac:dyDescent="0.25">
      <c r="G2001" s="75"/>
    </row>
    <row r="2002" spans="7:7" x14ac:dyDescent="0.25">
      <c r="G2002" s="75"/>
    </row>
    <row r="2003" spans="7:7" x14ac:dyDescent="0.25">
      <c r="G2003" s="75"/>
    </row>
    <row r="2004" spans="7:7" x14ac:dyDescent="0.25">
      <c r="G2004" s="75"/>
    </row>
    <row r="2005" spans="7:7" x14ac:dyDescent="0.25">
      <c r="G2005" s="75"/>
    </row>
    <row r="2006" spans="7:7" x14ac:dyDescent="0.25">
      <c r="G2006" s="75"/>
    </row>
    <row r="2007" spans="7:7" x14ac:dyDescent="0.25">
      <c r="G2007" s="75"/>
    </row>
    <row r="2008" spans="7:7" x14ac:dyDescent="0.25">
      <c r="G2008" s="75"/>
    </row>
    <row r="2009" spans="7:7" x14ac:dyDescent="0.25">
      <c r="G2009" s="75"/>
    </row>
    <row r="2010" spans="7:7" x14ac:dyDescent="0.25">
      <c r="G2010" s="75"/>
    </row>
    <row r="2011" spans="7:7" x14ac:dyDescent="0.25">
      <c r="G2011" s="75"/>
    </row>
    <row r="2012" spans="7:7" x14ac:dyDescent="0.25">
      <c r="G2012" s="75"/>
    </row>
    <row r="2013" spans="7:7" x14ac:dyDescent="0.25">
      <c r="G2013" s="75"/>
    </row>
    <row r="2014" spans="7:7" x14ac:dyDescent="0.25">
      <c r="G2014" s="75"/>
    </row>
    <row r="2015" spans="7:7" x14ac:dyDescent="0.25">
      <c r="G2015" s="75"/>
    </row>
    <row r="2016" spans="7:7" x14ac:dyDescent="0.25">
      <c r="G2016" s="75"/>
    </row>
    <row r="2017" spans="7:7" x14ac:dyDescent="0.25">
      <c r="G2017" s="75"/>
    </row>
    <row r="2018" spans="7:7" x14ac:dyDescent="0.25">
      <c r="G2018" s="75"/>
    </row>
    <row r="2019" spans="7:7" x14ac:dyDescent="0.25">
      <c r="G2019" s="75"/>
    </row>
    <row r="2020" spans="7:7" x14ac:dyDescent="0.25">
      <c r="G2020" s="75"/>
    </row>
    <row r="2021" spans="7:7" x14ac:dyDescent="0.25">
      <c r="G2021" s="75"/>
    </row>
    <row r="2022" spans="7:7" x14ac:dyDescent="0.25">
      <c r="G2022" s="75"/>
    </row>
    <row r="2023" spans="7:7" x14ac:dyDescent="0.25">
      <c r="G2023" s="75"/>
    </row>
    <row r="2024" spans="7:7" x14ac:dyDescent="0.25">
      <c r="G2024" s="75"/>
    </row>
    <row r="2025" spans="7:7" x14ac:dyDescent="0.25">
      <c r="G2025" s="75"/>
    </row>
    <row r="2026" spans="7:7" x14ac:dyDescent="0.25">
      <c r="G2026" s="75"/>
    </row>
    <row r="2027" spans="7:7" x14ac:dyDescent="0.25">
      <c r="G2027" s="75"/>
    </row>
    <row r="2028" spans="7:7" x14ac:dyDescent="0.25">
      <c r="G2028" s="75"/>
    </row>
    <row r="2029" spans="7:7" x14ac:dyDescent="0.25">
      <c r="G2029" s="75"/>
    </row>
    <row r="2030" spans="7:7" x14ac:dyDescent="0.25">
      <c r="G2030" s="75"/>
    </row>
    <row r="2031" spans="7:7" x14ac:dyDescent="0.25">
      <c r="G2031" s="75"/>
    </row>
    <row r="2032" spans="7:7" x14ac:dyDescent="0.25">
      <c r="G2032" s="75"/>
    </row>
    <row r="2033" spans="7:7" x14ac:dyDescent="0.25">
      <c r="G2033" s="75"/>
    </row>
    <row r="2034" spans="7:7" x14ac:dyDescent="0.25">
      <c r="G2034" s="75"/>
    </row>
    <row r="2035" spans="7:7" x14ac:dyDescent="0.25">
      <c r="G2035" s="75"/>
    </row>
    <row r="2036" spans="7:7" x14ac:dyDescent="0.25">
      <c r="G2036" s="75"/>
    </row>
    <row r="2037" spans="7:7" x14ac:dyDescent="0.25">
      <c r="G2037" s="75"/>
    </row>
    <row r="2038" spans="7:7" x14ac:dyDescent="0.25">
      <c r="G2038" s="75"/>
    </row>
    <row r="2039" spans="7:7" x14ac:dyDescent="0.25">
      <c r="G2039" s="75"/>
    </row>
    <row r="2040" spans="7:7" x14ac:dyDescent="0.25">
      <c r="G2040" s="75"/>
    </row>
    <row r="2041" spans="7:7" x14ac:dyDescent="0.25">
      <c r="G2041" s="75"/>
    </row>
    <row r="2042" spans="7:7" x14ac:dyDescent="0.25">
      <c r="G2042" s="75"/>
    </row>
    <row r="2043" spans="7:7" x14ac:dyDescent="0.25">
      <c r="G2043" s="75"/>
    </row>
    <row r="2044" spans="7:7" x14ac:dyDescent="0.25">
      <c r="G2044" s="75"/>
    </row>
    <row r="2045" spans="7:7" x14ac:dyDescent="0.25">
      <c r="G2045" s="75"/>
    </row>
    <row r="2046" spans="7:7" x14ac:dyDescent="0.25">
      <c r="G2046" s="75"/>
    </row>
    <row r="2047" spans="7:7" x14ac:dyDescent="0.25">
      <c r="G2047" s="75"/>
    </row>
    <row r="2048" spans="7:7" x14ac:dyDescent="0.25">
      <c r="G2048" s="75"/>
    </row>
    <row r="2049" spans="7:7" x14ac:dyDescent="0.25">
      <c r="G2049" s="75"/>
    </row>
    <row r="2050" spans="7:7" x14ac:dyDescent="0.25">
      <c r="G2050" s="75"/>
    </row>
    <row r="2051" spans="7:7" x14ac:dyDescent="0.25">
      <c r="G2051" s="75"/>
    </row>
    <row r="2052" spans="7:7" x14ac:dyDescent="0.25">
      <c r="G2052" s="75"/>
    </row>
    <row r="2053" spans="7:7" x14ac:dyDescent="0.25">
      <c r="G2053" s="75"/>
    </row>
    <row r="2054" spans="7:7" x14ac:dyDescent="0.25">
      <c r="G2054" s="75"/>
    </row>
    <row r="2055" spans="7:7" x14ac:dyDescent="0.25">
      <c r="G2055" s="75"/>
    </row>
    <row r="2056" spans="7:7" x14ac:dyDescent="0.25">
      <c r="G2056" s="75"/>
    </row>
    <row r="2057" spans="7:7" x14ac:dyDescent="0.25">
      <c r="G2057" s="75"/>
    </row>
    <row r="2058" spans="7:7" x14ac:dyDescent="0.25">
      <c r="G2058" s="75"/>
    </row>
    <row r="2059" spans="7:7" x14ac:dyDescent="0.25">
      <c r="G2059" s="75"/>
    </row>
    <row r="2060" spans="7:7" x14ac:dyDescent="0.25">
      <c r="G2060" s="75"/>
    </row>
    <row r="2061" spans="7:7" x14ac:dyDescent="0.25">
      <c r="G2061" s="75"/>
    </row>
    <row r="2062" spans="7:7" x14ac:dyDescent="0.25">
      <c r="G2062" s="75"/>
    </row>
    <row r="2063" spans="7:7" x14ac:dyDescent="0.25">
      <c r="G2063" s="75"/>
    </row>
    <row r="2064" spans="7:7" x14ac:dyDescent="0.25">
      <c r="G2064" s="75"/>
    </row>
    <row r="2065" spans="7:7" x14ac:dyDescent="0.25">
      <c r="G2065" s="75"/>
    </row>
    <row r="2066" spans="7:7" x14ac:dyDescent="0.25">
      <c r="G2066" s="75"/>
    </row>
    <row r="2067" spans="7:7" x14ac:dyDescent="0.25">
      <c r="G2067" s="75"/>
    </row>
    <row r="2068" spans="7:7" x14ac:dyDescent="0.25">
      <c r="G2068" s="75"/>
    </row>
    <row r="2069" spans="7:7" x14ac:dyDescent="0.25">
      <c r="G2069" s="75"/>
    </row>
    <row r="2070" spans="7:7" x14ac:dyDescent="0.25">
      <c r="G2070" s="75"/>
    </row>
    <row r="2071" spans="7:7" x14ac:dyDescent="0.25">
      <c r="G2071" s="75"/>
    </row>
    <row r="2072" spans="7:7" x14ac:dyDescent="0.25">
      <c r="G2072" s="75"/>
    </row>
    <row r="2073" spans="7:7" x14ac:dyDescent="0.25">
      <c r="G2073" s="75"/>
    </row>
    <row r="2074" spans="7:7" x14ac:dyDescent="0.25">
      <c r="G2074" s="75"/>
    </row>
    <row r="2075" spans="7:7" x14ac:dyDescent="0.25">
      <c r="G2075" s="75"/>
    </row>
    <row r="2076" spans="7:7" x14ac:dyDescent="0.25">
      <c r="G2076" s="75"/>
    </row>
    <row r="2077" spans="7:7" x14ac:dyDescent="0.25">
      <c r="G2077" s="75"/>
    </row>
    <row r="2078" spans="7:7" x14ac:dyDescent="0.25">
      <c r="G2078" s="75"/>
    </row>
    <row r="2079" spans="7:7" x14ac:dyDescent="0.25">
      <c r="G2079" s="75"/>
    </row>
    <row r="2080" spans="7:7" x14ac:dyDescent="0.25">
      <c r="G2080" s="75"/>
    </row>
    <row r="2081" spans="7:7" x14ac:dyDescent="0.25">
      <c r="G2081" s="75"/>
    </row>
    <row r="2082" spans="7:7" x14ac:dyDescent="0.25">
      <c r="G2082" s="75"/>
    </row>
    <row r="2083" spans="7:7" x14ac:dyDescent="0.25">
      <c r="G2083" s="75"/>
    </row>
    <row r="2084" spans="7:7" x14ac:dyDescent="0.25">
      <c r="G2084" s="75"/>
    </row>
    <row r="2085" spans="7:7" x14ac:dyDescent="0.25">
      <c r="G2085" s="75"/>
    </row>
    <row r="2086" spans="7:7" x14ac:dyDescent="0.25">
      <c r="G2086" s="75"/>
    </row>
    <row r="2087" spans="7:7" x14ac:dyDescent="0.25">
      <c r="G2087" s="75"/>
    </row>
    <row r="2088" spans="7:7" x14ac:dyDescent="0.25">
      <c r="G2088" s="75"/>
    </row>
    <row r="2089" spans="7:7" x14ac:dyDescent="0.25">
      <c r="G2089" s="75"/>
    </row>
    <row r="2090" spans="7:7" x14ac:dyDescent="0.25">
      <c r="G2090" s="75"/>
    </row>
    <row r="2091" spans="7:7" x14ac:dyDescent="0.25">
      <c r="G2091" s="75"/>
    </row>
    <row r="2092" spans="7:7" x14ac:dyDescent="0.25">
      <c r="G2092" s="75"/>
    </row>
    <row r="2093" spans="7:7" x14ac:dyDescent="0.25">
      <c r="G2093" s="75"/>
    </row>
    <row r="2094" spans="7:7" x14ac:dyDescent="0.25">
      <c r="G2094" s="75"/>
    </row>
    <row r="2095" spans="7:7" x14ac:dyDescent="0.25">
      <c r="G2095" s="75"/>
    </row>
    <row r="2096" spans="7:7" x14ac:dyDescent="0.25">
      <c r="G2096" s="75"/>
    </row>
    <row r="2097" spans="7:7" x14ac:dyDescent="0.25">
      <c r="G2097" s="75"/>
    </row>
    <row r="2098" spans="7:7" x14ac:dyDescent="0.25">
      <c r="G2098" s="75"/>
    </row>
    <row r="2099" spans="7:7" x14ac:dyDescent="0.25">
      <c r="G2099" s="75"/>
    </row>
    <row r="2100" spans="7:7" x14ac:dyDescent="0.25">
      <c r="G2100" s="75"/>
    </row>
  </sheetData>
  <conditionalFormatting sqref="A19:A82 A357:A358 A84:A236 A238:A355 A360:A478 A482:A577 A480 A579:A1542">
    <cfRule type="expression" dxfId="29" priority="49">
      <formula>AND(CELL("ligne")=ROW())</formula>
    </cfRule>
  </conditionalFormatting>
  <conditionalFormatting sqref="A356">
    <cfRule type="expression" dxfId="28" priority="46">
      <formula>AND(CELL("ligne")=ROW())</formula>
    </cfRule>
  </conditionalFormatting>
  <conditionalFormatting sqref="A83">
    <cfRule type="expression" dxfId="27" priority="43">
      <formula>AND(CELL("ligne")=ROW())</formula>
    </cfRule>
  </conditionalFormatting>
  <conditionalFormatting sqref="A237">
    <cfRule type="expression" dxfId="26" priority="40">
      <formula>AND(CELL("ligne")=ROW())</formula>
    </cfRule>
  </conditionalFormatting>
  <conditionalFormatting sqref="A359">
    <cfRule type="expression" dxfId="25" priority="37">
      <formula>AND(CELL("ligne")=ROW())</formula>
    </cfRule>
  </conditionalFormatting>
  <conditionalFormatting sqref="A481">
    <cfRule type="expression" dxfId="24" priority="34">
      <formula>AND(CELL("ligne")=ROW())</formula>
    </cfRule>
  </conditionalFormatting>
  <conditionalFormatting sqref="A479">
    <cfRule type="expression" dxfId="23" priority="31">
      <formula>AND(CELL("ligne")=ROW())</formula>
    </cfRule>
  </conditionalFormatting>
  <conditionalFormatting sqref="A578">
    <cfRule type="expression" dxfId="22" priority="28">
      <formula>AND(CELL("ligne")=ROW())</formula>
    </cfRule>
  </conditionalFormatting>
  <conditionalFormatting sqref="B455:D458 B72:D75 B795:D815 B870:D894 B896:D904 B906:D924 B926:D944 B953:D1013 B1015:D1046 B1048:D1056 B1058:D1099 B1101:D1131 B1418:D1426 B1461:D1464 B1466:D1480 B1482:D1499 B1501:D3297 B535:D574 B433:D453 B601:D616 B844:D868 B293:D327 B946:D951 B817:D842 B17:D70 B576:D577 B460:D478 B173:D236 B618:D679 B762:D793 B1242:D1416 B1428:D1459 B681:D760 B255:D291 B1133:D1240 B77:D82 B501:D533 B329:D355 B357:D358 B84:D171 B238:D253 B360:D431 B482:D499 B480:D480 B579:D599">
    <cfRule type="expression" dxfId="21" priority="24">
      <formula>AND(CELL("ligne")=ROW())</formula>
    </cfRule>
  </conditionalFormatting>
  <conditionalFormatting sqref="B17:D17">
    <cfRule type="expression" dxfId="20" priority="27">
      <formula>AND(CELL("ligne")=ROW())</formula>
    </cfRule>
  </conditionalFormatting>
  <conditionalFormatting sqref="B356:D356">
    <cfRule type="expression" dxfId="19" priority="21">
      <formula>AND(CELL("ligne")=ROW())</formula>
    </cfRule>
  </conditionalFormatting>
  <conditionalFormatting sqref="B83:D83">
    <cfRule type="expression" dxfId="18" priority="18">
      <formula>AND(CELL("ligne")=ROW())</formula>
    </cfRule>
  </conditionalFormatting>
  <conditionalFormatting sqref="B237:D237">
    <cfRule type="expression" dxfId="17" priority="15">
      <formula>AND(CELL("ligne")=ROW())</formula>
    </cfRule>
  </conditionalFormatting>
  <conditionalFormatting sqref="B359:D359">
    <cfRule type="expression" dxfId="16" priority="12">
      <formula>AND(CELL("ligne")=ROW())</formula>
    </cfRule>
  </conditionalFormatting>
  <conditionalFormatting sqref="B481:D481">
    <cfRule type="expression" dxfId="15" priority="9">
      <formula>AND(CELL("ligne")=ROW())</formula>
    </cfRule>
  </conditionalFormatting>
  <conditionalFormatting sqref="B479:D479">
    <cfRule type="expression" dxfId="14" priority="6">
      <formula>AND(CELL("ligne")=ROW())</formula>
    </cfRule>
  </conditionalFormatting>
  <conditionalFormatting sqref="B578:D578">
    <cfRule type="expression" dxfId="13" priority="3">
      <formula>AND(CELL("ligne")=ROW())</formula>
    </cfRule>
  </conditionalFormatting>
  <conditionalFormatting sqref="A19:A1542 B455:B458 B72:B75 B795:B815 B870:B894 B896:B904 B906:B924 B926:B944 B953:B1013 B1015:B1046 B1048:B1056 B1058:B1099 B1101:B1131 B1418:B1426 B1461:B1464 B1466:B1480 B1482:B1499 B1501:B3297 B535:B574 B433:B453 B601:B616 B844:B868 B293:B327 B946:B951 B817:B842 B618:B679 B762:B793 B1242:B1416 B19:B70 B1428:B1459 B681:B760 B255:B291 B1133:B1240 B501:B533 B77:B171 B173:B253 B329:B431 B460:B499 B576:B599">
    <cfRule type="expression" dxfId="12" priority="52">
      <formula>#REF!="OUI"</formula>
    </cfRule>
    <cfRule type="expression" dxfId="11" priority="53">
      <formula>AND(#REF!="",$C19&lt;&gt;"")</formula>
    </cfRule>
  </conditionalFormatting>
  <conditionalFormatting sqref="C455:D458 C72:D75 C795:D815 C870:D894 C896:D904 C906:D924 C926:D944 C953:D1013 C1015:D1046 C1048:D1056 C1058:D1099 C1101:D1131 C1418:D1426 C1461:D1464 C1466:D1480 C1482:D1499 C1501:D3297 C535:D574 C433:D453 C601:D616 C844:D868 C293:D327 C946:D951 C817:D842 C618:D679 C762:D793 C1242:D1416 C19:D70 C1428:D1459 C681:D760 C255:D291 C1133:D1240 C501:D533 C77:D171 C173:D253 C329:D431 C460:D499 C576:D599">
    <cfRule type="expression" dxfId="10" priority="1">
      <formula>#REF!="OUI"</formula>
    </cfRule>
    <cfRule type="expression" dxfId="9" priority="2">
      <formula>AND(#REF!="",$C19&lt;&gt;"")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ListBox1">
          <controlPr defaultSize="0" print="0" autoLine="0" r:id="rId5">
            <anchor moveWithCells="1">
              <from>
                <xdr:col>6</xdr:col>
                <xdr:colOff>0</xdr:colOff>
                <xdr:row>1</xdr:row>
                <xdr:rowOff>180975</xdr:rowOff>
              </from>
              <to>
                <xdr:col>12</xdr:col>
                <xdr:colOff>438150</xdr:colOff>
                <xdr:row>10</xdr:row>
                <xdr:rowOff>114300</xdr:rowOff>
              </to>
            </anchor>
          </controlPr>
        </control>
      </mc:Choice>
      <mc:Fallback>
        <control shapeId="3074" r:id="rId4" name="ListBox1"/>
      </mc:Fallback>
    </mc:AlternateContent>
    <mc:AlternateContent xmlns:mc="http://schemas.openxmlformats.org/markup-compatibility/2006">
      <mc:Choice Requires="x14">
        <control shapeId="3073" r:id="rId6" name="TextBox1">
          <controlPr defaultSize="0" print="0" autoLine="0" r:id="rId7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12</xdr:col>
                <xdr:colOff>466725</xdr:colOff>
                <xdr:row>1</xdr:row>
                <xdr:rowOff>190500</xdr:rowOff>
              </to>
            </anchor>
          </controlPr>
        </control>
      </mc:Choice>
      <mc:Fallback>
        <control shapeId="3073" r:id="rId6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36AD1-1A84-4067-BF5A-92BC48DCB7EB}">
  <sheetPr codeName="Feuil2"/>
  <dimension ref="A1:O25"/>
  <sheetViews>
    <sheetView tabSelected="1" zoomScale="70" zoomScaleNormal="70" workbookViewId="0">
      <selection activeCell="O8" sqref="O8"/>
    </sheetView>
  </sheetViews>
  <sheetFormatPr baseColWidth="10" defaultRowHeight="15" x14ac:dyDescent="0.25"/>
  <cols>
    <col min="1" max="1" width="75.5703125" customWidth="1"/>
    <col min="2" max="2" width="11.5703125" style="6"/>
  </cols>
  <sheetData>
    <row r="1" spans="1:15" ht="83.25" customHeight="1" x14ac:dyDescent="0.25">
      <c r="I1" s="76"/>
      <c r="J1" s="76"/>
      <c r="K1" s="76"/>
      <c r="L1" s="76"/>
      <c r="M1" s="76"/>
      <c r="N1" s="76"/>
      <c r="O1" s="76"/>
    </row>
    <row r="2" spans="1:15" x14ac:dyDescent="0.25">
      <c r="A2" t="s">
        <v>68</v>
      </c>
      <c r="B2" s="5">
        <v>1.17</v>
      </c>
    </row>
    <row r="3" spans="1:15" x14ac:dyDescent="0.25">
      <c r="A3" t="s">
        <v>88</v>
      </c>
      <c r="B3" s="5">
        <v>1.2</v>
      </c>
    </row>
    <row r="4" spans="1:15" x14ac:dyDescent="0.25">
      <c r="A4" t="s">
        <v>18</v>
      </c>
      <c r="B4" s="5">
        <v>0.46</v>
      </c>
    </row>
    <row r="5" spans="1:15" x14ac:dyDescent="0.25">
      <c r="A5" s="2" t="s">
        <v>77</v>
      </c>
      <c r="B5" s="5">
        <v>0.88</v>
      </c>
    </row>
    <row r="6" spans="1:15" x14ac:dyDescent="0.25">
      <c r="A6" s="3" t="s">
        <v>80</v>
      </c>
      <c r="B6" s="5">
        <v>1.03</v>
      </c>
    </row>
    <row r="7" spans="1:15" x14ac:dyDescent="0.25">
      <c r="A7" s="3" t="s">
        <v>8</v>
      </c>
      <c r="B7" s="5"/>
    </row>
    <row r="8" spans="1:15" x14ac:dyDescent="0.25">
      <c r="A8" s="4" t="s">
        <v>10</v>
      </c>
      <c r="B8" s="5"/>
    </row>
    <row r="9" spans="1:15" x14ac:dyDescent="0.25">
      <c r="A9" s="4" t="s">
        <v>14</v>
      </c>
      <c r="B9" s="5"/>
    </row>
    <row r="10" spans="1:15" x14ac:dyDescent="0.25">
      <c r="A10" s="3" t="s">
        <v>82</v>
      </c>
      <c r="B10" s="5">
        <v>1.1499999999999999</v>
      </c>
    </row>
    <row r="11" spans="1:15" x14ac:dyDescent="0.25">
      <c r="A11" s="3" t="s">
        <v>73</v>
      </c>
      <c r="B11" s="5">
        <v>1.23</v>
      </c>
    </row>
    <row r="12" spans="1:15" x14ac:dyDescent="0.25">
      <c r="A12" s="3" t="s">
        <v>75</v>
      </c>
      <c r="B12" s="5">
        <v>1.42</v>
      </c>
      <c r="K12">
        <v>8</v>
      </c>
    </row>
    <row r="13" spans="1:15" x14ac:dyDescent="0.25">
      <c r="A13" s="3" t="s">
        <v>79</v>
      </c>
      <c r="B13" s="5">
        <v>1.18</v>
      </c>
    </row>
    <row r="14" spans="1:15" x14ac:dyDescent="0.25">
      <c r="A14" s="3" t="s">
        <v>1411</v>
      </c>
      <c r="B14" s="5">
        <v>1.1599999999999999</v>
      </c>
    </row>
    <row r="15" spans="1:15" x14ac:dyDescent="0.25">
      <c r="A15" s="3" t="s">
        <v>87</v>
      </c>
      <c r="B15" s="5">
        <v>2.08</v>
      </c>
    </row>
    <row r="16" spans="1:15" x14ac:dyDescent="0.25">
      <c r="A16" s="3" t="s">
        <v>91</v>
      </c>
      <c r="B16" s="5">
        <v>1.1599999999999999</v>
      </c>
    </row>
    <row r="17" spans="1:2" x14ac:dyDescent="0.25">
      <c r="A17" s="3" t="s">
        <v>96</v>
      </c>
      <c r="B17" s="5" t="s">
        <v>95</v>
      </c>
    </row>
    <row r="18" spans="1:2" x14ac:dyDescent="0.25">
      <c r="A18" s="3" t="s">
        <v>93</v>
      </c>
      <c r="B18" s="6">
        <v>1.2</v>
      </c>
    </row>
    <row r="19" spans="1:2" x14ac:dyDescent="0.25">
      <c r="A19" s="3" t="s">
        <v>93</v>
      </c>
      <c r="B19" s="6">
        <v>1.2</v>
      </c>
    </row>
    <row r="20" spans="1:2" x14ac:dyDescent="0.25">
      <c r="A20" s="3" t="s">
        <v>93</v>
      </c>
      <c r="B20" s="6">
        <v>1.2</v>
      </c>
    </row>
    <row r="21" spans="1:2" x14ac:dyDescent="0.25">
      <c r="A21" s="3" t="s">
        <v>93</v>
      </c>
      <c r="B21" s="6">
        <v>1.2</v>
      </c>
    </row>
    <row r="22" spans="1:2" x14ac:dyDescent="0.25">
      <c r="A22" s="3" t="s">
        <v>93</v>
      </c>
      <c r="B22" s="6">
        <v>1.2</v>
      </c>
    </row>
    <row r="23" spans="1:2" x14ac:dyDescent="0.25">
      <c r="A23" s="3" t="s">
        <v>93</v>
      </c>
      <c r="B23" s="6">
        <v>1.2</v>
      </c>
    </row>
    <row r="24" spans="1:2" x14ac:dyDescent="0.25">
      <c r="A24" s="3" t="s">
        <v>93</v>
      </c>
      <c r="B24" s="6">
        <v>1.2</v>
      </c>
    </row>
    <row r="25" spans="1:2" x14ac:dyDescent="0.25">
      <c r="A25" s="3" t="s">
        <v>93</v>
      </c>
      <c r="B25" s="6">
        <v>1.2</v>
      </c>
    </row>
  </sheetData>
  <conditionalFormatting sqref="A5:A7">
    <cfRule type="expression" dxfId="8" priority="7">
      <formula>AND(CELL("ligne")=ROW())</formula>
    </cfRule>
  </conditionalFormatting>
  <conditionalFormatting sqref="A5:A7">
    <cfRule type="expression" dxfId="7" priority="8">
      <formula>$C5="OUI"</formula>
    </cfRule>
    <cfRule type="expression" dxfId="6" priority="9">
      <formula>AND($C5="",$E5&lt;&gt;"")</formula>
    </cfRule>
  </conditionalFormatting>
  <conditionalFormatting sqref="A10">
    <cfRule type="expression" dxfId="5" priority="4">
      <formula>AND(CELL("ligne")=ROW())</formula>
    </cfRule>
  </conditionalFormatting>
  <conditionalFormatting sqref="A10">
    <cfRule type="expression" dxfId="4" priority="5">
      <formula>$C10="OUI"</formula>
    </cfRule>
    <cfRule type="expression" dxfId="3" priority="6">
      <formula>AND($C10="",$E10&lt;&gt;"")</formula>
    </cfRule>
  </conditionalFormatting>
  <conditionalFormatting sqref="A11:A25">
    <cfRule type="expression" dxfId="2" priority="1">
      <formula>AND(CELL("ligne")=ROW())</formula>
    </cfRule>
  </conditionalFormatting>
  <conditionalFormatting sqref="A11:A25">
    <cfRule type="expression" dxfId="1" priority="2">
      <formula>$C11="OUI"</formula>
    </cfRule>
    <cfRule type="expression" dxfId="0" priority="3">
      <formula>AND($C11="",$E11&lt;&gt;"")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9" r:id="rId4" name="ListBox2">
          <controlPr defaultSize="0" autoLine="0" autoPict="0" r:id="rId5">
            <anchor moveWithCells="1">
              <from>
                <xdr:col>2</xdr:col>
                <xdr:colOff>161925</xdr:colOff>
                <xdr:row>0</xdr:row>
                <xdr:rowOff>790575</xdr:rowOff>
              </from>
              <to>
                <xdr:col>8</xdr:col>
                <xdr:colOff>609600</xdr:colOff>
                <xdr:row>21</xdr:row>
                <xdr:rowOff>171450</xdr:rowOff>
              </to>
            </anchor>
          </controlPr>
        </control>
      </mc:Choice>
      <mc:Fallback>
        <control shapeId="2059" r:id="rId4" name="ListBox2"/>
      </mc:Fallback>
    </mc:AlternateContent>
    <mc:AlternateContent xmlns:mc="http://schemas.openxmlformats.org/markup-compatibility/2006">
      <mc:Choice Requires="x14">
        <control shapeId="2057" r:id="rId6" name="TextBox2">
          <controlPr defaultSize="0" autoLine="0" autoPict="0" r:id="rId7">
            <anchor moveWithCells="1">
              <from>
                <xdr:col>2</xdr:col>
                <xdr:colOff>133350</xdr:colOff>
                <xdr:row>0</xdr:row>
                <xdr:rowOff>114300</xdr:rowOff>
              </from>
              <to>
                <xdr:col>8</xdr:col>
                <xdr:colOff>609600</xdr:colOff>
                <xdr:row>0</xdr:row>
                <xdr:rowOff>657225</xdr:rowOff>
              </to>
            </anchor>
          </controlPr>
        </control>
      </mc:Choice>
      <mc:Fallback>
        <control shapeId="2057" r:id="rId6" name="TextBox2"/>
      </mc:Fallback>
    </mc:AlternateContent>
    <mc:AlternateContent xmlns:mc="http://schemas.openxmlformats.org/markup-compatibility/2006">
      <mc:Choice Requires="x14">
        <control shapeId="2049" r:id="rId8" name="CommandButton1">
          <controlPr defaultSize="0" autoLine="0" autoPict="0" r:id="rId9">
            <anchor moveWithCells="1">
              <from>
                <xdr:col>2</xdr:col>
                <xdr:colOff>19050</xdr:colOff>
                <xdr:row>22</xdr:row>
                <xdr:rowOff>142875</xdr:rowOff>
              </from>
              <to>
                <xdr:col>9</xdr:col>
                <xdr:colOff>0</xdr:colOff>
                <xdr:row>25</xdr:row>
                <xdr:rowOff>9525</xdr:rowOff>
              </to>
            </anchor>
          </controlPr>
        </control>
      </mc:Choice>
      <mc:Fallback>
        <control shapeId="2049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2022-06-29T17:43:37Z</dcterms:created>
  <dcterms:modified xsi:type="dcterms:W3CDTF">2022-07-12T19:13:16Z</dcterms:modified>
</cp:coreProperties>
</file>