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3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pivotTables/pivotTable1.xml" ContentType="application/vnd.openxmlformats-officedocument.spreadsheetml.pivotTable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\\Mac\Home\Documents\"/>
    </mc:Choice>
  </mc:AlternateContent>
  <xr:revisionPtr revIDLastSave="0" documentId="13_ncr:1_{868B6574-ACD3-4CA6-A965-10FFF6C455F4}" xr6:coauthVersionLast="47" xr6:coauthVersionMax="47" xr10:uidLastSave="{00000000-0000-0000-0000-000000000000}"/>
  <bookViews>
    <workbookView xWindow="-98" yWindow="-98" windowWidth="21795" windowHeight="12975" tabRatio="793" activeTab="1" xr2:uid="{00000000-000D-0000-FFFF-FFFF00000000}"/>
  </bookViews>
  <sheets>
    <sheet name="Menu" sheetId="10" r:id="rId1"/>
    <sheet name="Planning hebdomadaire" sheetId="4" r:id="rId2"/>
    <sheet name="Base de données adhérents" sheetId="14" r:id="rId3"/>
    <sheet name="Base de données réservations" sheetId="7" r:id="rId4"/>
    <sheet name="Taux d'occupation" sheetId="12" r:id="rId5"/>
    <sheet name="Sources" sheetId="9" r:id="rId6"/>
  </sheets>
  <definedNames>
    <definedName name="_xlnm._FilterDatabase" localSheetId="3" hidden="1">'Base de données réservations'!$C$1:$H$2</definedName>
    <definedName name="MaListe" localSheetId="2" xml:space="preserve"> OFFSET('Base de données adhérents'!$J$1,1,0,COUNTA('Base de données adhérents'!$J$2:$J$62),1)</definedName>
  </definedNames>
  <calcPr calcId="191029"/>
  <pivotCaches>
    <pivotCache cacheId="2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7" l="1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F6" i="4" l="1"/>
  <c r="C7" i="4" s="1"/>
  <c r="E5" i="9"/>
  <c r="E6" i="9" s="1"/>
  <c r="E7" i="9" s="1"/>
  <c r="E8" i="9" s="1"/>
  <c r="E9" i="9" s="1"/>
  <c r="E10" i="9" s="1"/>
  <c r="E11" i="9" s="1"/>
  <c r="E12" i="9" s="1"/>
  <c r="E13" i="9" s="1"/>
  <c r="E14" i="9" s="1"/>
  <c r="E15" i="9" s="1"/>
  <c r="E16" i="9" s="1"/>
  <c r="E17" i="9" s="1"/>
  <c r="E18" i="9" s="1"/>
  <c r="E19" i="9" s="1"/>
  <c r="E20" i="9" s="1"/>
  <c r="E21" i="9" s="1"/>
  <c r="E22" i="9" s="1"/>
  <c r="E23" i="9" s="1"/>
  <c r="E24" i="9" s="1"/>
  <c r="E25" i="9" s="1"/>
  <c r="E26" i="9" s="1"/>
  <c r="E27" i="9" s="1"/>
  <c r="E28" i="9" s="1"/>
  <c r="E29" i="9" s="1"/>
  <c r="E30" i="9" s="1"/>
  <c r="E31" i="9" s="1"/>
  <c r="E32" i="9" s="1"/>
  <c r="E33" i="9" s="1"/>
  <c r="E34" i="9" s="1"/>
  <c r="E35" i="9" s="1"/>
  <c r="E36" i="9" s="1"/>
  <c r="E37" i="9" s="1"/>
  <c r="E38" i="9" s="1"/>
  <c r="E39" i="9" s="1"/>
  <c r="E40" i="9" s="1"/>
  <c r="E41" i="9" s="1"/>
  <c r="E42" i="9" s="1"/>
  <c r="E43" i="9" s="1"/>
  <c r="E44" i="9" s="1"/>
  <c r="E45" i="9" s="1"/>
  <c r="E46" i="9" s="1"/>
  <c r="E47" i="9" s="1"/>
  <c r="E48" i="9" s="1"/>
  <c r="E49" i="9" s="1"/>
  <c r="E50" i="9" s="1"/>
  <c r="E51" i="9" s="1"/>
  <c r="E52" i="9" s="1"/>
  <c r="E53" i="9" s="1"/>
  <c r="E54" i="9" s="1"/>
  <c r="E55" i="9" s="1"/>
  <c r="E56" i="9" s="1"/>
  <c r="E57" i="9" s="1"/>
  <c r="E58" i="9" s="1"/>
  <c r="E59" i="9" s="1"/>
  <c r="E60" i="9" s="1"/>
  <c r="E61" i="9" s="1"/>
  <c r="E62" i="9" s="1"/>
  <c r="E63" i="9" s="1"/>
  <c r="E64" i="9" s="1"/>
  <c r="E65" i="9" s="1"/>
  <c r="E66" i="9" s="1"/>
  <c r="I11" i="12"/>
  <c r="I12" i="12" l="1"/>
  <c r="F5" i="4"/>
  <c r="K6" i="4"/>
  <c r="K5" i="4" l="1"/>
  <c r="P6" i="4"/>
  <c r="U6" i="4" l="1"/>
  <c r="P5" i="4"/>
  <c r="Z6" i="4" l="1"/>
  <c r="U5" i="4"/>
  <c r="AE6" i="4" l="1"/>
  <c r="Z5" i="4"/>
  <c r="AJ6" i="4" l="1"/>
  <c r="B3" i="4" s="1"/>
  <c r="AE5" i="4"/>
  <c r="AJ5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Gilles Guyenet</author>
  </authors>
  <commentList>
    <comment ref="H5" authorId="0" shapeId="0" xr:uid="{90C44DD4-DF95-44BC-B8BD-6A96302FF032}">
      <text>
        <r>
          <rPr>
            <sz val="9"/>
            <color indexed="81"/>
            <rFont val="Tahoma"/>
            <family val="2"/>
          </rPr>
          <t>Un appui sur la touche 'TAB' entraîne l'ajout la ligne suivante</t>
        </r>
      </text>
    </comment>
  </commentList>
</comments>
</file>

<file path=xl/sharedStrings.xml><?xml version="1.0" encoding="utf-8"?>
<sst xmlns="http://schemas.openxmlformats.org/spreadsheetml/2006/main" count="473" uniqueCount="444">
  <si>
    <t>Catamaran</t>
  </si>
  <si>
    <t>Dériveur</t>
  </si>
  <si>
    <t>PLANNING HEBDOMADAIRE</t>
  </si>
  <si>
    <t>Prénom du loueur</t>
  </si>
  <si>
    <t>Type de location</t>
  </si>
  <si>
    <t>Heure de début</t>
  </si>
  <si>
    <t>Heure de fin</t>
  </si>
  <si>
    <t>Date de location</t>
  </si>
  <si>
    <t>Colas</t>
  </si>
  <si>
    <t>Alain</t>
  </si>
  <si>
    <t>Colomb</t>
  </si>
  <si>
    <t>Christophe</t>
  </si>
  <si>
    <t>Attanasio</t>
  </si>
  <si>
    <t>Romain</t>
  </si>
  <si>
    <t>Autissier</t>
  </si>
  <si>
    <t>Isabelle</t>
  </si>
  <si>
    <t>Beyou</t>
  </si>
  <si>
    <t>Jérémy</t>
  </si>
  <si>
    <t>Bonafous</t>
  </si>
  <si>
    <t>Élodie</t>
  </si>
  <si>
    <t>Bidégorry</t>
  </si>
  <si>
    <t>Pascal</t>
  </si>
  <si>
    <t>Année  en cours</t>
  </si>
  <si>
    <t>Dates</t>
  </si>
  <si>
    <t>Heures</t>
  </si>
  <si>
    <t>Equipement</t>
  </si>
  <si>
    <t>Nombre d'équipement</t>
  </si>
  <si>
    <t>APPLICATION DE RESERVATION DE MATERIEL</t>
  </si>
  <si>
    <t xml:space="preserve">1 ‒ PLANNING </t>
  </si>
  <si>
    <t>2 ‒ INSCRIPTION / RESÉRVATION</t>
  </si>
  <si>
    <t xml:space="preserve"> </t>
  </si>
  <si>
    <t>3 ‒ RECHERCHE INFORMATIONS</t>
  </si>
  <si>
    <t>4 ‒ CHOIX ANNÉE</t>
  </si>
  <si>
    <t>Attention cette action entraine la suppréssion des données saisies sur l'année en cours</t>
  </si>
  <si>
    <t>N° DE SEMAINE</t>
  </si>
  <si>
    <t>SELECTION DE LA SEMAINE</t>
  </si>
  <si>
    <t>Jour</t>
  </si>
  <si>
    <t>MISE A JOUR  AFFICHAGE</t>
  </si>
  <si>
    <t>Base de données : Informations  du club</t>
  </si>
  <si>
    <t>Taux d'occupation</t>
  </si>
  <si>
    <t>Occupation</t>
  </si>
  <si>
    <t>Capacité</t>
  </si>
  <si>
    <t xml:space="preserve">ÉTÉ </t>
  </si>
  <si>
    <t>TAUX D'OCCUPATION</t>
  </si>
  <si>
    <t>Nom du loueur</t>
  </si>
  <si>
    <t>Alexandre</t>
  </si>
  <si>
    <t>Thomas</t>
  </si>
  <si>
    <t>ADH35</t>
  </si>
  <si>
    <t>ADH34</t>
  </si>
  <si>
    <t>ADH33</t>
  </si>
  <si>
    <t>ADH32</t>
  </si>
  <si>
    <t>ADH31</t>
  </si>
  <si>
    <t>ADH30</t>
  </si>
  <si>
    <t>ADH29</t>
  </si>
  <si>
    <t>ADH28</t>
  </si>
  <si>
    <t>ADH27</t>
  </si>
  <si>
    <t>ADH26</t>
  </si>
  <si>
    <t>ADH25</t>
  </si>
  <si>
    <t>ADH24</t>
  </si>
  <si>
    <t>ADH23</t>
  </si>
  <si>
    <t>ADH22</t>
  </si>
  <si>
    <t>ADH21</t>
  </si>
  <si>
    <t>ADH20</t>
  </si>
  <si>
    <t>ADH19</t>
  </si>
  <si>
    <t>ADH18</t>
  </si>
  <si>
    <t>ADH17</t>
  </si>
  <si>
    <t>ADH16</t>
  </si>
  <si>
    <t>ADH15</t>
  </si>
  <si>
    <t>ADH14</t>
  </si>
  <si>
    <t>ADH13</t>
  </si>
  <si>
    <t>ADH12</t>
  </si>
  <si>
    <t>ADH11</t>
  </si>
  <si>
    <t>ADH10</t>
  </si>
  <si>
    <t>ADH9</t>
  </si>
  <si>
    <t>ADH8</t>
  </si>
  <si>
    <t>Christelle</t>
  </si>
  <si>
    <t>ADH7</t>
  </si>
  <si>
    <t>ADH6</t>
  </si>
  <si>
    <t>ADH5</t>
  </si>
  <si>
    <t>ADH4</t>
  </si>
  <si>
    <t>ADH3</t>
  </si>
  <si>
    <t>ADH2</t>
  </si>
  <si>
    <t>ADH1</t>
  </si>
  <si>
    <t>Matricule</t>
  </si>
  <si>
    <t>Téléphone</t>
  </si>
  <si>
    <t>Ville</t>
  </si>
  <si>
    <t>Code postal</t>
  </si>
  <si>
    <t>Adresse (Rue)</t>
  </si>
  <si>
    <t>Date de naissance</t>
  </si>
  <si>
    <t>Matrice</t>
  </si>
  <si>
    <t>ADH36</t>
  </si>
  <si>
    <t>ADH43</t>
  </si>
  <si>
    <t>ADH42</t>
  </si>
  <si>
    <t>ADH41</t>
  </si>
  <si>
    <t>ADH40</t>
  </si>
  <si>
    <t>ADH39</t>
  </si>
  <si>
    <t>ADH38</t>
  </si>
  <si>
    <t>ADH37</t>
  </si>
  <si>
    <t>Nombre de créneaux réservé</t>
  </si>
  <si>
    <t>Duperré</t>
  </si>
  <si>
    <t>Julie</t>
  </si>
  <si>
    <t>6/24/1976</t>
  </si>
  <si>
    <t>59 boulevard Amiral Courbet</t>
  </si>
  <si>
    <t>OYONNAX</t>
  </si>
  <si>
    <t>04.07.00.86.78</t>
  </si>
  <si>
    <t>Caisse</t>
  </si>
  <si>
    <t>Bartlett</t>
  </si>
  <si>
    <t>12/31/1975</t>
  </si>
  <si>
    <t>10 Rue du Palais</t>
  </si>
  <si>
    <t>ÉTAMPES</t>
  </si>
  <si>
    <t>01.85.70.31.66</t>
  </si>
  <si>
    <t>Arpin</t>
  </si>
  <si>
    <t>Chappell</t>
  </si>
  <si>
    <t>28 Rue du Limas</t>
  </si>
  <si>
    <t>BEAUNE</t>
  </si>
  <si>
    <t>03.11.50.47.67</t>
  </si>
  <si>
    <t>Ayot</t>
  </si>
  <si>
    <t>Marlon</t>
  </si>
  <si>
    <t>6/20/1998</t>
  </si>
  <si>
    <t>28 avenue de Bouvines</t>
  </si>
  <si>
    <t>SÈTE</t>
  </si>
  <si>
    <t>04.21.93.14.26</t>
  </si>
  <si>
    <t>Durand</t>
  </si>
  <si>
    <t>Huon</t>
  </si>
  <si>
    <t>9/20/1981</t>
  </si>
  <si>
    <t>46 quai Saint-Nicolas</t>
  </si>
  <si>
    <t>TOURNEFEUILLE</t>
  </si>
  <si>
    <t>05.78.91.17.74</t>
  </si>
  <si>
    <t>Bussière</t>
  </si>
  <si>
    <t>Vallis</t>
  </si>
  <si>
    <t>12/13/2001</t>
  </si>
  <si>
    <t>74 rue des Dunes</t>
  </si>
  <si>
    <t>SAINT-MALO</t>
  </si>
  <si>
    <t>02.54.14.83.56</t>
  </si>
  <si>
    <t>Deniger</t>
  </si>
  <si>
    <t>Hortense</t>
  </si>
  <si>
    <t>8/25/1981</t>
  </si>
  <si>
    <t>74 rue Isambard</t>
  </si>
  <si>
    <t>FORT-DE-FRANCE</t>
  </si>
  <si>
    <t>05.65.24.03.11</t>
  </si>
  <si>
    <t>Caya</t>
  </si>
  <si>
    <t>9/13/1997</t>
  </si>
  <si>
    <t>31 boulevard Aristide Briand</t>
  </si>
  <si>
    <t>LE GRAND-QUEVILLY</t>
  </si>
  <si>
    <t>02.25.90.25.22</t>
  </si>
  <si>
    <t>Parent</t>
  </si>
  <si>
    <t>Armand</t>
  </si>
  <si>
    <t>10/24/2001</t>
  </si>
  <si>
    <t>63 boulevard de Prague</t>
  </si>
  <si>
    <t>NOGENT-SUR-MARNE</t>
  </si>
  <si>
    <t>01.49.59.61.52</t>
  </si>
  <si>
    <t>Plouffe</t>
  </si>
  <si>
    <t>Anastasie</t>
  </si>
  <si>
    <t>3/31/1993</t>
  </si>
  <si>
    <t>42 rue Lenotre</t>
  </si>
  <si>
    <t>RENNES</t>
  </si>
  <si>
    <t>02.62.85.92.52</t>
  </si>
  <si>
    <t>Thibault</t>
  </si>
  <si>
    <t>Gemma</t>
  </si>
  <si>
    <t>41 rue de Groussay</t>
  </si>
  <si>
    <t>ROSNY-SOUS-BOIS</t>
  </si>
  <si>
    <t>01.79.74.56.34</t>
  </si>
  <si>
    <t>Gour</t>
  </si>
  <si>
    <t>Gabrielle</t>
  </si>
  <si>
    <t>54 rue de la République</t>
  </si>
  <si>
    <t>LYON</t>
  </si>
  <si>
    <t>04.98.85.20.52</t>
  </si>
  <si>
    <t>Martin</t>
  </si>
  <si>
    <t>Bernard</t>
  </si>
  <si>
    <t>28 rue Goya</t>
  </si>
  <si>
    <t>LE MOULE</t>
  </si>
  <si>
    <t>05.93.05.59.77</t>
  </si>
  <si>
    <t>Brochu</t>
  </si>
  <si>
    <t>Loring</t>
  </si>
  <si>
    <t>2/15/1990</t>
  </si>
  <si>
    <t>32 rue Lenotre</t>
  </si>
  <si>
    <t>REIMS</t>
  </si>
  <si>
    <t>03.05.02.04.12</t>
  </si>
  <si>
    <t>Bois</t>
  </si>
  <si>
    <t>Esmeraude</t>
  </si>
  <si>
    <t>89 avenue Jules Ferry</t>
  </si>
  <si>
    <t>SOTTEVILLE-LÈS-ROUEN</t>
  </si>
  <si>
    <t>02.34.05.18.67</t>
  </si>
  <si>
    <t>Etoile</t>
  </si>
  <si>
    <t>54 rue de l'Epeule</t>
  </si>
  <si>
    <t>ROUEN</t>
  </si>
  <si>
    <t>02.39.42.49.10</t>
  </si>
  <si>
    <t>Dumont</t>
  </si>
  <si>
    <t>Éric</t>
  </si>
  <si>
    <t>9/30/1938</t>
  </si>
  <si>
    <t>63 rue Gustave Eiffel</t>
  </si>
  <si>
    <t>RILLIEUX-LA-PAPE</t>
  </si>
  <si>
    <t>04.48.55.42.37</t>
  </si>
  <si>
    <t>Mailloux</t>
  </si>
  <si>
    <t>Sargent</t>
  </si>
  <si>
    <t>3 rue Bonneterie</t>
  </si>
  <si>
    <t>MONTBÉLIARD</t>
  </si>
  <si>
    <t>03.30.81.19.22</t>
  </si>
  <si>
    <t>L'Angelier</t>
  </si>
  <si>
    <t>Laurene</t>
  </si>
  <si>
    <t>38 rue Porte d'Orange</t>
  </si>
  <si>
    <t>CASTRES</t>
  </si>
  <si>
    <t>05.12.74.28.95</t>
  </si>
  <si>
    <t>Loiselle</t>
  </si>
  <si>
    <t>Vick</t>
  </si>
  <si>
    <t>4/16/1971</t>
  </si>
  <si>
    <t>93 rue Isambard</t>
  </si>
  <si>
    <t>FRANCONVILLE-LA-GARENNE</t>
  </si>
  <si>
    <t>01.41.14.39.28</t>
  </si>
  <si>
    <t>Des Meaux</t>
  </si>
  <si>
    <t>Marthe</t>
  </si>
  <si>
    <t>3/30/1974</t>
  </si>
  <si>
    <t>80 boulevard Amiral Courbet</t>
  </si>
  <si>
    <t>ORLY</t>
  </si>
  <si>
    <t>01.87.29.50.79</t>
  </si>
  <si>
    <t>Rancourt</t>
  </si>
  <si>
    <t>Aubin</t>
  </si>
  <si>
    <t>1/23/1969</t>
  </si>
  <si>
    <t>63 Rue Hubert de Lisle</t>
  </si>
  <si>
    <t>LOOS</t>
  </si>
  <si>
    <t>03.17.76.71.57</t>
  </si>
  <si>
    <t>Berger</t>
  </si>
  <si>
    <t>Karel</t>
  </si>
  <si>
    <t>85 Quai des Belges</t>
  </si>
  <si>
    <t>MARSEILLE</t>
  </si>
  <si>
    <t>04.06.16.12.58</t>
  </si>
  <si>
    <t>Fortier</t>
  </si>
  <si>
    <t>Rive</t>
  </si>
  <si>
    <t>31 rue Gontier-Patin</t>
  </si>
  <si>
    <t>AGEN</t>
  </si>
  <si>
    <t>05.04.38.70.90</t>
  </si>
  <si>
    <t>Michaud</t>
  </si>
  <si>
    <t>Porter</t>
  </si>
  <si>
    <t>3/25/1945</t>
  </si>
  <si>
    <t>51 rue Gontier-Patin</t>
  </si>
  <si>
    <t>AIX-EN-PROVENCE</t>
  </si>
  <si>
    <t>04.13.02.21.84</t>
  </si>
  <si>
    <t>Brodeur</t>
  </si>
  <si>
    <t>Ernest</t>
  </si>
  <si>
    <t>4/17/1943</t>
  </si>
  <si>
    <t>16 boulevard de Prague</t>
  </si>
  <si>
    <t>NÎMES</t>
  </si>
  <si>
    <t>04.80.08.24.13</t>
  </si>
  <si>
    <t>Lajeunesse</t>
  </si>
  <si>
    <t>Huette</t>
  </si>
  <si>
    <t>12/23/1970</t>
  </si>
  <si>
    <t>39 Rue Marie De Médicis</t>
  </si>
  <si>
    <t>CARCASSONNE</t>
  </si>
  <si>
    <t>04.12.07.91.74</t>
  </si>
  <si>
    <t>Larocque</t>
  </si>
  <si>
    <t>Zacharie</t>
  </si>
  <si>
    <t>98 rue Lenotre</t>
  </si>
  <si>
    <t>02.35.51.31.14</t>
  </si>
  <si>
    <t>Benjamin</t>
  </si>
  <si>
    <t>Langley</t>
  </si>
  <si>
    <t>94 rue Banaudon</t>
  </si>
  <si>
    <t>04.39.52.86.98</t>
  </si>
  <si>
    <t>Bordeleau</t>
  </si>
  <si>
    <t>Falerina</t>
  </si>
  <si>
    <t>12/29/1971</t>
  </si>
  <si>
    <t>69 Rue de Strasbourg</t>
  </si>
  <si>
    <t>CLERMONT-FERRAND</t>
  </si>
  <si>
    <t>04.96.11.31.10</t>
  </si>
  <si>
    <t>Desrosiers</t>
  </si>
  <si>
    <t>66 rue Adolphe Wurtz</t>
  </si>
  <si>
    <t>LE PUY-EN-VELAY</t>
  </si>
  <si>
    <t>04.98.10.16.25</t>
  </si>
  <si>
    <t>Mousseau</t>
  </si>
  <si>
    <t>Anne</t>
  </si>
  <si>
    <t>4/16/1940</t>
  </si>
  <si>
    <t>15 Avenue des Tuileries</t>
  </si>
  <si>
    <t>GRIGNY</t>
  </si>
  <si>
    <t>01.31.66.28.44</t>
  </si>
  <si>
    <t>Belisle</t>
  </si>
  <si>
    <t>Ganelon</t>
  </si>
  <si>
    <t>59 Avenue des Tuileries</t>
  </si>
  <si>
    <t>HAZEBROUCK</t>
  </si>
  <si>
    <t>03.19.02.82.31</t>
  </si>
  <si>
    <t>Desruisseaux</t>
  </si>
  <si>
    <t>Courtland</t>
  </si>
  <si>
    <t>3/19/1966</t>
  </si>
  <si>
    <t>16 boulevard Bryas</t>
  </si>
  <si>
    <t>CREIL</t>
  </si>
  <si>
    <t>03.46.48.26.12</t>
  </si>
  <si>
    <t>Bousquet</t>
  </si>
  <si>
    <t>Adèle</t>
  </si>
  <si>
    <t>82 rue Charles Corbeau</t>
  </si>
  <si>
    <t>ÉVRY</t>
  </si>
  <si>
    <t>01.68.49.25.42</t>
  </si>
  <si>
    <t>de Launay</t>
  </si>
  <si>
    <t>Hedvige</t>
  </si>
  <si>
    <t>28 rue Cazade</t>
  </si>
  <si>
    <t>DRAVEIL</t>
  </si>
  <si>
    <t>01.25.70.36.52</t>
  </si>
  <si>
    <t>Cloutier</t>
  </si>
  <si>
    <t>Patience</t>
  </si>
  <si>
    <t>1/19/1972</t>
  </si>
  <si>
    <t>56 rue des Dunes</t>
  </si>
  <si>
    <t>02.83.60.56.71</t>
  </si>
  <si>
    <t>Goulet</t>
  </si>
  <si>
    <t>Logistilla</t>
  </si>
  <si>
    <t>12/22/1983</t>
  </si>
  <si>
    <t>91 cours Jean Jaures</t>
  </si>
  <si>
    <t>BORDEAUX</t>
  </si>
  <si>
    <t>05.22.61.02.80</t>
  </si>
  <si>
    <t>Sansouci</t>
  </si>
  <si>
    <t>Arno</t>
  </si>
  <si>
    <t>73 avenue Jules Ferry</t>
  </si>
  <si>
    <t>SÈVRES</t>
  </si>
  <si>
    <t>01.51.81.92.85</t>
  </si>
  <si>
    <t>Parrot</t>
  </si>
  <si>
    <t>Germain</t>
  </si>
  <si>
    <t>2/17/2003</t>
  </si>
  <si>
    <t>31 rue Jean-Monnet</t>
  </si>
  <si>
    <t>GOUSSAINVILLE</t>
  </si>
  <si>
    <t>01.20.08.41.88</t>
  </si>
  <si>
    <t>Duranseau</t>
  </si>
  <si>
    <t>Trinette</t>
  </si>
  <si>
    <t>9/15/1997</t>
  </si>
  <si>
    <t>17 rue du Fossé des Tanneurs</t>
  </si>
  <si>
    <t>THONON-LES-BAINS</t>
  </si>
  <si>
    <t>04.31.44.53.38</t>
  </si>
  <si>
    <t>Brault</t>
  </si>
  <si>
    <t>7/23/1981</t>
  </si>
  <si>
    <t>53 avenue Voltaire</t>
  </si>
  <si>
    <t>MALAKOFF</t>
  </si>
  <si>
    <t>01.91.37.86.17</t>
  </si>
  <si>
    <t>Huot</t>
  </si>
  <si>
    <t>Somerville</t>
  </si>
  <si>
    <t>37 rue de la Mare aux Carats</t>
  </si>
  <si>
    <t>MONTREUIL</t>
  </si>
  <si>
    <t>01.03.40.24.93</t>
  </si>
  <si>
    <t>Jodion</t>
  </si>
  <si>
    <t>Belda</t>
  </si>
  <si>
    <t>3/15/1976</t>
  </si>
  <si>
    <t>44 rue de la Mare aux Carats</t>
  </si>
  <si>
    <t>MONTPELLIER</t>
  </si>
  <si>
    <t>04.17.88.52.44</t>
  </si>
  <si>
    <t>ADH44</t>
  </si>
  <si>
    <t>Hervé</t>
  </si>
  <si>
    <t>Pensee</t>
  </si>
  <si>
    <t>5/17/1940</t>
  </si>
  <si>
    <t>48 Chemin des Bateliers</t>
  </si>
  <si>
    <t>ALENÇON</t>
  </si>
  <si>
    <t>02.33.24.25.89</t>
  </si>
  <si>
    <t>ADH45</t>
  </si>
  <si>
    <t>Rochefort</t>
  </si>
  <si>
    <t>Curtis</t>
  </si>
  <si>
    <t>53 rue Pierre De Coubertin</t>
  </si>
  <si>
    <t>TOULOUSE</t>
  </si>
  <si>
    <t>05.94.78.75.63</t>
  </si>
  <si>
    <t>ADH46</t>
  </si>
  <si>
    <t>Sacré</t>
  </si>
  <si>
    <t>Liane</t>
  </si>
  <si>
    <t>59 Avenue Millies Lacroix</t>
  </si>
  <si>
    <t>DUNKERQUE</t>
  </si>
  <si>
    <t>03.39.76.08.59</t>
  </si>
  <si>
    <t>ADH47</t>
  </si>
  <si>
    <t>Généreux</t>
  </si>
  <si>
    <t>Delphine</t>
  </si>
  <si>
    <t>22 avenue de Bouvines</t>
  </si>
  <si>
    <t>SENS</t>
  </si>
  <si>
    <t>03.89.32.34.96</t>
  </si>
  <si>
    <t>ADH48</t>
  </si>
  <si>
    <t>Avare</t>
  </si>
  <si>
    <t>48 rue de Geneve</t>
  </si>
  <si>
    <t>ALFORTVILLE</t>
  </si>
  <si>
    <t>01.31.70.83.64</t>
  </si>
  <si>
    <t>ADH49</t>
  </si>
  <si>
    <t>Ferland</t>
  </si>
  <si>
    <t>Raison</t>
  </si>
  <si>
    <t>12/29/1963</t>
  </si>
  <si>
    <t>15 Quai des Belges</t>
  </si>
  <si>
    <t>MAUBEUGE</t>
  </si>
  <si>
    <t>03.05.43.39.83</t>
  </si>
  <si>
    <t>ADH50</t>
  </si>
  <si>
    <t>Alexandrin</t>
  </si>
  <si>
    <t>8/30/1959</t>
  </si>
  <si>
    <t>70 avenue de Bouvines</t>
  </si>
  <si>
    <t>03.51.49.24.09</t>
  </si>
  <si>
    <t>ADH51</t>
  </si>
  <si>
    <t>Fournier</t>
  </si>
  <si>
    <t>Garland</t>
  </si>
  <si>
    <t>8/15/1959</t>
  </si>
  <si>
    <t>30 avenue de Provence</t>
  </si>
  <si>
    <t>VALLAURIS</t>
  </si>
  <si>
    <t>04.72.47.12.96</t>
  </si>
  <si>
    <t>ADH52</t>
  </si>
  <si>
    <t>Faucher</t>
  </si>
  <si>
    <t>Gauthier</t>
  </si>
  <si>
    <t>12/13/1980</t>
  </si>
  <si>
    <t>23 rue de Lille</t>
  </si>
  <si>
    <t>ARRAS</t>
  </si>
  <si>
    <t>03.98.56.90.01</t>
  </si>
  <si>
    <t>ADH53</t>
  </si>
  <si>
    <t>Lacombe</t>
  </si>
  <si>
    <t>71 rue des lieutemants Thomazo</t>
  </si>
  <si>
    <t>DRAGUIGNAN</t>
  </si>
  <si>
    <t>04.58.45.89.12</t>
  </si>
  <si>
    <t>ADH54</t>
  </si>
  <si>
    <t>Jomphe</t>
  </si>
  <si>
    <t>Antoinette</t>
  </si>
  <si>
    <t>10/20/1956</t>
  </si>
  <si>
    <t>47 rue Saint Germain</t>
  </si>
  <si>
    <t>GARGES-LÈS-GONESSE</t>
  </si>
  <si>
    <t>01.78.26.76.03</t>
  </si>
  <si>
    <t>ADH55</t>
  </si>
  <si>
    <t>Harquin</t>
  </si>
  <si>
    <t>Emmeline</t>
  </si>
  <si>
    <t>12/28/1951</t>
  </si>
  <si>
    <t>54 rue Gustave Eiffel</t>
  </si>
  <si>
    <t>RIS-ORANGIS</t>
  </si>
  <si>
    <t>01.36.80.13.12</t>
  </si>
  <si>
    <t>ADH56</t>
  </si>
  <si>
    <t>Natalie</t>
  </si>
  <si>
    <t>9/24/1990</t>
  </si>
  <si>
    <t>94 quai Saint-Nicolas</t>
  </si>
  <si>
    <t>TOURCOING</t>
  </si>
  <si>
    <t>03.54.00.04.94</t>
  </si>
  <si>
    <t>ADH57</t>
  </si>
  <si>
    <t>Racine</t>
  </si>
  <si>
    <t>Raymond</t>
  </si>
  <si>
    <t>81 rue Victor Hugo</t>
  </si>
  <si>
    <t>COUDEKERQUE-BRANCHE</t>
  </si>
  <si>
    <t>03.60.13.13.54</t>
  </si>
  <si>
    <t>ADH58</t>
  </si>
  <si>
    <t>Ricard</t>
  </si>
  <si>
    <t>Fifine</t>
  </si>
  <si>
    <t>7/31/1944</t>
  </si>
  <si>
    <t>37 rue des Chaligny</t>
  </si>
  <si>
    <t>NICE</t>
  </si>
  <si>
    <t>04.80.13.82.20</t>
  </si>
  <si>
    <t>ADH59</t>
  </si>
  <si>
    <t>Albracca</t>
  </si>
  <si>
    <t>5/17/1969</t>
  </si>
  <si>
    <t>77 rue Victor Hugo</t>
  </si>
  <si>
    <t>03.60.79.92.50</t>
  </si>
  <si>
    <t>ADH60</t>
  </si>
  <si>
    <t>Simard</t>
  </si>
  <si>
    <t>Ancelote</t>
  </si>
  <si>
    <t>83 Boulevard de Normandie</t>
  </si>
  <si>
    <t>FORBACH</t>
  </si>
  <si>
    <t>03.09.16.94.21</t>
  </si>
  <si>
    <t>ADH61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</si>
</sst>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Calibri"/>
      <family val="2"/>
    </font>
    <font>
      <sz val="26"/>
      <color rgb="FF00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36"/>
      <name val="Calibri"/>
      <family val="2"/>
      <scheme val="minor"/>
    </font>
    <font>
      <sz val="18"/>
      <name val="Calibri"/>
      <family val="2"/>
      <scheme val="minor"/>
    </font>
    <font>
      <sz val="24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120">
    <xf numFmtId="0" fontId="0" fillId="0" borderId="0" xfId="0"/>
    <xf numFmtId="14" fontId="0" fillId="0" borderId="0" xfId="0" applyNumberFormat="1"/>
    <xf numFmtId="165" fontId="0" fillId="0" borderId="0" xfId="0" applyNumberFormat="1"/>
    <xf numFmtId="0" fontId="0" fillId="0" borderId="6" xfId="0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0" fontId="0" fillId="4" borderId="0" xfId="0" applyFill="1"/>
    <xf numFmtId="0" fontId="4" fillId="2" borderId="7" xfId="0" applyFont="1" applyFill="1" applyBorder="1"/>
    <xf numFmtId="0" fontId="4" fillId="2" borderId="8" xfId="0" applyFont="1" applyFill="1" applyBorder="1"/>
    <xf numFmtId="0" fontId="4" fillId="2" borderId="9" xfId="0" applyFont="1" applyFill="1" applyBorder="1"/>
    <xf numFmtId="0" fontId="4" fillId="2" borderId="10" xfId="0" applyFont="1" applyFill="1" applyBorder="1"/>
    <xf numFmtId="0" fontId="4" fillId="2" borderId="0" xfId="0" applyFont="1" applyFill="1"/>
    <xf numFmtId="0" fontId="4" fillId="2" borderId="11" xfId="0" applyFont="1" applyFill="1" applyBorder="1"/>
    <xf numFmtId="0" fontId="5" fillId="2" borderId="0" xfId="0" applyFont="1" applyFill="1" applyAlignment="1">
      <alignment horizontal="center" vertical="center"/>
    </xf>
    <xf numFmtId="0" fontId="0" fillId="2" borderId="0" xfId="0" applyFill="1"/>
    <xf numFmtId="0" fontId="4" fillId="5" borderId="10" xfId="0" applyFont="1" applyFill="1" applyBorder="1"/>
    <xf numFmtId="0" fontId="4" fillId="5" borderId="0" xfId="0" applyFont="1" applyFill="1"/>
    <xf numFmtId="0" fontId="4" fillId="5" borderId="11" xfId="0" applyFont="1" applyFill="1" applyBorder="1"/>
    <xf numFmtId="20" fontId="0" fillId="4" borderId="0" xfId="0" applyNumberFormat="1" applyFill="1"/>
    <xf numFmtId="0" fontId="4" fillId="5" borderId="12" xfId="0" applyFont="1" applyFill="1" applyBorder="1"/>
    <xf numFmtId="0" fontId="4" fillId="5" borderId="13" xfId="0" applyFont="1" applyFill="1" applyBorder="1"/>
    <xf numFmtId="0" fontId="4" fillId="5" borderId="14" xfId="0" applyFont="1" applyFill="1" applyBorder="1"/>
    <xf numFmtId="0" fontId="5" fillId="2" borderId="10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12" xfId="0" applyFont="1" applyFill="1" applyBorder="1" applyAlignment="1">
      <alignment vertical="center"/>
    </xf>
    <xf numFmtId="0" fontId="5" fillId="2" borderId="13" xfId="0" applyFont="1" applyFill="1" applyBorder="1" applyAlignment="1">
      <alignment vertical="center"/>
    </xf>
    <xf numFmtId="0" fontId="4" fillId="2" borderId="13" xfId="0" applyFont="1" applyFill="1" applyBorder="1"/>
    <xf numFmtId="0" fontId="0" fillId="6" borderId="0" xfId="0" applyFill="1"/>
    <xf numFmtId="0" fontId="0" fillId="0" borderId="16" xfId="0" applyBorder="1"/>
    <xf numFmtId="0" fontId="0" fillId="0" borderId="17" xfId="0" applyBorder="1"/>
    <xf numFmtId="0" fontId="2" fillId="6" borderId="0" xfId="0" applyFont="1" applyFill="1"/>
    <xf numFmtId="165" fontId="2" fillId="6" borderId="0" xfId="0" applyNumberFormat="1" applyFont="1" applyFill="1"/>
    <xf numFmtId="20" fontId="2" fillId="6" borderId="0" xfId="0" applyNumberFormat="1" applyFont="1" applyFill="1"/>
    <xf numFmtId="165" fontId="0" fillId="6" borderId="0" xfId="0" applyNumberFormat="1" applyFill="1"/>
    <xf numFmtId="0" fontId="0" fillId="6" borderId="0" xfId="0" quotePrefix="1" applyFill="1"/>
    <xf numFmtId="0" fontId="0" fillId="9" borderId="0" xfId="0" applyFill="1"/>
    <xf numFmtId="0" fontId="0" fillId="2" borderId="14" xfId="0" applyFill="1" applyBorder="1"/>
    <xf numFmtId="0" fontId="0" fillId="2" borderId="13" xfId="0" applyFill="1" applyBorder="1"/>
    <xf numFmtId="0" fontId="0" fillId="2" borderId="12" xfId="0" applyFill="1" applyBorder="1"/>
    <xf numFmtId="0" fontId="0" fillId="2" borderId="11" xfId="0" applyFill="1" applyBorder="1"/>
    <xf numFmtId="0" fontId="0" fillId="2" borderId="10" xfId="0" applyFill="1" applyBorder="1"/>
    <xf numFmtId="0" fontId="0" fillId="2" borderId="9" xfId="0" applyFill="1" applyBorder="1"/>
    <xf numFmtId="0" fontId="0" fillId="2" borderId="8" xfId="0" applyFill="1" applyBorder="1"/>
    <xf numFmtId="0" fontId="0" fillId="2" borderId="7" xfId="0" applyFill="1" applyBorder="1"/>
    <xf numFmtId="0" fontId="13" fillId="0" borderId="0" xfId="0" applyFont="1" applyAlignment="1">
      <alignment horizontal="center" vertical="center"/>
    </xf>
    <xf numFmtId="0" fontId="14" fillId="7" borderId="0" xfId="0" applyFont="1" applyFill="1"/>
    <xf numFmtId="0" fontId="15" fillId="7" borderId="0" xfId="0" applyFont="1" applyFill="1"/>
    <xf numFmtId="0" fontId="14" fillId="7" borderId="0" xfId="0" applyFont="1" applyFill="1" applyAlignment="1">
      <alignment horizontal="center" vertical="center"/>
    </xf>
    <xf numFmtId="0" fontId="15" fillId="7" borderId="0" xfId="0" applyFont="1" applyFill="1" applyAlignment="1">
      <alignment horizontal="right"/>
    </xf>
    <xf numFmtId="164" fontId="15" fillId="7" borderId="0" xfId="0" applyNumberFormat="1" applyFont="1" applyFill="1"/>
    <xf numFmtId="0" fontId="14" fillId="8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 textRotation="90"/>
    </xf>
    <xf numFmtId="0" fontId="15" fillId="7" borderId="0" xfId="0" applyFont="1" applyFill="1" applyAlignment="1">
      <alignment horizontal="center"/>
    </xf>
    <xf numFmtId="164" fontId="14" fillId="7" borderId="0" xfId="0" applyNumberFormat="1" applyFont="1" applyFill="1" applyAlignment="1">
      <alignment horizontal="center"/>
    </xf>
    <xf numFmtId="0" fontId="14" fillId="0" borderId="1" xfId="0" applyFont="1" applyBorder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/>
    </xf>
    <xf numFmtId="0" fontId="14" fillId="7" borderId="0" xfId="0" applyFont="1" applyFill="1" applyAlignment="1">
      <alignment vertical="center"/>
    </xf>
    <xf numFmtId="0" fontId="0" fillId="2" borderId="1" xfId="0" applyFill="1" applyBorder="1"/>
    <xf numFmtId="9" fontId="0" fillId="2" borderId="1" xfId="1" applyFont="1" applyFill="1" applyBorder="1"/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top"/>
    </xf>
    <xf numFmtId="0" fontId="0" fillId="9" borderId="0" xfId="0" applyFill="1" applyAlignment="1">
      <alignment horizontal="center" vertical="top"/>
    </xf>
    <xf numFmtId="20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8" fillId="0" borderId="0" xfId="0" applyFont="1"/>
    <xf numFmtId="0" fontId="8" fillId="0" borderId="18" xfId="0" applyFont="1" applyBorder="1"/>
    <xf numFmtId="0" fontId="17" fillId="0" borderId="8" xfId="0" applyFont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14" fontId="8" fillId="0" borderId="0" xfId="0" applyNumberFormat="1" applyFont="1" applyAlignment="1">
      <alignment horizontal="center" vertical="top"/>
    </xf>
    <xf numFmtId="0" fontId="4" fillId="5" borderId="0" xfId="0" applyFont="1" applyFill="1" applyAlignment="1">
      <alignment horizontal="center"/>
    </xf>
    <xf numFmtId="0" fontId="0" fillId="5" borderId="0" xfId="0" applyFill="1" applyAlignment="1">
      <alignment horizontal="left" vertical="center" wrapText="1"/>
    </xf>
    <xf numFmtId="0" fontId="0" fillId="5" borderId="11" xfId="0" applyFill="1" applyBorder="1" applyAlignment="1">
      <alignment horizontal="left" vertical="center" wrapText="1"/>
    </xf>
    <xf numFmtId="0" fontId="0" fillId="5" borderId="13" xfId="0" applyFill="1" applyBorder="1" applyAlignment="1">
      <alignment horizontal="left" vertical="center" wrapText="1"/>
    </xf>
    <xf numFmtId="0" fontId="0" fillId="5" borderId="14" xfId="0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6" fillId="5" borderId="0" xfId="0" applyFont="1" applyFill="1" applyAlignment="1">
      <alignment horizontal="center" wrapText="1"/>
    </xf>
    <xf numFmtId="14" fontId="14" fillId="8" borderId="1" xfId="0" applyNumberFormat="1" applyFont="1" applyFill="1" applyBorder="1" applyAlignment="1">
      <alignment horizontal="center" vertical="center"/>
    </xf>
    <xf numFmtId="0" fontId="14" fillId="7" borderId="0" xfId="0" applyFont="1" applyFill="1" applyAlignment="1">
      <alignment horizontal="center"/>
    </xf>
    <xf numFmtId="0" fontId="15" fillId="7" borderId="0" xfId="0" applyFont="1" applyFill="1" applyAlignment="1">
      <alignment horizontal="left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/>
    </xf>
    <xf numFmtId="0" fontId="14" fillId="8" borderId="1" xfId="0" applyFont="1" applyFill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/>
    </xf>
    <xf numFmtId="0" fontId="14" fillId="3" borderId="5" xfId="0" applyFont="1" applyFill="1" applyBorder="1" applyAlignment="1">
      <alignment horizontal="center"/>
    </xf>
    <xf numFmtId="0" fontId="15" fillId="7" borderId="1" xfId="0" applyFont="1" applyFill="1" applyBorder="1" applyAlignment="1">
      <alignment horizontal="center"/>
    </xf>
    <xf numFmtId="0" fontId="14" fillId="7" borderId="0" xfId="0" applyFont="1" applyFill="1" applyAlignment="1">
      <alignment horizontal="center" wrapText="1"/>
    </xf>
    <xf numFmtId="0" fontId="15" fillId="8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/>
    </xf>
    <xf numFmtId="0" fontId="8" fillId="5" borderId="19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8" fillId="5" borderId="22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horizontal="center" vertical="center"/>
    </xf>
    <xf numFmtId="0" fontId="8" fillId="5" borderId="24" xfId="0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horizontal="center" vertical="center"/>
    </xf>
    <xf numFmtId="0" fontId="8" fillId="5" borderId="26" xfId="0" applyFont="1" applyFill="1" applyBorder="1" applyAlignment="1">
      <alignment horizontal="center" vertical="center"/>
    </xf>
    <xf numFmtId="0" fontId="0" fillId="5" borderId="27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5" borderId="29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NumberFormat="1"/>
  </cellXfs>
  <cellStyles count="2">
    <cellStyle name="Normal" xfId="0" builtinId="0"/>
    <cellStyle name="Pourcentage" xfId="1" builtinId="5"/>
  </cellStyles>
  <dxfs count="15">
    <dxf>
      <numFmt numFmtId="165" formatCode="h:mm;@"/>
    </dxf>
    <dxf>
      <numFmt numFmtId="165" formatCode="h:mm;@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2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2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2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2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2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2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2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2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00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Spin" dx="15" fmlaLink="Sources!$C$5" inc="7" max="30000" page="10" val="14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754986</xdr:colOff>
      <xdr:row>2</xdr:row>
      <xdr:rowOff>6322</xdr:rowOff>
    </xdr:from>
    <xdr:to>
      <xdr:col>3</xdr:col>
      <xdr:colOff>51506</xdr:colOff>
      <xdr:row>8</xdr:row>
      <xdr:rowOff>80539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935821">
          <a:off x="754986" y="400022"/>
          <a:ext cx="1773020" cy="1356917"/>
        </a:xfrm>
        <a:prstGeom prst="rect">
          <a:avLst/>
        </a:prstGeom>
      </xdr:spPr>
    </xdr:pic>
    <xdr:clientData/>
  </xdr:twoCellAnchor>
  <xdr:twoCellAnchor editAs="oneCell">
    <xdr:from>
      <xdr:col>2</xdr:col>
      <xdr:colOff>706967</xdr:colOff>
      <xdr:row>3</xdr:row>
      <xdr:rowOff>182033</xdr:rowOff>
    </xdr:from>
    <xdr:to>
      <xdr:col>6</xdr:col>
      <xdr:colOff>313267</xdr:colOff>
      <xdr:row>7</xdr:row>
      <xdr:rowOff>42333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57967" y="766233"/>
          <a:ext cx="2908300" cy="6477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100013</xdr:colOff>
          <xdr:row>19</xdr:row>
          <xdr:rowOff>166688</xdr:rowOff>
        </xdr:from>
        <xdr:to>
          <xdr:col>4</xdr:col>
          <xdr:colOff>100013</xdr:colOff>
          <xdr:row>22</xdr:row>
          <xdr:rowOff>61913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Consulter le planning hebdomadaire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544500</xdr:colOff>
      <xdr:row>12</xdr:row>
      <xdr:rowOff>16014</xdr:rowOff>
    </xdr:from>
    <xdr:to>
      <xdr:col>5</xdr:col>
      <xdr:colOff>207122</xdr:colOff>
      <xdr:row>19</xdr:row>
      <xdr:rowOff>411</xdr:rowOff>
    </xdr:to>
    <xdr:pic>
      <xdr:nvPicPr>
        <xdr:cNvPr id="4" name="Image 3" descr="La Línea De Negocio De Banca El Icono De Calendario PNG , Clipart De  Calendario, Iconos De Calendario, Icono De Negocios PNG y Vector para  Descargar Gratis | Pn… | Calendar vector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1000" y="2479814"/>
          <a:ext cx="1313622" cy="13178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557213</xdr:colOff>
          <xdr:row>19</xdr:row>
          <xdr:rowOff>152400</xdr:rowOff>
        </xdr:from>
        <xdr:to>
          <xdr:col>6</xdr:col>
          <xdr:colOff>623888</xdr:colOff>
          <xdr:row>22</xdr:row>
          <xdr:rowOff>61913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Consulter l'Indicateur synthétique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128588</xdr:colOff>
          <xdr:row>19</xdr:row>
          <xdr:rowOff>166688</xdr:rowOff>
        </xdr:from>
        <xdr:to>
          <xdr:col>10</xdr:col>
          <xdr:colOff>290513</xdr:colOff>
          <xdr:row>22</xdr:row>
          <xdr:rowOff>76200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Générer un formulaire d'inscription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509588</xdr:colOff>
          <xdr:row>35</xdr:row>
          <xdr:rowOff>152400</xdr:rowOff>
        </xdr:from>
        <xdr:to>
          <xdr:col>6</xdr:col>
          <xdr:colOff>700088</xdr:colOff>
          <xdr:row>38</xdr:row>
          <xdr:rowOff>100013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Afficher la base de données adhérents 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6098</xdr:colOff>
      <xdr:row>13</xdr:row>
      <xdr:rowOff>33447</xdr:rowOff>
    </xdr:from>
    <xdr:to>
      <xdr:col>11</xdr:col>
      <xdr:colOff>159366</xdr:colOff>
      <xdr:row>18</xdr:row>
      <xdr:rowOff>64545</xdr:rowOff>
    </xdr:to>
    <xdr:pic>
      <xdr:nvPicPr>
        <xdr:cNvPr id="5" name="Image 4" descr="allocations-formulaire-logo - France Parkinso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61098" y="2687747"/>
          <a:ext cx="978768" cy="9835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508000</xdr:colOff>
      <xdr:row>28</xdr:row>
      <xdr:rowOff>25400</xdr:rowOff>
    </xdr:from>
    <xdr:to>
      <xdr:col>5</xdr:col>
      <xdr:colOff>254000</xdr:colOff>
      <xdr:row>35</xdr:row>
      <xdr:rowOff>3796</xdr:rowOff>
    </xdr:to>
    <xdr:pic>
      <xdr:nvPicPr>
        <xdr:cNvPr id="6" name="Image 5" descr="Pourquoi est-ce important d'avoir un moteur de recherche interne ? | Moteur  de recherche interne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84500" y="5676900"/>
          <a:ext cx="1397000" cy="13880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166688</xdr:colOff>
          <xdr:row>35</xdr:row>
          <xdr:rowOff>166688</xdr:rowOff>
        </xdr:from>
        <xdr:to>
          <xdr:col>4</xdr:col>
          <xdr:colOff>328613</xdr:colOff>
          <xdr:row>38</xdr:row>
          <xdr:rowOff>114300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0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Recherche information par nom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148167</xdr:colOff>
      <xdr:row>36</xdr:row>
      <xdr:rowOff>139701</xdr:rowOff>
    </xdr:from>
    <xdr:to>
      <xdr:col>8</xdr:col>
      <xdr:colOff>687917</xdr:colOff>
      <xdr:row>38</xdr:row>
      <xdr:rowOff>67733</xdr:rowOff>
    </xdr:to>
    <xdr:pic>
      <xdr:nvPicPr>
        <xdr:cNvPr id="7" name="Image 6" descr="Emoji panneau d'avertissement ⚠️ • Les raccourcis clavier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2167" y="7391401"/>
          <a:ext cx="539750" cy="3090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685800</xdr:colOff>
          <xdr:row>30</xdr:row>
          <xdr:rowOff>61913</xdr:rowOff>
        </xdr:from>
        <xdr:to>
          <xdr:col>12</xdr:col>
          <xdr:colOff>152400</xdr:colOff>
          <xdr:row>33</xdr:row>
          <xdr:rowOff>138113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Selectionnez une nouvelle année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419100</xdr:colOff>
          <xdr:row>19</xdr:row>
          <xdr:rowOff>166688</xdr:rowOff>
        </xdr:from>
        <xdr:to>
          <xdr:col>12</xdr:col>
          <xdr:colOff>595313</xdr:colOff>
          <xdr:row>22</xdr:row>
          <xdr:rowOff>76200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0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Nouvelle réservation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7</xdr:row>
          <xdr:rowOff>723900</xdr:rowOff>
        </xdr:from>
        <xdr:to>
          <xdr:col>3</xdr:col>
          <xdr:colOff>0</xdr:colOff>
          <xdr:row>10</xdr:row>
          <xdr:rowOff>0</xdr:rowOff>
        </xdr:to>
        <xdr:sp macro="" textlink="">
          <xdr:nvSpPr>
            <xdr:cNvPr id="1033" name="Spinner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14288</xdr:colOff>
          <xdr:row>10</xdr:row>
          <xdr:rowOff>1385888</xdr:rowOff>
        </xdr:from>
        <xdr:to>
          <xdr:col>3</xdr:col>
          <xdr:colOff>28575</xdr:colOff>
          <xdr:row>12</xdr:row>
          <xdr:rowOff>1395413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96012" rIns="91440" bIns="9601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MISE A JOUR AFFICHAGE</a:t>
              </a:r>
            </a:p>
            <a:p>
              <a:pPr algn="ctr" rtl="0">
                <a:defRPr sz="1000"/>
              </a:pPr>
              <a:endParaRPr lang="fr-FR" sz="26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587375</xdr:colOff>
      <xdr:row>9</xdr:row>
      <xdr:rowOff>1195159</xdr:rowOff>
    </xdr:from>
    <xdr:to>
      <xdr:col>0</xdr:col>
      <xdr:colOff>8110765</xdr:colOff>
      <xdr:row>11</xdr:row>
      <xdr:rowOff>571501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87375" y="8180159"/>
          <a:ext cx="7523390" cy="2265592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200" b="1" u="sng"/>
            <a:t>1ère</a:t>
          </a:r>
          <a:r>
            <a:rPr lang="fr-FR" sz="3200" b="1" u="sng" baseline="0"/>
            <a:t> étape : </a:t>
          </a:r>
          <a:r>
            <a:rPr lang="fr-FR" sz="3200" baseline="0"/>
            <a:t>Selectionnez la semaine </a:t>
          </a:r>
        </a:p>
        <a:p>
          <a:pPr algn="l"/>
          <a:endParaRPr lang="fr-FR" sz="3200" baseline="0"/>
        </a:p>
        <a:p>
          <a:pPr algn="l"/>
          <a:r>
            <a:rPr lang="fr-FR" sz="3200" b="1" u="sng" baseline="0"/>
            <a:t>2ème étape : </a:t>
          </a:r>
          <a:r>
            <a:rPr lang="fr-FR" sz="3200" baseline="0"/>
            <a:t>Mettre à jour les informations du planning via le bouton hebdomadaire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8080375</xdr:colOff>
      <xdr:row>7</xdr:row>
      <xdr:rowOff>544285</xdr:rowOff>
    </xdr:from>
    <xdr:to>
      <xdr:col>0</xdr:col>
      <xdr:colOff>8832624</xdr:colOff>
      <xdr:row>13</xdr:row>
      <xdr:rowOff>612322</xdr:rowOff>
    </xdr:to>
    <xdr:sp macro="" textlink="">
      <xdr:nvSpPr>
        <xdr:cNvPr id="3" name="Accolade ouvran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080375" y="5481412"/>
          <a:ext cx="752249" cy="7894410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3088055</xdr:colOff>
      <xdr:row>14</xdr:row>
      <xdr:rowOff>95219</xdr:rowOff>
    </xdr:from>
    <xdr:to>
      <xdr:col>1</xdr:col>
      <xdr:colOff>1324946</xdr:colOff>
      <xdr:row>17</xdr:row>
      <xdr:rowOff>31238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3088055" y="14303346"/>
          <a:ext cx="7079268" cy="4269892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3600"/>
            <a:t>Pour</a:t>
          </a:r>
          <a:r>
            <a:rPr lang="fr-FR" sz="3600" baseline="0"/>
            <a:t> changer l'année retourner sur le menu</a:t>
          </a:r>
        </a:p>
        <a:p>
          <a:pPr algn="l"/>
          <a:endParaRPr lang="fr-FR" sz="3600" baseline="0"/>
        </a:p>
        <a:p>
          <a:pPr algn="l"/>
          <a:endParaRPr lang="fr-FR" sz="36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4248150</xdr:colOff>
          <xdr:row>15</xdr:row>
          <xdr:rowOff>290513</xdr:rowOff>
        </xdr:from>
        <xdr:to>
          <xdr:col>1</xdr:col>
          <xdr:colOff>476250</xdr:colOff>
          <xdr:row>16</xdr:row>
          <xdr:rowOff>371475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86868" rIns="82296" bIns="86868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0</xdr:rowOff>
        </xdr:from>
        <xdr:to>
          <xdr:col>1</xdr:col>
          <xdr:colOff>466725</xdr:colOff>
          <xdr:row>2</xdr:row>
          <xdr:rowOff>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2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85195</xdr:colOff>
      <xdr:row>0</xdr:row>
      <xdr:rowOff>78847</xdr:rowOff>
    </xdr:from>
    <xdr:to>
      <xdr:col>1</xdr:col>
      <xdr:colOff>2025839</xdr:colOff>
      <xdr:row>2</xdr:row>
      <xdr:rowOff>213246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85195" y="78847"/>
          <a:ext cx="2701223" cy="731489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Base</a:t>
          </a:r>
          <a:r>
            <a:rPr lang="fr-FR" sz="1600" b="1" baseline="0"/>
            <a:t> de données : </a:t>
          </a:r>
          <a:r>
            <a:rPr lang="fr-FR" sz="1600" b="0" baseline="0"/>
            <a:t>Informations Adhérents</a:t>
          </a:r>
          <a:endParaRPr lang="fr-FR" sz="1600" b="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138113</xdr:colOff>
          <xdr:row>0</xdr:row>
          <xdr:rowOff>152400</xdr:rowOff>
        </xdr:from>
        <xdr:to>
          <xdr:col>12</xdr:col>
          <xdr:colOff>0</xdr:colOff>
          <xdr:row>1</xdr:row>
          <xdr:rowOff>166688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2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661988</xdr:colOff>
          <xdr:row>4</xdr:row>
          <xdr:rowOff>57150</xdr:rowOff>
        </xdr:from>
        <xdr:to>
          <xdr:col>1</xdr:col>
          <xdr:colOff>2095500</xdr:colOff>
          <xdr:row>7</xdr:row>
          <xdr:rowOff>28575</xdr:rowOff>
        </xdr:to>
        <xdr:sp macro="" textlink="">
          <xdr:nvSpPr>
            <xdr:cNvPr id="17411" name="Button 3" hidden="1">
              <a:extLst>
                <a:ext uri="{63B3BB69-23CF-44E3-9099-C40C66FF867C}">
                  <a14:compatExt spid="_x0000_s17411"/>
                </a:ext>
                <a:ext uri="{FF2B5EF4-FFF2-40B4-BE49-F238E27FC236}">
                  <a16:creationId xmlns:a16="http://schemas.microsoft.com/office/drawing/2014/main" id="{00000000-0008-0000-0200-00000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10412</xdr:colOff>
      <xdr:row>4</xdr:row>
      <xdr:rowOff>14693</xdr:rowOff>
    </xdr:from>
    <xdr:ext cx="1441171" cy="316551"/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23381" y="745304"/>
          <a:ext cx="1441171" cy="316551"/>
        </a:xfrm>
        <a:prstGeom prst="rect">
          <a:avLst/>
        </a:prstGeom>
      </xdr:spPr>
    </xdr:pic>
    <xdr:clientData/>
  </xdr:oneCellAnchor>
  <xdr:oneCellAnchor>
    <xdr:from>
      <xdr:col>1</xdr:col>
      <xdr:colOff>265645</xdr:colOff>
      <xdr:row>3</xdr:row>
      <xdr:rowOff>34954</xdr:rowOff>
    </xdr:from>
    <xdr:ext cx="968360" cy="763926"/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935821">
          <a:off x="1039552" y="581560"/>
          <a:ext cx="968360" cy="763926"/>
        </a:xfrm>
        <a:prstGeom prst="rect">
          <a:avLst/>
        </a:prstGeom>
      </xdr:spPr>
    </xdr:pic>
    <xdr:clientData/>
  </xdr:oneCellAnchor>
  <xdr:twoCellAnchor>
    <xdr:from>
      <xdr:col>3</xdr:col>
      <xdr:colOff>516516</xdr:colOff>
      <xdr:row>16</xdr:row>
      <xdr:rowOff>114301</xdr:rowOff>
    </xdr:from>
    <xdr:to>
      <xdr:col>9</xdr:col>
      <xdr:colOff>497898</xdr:colOff>
      <xdr:row>28</xdr:row>
      <xdr:rowOff>135298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3411900" y="3161219"/>
          <a:ext cx="4624820" cy="2164122"/>
        </a:xfrm>
        <a:prstGeom prst="rect">
          <a:avLst/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Déterminer la capacité : </a:t>
          </a:r>
        </a:p>
        <a:p>
          <a:pPr algn="l"/>
          <a:r>
            <a:rPr lang="fr-FR" sz="1100" baseline="0"/>
            <a:t>Nombre de créneaux disponible sur une journée x 62 jours</a:t>
          </a:r>
        </a:p>
        <a:p>
          <a:pPr algn="l"/>
          <a:r>
            <a:rPr lang="fr-FR" sz="1100" baseline="0"/>
            <a:t>45 x 62 = 2 790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Occupation :  </a:t>
          </a:r>
        </a:p>
        <a:p>
          <a:pPr algn="l"/>
          <a:r>
            <a:rPr lang="fr-FR" sz="1100" baseline="0"/>
            <a:t>Un TCD dans l'onglet source comptabilise l le nombre total de réservation réalisé sur l'année en cours</a:t>
          </a:r>
        </a:p>
        <a:p>
          <a:pPr algn="l"/>
          <a:r>
            <a:rPr lang="fr-FR" sz="1100" baseline="0"/>
            <a:t>Le bouton mise à jour indicateur raffraichit le TCD.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Taux d'occupation : </a:t>
          </a:r>
        </a:p>
        <a:p>
          <a:pPr algn="l"/>
          <a:r>
            <a:rPr lang="fr-FR" sz="1100" baseline="0"/>
            <a:t>Occupation/Capacité </a:t>
          </a:r>
        </a:p>
        <a:p>
          <a:pPr algn="l"/>
          <a:r>
            <a:rPr lang="fr-FR" sz="1100" baseline="0"/>
            <a:t>La valeur est affiché en %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433388</xdr:colOff>
          <xdr:row>4</xdr:row>
          <xdr:rowOff>152400</xdr:rowOff>
        </xdr:from>
        <xdr:to>
          <xdr:col>14</xdr:col>
          <xdr:colOff>266700</xdr:colOff>
          <xdr:row>5</xdr:row>
          <xdr:rowOff>38100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4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581025</xdr:colOff>
          <xdr:row>18</xdr:row>
          <xdr:rowOff>42863</xdr:rowOff>
        </xdr:from>
        <xdr:to>
          <xdr:col>12</xdr:col>
          <xdr:colOff>328613</xdr:colOff>
          <xdr:row>22</xdr:row>
          <xdr:rowOff>114300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4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Mise à jour indicateur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628650</xdr:colOff>
      <xdr:row>3</xdr:row>
      <xdr:rowOff>52387</xdr:rowOff>
    </xdr:from>
    <xdr:to>
      <xdr:col>16</xdr:col>
      <xdr:colOff>14288</xdr:colOff>
      <xdr:row>6</xdr:row>
      <xdr:rowOff>76200</xdr:rowOff>
    </xdr:to>
    <xdr:sp macro="[0]!Delet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6221997" y="605452"/>
          <a:ext cx="1667030" cy="576877"/>
        </a:xfrm>
        <a:prstGeom prst="rect">
          <a:avLst/>
        </a:prstGeom>
        <a:solidFill>
          <a:schemeClr val="bg2"/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 baseline="0"/>
            <a:t>    </a:t>
          </a:r>
        </a:p>
        <a:p>
          <a:pPr algn="ctr"/>
          <a:r>
            <a:rPr lang="fr-FR" sz="1100" baseline="0"/>
            <a:t>Quitter</a:t>
          </a:r>
        </a:p>
        <a:p>
          <a:pPr algn="ctr"/>
          <a:endParaRPr lang="fr-FR" sz="1100" baseline="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othinnjohtchappi" refreshedDate="44907.138291087962" createdVersion="8" refreshedVersion="8" minRefreshableVersion="3" recordCount="43" xr:uid="{D06EE9D7-22A3-41CD-9092-EBA4F24B6243}">
  <cacheSource type="worksheet">
    <worksheetSource name="Tableau2"/>
  </cacheSource>
  <cacheFields count="7">
    <cacheField name="Matrice" numFmtId="0">
      <sharedItems containsNonDate="0" containsString="0" containsBlank="1"/>
    </cacheField>
    <cacheField name="Nom du loueur" numFmtId="0">
      <sharedItems containsNonDate="0" containsString="0" containsBlank="1"/>
    </cacheField>
    <cacheField name="Prénom du loueur" numFmtId="0">
      <sharedItems containsNonDate="0" containsString="0" containsBlank="1"/>
    </cacheField>
    <cacheField name="Type de location" numFmtId="0">
      <sharedItems containsNonDate="0" containsString="0" containsBlank="1"/>
    </cacheField>
    <cacheField name="Date de location" numFmtId="0">
      <sharedItems containsNonDate="0" containsString="0" containsBlank="1"/>
    </cacheField>
    <cacheField name="Heure de début" numFmtId="165">
      <sharedItems containsNonDate="0" containsString="0" containsBlank="1"/>
    </cacheField>
    <cacheField name="Heure de fin" numFmtId="165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"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  <r>
    <m/>
    <m/>
    <m/>
    <m/>
    <m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F562C06-5A09-4A46-8F37-1E8B1B5E9EB2}" name="Tableau croisé dynamique1" cacheId="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M4:M5" firstHeaderRow="1" firstDataRow="1" firstDataCol="0"/>
  <pivotFields count="7">
    <pivotField dataField="1" showAll="0"/>
    <pivotField showAll="0"/>
    <pivotField showAll="0"/>
    <pivotField showAll="0"/>
    <pivotField showAll="0"/>
    <pivotField showAll="0"/>
    <pivotField showAll="0"/>
  </pivotFields>
  <rowItems count="1">
    <i/>
  </rowItems>
  <colItems count="1">
    <i/>
  </colItems>
  <dataFields count="1">
    <dataField name="Nombre de créneaux réservé" fld="0" subtotal="count" baseField="0" baseItem="91993848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A0B8115-77C6-4259-927C-5066EE112A54}" name="Tableau3" displayName="Tableau3" ref="C1:J62" totalsRowShown="0" headerRowDxfId="13" dataDxfId="12">
  <tableColumns count="8">
    <tableColumn id="1" xr3:uid="{00000000-0010-0000-0000-000001000000}" name="Nom du loueur" dataDxfId="11"/>
    <tableColumn id="2" xr3:uid="{00000000-0010-0000-0000-000002000000}" name="Prénom du loueur" dataDxfId="10"/>
    <tableColumn id="3" xr3:uid="{00000000-0010-0000-0000-000003000000}" name="Date de naissance" dataDxfId="9"/>
    <tableColumn id="4" xr3:uid="{00000000-0010-0000-0000-000004000000}" name="Adresse (Rue)" dataDxfId="8"/>
    <tableColumn id="5" xr3:uid="{00000000-0010-0000-0000-000005000000}" name="Code postal" dataDxfId="7"/>
    <tableColumn id="6" xr3:uid="{00000000-0010-0000-0000-000006000000}" name="Ville" dataDxfId="6"/>
    <tableColumn id="7" xr3:uid="{00000000-0010-0000-0000-000007000000}" name="Téléphone" dataDxfId="5"/>
    <tableColumn id="8" xr3:uid="{00000000-0010-0000-0000-000008000000}" name="Matricule" dataDxfId="4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B4:H47" totalsRowShown="0" headerRowDxfId="3">
  <autoFilter ref="B4:H47" xr:uid="{00000000-000C-0000-FFFF-FFFF00000000}"/>
  <tableColumns count="7">
    <tableColumn id="1" xr3:uid="{00000000-0010-0000-0000-000001000000}" name="Matrice" dataDxfId="2"/>
    <tableColumn id="10" xr3:uid="{ADC722A2-6B6C-3147-8F5A-95C81F365BCD}" name="Nom du loueur"/>
    <tableColumn id="2" xr3:uid="{00000000-0010-0000-0000-000002000000}" name="Prénom du loueur"/>
    <tableColumn id="6" xr3:uid="{00000000-0010-0000-0000-000006000000}" name="Type de location"/>
    <tableColumn id="7" xr3:uid="{00000000-0010-0000-0000-000007000000}" name="Date de location"/>
    <tableColumn id="8" xr3:uid="{00000000-0010-0000-0000-000008000000}" name="Heure de début" dataDxfId="1"/>
    <tableColumn id="9" xr3:uid="{00000000-0010-0000-0000-000009000000}" name="Heure de fin" dataDxfId="0">
      <calculatedColumnFormula>IF(Tableau2[[#This Row],[Heure de début]]="","",Tableau2[[#This Row],[Heure de début]]+$M$4)</calculatedColumn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3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1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3AFBE-4CDD-1545-B1EB-B2CBCB20C12D}">
  <sheetPr codeName="Feuil4"/>
  <dimension ref="B2:P40"/>
  <sheetViews>
    <sheetView topLeftCell="A3" zoomScale="70" zoomScaleNormal="70" workbookViewId="0">
      <selection activeCell="P27" sqref="P27"/>
    </sheetView>
  </sheetViews>
  <sheetFormatPr baseColWidth="10" defaultColWidth="10.796875" defaultRowHeight="14.25" x14ac:dyDescent="0.45"/>
  <cols>
    <col min="1" max="16384" width="10.796875" style="8"/>
  </cols>
  <sheetData>
    <row r="2" spans="2:16" ht="14.65" thickBot="1" x14ac:dyDescent="0.5"/>
    <row r="3" spans="2:16" x14ac:dyDescent="0.45">
      <c r="B3" s="9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1"/>
    </row>
    <row r="4" spans="2:16" ht="14.65" thickBot="1" x14ac:dyDescent="0.5">
      <c r="B4" s="12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4"/>
    </row>
    <row r="5" spans="2:16" x14ac:dyDescent="0.45">
      <c r="B5" s="12"/>
      <c r="C5" s="13"/>
      <c r="D5" s="13"/>
      <c r="E5" s="13"/>
      <c r="F5" s="13"/>
      <c r="G5" s="13"/>
      <c r="H5" s="81" t="s">
        <v>27</v>
      </c>
      <c r="I5" s="82"/>
      <c r="J5" s="82"/>
      <c r="K5" s="82"/>
      <c r="L5" s="82"/>
      <c r="M5" s="83"/>
      <c r="N5" s="14"/>
    </row>
    <row r="6" spans="2:16" x14ac:dyDescent="0.45">
      <c r="B6" s="12"/>
      <c r="C6" s="13"/>
      <c r="D6" s="13"/>
      <c r="E6" s="13"/>
      <c r="F6" s="13"/>
      <c r="G6" s="13"/>
      <c r="H6" s="84"/>
      <c r="I6" s="85"/>
      <c r="J6" s="85"/>
      <c r="K6" s="85"/>
      <c r="L6" s="85"/>
      <c r="M6" s="86"/>
      <c r="N6" s="14"/>
    </row>
    <row r="7" spans="2:16" ht="14.65" thickBot="1" x14ac:dyDescent="0.5">
      <c r="B7" s="12"/>
      <c r="C7" s="13"/>
      <c r="D7" s="13"/>
      <c r="E7" s="13"/>
      <c r="F7" s="13"/>
      <c r="G7" s="13"/>
      <c r="H7" s="87"/>
      <c r="I7" s="88"/>
      <c r="J7" s="88"/>
      <c r="K7" s="88"/>
      <c r="L7" s="88"/>
      <c r="M7" s="89"/>
      <c r="N7" s="14"/>
    </row>
    <row r="8" spans="2:16" ht="23.25" x14ac:dyDescent="0.45">
      <c r="B8" s="12"/>
      <c r="C8" s="13"/>
      <c r="D8" s="13"/>
      <c r="E8" s="13"/>
      <c r="F8" s="13"/>
      <c r="G8" s="13"/>
      <c r="H8" s="15"/>
      <c r="I8" s="15"/>
      <c r="J8" s="15"/>
      <c r="K8" s="15"/>
      <c r="L8" s="15"/>
      <c r="M8" s="15"/>
      <c r="N8" s="14"/>
    </row>
    <row r="9" spans="2:16" ht="16.8" customHeight="1" thickBot="1" x14ac:dyDescent="0.5">
      <c r="B9" s="12"/>
      <c r="C9" s="13"/>
      <c r="D9" s="16"/>
      <c r="E9" s="13"/>
      <c r="F9" s="13"/>
      <c r="G9" s="13"/>
      <c r="H9" s="13"/>
      <c r="I9" s="13"/>
      <c r="J9" s="13"/>
      <c r="K9" s="13"/>
      <c r="L9" s="13"/>
      <c r="M9" s="13"/>
      <c r="N9" s="14"/>
    </row>
    <row r="10" spans="2:16" x14ac:dyDescent="0.45">
      <c r="B10" s="12"/>
      <c r="C10" s="81" t="s">
        <v>28</v>
      </c>
      <c r="D10" s="82"/>
      <c r="E10" s="82"/>
      <c r="F10" s="82"/>
      <c r="G10" s="83"/>
      <c r="H10" s="13"/>
      <c r="I10" s="81" t="s">
        <v>29</v>
      </c>
      <c r="J10" s="82"/>
      <c r="K10" s="82"/>
      <c r="L10" s="82"/>
      <c r="M10" s="83"/>
      <c r="N10" s="14"/>
    </row>
    <row r="11" spans="2:16" x14ac:dyDescent="0.45">
      <c r="B11" s="12"/>
      <c r="C11" s="84"/>
      <c r="D11" s="85"/>
      <c r="E11" s="85"/>
      <c r="F11" s="85"/>
      <c r="G11" s="86"/>
      <c r="H11" s="13"/>
      <c r="I11" s="84"/>
      <c r="J11" s="85"/>
      <c r="K11" s="85"/>
      <c r="L11" s="85"/>
      <c r="M11" s="86"/>
      <c r="N11" s="14"/>
    </row>
    <row r="12" spans="2:16" ht="14.65" thickBot="1" x14ac:dyDescent="0.5">
      <c r="B12" s="12"/>
      <c r="C12" s="87"/>
      <c r="D12" s="88"/>
      <c r="E12" s="88"/>
      <c r="F12" s="88"/>
      <c r="G12" s="89"/>
      <c r="H12" s="13"/>
      <c r="I12" s="87"/>
      <c r="J12" s="88"/>
      <c r="K12" s="88"/>
      <c r="L12" s="88"/>
      <c r="M12" s="89"/>
      <c r="N12" s="14"/>
    </row>
    <row r="13" spans="2:16" x14ac:dyDescent="0.45">
      <c r="B13" s="12"/>
      <c r="C13" s="17"/>
      <c r="D13" s="18"/>
      <c r="E13" s="18"/>
      <c r="F13" s="18"/>
      <c r="G13" s="19"/>
      <c r="H13" s="13"/>
      <c r="I13" s="17"/>
      <c r="J13" s="18"/>
      <c r="K13" s="18"/>
      <c r="L13" s="18"/>
      <c r="M13" s="19"/>
      <c r="N13" s="14"/>
      <c r="P13" s="20"/>
    </row>
    <row r="14" spans="2:16" x14ac:dyDescent="0.45">
      <c r="B14" s="12"/>
      <c r="C14" s="17"/>
      <c r="D14" s="18"/>
      <c r="E14" s="18"/>
      <c r="F14" s="18"/>
      <c r="G14" s="19"/>
      <c r="H14" s="13"/>
      <c r="I14" s="17"/>
      <c r="J14" s="18"/>
      <c r="K14" s="18"/>
      <c r="L14" s="18"/>
      <c r="M14" s="19"/>
      <c r="N14" s="14"/>
    </row>
    <row r="15" spans="2:16" x14ac:dyDescent="0.45">
      <c r="B15" s="12"/>
      <c r="C15" s="17"/>
      <c r="D15" s="18"/>
      <c r="E15" s="18"/>
      <c r="F15" s="18"/>
      <c r="G15" s="19"/>
      <c r="H15" s="13"/>
      <c r="I15" s="17"/>
      <c r="J15" s="18"/>
      <c r="K15" s="18"/>
      <c r="L15"/>
      <c r="M15" s="19"/>
      <c r="N15" s="14"/>
    </row>
    <row r="16" spans="2:16" x14ac:dyDescent="0.45">
      <c r="B16" s="12"/>
      <c r="C16" s="17"/>
      <c r="D16" s="18"/>
      <c r="E16" s="18"/>
      <c r="F16" s="18"/>
      <c r="G16" s="19"/>
      <c r="H16" s="13"/>
      <c r="I16" s="17"/>
      <c r="J16" s="18"/>
      <c r="K16" s="18"/>
      <c r="L16" s="18"/>
      <c r="M16" s="19"/>
      <c r="N16" s="14"/>
    </row>
    <row r="17" spans="2:14" x14ac:dyDescent="0.45">
      <c r="B17" s="12"/>
      <c r="C17" s="17"/>
      <c r="D17" s="18"/>
      <c r="E17" s="18"/>
      <c r="F17" s="18"/>
      <c r="G17" s="19"/>
      <c r="H17" s="13"/>
      <c r="I17" s="17"/>
      <c r="J17" s="18"/>
      <c r="K17" s="18"/>
      <c r="L17" s="18"/>
      <c r="M17" s="19"/>
      <c r="N17" s="14"/>
    </row>
    <row r="18" spans="2:14" x14ac:dyDescent="0.45">
      <c r="B18" s="12"/>
      <c r="C18" s="17"/>
      <c r="D18" s="18"/>
      <c r="E18" s="18"/>
      <c r="F18" s="18"/>
      <c r="G18" s="19"/>
      <c r="H18" s="13"/>
      <c r="I18" s="17"/>
      <c r="J18" s="18"/>
      <c r="K18" s="18"/>
      <c r="L18" s="18"/>
      <c r="M18" s="19"/>
      <c r="N18" s="14"/>
    </row>
    <row r="19" spans="2:14" x14ac:dyDescent="0.45">
      <c r="B19" s="12"/>
      <c r="C19" s="17"/>
      <c r="D19" s="18"/>
      <c r="E19" s="18"/>
      <c r="F19" s="18"/>
      <c r="G19" s="19"/>
      <c r="H19" s="13"/>
      <c r="I19" s="17"/>
      <c r="J19" s="18"/>
      <c r="K19" s="18"/>
      <c r="L19" s="18"/>
      <c r="M19" s="19"/>
      <c r="N19" s="14"/>
    </row>
    <row r="20" spans="2:14" x14ac:dyDescent="0.45">
      <c r="B20" s="12"/>
      <c r="C20" s="17"/>
      <c r="D20" s="18"/>
      <c r="E20" s="18"/>
      <c r="F20" s="18"/>
      <c r="G20" s="19"/>
      <c r="H20" s="13"/>
      <c r="I20" s="17"/>
      <c r="J20"/>
      <c r="K20" s="18"/>
      <c r="L20" s="18"/>
      <c r="M20" s="19"/>
      <c r="N20" s="14"/>
    </row>
    <row r="21" spans="2:14" x14ac:dyDescent="0.45">
      <c r="B21" s="12"/>
      <c r="C21" s="17"/>
      <c r="D21" s="18"/>
      <c r="E21" s="18"/>
      <c r="F21" s="18"/>
      <c r="G21" s="19"/>
      <c r="H21" s="13"/>
      <c r="I21" s="17"/>
      <c r="J21" s="18"/>
      <c r="K21" s="18"/>
      <c r="L21" s="18"/>
      <c r="M21" s="19"/>
      <c r="N21" s="14"/>
    </row>
    <row r="22" spans="2:14" x14ac:dyDescent="0.45">
      <c r="B22" s="12"/>
      <c r="C22" s="17"/>
      <c r="D22" s="18"/>
      <c r="E22" s="18"/>
      <c r="F22" s="18"/>
      <c r="G22" s="19" t="s">
        <v>30</v>
      </c>
      <c r="H22" s="13"/>
      <c r="I22" s="17"/>
      <c r="J22" s="18"/>
      <c r="K22" s="18"/>
      <c r="L22" s="18"/>
      <c r="M22" s="19"/>
      <c r="N22" s="14"/>
    </row>
    <row r="23" spans="2:14" ht="14.65" thickBot="1" x14ac:dyDescent="0.5">
      <c r="B23" s="12"/>
      <c r="C23" s="21"/>
      <c r="D23" s="22"/>
      <c r="E23" s="22"/>
      <c r="F23" s="22"/>
      <c r="G23" s="23"/>
      <c r="H23" s="13"/>
      <c r="I23" s="21"/>
      <c r="J23" s="22"/>
      <c r="K23" s="22"/>
      <c r="L23" s="22"/>
      <c r="M23" s="23"/>
      <c r="N23" s="14"/>
    </row>
    <row r="24" spans="2:14" x14ac:dyDescent="0.45"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4"/>
    </row>
    <row r="25" spans="2:14" ht="24" customHeight="1" thickBot="1" x14ac:dyDescent="0.5">
      <c r="B25" s="24"/>
      <c r="C25" s="25"/>
      <c r="D25" s="25"/>
      <c r="E25" s="25"/>
      <c r="F25" s="25"/>
      <c r="G25" s="25"/>
      <c r="H25" s="25"/>
      <c r="I25" s="13"/>
      <c r="J25" s="13"/>
      <c r="K25" s="13"/>
      <c r="L25" s="13"/>
      <c r="M25" s="13"/>
      <c r="N25" s="14"/>
    </row>
    <row r="26" spans="2:14" ht="15" customHeight="1" x14ac:dyDescent="0.45">
      <c r="B26" s="24"/>
      <c r="C26" s="81" t="s">
        <v>31</v>
      </c>
      <c r="D26" s="82"/>
      <c r="E26" s="82"/>
      <c r="F26" s="82"/>
      <c r="G26" s="83"/>
      <c r="H26" s="16"/>
      <c r="I26" s="81" t="s">
        <v>32</v>
      </c>
      <c r="J26" s="82"/>
      <c r="K26" s="82"/>
      <c r="L26" s="82"/>
      <c r="M26" s="83"/>
      <c r="N26" s="14"/>
    </row>
    <row r="27" spans="2:14" ht="15" customHeight="1" x14ac:dyDescent="0.45">
      <c r="B27" s="24"/>
      <c r="C27" s="84"/>
      <c r="D27" s="85"/>
      <c r="E27" s="85"/>
      <c r="F27" s="85"/>
      <c r="G27" s="86"/>
      <c r="H27" s="16"/>
      <c r="I27" s="84"/>
      <c r="J27" s="85"/>
      <c r="K27" s="85"/>
      <c r="L27" s="85"/>
      <c r="M27" s="86"/>
      <c r="N27" s="14"/>
    </row>
    <row r="28" spans="2:14" ht="16.05" customHeight="1" thickBot="1" x14ac:dyDescent="0.5">
      <c r="B28" s="24"/>
      <c r="C28" s="87"/>
      <c r="D28" s="88"/>
      <c r="E28" s="88"/>
      <c r="F28" s="88"/>
      <c r="G28" s="89"/>
      <c r="H28" s="16"/>
      <c r="I28" s="87"/>
      <c r="J28" s="88"/>
      <c r="K28" s="88"/>
      <c r="L28" s="88"/>
      <c r="M28" s="89"/>
      <c r="N28" s="14"/>
    </row>
    <row r="29" spans="2:14" ht="15" customHeight="1" x14ac:dyDescent="0.45">
      <c r="B29" s="24"/>
      <c r="C29" s="17"/>
      <c r="D29" s="18"/>
      <c r="E29" s="18"/>
      <c r="F29" s="18"/>
      <c r="G29" s="19"/>
      <c r="H29" s="16"/>
      <c r="I29" s="17"/>
      <c r="J29" s="18"/>
      <c r="K29" s="18"/>
      <c r="L29" s="18"/>
      <c r="M29" s="19"/>
      <c r="N29" s="14"/>
    </row>
    <row r="30" spans="2:14" ht="15" customHeight="1" x14ac:dyDescent="0.45">
      <c r="B30" s="24"/>
      <c r="C30" s="17"/>
      <c r="D30" s="18"/>
      <c r="E30" s="18"/>
      <c r="F30" s="18"/>
      <c r="G30" s="19"/>
      <c r="H30" s="16"/>
      <c r="I30" s="17"/>
      <c r="J30" s="90"/>
      <c r="K30" s="90"/>
      <c r="L30" s="90"/>
      <c r="M30" s="19"/>
      <c r="N30" s="14"/>
    </row>
    <row r="31" spans="2:14" ht="15" customHeight="1" x14ac:dyDescent="0.45">
      <c r="B31" s="24"/>
      <c r="C31" s="17"/>
      <c r="D31" s="18"/>
      <c r="E31" s="18"/>
      <c r="F31" s="18"/>
      <c r="G31" s="19"/>
      <c r="H31" s="16"/>
      <c r="I31" s="17"/>
      <c r="J31" s="90"/>
      <c r="K31" s="90"/>
      <c r="L31" s="90"/>
      <c r="M31" s="19"/>
      <c r="N31" s="14"/>
    </row>
    <row r="32" spans="2:14" ht="15" customHeight="1" x14ac:dyDescent="0.45">
      <c r="B32" s="24"/>
      <c r="C32" s="17"/>
      <c r="D32" s="18"/>
      <c r="E32" s="18"/>
      <c r="F32" s="18"/>
      <c r="G32" s="19"/>
      <c r="H32" s="16"/>
      <c r="I32" s="17"/>
      <c r="J32" s="90"/>
      <c r="K32" s="90"/>
      <c r="L32" s="90"/>
      <c r="M32" s="19"/>
      <c r="N32" s="14"/>
    </row>
    <row r="33" spans="2:14" ht="21" customHeight="1" x14ac:dyDescent="0.45">
      <c r="B33" s="24"/>
      <c r="C33" s="17"/>
      <c r="D33" s="18"/>
      <c r="E33" s="18"/>
      <c r="F33" s="18"/>
      <c r="G33" s="19"/>
      <c r="H33" s="16"/>
      <c r="I33" s="17"/>
      <c r="J33" s="90"/>
      <c r="K33" s="90"/>
      <c r="L33" s="90"/>
      <c r="M33" s="19"/>
      <c r="N33" s="14"/>
    </row>
    <row r="34" spans="2:14" ht="15" customHeight="1" x14ac:dyDescent="0.45">
      <c r="B34" s="24"/>
      <c r="C34" s="17"/>
      <c r="D34" s="18"/>
      <c r="E34" s="18"/>
      <c r="F34" s="18"/>
      <c r="G34" s="19"/>
      <c r="H34" s="16"/>
      <c r="I34" s="17"/>
      <c r="J34" s="74"/>
      <c r="K34" s="74"/>
      <c r="L34" s="74"/>
      <c r="M34" s="19"/>
      <c r="N34" s="14"/>
    </row>
    <row r="35" spans="2:14" ht="15" customHeight="1" x14ac:dyDescent="0.45">
      <c r="B35" s="24"/>
      <c r="C35" s="17"/>
      <c r="D35" s="18"/>
      <c r="E35" s="18"/>
      <c r="F35" s="18"/>
      <c r="G35" s="19"/>
      <c r="H35" s="16"/>
      <c r="I35" s="17"/>
      <c r="J35" s="74"/>
      <c r="K35" s="74"/>
      <c r="L35" s="74"/>
      <c r="M35" s="19"/>
      <c r="N35" s="14"/>
    </row>
    <row r="36" spans="2:14" ht="15" customHeight="1" x14ac:dyDescent="0.45">
      <c r="B36" s="24"/>
      <c r="C36" s="17"/>
      <c r="D36"/>
      <c r="E36" s="18"/>
      <c r="F36" s="18"/>
      <c r="G36" s="19"/>
      <c r="H36" s="16"/>
      <c r="I36" s="17"/>
      <c r="J36"/>
      <c r="K36" s="18"/>
      <c r="L36" s="18"/>
      <c r="M36" s="19"/>
      <c r="N36" s="14"/>
    </row>
    <row r="37" spans="2:14" ht="15" customHeight="1" x14ac:dyDescent="0.45">
      <c r="B37" s="24"/>
      <c r="C37" s="17"/>
      <c r="D37" s="18"/>
      <c r="E37" s="18"/>
      <c r="F37" s="18"/>
      <c r="G37" s="19"/>
      <c r="H37" s="16"/>
      <c r="I37" s="17"/>
      <c r="J37" s="75" t="s">
        <v>33</v>
      </c>
      <c r="K37" s="75"/>
      <c r="L37" s="75"/>
      <c r="M37" s="76"/>
      <c r="N37" s="14"/>
    </row>
    <row r="38" spans="2:14" ht="15" customHeight="1" x14ac:dyDescent="0.45">
      <c r="B38" s="24"/>
      <c r="C38" s="17"/>
      <c r="D38" s="18"/>
      <c r="E38" s="18"/>
      <c r="F38" s="18"/>
      <c r="G38" s="19"/>
      <c r="H38" s="16"/>
      <c r="I38" s="17"/>
      <c r="J38" s="75"/>
      <c r="K38" s="75"/>
      <c r="L38" s="75"/>
      <c r="M38" s="76"/>
      <c r="N38" s="14"/>
    </row>
    <row r="39" spans="2:14" ht="16.05" customHeight="1" thickBot="1" x14ac:dyDescent="0.5">
      <c r="B39" s="24"/>
      <c r="C39" s="21"/>
      <c r="D39" s="22"/>
      <c r="E39" s="22"/>
      <c r="F39" s="22"/>
      <c r="G39" s="23"/>
      <c r="H39" s="16"/>
      <c r="I39" s="21"/>
      <c r="J39" s="77"/>
      <c r="K39" s="77"/>
      <c r="L39" s="77"/>
      <c r="M39" s="78"/>
      <c r="N39" s="14"/>
    </row>
    <row r="40" spans="2:14" ht="16.05" customHeight="1" thickBot="1" x14ac:dyDescent="0.5">
      <c r="B40" s="26"/>
      <c r="C40" s="27"/>
      <c r="D40" s="27"/>
      <c r="E40" s="27"/>
      <c r="F40" s="27"/>
      <c r="G40" s="27"/>
      <c r="H40" s="27"/>
      <c r="I40" s="28"/>
      <c r="J40" s="28"/>
      <c r="K40" s="79"/>
      <c r="L40" s="79"/>
      <c r="M40" s="79"/>
      <c r="N40" s="80"/>
    </row>
  </sheetData>
  <mergeCells count="9">
    <mergeCell ref="J34:L35"/>
    <mergeCell ref="J37:M39"/>
    <mergeCell ref="K40:N40"/>
    <mergeCell ref="H5:M7"/>
    <mergeCell ref="C10:G12"/>
    <mergeCell ref="I10:M12"/>
    <mergeCell ref="C26:G28"/>
    <mergeCell ref="I26:M28"/>
    <mergeCell ref="J30:L3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AfficherLePlanning">
                <anchor moveWithCells="1" sizeWithCells="1">
                  <from>
                    <xdr:col>2</xdr:col>
                    <xdr:colOff>100013</xdr:colOff>
                    <xdr:row>19</xdr:row>
                    <xdr:rowOff>166688</xdr:rowOff>
                  </from>
                  <to>
                    <xdr:col>4</xdr:col>
                    <xdr:colOff>100013</xdr:colOff>
                    <xdr:row>22</xdr:row>
                    <xdr:rowOff>61913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BoutonTauxDoccupation">
                <anchor moveWithCells="1" sizeWithCells="1">
                  <from>
                    <xdr:col>4</xdr:col>
                    <xdr:colOff>557213</xdr:colOff>
                    <xdr:row>19</xdr:row>
                    <xdr:rowOff>152400</xdr:rowOff>
                  </from>
                  <to>
                    <xdr:col>6</xdr:col>
                    <xdr:colOff>623888</xdr:colOff>
                    <xdr:row>22</xdr:row>
                    <xdr:rowOff>61913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 macro="[0]!AfficherFormulaireAdhesion">
                <anchor moveWithCells="1" sizeWithCells="1">
                  <from>
                    <xdr:col>8</xdr:col>
                    <xdr:colOff>128588</xdr:colOff>
                    <xdr:row>19</xdr:row>
                    <xdr:rowOff>166688</xdr:rowOff>
                  </from>
                  <to>
                    <xdr:col>10</xdr:col>
                    <xdr:colOff>290513</xdr:colOff>
                    <xdr:row>22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defaultSize="0" print="0" autoFill="0" autoPict="0" macro="[0]!Module3.AfficherLaBaseDeDonnéesADH">
                <anchor moveWithCells="1" sizeWithCells="1">
                  <from>
                    <xdr:col>4</xdr:col>
                    <xdr:colOff>509588</xdr:colOff>
                    <xdr:row>35</xdr:row>
                    <xdr:rowOff>152400</xdr:rowOff>
                  </from>
                  <to>
                    <xdr:col>6</xdr:col>
                    <xdr:colOff>700088</xdr:colOff>
                    <xdr:row>38</xdr:row>
                    <xdr:rowOff>100013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Button 5">
              <controlPr defaultSize="0" print="0" autoFill="0" autoPict="0" macro="[0]!RechercheClient">
                <anchor moveWithCells="1" sizeWithCells="1">
                  <from>
                    <xdr:col>2</xdr:col>
                    <xdr:colOff>166688</xdr:colOff>
                    <xdr:row>35</xdr:row>
                    <xdr:rowOff>166688</xdr:rowOff>
                  </from>
                  <to>
                    <xdr:col>4</xdr:col>
                    <xdr:colOff>328613</xdr:colOff>
                    <xdr:row>38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Button 6">
              <controlPr defaultSize="0" print="0" autoFill="0" autoPict="0" macro="[0]!Module3.BoutonRenitialiserDate">
                <anchor moveWithCells="1" sizeWithCells="1">
                  <from>
                    <xdr:col>8</xdr:col>
                    <xdr:colOff>685800</xdr:colOff>
                    <xdr:row>30</xdr:row>
                    <xdr:rowOff>61913</xdr:rowOff>
                  </from>
                  <to>
                    <xdr:col>12</xdr:col>
                    <xdr:colOff>152400</xdr:colOff>
                    <xdr:row>33</xdr:row>
                    <xdr:rowOff>138113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Button 7">
              <controlPr defaultSize="0" print="0" autoFill="0" autoPict="0" macro="[0]!AfficherFormulaireReservation">
                <anchor moveWithCells="1" sizeWithCells="1">
                  <from>
                    <xdr:col>10</xdr:col>
                    <xdr:colOff>419100</xdr:colOff>
                    <xdr:row>19</xdr:row>
                    <xdr:rowOff>166688</xdr:rowOff>
                  </from>
                  <to>
                    <xdr:col>12</xdr:col>
                    <xdr:colOff>595313</xdr:colOff>
                    <xdr:row>22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BB55"/>
  <sheetViews>
    <sheetView showGridLines="0" tabSelected="1" topLeftCell="A7" zoomScale="30" zoomScaleNormal="30" zoomScaleSheetLayoutView="30" workbookViewId="0">
      <selection activeCell="H20" sqref="H20"/>
    </sheetView>
  </sheetViews>
  <sheetFormatPr baseColWidth="10" defaultColWidth="10.796875" defaultRowHeight="46.15" x14ac:dyDescent="1.35"/>
  <cols>
    <col min="1" max="1" width="123.6640625" style="47" customWidth="1"/>
    <col min="2" max="2" width="54.265625" style="47" customWidth="1"/>
    <col min="3" max="3" width="126" style="47" customWidth="1"/>
    <col min="4" max="4" width="3.1328125" style="47" customWidth="1"/>
    <col min="5" max="5" width="17.6640625" style="47" customWidth="1"/>
    <col min="6" max="40" width="51.6640625" style="47" customWidth="1"/>
    <col min="41" max="52" width="10.796875" style="47"/>
    <col min="53" max="54" width="0" style="47" hidden="1" customWidth="1"/>
    <col min="55" max="16384" width="10.796875" style="47"/>
  </cols>
  <sheetData>
    <row r="1" spans="1:54" ht="12" customHeight="1" x14ac:dyDescent="1.35">
      <c r="A1" s="103"/>
      <c r="B1" s="103"/>
      <c r="C1" s="103"/>
    </row>
    <row r="2" spans="1:54" ht="58.5" customHeight="1" x14ac:dyDescent="1.35">
      <c r="B2" s="97" t="s">
        <v>2</v>
      </c>
      <c r="C2" s="97"/>
      <c r="F2" s="93"/>
      <c r="G2" s="93"/>
      <c r="H2" s="93"/>
      <c r="I2" s="48"/>
      <c r="J2" s="48"/>
      <c r="K2" s="48"/>
    </row>
    <row r="3" spans="1:54" x14ac:dyDescent="1.35">
      <c r="B3" s="98" t="str">
        <f>"Période du " &amp; TEXT(F6,"jjjj j mmmm aaaa") &amp; " au " &amp;TEXT(AJ6,"jjjj j mmmm aaaa")</f>
        <v>Période du vendredi 14 juillet 2023 au jeudi 20 juillet 2023</v>
      </c>
      <c r="C3" s="98"/>
      <c r="F3" s="92"/>
      <c r="G3" s="92"/>
    </row>
    <row r="4" spans="1:54" x14ac:dyDescent="1.35">
      <c r="B4" s="98"/>
      <c r="C4" s="98"/>
      <c r="BA4" s="47">
        <v>1</v>
      </c>
      <c r="BB4" s="47">
        <v>2022</v>
      </c>
    </row>
    <row r="5" spans="1:54" x14ac:dyDescent="1.35">
      <c r="C5" s="49"/>
      <c r="F5" s="104" t="str">
        <f xml:space="preserve"> UPPER((TEXT(F6,"JJJJ")))</f>
        <v>VENDREDI</v>
      </c>
      <c r="G5" s="104"/>
      <c r="H5" s="104"/>
      <c r="I5" s="104"/>
      <c r="J5" s="104"/>
      <c r="K5" s="104" t="str">
        <f xml:space="preserve"> UPPER((TEXT(K6,"JJJJ")))</f>
        <v>SAMEDI</v>
      </c>
      <c r="L5" s="104"/>
      <c r="M5" s="104"/>
      <c r="N5" s="104"/>
      <c r="O5" s="104"/>
      <c r="P5" s="104" t="str">
        <f xml:space="preserve"> UPPER((TEXT(P6,"JJJJ")))</f>
        <v>DIMANCHE</v>
      </c>
      <c r="Q5" s="104"/>
      <c r="R5" s="104"/>
      <c r="S5" s="104"/>
      <c r="T5" s="104"/>
      <c r="U5" s="104" t="str">
        <f xml:space="preserve"> UPPER((TEXT(U6,"JJJJ")))</f>
        <v>LUNDI</v>
      </c>
      <c r="V5" s="104"/>
      <c r="W5" s="104"/>
      <c r="X5" s="104"/>
      <c r="Y5" s="104"/>
      <c r="Z5" s="104" t="str">
        <f xml:space="preserve"> UPPER((TEXT(Z6,"JJJJ")))</f>
        <v>MARDI</v>
      </c>
      <c r="AA5" s="104"/>
      <c r="AB5" s="104"/>
      <c r="AC5" s="104"/>
      <c r="AD5" s="104"/>
      <c r="AE5" s="104" t="str">
        <f xml:space="preserve"> UPPER((TEXT(AE6,"JJJJ")))</f>
        <v>MERCREDI</v>
      </c>
      <c r="AF5" s="104"/>
      <c r="AG5" s="104"/>
      <c r="AH5" s="104"/>
      <c r="AI5" s="104"/>
      <c r="AJ5" s="104" t="str">
        <f xml:space="preserve"> UPPER((TEXT(AJ6,"JJJJ")))</f>
        <v>JEUDI</v>
      </c>
      <c r="AK5" s="104"/>
      <c r="AL5" s="104"/>
      <c r="AM5" s="104"/>
      <c r="AN5" s="104"/>
      <c r="BA5" s="47">
        <v>2</v>
      </c>
      <c r="BB5" s="47">
        <v>2023</v>
      </c>
    </row>
    <row r="6" spans="1:54" ht="81" customHeight="1" x14ac:dyDescent="1.35">
      <c r="B6" s="50"/>
      <c r="C6" s="51"/>
      <c r="F6" s="91">
        <f xml:space="preserve"> DATE(Sources!C4,7,Sources!C5)</f>
        <v>45121</v>
      </c>
      <c r="G6" s="91"/>
      <c r="H6" s="91"/>
      <c r="I6" s="91"/>
      <c r="J6" s="91"/>
      <c r="K6" s="91">
        <f xml:space="preserve"> F6+1</f>
        <v>45122</v>
      </c>
      <c r="L6" s="91"/>
      <c r="M6" s="91"/>
      <c r="N6" s="91"/>
      <c r="O6" s="91"/>
      <c r="P6" s="91">
        <f xml:space="preserve"> K6+1</f>
        <v>45123</v>
      </c>
      <c r="Q6" s="91"/>
      <c r="R6" s="91"/>
      <c r="S6" s="91"/>
      <c r="T6" s="91"/>
      <c r="U6" s="91">
        <f xml:space="preserve"> P6+1</f>
        <v>45124</v>
      </c>
      <c r="V6" s="91"/>
      <c r="W6" s="91"/>
      <c r="X6" s="91"/>
      <c r="Y6" s="91"/>
      <c r="Z6" s="91">
        <f xml:space="preserve"> U6+1</f>
        <v>45125</v>
      </c>
      <c r="AA6" s="91"/>
      <c r="AB6" s="91"/>
      <c r="AC6" s="91"/>
      <c r="AD6" s="91"/>
      <c r="AE6" s="91">
        <f xml:space="preserve"> Z6+1</f>
        <v>45126</v>
      </c>
      <c r="AF6" s="91"/>
      <c r="AG6" s="91"/>
      <c r="AH6" s="91"/>
      <c r="AI6" s="91"/>
      <c r="AJ6" s="91">
        <f xml:space="preserve"> AE6+1</f>
        <v>45127</v>
      </c>
      <c r="AK6" s="91"/>
      <c r="AL6" s="91"/>
      <c r="AM6" s="91"/>
      <c r="AN6" s="91"/>
      <c r="BA6" s="47">
        <v>3</v>
      </c>
      <c r="BB6" s="47">
        <v>2024</v>
      </c>
    </row>
    <row r="7" spans="1:54" ht="142.5" customHeight="1" x14ac:dyDescent="1.35">
      <c r="B7" s="52" t="s">
        <v>34</v>
      </c>
      <c r="C7" s="53">
        <f xml:space="preserve"> WEEKNUM(F6)</f>
        <v>28</v>
      </c>
      <c r="F7" s="94" t="s">
        <v>0</v>
      </c>
      <c r="G7" s="95"/>
      <c r="H7" s="95"/>
      <c r="I7" s="96"/>
      <c r="J7" s="54" t="s">
        <v>1</v>
      </c>
      <c r="K7" s="94" t="s">
        <v>0</v>
      </c>
      <c r="L7" s="95"/>
      <c r="M7" s="95"/>
      <c r="N7" s="96"/>
      <c r="O7" s="54" t="s">
        <v>1</v>
      </c>
      <c r="P7" s="94" t="s">
        <v>0</v>
      </c>
      <c r="Q7" s="95"/>
      <c r="R7" s="95"/>
      <c r="S7" s="96"/>
      <c r="T7" s="54" t="s">
        <v>1</v>
      </c>
      <c r="U7" s="94" t="s">
        <v>0</v>
      </c>
      <c r="V7" s="95"/>
      <c r="W7" s="95"/>
      <c r="X7" s="96"/>
      <c r="Y7" s="54" t="s">
        <v>1</v>
      </c>
      <c r="Z7" s="94" t="s">
        <v>0</v>
      </c>
      <c r="AA7" s="95"/>
      <c r="AB7" s="95"/>
      <c r="AC7" s="96"/>
      <c r="AD7" s="54" t="s">
        <v>1</v>
      </c>
      <c r="AE7" s="94" t="s">
        <v>0</v>
      </c>
      <c r="AF7" s="95"/>
      <c r="AG7" s="95"/>
      <c r="AH7" s="96"/>
      <c r="AI7" s="54" t="s">
        <v>1</v>
      </c>
      <c r="AJ7" s="94" t="s">
        <v>0</v>
      </c>
      <c r="AK7" s="95"/>
      <c r="AL7" s="95"/>
      <c r="AM7" s="96"/>
      <c r="AN7" s="54" t="s">
        <v>1</v>
      </c>
      <c r="BA7" s="47">
        <v>4</v>
      </c>
      <c r="BB7" s="47">
        <v>2025</v>
      </c>
    </row>
    <row r="8" spans="1:54" ht="58.05" customHeight="1" x14ac:dyDescent="1.35">
      <c r="B8" s="55"/>
      <c r="C8" s="56"/>
      <c r="F8" s="57">
        <v>1</v>
      </c>
      <c r="G8" s="57">
        <v>2</v>
      </c>
      <c r="H8" s="57">
        <v>3</v>
      </c>
      <c r="I8" s="57">
        <v>4</v>
      </c>
      <c r="J8" s="57">
        <v>1</v>
      </c>
      <c r="K8" s="57">
        <v>1</v>
      </c>
      <c r="L8" s="57">
        <v>2</v>
      </c>
      <c r="M8" s="57">
        <v>3</v>
      </c>
      <c r="N8" s="57">
        <v>4</v>
      </c>
      <c r="O8" s="57">
        <v>1</v>
      </c>
      <c r="P8" s="57">
        <v>1</v>
      </c>
      <c r="Q8" s="57">
        <v>2</v>
      </c>
      <c r="R8" s="57">
        <v>3</v>
      </c>
      <c r="S8" s="57">
        <v>4</v>
      </c>
      <c r="T8" s="57">
        <v>1</v>
      </c>
      <c r="U8" s="57">
        <v>1</v>
      </c>
      <c r="V8" s="57">
        <v>2</v>
      </c>
      <c r="W8" s="57">
        <v>3</v>
      </c>
      <c r="X8" s="57">
        <v>4</v>
      </c>
      <c r="Y8" s="57">
        <v>1</v>
      </c>
      <c r="Z8" s="57">
        <v>1</v>
      </c>
      <c r="AA8" s="57">
        <v>2</v>
      </c>
      <c r="AB8" s="57">
        <v>3</v>
      </c>
      <c r="AC8" s="57">
        <v>4</v>
      </c>
      <c r="AD8" s="57">
        <v>1</v>
      </c>
      <c r="AE8" s="57">
        <v>1</v>
      </c>
      <c r="AF8" s="57">
        <v>2</v>
      </c>
      <c r="AG8" s="57">
        <v>3</v>
      </c>
      <c r="AH8" s="57">
        <v>4</v>
      </c>
      <c r="AI8" s="57">
        <v>1</v>
      </c>
      <c r="AJ8" s="57">
        <v>1</v>
      </c>
      <c r="AK8" s="57">
        <v>2</v>
      </c>
      <c r="AL8" s="57">
        <v>3</v>
      </c>
      <c r="AM8" s="57">
        <v>4</v>
      </c>
      <c r="AN8" s="57">
        <v>1</v>
      </c>
      <c r="BA8" s="47">
        <v>5</v>
      </c>
      <c r="BB8" s="47">
        <v>2026</v>
      </c>
    </row>
    <row r="9" spans="1:54" ht="103.9" customHeight="1" x14ac:dyDescent="1.35">
      <c r="B9" s="99" t="s">
        <v>35</v>
      </c>
      <c r="C9" s="100"/>
      <c r="E9" s="58">
        <v>0.41666666666666669</v>
      </c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59"/>
      <c r="BA9" s="47">
        <v>6</v>
      </c>
      <c r="BB9" s="47">
        <v>2027</v>
      </c>
    </row>
    <row r="10" spans="1:54" ht="113.35" customHeight="1" x14ac:dyDescent="1.35">
      <c r="B10" s="99"/>
      <c r="C10" s="101"/>
      <c r="E10" s="58">
        <v>0.45833333333333331</v>
      </c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59"/>
      <c r="BA10" s="47">
        <v>7</v>
      </c>
      <c r="BB10" s="47">
        <v>2028</v>
      </c>
    </row>
    <row r="11" spans="1:54" ht="113.35" customHeight="1" x14ac:dyDescent="1.35">
      <c r="B11" s="92"/>
      <c r="C11" s="92"/>
      <c r="E11" s="58">
        <v>0.5</v>
      </c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59"/>
      <c r="BA11" s="47">
        <v>8</v>
      </c>
      <c r="BB11" s="47">
        <v>2029</v>
      </c>
    </row>
    <row r="12" spans="1:54" ht="113.35" customHeight="1" x14ac:dyDescent="1.35">
      <c r="B12" s="99" t="s">
        <v>37</v>
      </c>
      <c r="C12" s="102"/>
      <c r="E12" s="58">
        <v>0.54166666666666663</v>
      </c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59"/>
      <c r="BA12" s="47">
        <v>9</v>
      </c>
      <c r="BB12" s="47">
        <v>2030</v>
      </c>
    </row>
    <row r="13" spans="1:54" ht="113.35" customHeight="1" x14ac:dyDescent="1.35">
      <c r="B13" s="99"/>
      <c r="C13" s="102"/>
      <c r="E13" s="58">
        <v>0.58333333333333337</v>
      </c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59"/>
      <c r="BA13" s="47">
        <v>10</v>
      </c>
      <c r="BB13" s="47">
        <v>2031</v>
      </c>
    </row>
    <row r="14" spans="1:54" ht="113.35" customHeight="1" x14ac:dyDescent="1.35">
      <c r="E14" s="58">
        <v>0.625</v>
      </c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59"/>
      <c r="BA14" s="47">
        <v>11</v>
      </c>
      <c r="BB14" s="47">
        <v>2032</v>
      </c>
    </row>
    <row r="15" spans="1:54" ht="113.35" customHeight="1" x14ac:dyDescent="1.35">
      <c r="E15" s="58">
        <v>0.66666666666666663</v>
      </c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59"/>
      <c r="BA15" s="47">
        <v>12</v>
      </c>
      <c r="BB15" s="47">
        <v>2033</v>
      </c>
    </row>
    <row r="16" spans="1:54" ht="113.35" customHeight="1" x14ac:dyDescent="1.35">
      <c r="E16" s="58">
        <v>0.70833333333333337</v>
      </c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59"/>
      <c r="BA16" s="47">
        <v>13</v>
      </c>
      <c r="BB16" s="47">
        <v>2034</v>
      </c>
    </row>
    <row r="17" spans="5:54" ht="113.35" customHeight="1" x14ac:dyDescent="1.35">
      <c r="E17" s="58">
        <v>0.75</v>
      </c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59"/>
      <c r="BA17" s="47">
        <v>14</v>
      </c>
      <c r="BB17" s="47">
        <v>2035</v>
      </c>
    </row>
    <row r="18" spans="5:54" x14ac:dyDescent="1.35">
      <c r="BA18" s="47">
        <v>15</v>
      </c>
      <c r="BB18" s="47">
        <v>2036</v>
      </c>
    </row>
    <row r="19" spans="5:54" x14ac:dyDescent="1.35">
      <c r="BA19" s="47">
        <v>16</v>
      </c>
    </row>
    <row r="20" spans="5:54" x14ac:dyDescent="1.35">
      <c r="BA20" s="47">
        <v>17</v>
      </c>
    </row>
    <row r="21" spans="5:54" x14ac:dyDescent="1.35">
      <c r="BA21" s="47">
        <v>18</v>
      </c>
    </row>
    <row r="22" spans="5:54" x14ac:dyDescent="1.35">
      <c r="BA22" s="47">
        <v>19</v>
      </c>
    </row>
    <row r="23" spans="5:54" x14ac:dyDescent="1.35">
      <c r="BA23" s="47">
        <v>20</v>
      </c>
    </row>
    <row r="24" spans="5:54" x14ac:dyDescent="1.35">
      <c r="BA24" s="47">
        <v>21</v>
      </c>
    </row>
    <row r="25" spans="5:54" x14ac:dyDescent="1.35">
      <c r="BA25" s="47">
        <v>22</v>
      </c>
    </row>
    <row r="26" spans="5:54" x14ac:dyDescent="1.35">
      <c r="BA26" s="47">
        <v>23</v>
      </c>
    </row>
    <row r="27" spans="5:54" x14ac:dyDescent="1.35">
      <c r="BA27" s="47">
        <v>24</v>
      </c>
    </row>
    <row r="28" spans="5:54" x14ac:dyDescent="1.35">
      <c r="BA28" s="47">
        <v>25</v>
      </c>
    </row>
    <row r="29" spans="5:54" x14ac:dyDescent="1.35">
      <c r="BA29" s="47">
        <v>26</v>
      </c>
    </row>
    <row r="30" spans="5:54" x14ac:dyDescent="1.35">
      <c r="BA30" s="47">
        <v>27</v>
      </c>
    </row>
    <row r="31" spans="5:54" x14ac:dyDescent="1.35">
      <c r="BA31" s="47">
        <v>28</v>
      </c>
    </row>
    <row r="32" spans="5:54" x14ac:dyDescent="1.35">
      <c r="BA32" s="47">
        <v>29</v>
      </c>
    </row>
    <row r="33" spans="53:53" x14ac:dyDescent="1.35">
      <c r="BA33" s="47">
        <v>30</v>
      </c>
    </row>
    <row r="34" spans="53:53" x14ac:dyDescent="1.35">
      <c r="BA34" s="47">
        <v>31</v>
      </c>
    </row>
    <row r="35" spans="53:53" x14ac:dyDescent="1.35">
      <c r="BA35" s="47">
        <v>32</v>
      </c>
    </row>
    <row r="36" spans="53:53" x14ac:dyDescent="1.35">
      <c r="BA36" s="47">
        <v>33</v>
      </c>
    </row>
    <row r="37" spans="53:53" x14ac:dyDescent="1.35">
      <c r="BA37" s="47">
        <v>34</v>
      </c>
    </row>
    <row r="38" spans="53:53" x14ac:dyDescent="1.35">
      <c r="BA38" s="47">
        <v>35</v>
      </c>
    </row>
    <row r="39" spans="53:53" x14ac:dyDescent="1.35">
      <c r="BA39" s="47">
        <v>36</v>
      </c>
    </row>
    <row r="40" spans="53:53" x14ac:dyDescent="1.35">
      <c r="BA40" s="47">
        <v>37</v>
      </c>
    </row>
    <row r="41" spans="53:53" x14ac:dyDescent="1.35">
      <c r="BA41" s="47">
        <v>38</v>
      </c>
    </row>
    <row r="42" spans="53:53" x14ac:dyDescent="1.35">
      <c r="BA42" s="47">
        <v>39</v>
      </c>
    </row>
    <row r="43" spans="53:53" x14ac:dyDescent="1.35">
      <c r="BA43" s="47">
        <v>40</v>
      </c>
    </row>
    <row r="44" spans="53:53" x14ac:dyDescent="1.35">
      <c r="BA44" s="47">
        <v>41</v>
      </c>
    </row>
    <row r="45" spans="53:53" x14ac:dyDescent="1.35">
      <c r="BA45" s="47">
        <v>42</v>
      </c>
    </row>
    <row r="46" spans="53:53" x14ac:dyDescent="1.35">
      <c r="BA46" s="47">
        <v>43</v>
      </c>
    </row>
    <row r="47" spans="53:53" x14ac:dyDescent="1.35">
      <c r="BA47" s="47">
        <v>44</v>
      </c>
    </row>
    <row r="48" spans="53:53" x14ac:dyDescent="1.35">
      <c r="BA48" s="47">
        <v>45</v>
      </c>
    </row>
    <row r="49" spans="53:53" x14ac:dyDescent="1.35">
      <c r="BA49" s="47">
        <v>46</v>
      </c>
    </row>
    <row r="50" spans="53:53" x14ac:dyDescent="1.35">
      <c r="BA50" s="47">
        <v>47</v>
      </c>
    </row>
    <row r="51" spans="53:53" x14ac:dyDescent="1.35">
      <c r="BA51" s="47">
        <v>48</v>
      </c>
    </row>
    <row r="52" spans="53:53" x14ac:dyDescent="1.35">
      <c r="BA52" s="47">
        <v>49</v>
      </c>
    </row>
    <row r="53" spans="53:53" x14ac:dyDescent="1.35">
      <c r="BA53" s="47">
        <v>50</v>
      </c>
    </row>
    <row r="54" spans="53:53" x14ac:dyDescent="1.35">
      <c r="BA54" s="47">
        <v>51</v>
      </c>
    </row>
    <row r="55" spans="53:53" x14ac:dyDescent="1.35">
      <c r="BA55" s="47">
        <v>52</v>
      </c>
    </row>
  </sheetData>
  <mergeCells count="31">
    <mergeCell ref="B12:B13"/>
    <mergeCell ref="C12:C13"/>
    <mergeCell ref="A1:C1"/>
    <mergeCell ref="AJ5:AN5"/>
    <mergeCell ref="AJ6:AN6"/>
    <mergeCell ref="U6:Y6"/>
    <mergeCell ref="Z6:AD6"/>
    <mergeCell ref="AE6:AI6"/>
    <mergeCell ref="AE5:AI5"/>
    <mergeCell ref="F5:J5"/>
    <mergeCell ref="K5:O5"/>
    <mergeCell ref="P5:T5"/>
    <mergeCell ref="U5:Y5"/>
    <mergeCell ref="Z5:AD5"/>
    <mergeCell ref="F6:J6"/>
    <mergeCell ref="K6:O6"/>
    <mergeCell ref="P6:T6"/>
    <mergeCell ref="F3:G3"/>
    <mergeCell ref="F2:H2"/>
    <mergeCell ref="B11:C11"/>
    <mergeCell ref="AJ7:AM7"/>
    <mergeCell ref="F7:I7"/>
    <mergeCell ref="K7:N7"/>
    <mergeCell ref="P7:S7"/>
    <mergeCell ref="U7:X7"/>
    <mergeCell ref="Z7:AC7"/>
    <mergeCell ref="AE7:AH7"/>
    <mergeCell ref="B2:C2"/>
    <mergeCell ref="B3:C4"/>
    <mergeCell ref="B9:B10"/>
    <mergeCell ref="C9:C10"/>
  </mergeCells>
  <conditionalFormatting sqref="F9:AN17">
    <cfRule type="expression" dxfId="14" priority="2">
      <formula xml:space="preserve"> ISTEXT(F9)</formula>
    </cfRule>
  </conditionalFormatting>
  <dataValidations count="1">
    <dataValidation type="list" allowBlank="1" showInputMessage="1" showErrorMessage="1" sqref="C5" xr:uid="{00000000-0002-0000-0200-000001000000}">
      <formula1>$BB$4:$BB$18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Spinner 9">
              <controlPr defaultSize="0" autoPict="0">
                <anchor moveWithCells="1" sizeWithCells="1">
                  <from>
                    <xdr:col>2</xdr:col>
                    <xdr:colOff>38100</xdr:colOff>
                    <xdr:row>7</xdr:row>
                    <xdr:rowOff>723900</xdr:rowOff>
                  </from>
                  <to>
                    <xdr:col>3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Button 10">
              <controlPr defaultSize="0" print="0" autoFill="0" autoPict="0" macro="[0]!MaJ_Calendrier">
                <anchor moveWithCells="1" sizeWithCells="1">
                  <from>
                    <xdr:col>2</xdr:col>
                    <xdr:colOff>14288</xdr:colOff>
                    <xdr:row>10</xdr:row>
                    <xdr:rowOff>1385888</xdr:rowOff>
                  </from>
                  <to>
                    <xdr:col>3</xdr:col>
                    <xdr:colOff>28575</xdr:colOff>
                    <xdr:row>12</xdr:row>
                    <xdr:rowOff>1395413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Button 11">
              <controlPr defaultSize="0" print="0" autoFill="0" autoPict="0" macro="[0]!BoutonRetourMenu">
                <anchor moveWithCells="1" sizeWithCells="1">
                  <from>
                    <xdr:col>0</xdr:col>
                    <xdr:colOff>4248150</xdr:colOff>
                    <xdr:row>15</xdr:row>
                    <xdr:rowOff>290513</xdr:rowOff>
                  </from>
                  <to>
                    <xdr:col>1</xdr:col>
                    <xdr:colOff>476250</xdr:colOff>
                    <xdr:row>16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5983D-64FC-4394-9501-B095EC05BBF1}">
  <sheetPr codeName="Feuil6"/>
  <dimension ref="C1:J62"/>
  <sheetViews>
    <sheetView zoomScale="50" zoomScaleNormal="50" workbookViewId="0">
      <selection activeCell="E1" sqref="E1:E1048576"/>
    </sheetView>
  </sheetViews>
  <sheetFormatPr baseColWidth="10" defaultColWidth="10.6640625" defaultRowHeight="14.25" x14ac:dyDescent="0.45"/>
  <cols>
    <col min="1" max="1" width="10.6640625" style="37"/>
    <col min="2" max="2" width="33.796875" style="37" customWidth="1"/>
    <col min="3" max="3" width="24" style="37" customWidth="1"/>
    <col min="4" max="4" width="32.19921875" style="37" customWidth="1"/>
    <col min="5" max="5" width="30.59765625" style="65" customWidth="1"/>
    <col min="6" max="6" width="50.6640625" style="37" customWidth="1"/>
    <col min="7" max="7" width="24" style="37" customWidth="1"/>
    <col min="8" max="8" width="51.53125" style="37" customWidth="1"/>
    <col min="9" max="9" width="44.265625" style="37" customWidth="1"/>
    <col min="10" max="10" width="33.86328125" style="65" customWidth="1"/>
    <col min="11" max="16384" width="10.6640625" style="37"/>
  </cols>
  <sheetData>
    <row r="1" spans="3:10" ht="23.25" x14ac:dyDescent="0.45">
      <c r="C1" s="62" t="s">
        <v>44</v>
      </c>
      <c r="D1" s="63" t="s">
        <v>3</v>
      </c>
      <c r="E1" s="71" t="s">
        <v>88</v>
      </c>
      <c r="F1" s="63" t="s">
        <v>87</v>
      </c>
      <c r="G1" s="63" t="s">
        <v>86</v>
      </c>
      <c r="H1" s="63" t="s">
        <v>85</v>
      </c>
      <c r="I1" s="63" t="s">
        <v>84</v>
      </c>
      <c r="J1" s="64" t="s">
        <v>83</v>
      </c>
    </row>
    <row r="2" spans="3:10" ht="30.75" x14ac:dyDescent="0.9">
      <c r="C2" s="69" t="s">
        <v>99</v>
      </c>
      <c r="D2" s="69" t="s">
        <v>100</v>
      </c>
      <c r="E2" s="72" t="s">
        <v>101</v>
      </c>
      <c r="F2" s="69" t="s">
        <v>102</v>
      </c>
      <c r="G2" s="69">
        <v>1100</v>
      </c>
      <c r="H2" s="69" t="s">
        <v>103</v>
      </c>
      <c r="I2" s="69" t="s">
        <v>104</v>
      </c>
      <c r="J2" s="70" t="s">
        <v>82</v>
      </c>
    </row>
    <row r="3" spans="3:10" ht="30.75" x14ac:dyDescent="0.9">
      <c r="C3" s="69" t="s">
        <v>105</v>
      </c>
      <c r="D3" s="69" t="s">
        <v>106</v>
      </c>
      <c r="E3" s="72" t="s">
        <v>107</v>
      </c>
      <c r="F3" s="69" t="s">
        <v>108</v>
      </c>
      <c r="G3" s="69">
        <v>91150</v>
      </c>
      <c r="H3" s="69" t="s">
        <v>109</v>
      </c>
      <c r="I3" s="69" t="s">
        <v>110</v>
      </c>
      <c r="J3" s="70" t="s">
        <v>81</v>
      </c>
    </row>
    <row r="4" spans="3:10" ht="30.75" x14ac:dyDescent="0.9">
      <c r="C4" s="69" t="s">
        <v>111</v>
      </c>
      <c r="D4" s="69" t="s">
        <v>112</v>
      </c>
      <c r="E4" s="73">
        <v>33940</v>
      </c>
      <c r="F4" s="69" t="s">
        <v>113</v>
      </c>
      <c r="G4" s="69">
        <v>21200</v>
      </c>
      <c r="H4" s="69" t="s">
        <v>114</v>
      </c>
      <c r="I4" s="69" t="s">
        <v>115</v>
      </c>
      <c r="J4" s="70" t="s">
        <v>80</v>
      </c>
    </row>
    <row r="5" spans="3:10" ht="30.75" x14ac:dyDescent="0.9">
      <c r="C5" s="69" t="s">
        <v>116</v>
      </c>
      <c r="D5" s="69" t="s">
        <v>117</v>
      </c>
      <c r="E5" s="72" t="s">
        <v>118</v>
      </c>
      <c r="F5" s="69" t="s">
        <v>119</v>
      </c>
      <c r="G5" s="69">
        <v>34200</v>
      </c>
      <c r="H5" s="69" t="s">
        <v>120</v>
      </c>
      <c r="I5" s="69" t="s">
        <v>121</v>
      </c>
      <c r="J5" s="70" t="s">
        <v>79</v>
      </c>
    </row>
    <row r="6" spans="3:10" ht="30.75" x14ac:dyDescent="0.9">
      <c r="C6" s="69" t="s">
        <v>122</v>
      </c>
      <c r="D6" s="69" t="s">
        <v>123</v>
      </c>
      <c r="E6" s="72" t="s">
        <v>124</v>
      </c>
      <c r="F6" s="69" t="s">
        <v>125</v>
      </c>
      <c r="G6" s="69">
        <v>31170</v>
      </c>
      <c r="H6" s="69" t="s">
        <v>126</v>
      </c>
      <c r="I6" s="69" t="s">
        <v>127</v>
      </c>
      <c r="J6" s="70" t="s">
        <v>78</v>
      </c>
    </row>
    <row r="7" spans="3:10" ht="30.75" x14ac:dyDescent="0.9">
      <c r="C7" s="69" t="s">
        <v>128</v>
      </c>
      <c r="D7" s="69" t="s">
        <v>129</v>
      </c>
      <c r="E7" s="72" t="s">
        <v>130</v>
      </c>
      <c r="F7" s="69" t="s">
        <v>131</v>
      </c>
      <c r="G7" s="69">
        <v>35400</v>
      </c>
      <c r="H7" s="69" t="s">
        <v>132</v>
      </c>
      <c r="I7" s="69" t="s">
        <v>133</v>
      </c>
      <c r="J7" s="70" t="s">
        <v>77</v>
      </c>
    </row>
    <row r="8" spans="3:10" ht="30.75" x14ac:dyDescent="0.9">
      <c r="C8" s="69" t="s">
        <v>134</v>
      </c>
      <c r="D8" s="69" t="s">
        <v>135</v>
      </c>
      <c r="E8" s="72" t="s">
        <v>136</v>
      </c>
      <c r="F8" s="69" t="s">
        <v>137</v>
      </c>
      <c r="G8" s="69">
        <v>97234</v>
      </c>
      <c r="H8" s="69" t="s">
        <v>138</v>
      </c>
      <c r="I8" s="69" t="s">
        <v>139</v>
      </c>
      <c r="J8" s="70" t="s">
        <v>76</v>
      </c>
    </row>
    <row r="9" spans="3:10" ht="30.75" x14ac:dyDescent="0.9">
      <c r="C9" s="69" t="s">
        <v>140</v>
      </c>
      <c r="D9" s="69" t="s">
        <v>75</v>
      </c>
      <c r="E9" s="72" t="s">
        <v>141</v>
      </c>
      <c r="F9" s="69" t="s">
        <v>142</v>
      </c>
      <c r="G9" s="69">
        <v>76120</v>
      </c>
      <c r="H9" s="69" t="s">
        <v>143</v>
      </c>
      <c r="I9" s="69" t="s">
        <v>144</v>
      </c>
      <c r="J9" s="70" t="s">
        <v>74</v>
      </c>
    </row>
    <row r="10" spans="3:10" ht="30.75" x14ac:dyDescent="0.9">
      <c r="C10" s="69" t="s">
        <v>145</v>
      </c>
      <c r="D10" s="69" t="s">
        <v>146</v>
      </c>
      <c r="E10" s="72" t="s">
        <v>147</v>
      </c>
      <c r="F10" s="69" t="s">
        <v>148</v>
      </c>
      <c r="G10" s="69">
        <v>94130</v>
      </c>
      <c r="H10" s="69" t="s">
        <v>149</v>
      </c>
      <c r="I10" s="69" t="s">
        <v>150</v>
      </c>
      <c r="J10" s="70" t="s">
        <v>73</v>
      </c>
    </row>
    <row r="11" spans="3:10" ht="30.75" x14ac:dyDescent="0.9">
      <c r="C11" s="69" t="s">
        <v>151</v>
      </c>
      <c r="D11" s="69" t="s">
        <v>152</v>
      </c>
      <c r="E11" s="72" t="s">
        <v>153</v>
      </c>
      <c r="F11" s="69" t="s">
        <v>154</v>
      </c>
      <c r="G11" s="69">
        <v>35000</v>
      </c>
      <c r="H11" s="69" t="s">
        <v>155</v>
      </c>
      <c r="I11" s="69" t="s">
        <v>156</v>
      </c>
      <c r="J11" s="70" t="s">
        <v>72</v>
      </c>
    </row>
    <row r="12" spans="3:10" ht="30.75" x14ac:dyDescent="0.9">
      <c r="C12" s="69" t="s">
        <v>157</v>
      </c>
      <c r="D12" s="69" t="s">
        <v>158</v>
      </c>
      <c r="E12" s="73">
        <v>22375</v>
      </c>
      <c r="F12" s="69" t="s">
        <v>159</v>
      </c>
      <c r="G12" s="69">
        <v>93110</v>
      </c>
      <c r="H12" s="69" t="s">
        <v>160</v>
      </c>
      <c r="I12" s="69" t="s">
        <v>161</v>
      </c>
      <c r="J12" s="70" t="s">
        <v>71</v>
      </c>
    </row>
    <row r="13" spans="3:10" ht="30.75" x14ac:dyDescent="0.9">
      <c r="C13" s="69" t="s">
        <v>162</v>
      </c>
      <c r="D13" s="69" t="s">
        <v>163</v>
      </c>
      <c r="E13" s="73">
        <v>28015</v>
      </c>
      <c r="F13" s="69" t="s">
        <v>164</v>
      </c>
      <c r="G13" s="69">
        <v>69003</v>
      </c>
      <c r="H13" s="69" t="s">
        <v>165</v>
      </c>
      <c r="I13" s="69" t="s">
        <v>166</v>
      </c>
      <c r="J13" s="70" t="s">
        <v>70</v>
      </c>
    </row>
    <row r="14" spans="3:10" ht="30.75" x14ac:dyDescent="0.9">
      <c r="C14" s="69" t="s">
        <v>167</v>
      </c>
      <c r="D14" s="69" t="s">
        <v>168</v>
      </c>
      <c r="E14" s="73">
        <v>32417</v>
      </c>
      <c r="F14" s="69" t="s">
        <v>169</v>
      </c>
      <c r="G14" s="69">
        <v>97160</v>
      </c>
      <c r="H14" s="69" t="s">
        <v>170</v>
      </c>
      <c r="I14" s="69" t="s">
        <v>171</v>
      </c>
      <c r="J14" s="70" t="s">
        <v>69</v>
      </c>
    </row>
    <row r="15" spans="3:10" ht="30.75" x14ac:dyDescent="0.9">
      <c r="C15" s="69" t="s">
        <v>172</v>
      </c>
      <c r="D15" s="69" t="s">
        <v>173</v>
      </c>
      <c r="E15" s="72" t="s">
        <v>174</v>
      </c>
      <c r="F15" s="69" t="s">
        <v>175</v>
      </c>
      <c r="G15" s="69">
        <v>51100</v>
      </c>
      <c r="H15" s="69" t="s">
        <v>176</v>
      </c>
      <c r="I15" s="69" t="s">
        <v>177</v>
      </c>
      <c r="J15" s="70" t="s">
        <v>68</v>
      </c>
    </row>
    <row r="16" spans="3:10" ht="30.75" x14ac:dyDescent="0.9">
      <c r="C16" s="69" t="s">
        <v>178</v>
      </c>
      <c r="D16" s="69" t="s">
        <v>179</v>
      </c>
      <c r="E16" s="73">
        <v>26059</v>
      </c>
      <c r="F16" s="69" t="s">
        <v>180</v>
      </c>
      <c r="G16" s="69">
        <v>76300</v>
      </c>
      <c r="H16" s="69" t="s">
        <v>181</v>
      </c>
      <c r="I16" s="69" t="s">
        <v>182</v>
      </c>
      <c r="J16" s="70" t="s">
        <v>67</v>
      </c>
    </row>
    <row r="17" spans="3:10" ht="30.75" x14ac:dyDescent="0.9">
      <c r="C17" s="69" t="s">
        <v>134</v>
      </c>
      <c r="D17" s="69" t="s">
        <v>183</v>
      </c>
      <c r="E17" s="73">
        <v>29987</v>
      </c>
      <c r="F17" s="69" t="s">
        <v>184</v>
      </c>
      <c r="G17" s="69">
        <v>76000</v>
      </c>
      <c r="H17" s="69" t="s">
        <v>185</v>
      </c>
      <c r="I17" s="69" t="s">
        <v>186</v>
      </c>
      <c r="J17" s="70" t="s">
        <v>66</v>
      </c>
    </row>
    <row r="18" spans="3:10" ht="30.75" x14ac:dyDescent="0.9">
      <c r="C18" s="69" t="s">
        <v>187</v>
      </c>
      <c r="D18" s="69" t="s">
        <v>188</v>
      </c>
      <c r="E18" s="72" t="s">
        <v>189</v>
      </c>
      <c r="F18" s="69" t="s">
        <v>190</v>
      </c>
      <c r="G18" s="69">
        <v>69140</v>
      </c>
      <c r="H18" s="69" t="s">
        <v>191</v>
      </c>
      <c r="I18" s="69" t="s">
        <v>192</v>
      </c>
      <c r="J18" s="70" t="s">
        <v>65</v>
      </c>
    </row>
    <row r="19" spans="3:10" ht="30.75" x14ac:dyDescent="0.9">
      <c r="C19" s="69" t="s">
        <v>193</v>
      </c>
      <c r="D19" s="69" t="s">
        <v>194</v>
      </c>
      <c r="E19" s="73">
        <v>16472</v>
      </c>
      <c r="F19" s="69" t="s">
        <v>195</v>
      </c>
      <c r="G19" s="69">
        <v>25200</v>
      </c>
      <c r="H19" s="69" t="s">
        <v>196</v>
      </c>
      <c r="I19" s="69" t="s">
        <v>197</v>
      </c>
      <c r="J19" s="70" t="s">
        <v>64</v>
      </c>
    </row>
    <row r="20" spans="3:10" ht="30.75" x14ac:dyDescent="0.9">
      <c r="C20" s="69" t="s">
        <v>198</v>
      </c>
      <c r="D20" s="69" t="s">
        <v>199</v>
      </c>
      <c r="E20" s="73">
        <v>23784</v>
      </c>
      <c r="F20" s="69" t="s">
        <v>200</v>
      </c>
      <c r="G20" s="69">
        <v>81100</v>
      </c>
      <c r="H20" s="69" t="s">
        <v>201</v>
      </c>
      <c r="I20" s="69" t="s">
        <v>202</v>
      </c>
      <c r="J20" s="70" t="s">
        <v>63</v>
      </c>
    </row>
    <row r="21" spans="3:10" ht="30.75" x14ac:dyDescent="0.9">
      <c r="C21" s="69" t="s">
        <v>203</v>
      </c>
      <c r="D21" s="69" t="s">
        <v>204</v>
      </c>
      <c r="E21" s="72" t="s">
        <v>205</v>
      </c>
      <c r="F21" s="69" t="s">
        <v>206</v>
      </c>
      <c r="G21" s="69">
        <v>95130</v>
      </c>
      <c r="H21" s="69" t="s">
        <v>207</v>
      </c>
      <c r="I21" s="69" t="s">
        <v>208</v>
      </c>
      <c r="J21" s="70" t="s">
        <v>62</v>
      </c>
    </row>
    <row r="22" spans="3:10" ht="30.75" x14ac:dyDescent="0.9">
      <c r="C22" s="69" t="s">
        <v>209</v>
      </c>
      <c r="D22" s="69" t="s">
        <v>210</v>
      </c>
      <c r="E22" s="72" t="s">
        <v>211</v>
      </c>
      <c r="F22" s="69" t="s">
        <v>212</v>
      </c>
      <c r="G22" s="69">
        <v>94310</v>
      </c>
      <c r="H22" s="69" t="s">
        <v>213</v>
      </c>
      <c r="I22" s="69" t="s">
        <v>214</v>
      </c>
      <c r="J22" s="70" t="s">
        <v>61</v>
      </c>
    </row>
    <row r="23" spans="3:10" ht="30.75" x14ac:dyDescent="0.9">
      <c r="C23" s="69" t="s">
        <v>215</v>
      </c>
      <c r="D23" s="69" t="s">
        <v>216</v>
      </c>
      <c r="E23" s="72" t="s">
        <v>217</v>
      </c>
      <c r="F23" s="69" t="s">
        <v>218</v>
      </c>
      <c r="G23" s="69">
        <v>59120</v>
      </c>
      <c r="H23" s="69" t="s">
        <v>219</v>
      </c>
      <c r="I23" s="69" t="s">
        <v>220</v>
      </c>
      <c r="J23" s="70" t="s">
        <v>60</v>
      </c>
    </row>
    <row r="24" spans="3:10" ht="30.75" x14ac:dyDescent="0.9">
      <c r="C24" s="69" t="s">
        <v>221</v>
      </c>
      <c r="D24" s="69" t="s">
        <v>222</v>
      </c>
      <c r="E24" s="73">
        <v>25511</v>
      </c>
      <c r="F24" s="69" t="s">
        <v>223</v>
      </c>
      <c r="G24" s="69">
        <v>13016</v>
      </c>
      <c r="H24" s="69" t="s">
        <v>224</v>
      </c>
      <c r="I24" s="69" t="s">
        <v>225</v>
      </c>
      <c r="J24" s="70" t="s">
        <v>59</v>
      </c>
    </row>
    <row r="25" spans="3:10" ht="30.75" x14ac:dyDescent="0.9">
      <c r="C25" s="69" t="s">
        <v>226</v>
      </c>
      <c r="D25" s="69" t="s">
        <v>227</v>
      </c>
      <c r="E25" s="73">
        <v>14773</v>
      </c>
      <c r="F25" s="69" t="s">
        <v>228</v>
      </c>
      <c r="G25" s="69">
        <v>47000</v>
      </c>
      <c r="H25" s="69" t="s">
        <v>229</v>
      </c>
      <c r="I25" s="69" t="s">
        <v>230</v>
      </c>
      <c r="J25" s="70" t="s">
        <v>58</v>
      </c>
    </row>
    <row r="26" spans="3:10" ht="30.75" x14ac:dyDescent="0.9">
      <c r="C26" s="69" t="s">
        <v>231</v>
      </c>
      <c r="D26" s="69" t="s">
        <v>232</v>
      </c>
      <c r="E26" s="72" t="s">
        <v>233</v>
      </c>
      <c r="F26" s="69" t="s">
        <v>234</v>
      </c>
      <c r="G26" s="69">
        <v>13090</v>
      </c>
      <c r="H26" s="69" t="s">
        <v>235</v>
      </c>
      <c r="I26" s="69" t="s">
        <v>236</v>
      </c>
      <c r="J26" s="70" t="s">
        <v>57</v>
      </c>
    </row>
    <row r="27" spans="3:10" ht="30.75" x14ac:dyDescent="0.9">
      <c r="C27" s="69" t="s">
        <v>237</v>
      </c>
      <c r="D27" s="69" t="s">
        <v>238</v>
      </c>
      <c r="E27" s="72" t="s">
        <v>239</v>
      </c>
      <c r="F27" s="69" t="s">
        <v>240</v>
      </c>
      <c r="G27" s="69">
        <v>30900</v>
      </c>
      <c r="H27" s="69" t="s">
        <v>241</v>
      </c>
      <c r="I27" s="69" t="s">
        <v>242</v>
      </c>
      <c r="J27" s="70" t="s">
        <v>56</v>
      </c>
    </row>
    <row r="28" spans="3:10" ht="30.75" x14ac:dyDescent="0.9">
      <c r="C28" s="69" t="s">
        <v>243</v>
      </c>
      <c r="D28" s="69" t="s">
        <v>244</v>
      </c>
      <c r="E28" s="72" t="s">
        <v>245</v>
      </c>
      <c r="F28" s="69" t="s">
        <v>246</v>
      </c>
      <c r="G28" s="69">
        <v>11000</v>
      </c>
      <c r="H28" s="69" t="s">
        <v>247</v>
      </c>
      <c r="I28" s="69" t="s">
        <v>248</v>
      </c>
      <c r="J28" s="70" t="s">
        <v>55</v>
      </c>
    </row>
    <row r="29" spans="3:10" ht="30.75" x14ac:dyDescent="0.9">
      <c r="C29" s="69" t="s">
        <v>249</v>
      </c>
      <c r="D29" s="69" t="s">
        <v>250</v>
      </c>
      <c r="E29" s="73">
        <v>19118</v>
      </c>
      <c r="F29" s="69" t="s">
        <v>251</v>
      </c>
      <c r="G29" s="69">
        <v>35200</v>
      </c>
      <c r="H29" s="69" t="s">
        <v>155</v>
      </c>
      <c r="I29" s="69" t="s">
        <v>252</v>
      </c>
      <c r="J29" s="70" t="s">
        <v>54</v>
      </c>
    </row>
    <row r="30" spans="3:10" ht="30.75" x14ac:dyDescent="0.9">
      <c r="C30" s="69" t="s">
        <v>253</v>
      </c>
      <c r="D30" s="69" t="s">
        <v>254</v>
      </c>
      <c r="E30" s="73">
        <v>26368</v>
      </c>
      <c r="F30" s="69" t="s">
        <v>255</v>
      </c>
      <c r="G30" s="69">
        <v>69007</v>
      </c>
      <c r="H30" s="69" t="s">
        <v>165</v>
      </c>
      <c r="I30" s="69" t="s">
        <v>256</v>
      </c>
      <c r="J30" s="70" t="s">
        <v>53</v>
      </c>
    </row>
    <row r="31" spans="3:10" ht="30.75" x14ac:dyDescent="0.9">
      <c r="C31" s="69" t="s">
        <v>257</v>
      </c>
      <c r="D31" s="69" t="s">
        <v>258</v>
      </c>
      <c r="E31" s="72" t="s">
        <v>259</v>
      </c>
      <c r="F31" s="69" t="s">
        <v>260</v>
      </c>
      <c r="G31" s="69">
        <v>63000</v>
      </c>
      <c r="H31" s="69" t="s">
        <v>261</v>
      </c>
      <c r="I31" s="69" t="s">
        <v>262</v>
      </c>
      <c r="J31" s="70" t="s">
        <v>52</v>
      </c>
    </row>
    <row r="32" spans="3:10" ht="30.75" x14ac:dyDescent="0.9">
      <c r="C32" s="69" t="s">
        <v>263</v>
      </c>
      <c r="D32" s="69" t="s">
        <v>250</v>
      </c>
      <c r="E32" s="73">
        <v>21645</v>
      </c>
      <c r="F32" s="69" t="s">
        <v>264</v>
      </c>
      <c r="G32" s="69">
        <v>43000</v>
      </c>
      <c r="H32" s="69" t="s">
        <v>265</v>
      </c>
      <c r="I32" s="69" t="s">
        <v>266</v>
      </c>
      <c r="J32" s="70" t="s">
        <v>51</v>
      </c>
    </row>
    <row r="33" spans="3:10" ht="30.75" x14ac:dyDescent="0.9">
      <c r="C33" s="69" t="s">
        <v>267</v>
      </c>
      <c r="D33" s="69" t="s">
        <v>268</v>
      </c>
      <c r="E33" s="72" t="s">
        <v>269</v>
      </c>
      <c r="F33" s="69" t="s">
        <v>270</v>
      </c>
      <c r="G33" s="69">
        <v>91350</v>
      </c>
      <c r="H33" s="69" t="s">
        <v>271</v>
      </c>
      <c r="I33" s="69" t="s">
        <v>272</v>
      </c>
      <c r="J33" s="70" t="s">
        <v>50</v>
      </c>
    </row>
    <row r="34" spans="3:10" ht="30.75" x14ac:dyDescent="0.9">
      <c r="C34" s="69" t="s">
        <v>273</v>
      </c>
      <c r="D34" s="69" t="s">
        <v>274</v>
      </c>
      <c r="E34" s="73">
        <v>28835</v>
      </c>
      <c r="F34" s="69" t="s">
        <v>275</v>
      </c>
      <c r="G34" s="69">
        <v>59190</v>
      </c>
      <c r="H34" s="69" t="s">
        <v>276</v>
      </c>
      <c r="I34" s="69" t="s">
        <v>277</v>
      </c>
      <c r="J34" s="70" t="s">
        <v>49</v>
      </c>
    </row>
    <row r="35" spans="3:10" ht="30.75" x14ac:dyDescent="0.9">
      <c r="C35" s="69" t="s">
        <v>278</v>
      </c>
      <c r="D35" s="69" t="s">
        <v>279</v>
      </c>
      <c r="E35" s="72" t="s">
        <v>280</v>
      </c>
      <c r="F35" s="69" t="s">
        <v>281</v>
      </c>
      <c r="G35" s="69">
        <v>60100</v>
      </c>
      <c r="H35" s="69" t="s">
        <v>282</v>
      </c>
      <c r="I35" s="69" t="s">
        <v>283</v>
      </c>
      <c r="J35" s="70" t="s">
        <v>48</v>
      </c>
    </row>
    <row r="36" spans="3:10" ht="30.75" x14ac:dyDescent="0.9">
      <c r="C36" s="69" t="s">
        <v>284</v>
      </c>
      <c r="D36" s="69" t="s">
        <v>285</v>
      </c>
      <c r="E36" s="73">
        <v>23536</v>
      </c>
      <c r="F36" s="69" t="s">
        <v>286</v>
      </c>
      <c r="G36" s="69">
        <v>91000</v>
      </c>
      <c r="H36" s="69" t="s">
        <v>287</v>
      </c>
      <c r="I36" s="69" t="s">
        <v>288</v>
      </c>
      <c r="J36" s="70" t="s">
        <v>47</v>
      </c>
    </row>
    <row r="37" spans="3:10" ht="30.75" x14ac:dyDescent="0.9">
      <c r="C37" s="69" t="s">
        <v>289</v>
      </c>
      <c r="D37" s="69" t="s">
        <v>290</v>
      </c>
      <c r="E37" s="73">
        <v>32883</v>
      </c>
      <c r="F37" s="69" t="s">
        <v>291</v>
      </c>
      <c r="G37" s="69">
        <v>91210</v>
      </c>
      <c r="H37" s="69" t="s">
        <v>292</v>
      </c>
      <c r="I37" s="69" t="s">
        <v>293</v>
      </c>
      <c r="J37" s="70" t="s">
        <v>90</v>
      </c>
    </row>
    <row r="38" spans="3:10" ht="30.75" x14ac:dyDescent="0.9">
      <c r="C38" s="69" t="s">
        <v>294</v>
      </c>
      <c r="D38" s="69" t="s">
        <v>295</v>
      </c>
      <c r="E38" s="72" t="s">
        <v>296</v>
      </c>
      <c r="F38" s="69" t="s">
        <v>297</v>
      </c>
      <c r="G38" s="69">
        <v>35400</v>
      </c>
      <c r="H38" s="69" t="s">
        <v>132</v>
      </c>
      <c r="I38" s="69" t="s">
        <v>298</v>
      </c>
      <c r="J38" s="70" t="s">
        <v>97</v>
      </c>
    </row>
    <row r="39" spans="3:10" ht="30.75" x14ac:dyDescent="0.9">
      <c r="C39" s="69" t="s">
        <v>299</v>
      </c>
      <c r="D39" s="69" t="s">
        <v>300</v>
      </c>
      <c r="E39" s="72" t="s">
        <v>301</v>
      </c>
      <c r="F39" s="69" t="s">
        <v>302</v>
      </c>
      <c r="G39" s="69">
        <v>33300</v>
      </c>
      <c r="H39" s="69" t="s">
        <v>303</v>
      </c>
      <c r="I39" s="69" t="s">
        <v>304</v>
      </c>
      <c r="J39" s="70" t="s">
        <v>96</v>
      </c>
    </row>
    <row r="40" spans="3:10" ht="30.75" x14ac:dyDescent="0.9">
      <c r="C40" s="69" t="s">
        <v>305</v>
      </c>
      <c r="D40" s="69" t="s">
        <v>306</v>
      </c>
      <c r="E40" s="73">
        <v>36929</v>
      </c>
      <c r="F40" s="69" t="s">
        <v>307</v>
      </c>
      <c r="G40" s="69">
        <v>92310</v>
      </c>
      <c r="H40" s="69" t="s">
        <v>308</v>
      </c>
      <c r="I40" s="69" t="s">
        <v>309</v>
      </c>
      <c r="J40" s="70" t="s">
        <v>95</v>
      </c>
    </row>
    <row r="41" spans="3:10" ht="30.75" x14ac:dyDescent="0.9">
      <c r="C41" s="69" t="s">
        <v>310</v>
      </c>
      <c r="D41" s="69" t="s">
        <v>311</v>
      </c>
      <c r="E41" s="72" t="s">
        <v>312</v>
      </c>
      <c r="F41" s="69" t="s">
        <v>313</v>
      </c>
      <c r="G41" s="69">
        <v>95190</v>
      </c>
      <c r="H41" s="69" t="s">
        <v>314</v>
      </c>
      <c r="I41" s="69" t="s">
        <v>315</v>
      </c>
      <c r="J41" s="70" t="s">
        <v>94</v>
      </c>
    </row>
    <row r="42" spans="3:10" ht="30.75" x14ac:dyDescent="0.9">
      <c r="C42" s="69" t="s">
        <v>316</v>
      </c>
      <c r="D42" s="69" t="s">
        <v>317</v>
      </c>
      <c r="E42" s="72" t="s">
        <v>318</v>
      </c>
      <c r="F42" s="69" t="s">
        <v>319</v>
      </c>
      <c r="G42" s="69">
        <v>74200</v>
      </c>
      <c r="H42" s="69" t="s">
        <v>320</v>
      </c>
      <c r="I42" s="69" t="s">
        <v>321</v>
      </c>
      <c r="J42" s="70" t="s">
        <v>93</v>
      </c>
    </row>
    <row r="43" spans="3:10" ht="30.75" x14ac:dyDescent="0.9">
      <c r="C43" s="69" t="s">
        <v>322</v>
      </c>
      <c r="D43" s="69" t="s">
        <v>45</v>
      </c>
      <c r="E43" s="72" t="s">
        <v>323</v>
      </c>
      <c r="F43" s="69" t="s">
        <v>324</v>
      </c>
      <c r="G43" s="69">
        <v>92240</v>
      </c>
      <c r="H43" s="69" t="s">
        <v>325</v>
      </c>
      <c r="I43" s="69" t="s">
        <v>326</v>
      </c>
      <c r="J43" s="70" t="s">
        <v>92</v>
      </c>
    </row>
    <row r="44" spans="3:10" ht="30.75" x14ac:dyDescent="0.9">
      <c r="C44" s="69" t="s">
        <v>327</v>
      </c>
      <c r="D44" s="69" t="s">
        <v>328</v>
      </c>
      <c r="E44" s="73">
        <v>18324</v>
      </c>
      <c r="F44" s="69" t="s">
        <v>329</v>
      </c>
      <c r="G44" s="69">
        <v>93100</v>
      </c>
      <c r="H44" s="69" t="s">
        <v>330</v>
      </c>
      <c r="I44" s="69" t="s">
        <v>331</v>
      </c>
      <c r="J44" s="70" t="s">
        <v>91</v>
      </c>
    </row>
    <row r="45" spans="3:10" ht="30.75" x14ac:dyDescent="0.9">
      <c r="C45" s="69" t="s">
        <v>332</v>
      </c>
      <c r="D45" s="69" t="s">
        <v>333</v>
      </c>
      <c r="E45" s="72" t="s">
        <v>334</v>
      </c>
      <c r="F45" s="69" t="s">
        <v>335</v>
      </c>
      <c r="G45" s="69">
        <v>34070</v>
      </c>
      <c r="H45" s="69" t="s">
        <v>336</v>
      </c>
      <c r="I45" s="69" t="s">
        <v>337</v>
      </c>
      <c r="J45" s="70" t="s">
        <v>338</v>
      </c>
    </row>
    <row r="46" spans="3:10" ht="30.75" x14ac:dyDescent="0.9">
      <c r="C46" s="69" t="s">
        <v>339</v>
      </c>
      <c r="D46" s="69" t="s">
        <v>340</v>
      </c>
      <c r="E46" s="72" t="s">
        <v>341</v>
      </c>
      <c r="F46" s="69" t="s">
        <v>342</v>
      </c>
      <c r="G46" s="69">
        <v>61000</v>
      </c>
      <c r="H46" s="69" t="s">
        <v>343</v>
      </c>
      <c r="I46" s="69" t="s">
        <v>344</v>
      </c>
      <c r="J46" s="70" t="s">
        <v>345</v>
      </c>
    </row>
    <row r="47" spans="3:10" ht="30.75" x14ac:dyDescent="0.9">
      <c r="C47" s="69" t="s">
        <v>346</v>
      </c>
      <c r="D47" s="69" t="s">
        <v>347</v>
      </c>
      <c r="E47" s="73">
        <v>22501</v>
      </c>
      <c r="F47" s="69" t="s">
        <v>348</v>
      </c>
      <c r="G47" s="69">
        <v>31200</v>
      </c>
      <c r="H47" s="69" t="s">
        <v>349</v>
      </c>
      <c r="I47" s="69" t="s">
        <v>350</v>
      </c>
      <c r="J47" s="70" t="s">
        <v>351</v>
      </c>
    </row>
    <row r="48" spans="3:10" ht="30.75" x14ac:dyDescent="0.9">
      <c r="C48" s="69" t="s">
        <v>352</v>
      </c>
      <c r="D48" s="69" t="s">
        <v>353</v>
      </c>
      <c r="E48" s="73">
        <v>25909</v>
      </c>
      <c r="F48" s="69" t="s">
        <v>354</v>
      </c>
      <c r="G48" s="69">
        <v>59640</v>
      </c>
      <c r="H48" s="69" t="s">
        <v>355</v>
      </c>
      <c r="I48" s="69" t="s">
        <v>356</v>
      </c>
      <c r="J48" s="70" t="s">
        <v>357</v>
      </c>
    </row>
    <row r="49" spans="3:10" ht="30.75" x14ac:dyDescent="0.9">
      <c r="C49" s="69" t="s">
        <v>358</v>
      </c>
      <c r="D49" s="69" t="s">
        <v>359</v>
      </c>
      <c r="E49" s="73">
        <v>20706</v>
      </c>
      <c r="F49" s="69" t="s">
        <v>360</v>
      </c>
      <c r="G49" s="69">
        <v>89100</v>
      </c>
      <c r="H49" s="69" t="s">
        <v>361</v>
      </c>
      <c r="I49" s="69" t="s">
        <v>362</v>
      </c>
      <c r="J49" s="70" t="s">
        <v>363</v>
      </c>
    </row>
    <row r="50" spans="3:10" ht="30.75" x14ac:dyDescent="0.9">
      <c r="C50" s="69" t="s">
        <v>364</v>
      </c>
      <c r="D50" s="69" t="s">
        <v>46</v>
      </c>
      <c r="E50" s="73">
        <v>34121</v>
      </c>
      <c r="F50" s="69" t="s">
        <v>365</v>
      </c>
      <c r="G50" s="69">
        <v>94140</v>
      </c>
      <c r="H50" s="69" t="s">
        <v>366</v>
      </c>
      <c r="I50" s="69" t="s">
        <v>367</v>
      </c>
      <c r="J50" s="70" t="s">
        <v>368</v>
      </c>
    </row>
    <row r="51" spans="3:10" ht="30.75" x14ac:dyDescent="0.9">
      <c r="C51" s="69" t="s">
        <v>369</v>
      </c>
      <c r="D51" s="69" t="s">
        <v>370</v>
      </c>
      <c r="E51" s="72" t="s">
        <v>371</v>
      </c>
      <c r="F51" s="69" t="s">
        <v>372</v>
      </c>
      <c r="G51" s="69">
        <v>59600</v>
      </c>
      <c r="H51" s="69" t="s">
        <v>373</v>
      </c>
      <c r="I51" s="69" t="s">
        <v>374</v>
      </c>
      <c r="J51" s="70" t="s">
        <v>375</v>
      </c>
    </row>
    <row r="52" spans="3:10" ht="30.75" x14ac:dyDescent="0.9">
      <c r="C52" s="69" t="s">
        <v>294</v>
      </c>
      <c r="D52" s="69" t="s">
        <v>376</v>
      </c>
      <c r="E52" s="72" t="s">
        <v>377</v>
      </c>
      <c r="F52" s="69" t="s">
        <v>378</v>
      </c>
      <c r="G52" s="69">
        <v>89100</v>
      </c>
      <c r="H52" s="69" t="s">
        <v>361</v>
      </c>
      <c r="I52" s="69" t="s">
        <v>379</v>
      </c>
      <c r="J52" s="70" t="s">
        <v>380</v>
      </c>
    </row>
    <row r="53" spans="3:10" ht="30.75" x14ac:dyDescent="0.9">
      <c r="C53" s="69" t="s">
        <v>381</v>
      </c>
      <c r="D53" s="69" t="s">
        <v>382</v>
      </c>
      <c r="E53" s="72" t="s">
        <v>383</v>
      </c>
      <c r="F53" s="69" t="s">
        <v>384</v>
      </c>
      <c r="G53" s="69">
        <v>6220</v>
      </c>
      <c r="H53" s="69" t="s">
        <v>385</v>
      </c>
      <c r="I53" s="69" t="s">
        <v>386</v>
      </c>
      <c r="J53" s="70" t="s">
        <v>387</v>
      </c>
    </row>
    <row r="54" spans="3:10" ht="30.75" x14ac:dyDescent="0.9">
      <c r="C54" s="69" t="s">
        <v>388</v>
      </c>
      <c r="D54" s="69" t="s">
        <v>389</v>
      </c>
      <c r="E54" s="72" t="s">
        <v>390</v>
      </c>
      <c r="F54" s="69" t="s">
        <v>391</v>
      </c>
      <c r="G54" s="69">
        <v>62000</v>
      </c>
      <c r="H54" s="69" t="s">
        <v>392</v>
      </c>
      <c r="I54" s="69" t="s">
        <v>393</v>
      </c>
      <c r="J54" s="70" t="s">
        <v>394</v>
      </c>
    </row>
    <row r="55" spans="3:10" ht="30.75" x14ac:dyDescent="0.9">
      <c r="C55" s="69" t="s">
        <v>395</v>
      </c>
      <c r="D55" s="69" t="s">
        <v>254</v>
      </c>
      <c r="E55" s="73">
        <v>20466</v>
      </c>
      <c r="F55" s="69" t="s">
        <v>396</v>
      </c>
      <c r="G55" s="69">
        <v>83300</v>
      </c>
      <c r="H55" s="69" t="s">
        <v>397</v>
      </c>
      <c r="I55" s="69" t="s">
        <v>398</v>
      </c>
      <c r="J55" s="70" t="s">
        <v>399</v>
      </c>
    </row>
    <row r="56" spans="3:10" ht="30.75" x14ac:dyDescent="0.9">
      <c r="C56" s="69" t="s">
        <v>400</v>
      </c>
      <c r="D56" s="69" t="s">
        <v>401</v>
      </c>
      <c r="E56" s="72" t="s">
        <v>402</v>
      </c>
      <c r="F56" s="69" t="s">
        <v>403</v>
      </c>
      <c r="G56" s="69">
        <v>95140</v>
      </c>
      <c r="H56" s="69" t="s">
        <v>404</v>
      </c>
      <c r="I56" s="69" t="s">
        <v>405</v>
      </c>
      <c r="J56" s="70" t="s">
        <v>406</v>
      </c>
    </row>
    <row r="57" spans="3:10" ht="30.75" x14ac:dyDescent="0.9">
      <c r="C57" s="69" t="s">
        <v>407</v>
      </c>
      <c r="D57" s="69" t="s">
        <v>408</v>
      </c>
      <c r="E57" s="72" t="s">
        <v>409</v>
      </c>
      <c r="F57" s="69" t="s">
        <v>410</v>
      </c>
      <c r="G57" s="69">
        <v>91000</v>
      </c>
      <c r="H57" s="69" t="s">
        <v>411</v>
      </c>
      <c r="I57" s="69" t="s">
        <v>412</v>
      </c>
      <c r="J57" s="70" t="s">
        <v>413</v>
      </c>
    </row>
    <row r="58" spans="3:10" ht="30.75" x14ac:dyDescent="0.9">
      <c r="C58" s="69" t="s">
        <v>358</v>
      </c>
      <c r="D58" s="69" t="s">
        <v>414</v>
      </c>
      <c r="E58" s="72" t="s">
        <v>415</v>
      </c>
      <c r="F58" s="69" t="s">
        <v>416</v>
      </c>
      <c r="G58" s="69">
        <v>59200</v>
      </c>
      <c r="H58" s="69" t="s">
        <v>417</v>
      </c>
      <c r="I58" s="69" t="s">
        <v>418</v>
      </c>
      <c r="J58" s="70" t="s">
        <v>419</v>
      </c>
    </row>
    <row r="59" spans="3:10" ht="30.75" x14ac:dyDescent="0.9">
      <c r="C59" s="69" t="s">
        <v>420</v>
      </c>
      <c r="D59" s="69" t="s">
        <v>421</v>
      </c>
      <c r="E59" s="73">
        <v>14493</v>
      </c>
      <c r="F59" s="69" t="s">
        <v>422</v>
      </c>
      <c r="G59" s="69">
        <v>59210</v>
      </c>
      <c r="H59" s="69" t="s">
        <v>423</v>
      </c>
      <c r="I59" s="69" t="s">
        <v>424</v>
      </c>
      <c r="J59" s="70" t="s">
        <v>425</v>
      </c>
    </row>
    <row r="60" spans="3:10" ht="30.75" x14ac:dyDescent="0.9">
      <c r="C60" s="69" t="s">
        <v>426</v>
      </c>
      <c r="D60" s="69" t="s">
        <v>427</v>
      </c>
      <c r="E60" s="72" t="s">
        <v>428</v>
      </c>
      <c r="F60" s="69" t="s">
        <v>429</v>
      </c>
      <c r="G60" s="69">
        <v>6100</v>
      </c>
      <c r="H60" s="69" t="s">
        <v>430</v>
      </c>
      <c r="I60" s="69" t="s">
        <v>431</v>
      </c>
      <c r="J60" s="70" t="s">
        <v>432</v>
      </c>
    </row>
    <row r="61" spans="3:10" ht="30.75" x14ac:dyDescent="0.9">
      <c r="C61" s="69" t="s">
        <v>216</v>
      </c>
      <c r="D61" s="69" t="s">
        <v>433</v>
      </c>
      <c r="E61" s="72" t="s">
        <v>434</v>
      </c>
      <c r="F61" s="69" t="s">
        <v>435</v>
      </c>
      <c r="G61" s="69">
        <v>59210</v>
      </c>
      <c r="H61" s="69" t="s">
        <v>423</v>
      </c>
      <c r="I61" s="69" t="s">
        <v>436</v>
      </c>
      <c r="J61" s="70" t="s">
        <v>437</v>
      </c>
    </row>
    <row r="62" spans="3:10" ht="30.75" x14ac:dyDescent="0.9">
      <c r="C62" s="69" t="s">
        <v>438</v>
      </c>
      <c r="D62" s="69" t="s">
        <v>439</v>
      </c>
      <c r="E62" s="73">
        <v>23532</v>
      </c>
      <c r="F62" s="69" t="s">
        <v>440</v>
      </c>
      <c r="G62" s="69">
        <v>57600</v>
      </c>
      <c r="H62" s="69" t="s">
        <v>441</v>
      </c>
      <c r="I62" s="69" t="s">
        <v>442</v>
      </c>
      <c r="J62" s="70" t="s">
        <v>443</v>
      </c>
    </row>
  </sheetData>
  <phoneticPr fontId="9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>
                <anchor moveWithCells="1" sizeWithCells="1">
                  <from>
                    <xdr:col>0</xdr:col>
                    <xdr:colOff>276225</xdr:colOff>
                    <xdr:row>2</xdr:row>
                    <xdr:rowOff>0</xdr:rowOff>
                  </from>
                  <to>
                    <xdr:col>1</xdr:col>
                    <xdr:colOff>466725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Button 2">
              <controlPr defaultSize="0" print="0" autoFill="0" autoPict="0" macro="[0]!BoutonRetourMenu">
                <anchor moveWithCells="1" sizeWithCells="1">
                  <from>
                    <xdr:col>10</xdr:col>
                    <xdr:colOff>138113</xdr:colOff>
                    <xdr:row>0</xdr:row>
                    <xdr:rowOff>152400</xdr:rowOff>
                  </from>
                  <to>
                    <xdr:col>12</xdr:col>
                    <xdr:colOff>0</xdr:colOff>
                    <xdr:row>1</xdr:row>
                    <xdr:rowOff>166688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6" name="Button 3">
              <controlPr defaultSize="0" print="0" autoFill="0" autoPict="0" macro="[0]!BoutonRetourMenu">
                <anchor moveWithCells="1" sizeWithCells="1">
                  <from>
                    <xdr:col>0</xdr:col>
                    <xdr:colOff>661988</xdr:colOff>
                    <xdr:row>4</xdr:row>
                    <xdr:rowOff>57150</xdr:rowOff>
                  </from>
                  <to>
                    <xdr:col>1</xdr:col>
                    <xdr:colOff>2095500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B1:S47"/>
  <sheetViews>
    <sheetView workbookViewId="0">
      <selection activeCell="D46" sqref="D46"/>
    </sheetView>
  </sheetViews>
  <sheetFormatPr baseColWidth="10" defaultColWidth="10.796875" defaultRowHeight="14.25" x14ac:dyDescent="0.45"/>
  <cols>
    <col min="1" max="1" width="16.6640625" style="29" customWidth="1"/>
    <col min="2" max="2" width="15.6640625" customWidth="1"/>
    <col min="3" max="3" width="20.46484375" customWidth="1"/>
    <col min="4" max="4" width="19.33203125" customWidth="1"/>
    <col min="5" max="5" width="21.6640625" customWidth="1"/>
    <col min="6" max="6" width="20.6640625" customWidth="1"/>
    <col min="7" max="7" width="18.46484375" customWidth="1"/>
    <col min="8" max="8" width="17.1328125" customWidth="1"/>
    <col min="9" max="9" width="13.46484375" style="29" customWidth="1"/>
    <col min="10" max="10" width="11.33203125" style="29" hidden="1" customWidth="1"/>
    <col min="11" max="13" width="0" style="29" hidden="1" customWidth="1"/>
    <col min="14" max="16" width="10.796875" style="29"/>
    <col min="17" max="19" width="0" style="29" hidden="1" customWidth="1"/>
    <col min="20" max="16384" width="10.796875" style="29"/>
  </cols>
  <sheetData>
    <row r="1" spans="2:19" ht="12.75" customHeight="1" x14ac:dyDescent="0.45">
      <c r="B1" s="29"/>
      <c r="C1" s="29"/>
      <c r="D1" s="29"/>
      <c r="E1" s="29"/>
      <c r="F1" s="29"/>
      <c r="G1" s="29"/>
      <c r="H1" s="29"/>
    </row>
    <row r="2" spans="2:19" x14ac:dyDescent="0.45">
      <c r="B2" s="105" t="s">
        <v>38</v>
      </c>
      <c r="C2" s="105"/>
      <c r="D2" s="105"/>
      <c r="E2" s="29"/>
      <c r="F2" s="29"/>
      <c r="G2" s="29"/>
      <c r="H2" s="29"/>
    </row>
    <row r="3" spans="2:19" ht="7.5" customHeight="1" x14ac:dyDescent="0.45">
      <c r="B3" s="29"/>
      <c r="C3" s="29"/>
      <c r="D3" s="29"/>
      <c r="E3" s="29"/>
      <c r="F3" s="29"/>
      <c r="G3" s="29"/>
      <c r="H3" s="29"/>
    </row>
    <row r="4" spans="2:19" x14ac:dyDescent="0.45">
      <c r="B4" s="46" t="s">
        <v>89</v>
      </c>
      <c r="C4" s="46" t="s">
        <v>44</v>
      </c>
      <c r="D4" s="46" t="s">
        <v>3</v>
      </c>
      <c r="E4" s="46" t="s">
        <v>4</v>
      </c>
      <c r="F4" s="46" t="s">
        <v>7</v>
      </c>
      <c r="G4" s="46" t="s">
        <v>5</v>
      </c>
      <c r="H4" s="46" t="s">
        <v>6</v>
      </c>
      <c r="J4" s="32" t="s">
        <v>0</v>
      </c>
      <c r="K4" s="33">
        <v>0.41666666666666669</v>
      </c>
      <c r="L4" s="34">
        <v>0.45833333333333331</v>
      </c>
      <c r="M4" s="32">
        <v>4.166666666666663E-2</v>
      </c>
    </row>
    <row r="5" spans="2:19" x14ac:dyDescent="0.45">
      <c r="C5" s="68"/>
      <c r="D5" s="68"/>
      <c r="F5" s="1"/>
      <c r="G5" s="2"/>
      <c r="H5" s="2" t="str">
        <f>IF(Tableau2[[#This Row],[Heure de début]]="","",Tableau2[[#This Row],[Heure de début]]+$M$4)</f>
        <v/>
      </c>
      <c r="J5" s="32" t="s">
        <v>1</v>
      </c>
      <c r="K5" s="33">
        <v>0.45833333333333331</v>
      </c>
      <c r="L5" s="34">
        <v>0.5</v>
      </c>
      <c r="Q5" s="29" t="s">
        <v>8</v>
      </c>
      <c r="R5" s="29" t="s">
        <v>9</v>
      </c>
      <c r="S5" s="29">
        <v>18090</v>
      </c>
    </row>
    <row r="6" spans="2:19" x14ac:dyDescent="0.45">
      <c r="C6" s="68"/>
      <c r="D6" s="68"/>
      <c r="G6" s="2"/>
      <c r="H6" s="2" t="str">
        <f>IF(Tableau2[[#This Row],[Heure de début]]="","",Tableau2[[#This Row],[Heure de début]]+$M$4)</f>
        <v/>
      </c>
      <c r="K6" s="33">
        <v>0.5</v>
      </c>
      <c r="L6" s="34">
        <v>0.54166666666666663</v>
      </c>
      <c r="O6" s="35"/>
      <c r="Q6" s="29" t="s">
        <v>10</v>
      </c>
      <c r="R6" s="29" t="s">
        <v>11</v>
      </c>
      <c r="S6" s="29">
        <v>561</v>
      </c>
    </row>
    <row r="7" spans="2:19" x14ac:dyDescent="0.45">
      <c r="C7" s="68"/>
      <c r="D7" s="68"/>
      <c r="G7" s="2"/>
      <c r="H7" s="2" t="str">
        <f>IF(Tableau2[[#This Row],[Heure de début]]="","",Tableau2[[#This Row],[Heure de début]]+$M$4)</f>
        <v/>
      </c>
      <c r="K7" s="33">
        <v>0.54166666666666663</v>
      </c>
      <c r="L7" s="34">
        <v>0.58333333333333337</v>
      </c>
      <c r="O7" s="35"/>
      <c r="Q7" s="29" t="s">
        <v>12</v>
      </c>
      <c r="R7" s="29" t="s">
        <v>13</v>
      </c>
      <c r="S7" s="29">
        <v>28302</v>
      </c>
    </row>
    <row r="8" spans="2:19" x14ac:dyDescent="0.45">
      <c r="C8" s="68"/>
      <c r="D8" s="68"/>
      <c r="G8" s="2"/>
      <c r="H8" s="2" t="str">
        <f>IF(Tableau2[[#This Row],[Heure de début]]="","",Tableau2[[#This Row],[Heure de début]]+$M$4)</f>
        <v/>
      </c>
      <c r="K8" s="33">
        <v>0.58333333333333337</v>
      </c>
      <c r="L8" s="34">
        <v>0.625</v>
      </c>
      <c r="O8" s="35"/>
      <c r="Q8" s="29" t="s">
        <v>14</v>
      </c>
      <c r="R8" s="29" t="s">
        <v>15</v>
      </c>
      <c r="S8" s="29">
        <v>20746</v>
      </c>
    </row>
    <row r="9" spans="2:19" x14ac:dyDescent="0.45">
      <c r="C9" s="68"/>
      <c r="D9" s="68"/>
      <c r="G9" s="2"/>
      <c r="H9" s="2" t="str">
        <f>IF(Tableau2[[#This Row],[Heure de début]]="","",Tableau2[[#This Row],[Heure de début]]+$M$4)</f>
        <v/>
      </c>
      <c r="K9" s="33">
        <v>0.625</v>
      </c>
      <c r="L9" s="34">
        <v>0.66666666666666663</v>
      </c>
      <c r="O9" s="35"/>
      <c r="Q9" s="29" t="s">
        <v>16</v>
      </c>
      <c r="R9" s="29" t="s">
        <v>17</v>
      </c>
      <c r="S9" s="29">
        <v>27937</v>
      </c>
    </row>
    <row r="10" spans="2:19" x14ac:dyDescent="0.45">
      <c r="C10" s="68"/>
      <c r="D10" s="68"/>
      <c r="G10" s="2"/>
      <c r="H10" s="2" t="str">
        <f>IF(Tableau2[[#This Row],[Heure de début]]="","",Tableau2[[#This Row],[Heure de début]]+$M$4)</f>
        <v/>
      </c>
      <c r="K10" s="33">
        <v>0.66666666666666663</v>
      </c>
      <c r="L10" s="34">
        <v>0.70833333333333337</v>
      </c>
      <c r="O10" s="35"/>
      <c r="Q10" s="29" t="s">
        <v>18</v>
      </c>
      <c r="R10" s="29" t="s">
        <v>19</v>
      </c>
      <c r="S10" s="29">
        <v>34963</v>
      </c>
    </row>
    <row r="11" spans="2:19" x14ac:dyDescent="0.45">
      <c r="C11" s="68"/>
      <c r="D11" s="68"/>
      <c r="G11" s="2"/>
      <c r="H11" s="2" t="str">
        <f>IF(Tableau2[[#This Row],[Heure de début]]="","",Tableau2[[#This Row],[Heure de début]]+$M$4)</f>
        <v/>
      </c>
      <c r="K11" s="33">
        <v>0.70833333333333337</v>
      </c>
      <c r="L11" s="34">
        <v>0.75</v>
      </c>
      <c r="O11" s="35"/>
      <c r="Q11" s="29" t="s">
        <v>20</v>
      </c>
      <c r="R11" s="29" t="s">
        <v>21</v>
      </c>
      <c r="S11" s="29">
        <v>24852</v>
      </c>
    </row>
    <row r="12" spans="2:19" x14ac:dyDescent="0.45">
      <c r="C12" s="68"/>
      <c r="D12" s="68"/>
      <c r="G12" s="2"/>
      <c r="H12" s="2" t="str">
        <f>IF(Tableau2[[#This Row],[Heure de début]]="","",Tableau2[[#This Row],[Heure de début]]+$M$4)</f>
        <v/>
      </c>
      <c r="I12" s="36"/>
      <c r="K12" s="33">
        <v>0.75</v>
      </c>
      <c r="L12" s="34">
        <v>0.79166666666666663</v>
      </c>
      <c r="O12" s="35"/>
    </row>
    <row r="13" spans="2:19" x14ac:dyDescent="0.45">
      <c r="C13" s="68"/>
      <c r="D13" s="68"/>
      <c r="G13" s="2"/>
      <c r="H13" s="2" t="str">
        <f>IF(Tableau2[[#This Row],[Heure de début]]="","",Tableau2[[#This Row],[Heure de début]]+$M$4)</f>
        <v/>
      </c>
      <c r="O13" s="35"/>
    </row>
    <row r="14" spans="2:19" x14ac:dyDescent="0.45">
      <c r="C14" s="68"/>
      <c r="D14" s="68"/>
      <c r="G14" s="2"/>
      <c r="H14" s="2" t="str">
        <f>IF(Tableau2[[#This Row],[Heure de début]]="","",Tableau2[[#This Row],[Heure de début]]+$M$4)</f>
        <v/>
      </c>
      <c r="O14" s="35"/>
    </row>
    <row r="15" spans="2:19" x14ac:dyDescent="0.45">
      <c r="C15" s="68"/>
      <c r="D15" s="68"/>
      <c r="G15" s="2"/>
      <c r="H15" s="2" t="str">
        <f>IF(Tableau2[[#This Row],[Heure de début]]="","",Tableau2[[#This Row],[Heure de début]]+$M$4)</f>
        <v/>
      </c>
      <c r="O15" s="35"/>
    </row>
    <row r="16" spans="2:19" x14ac:dyDescent="0.45">
      <c r="C16" s="68"/>
      <c r="D16" s="68"/>
      <c r="G16" s="2"/>
      <c r="H16" s="2" t="str">
        <f>IF(Tableau2[[#This Row],[Heure de début]]="","",Tableau2[[#This Row],[Heure de début]]+$M$4)</f>
        <v/>
      </c>
      <c r="O16" s="35"/>
    </row>
    <row r="17" spans="3:15" x14ac:dyDescent="0.45">
      <c r="C17" s="68"/>
      <c r="D17" s="68"/>
      <c r="G17" s="2"/>
      <c r="H17" s="2" t="str">
        <f>IF(Tableau2[[#This Row],[Heure de début]]="","",Tableau2[[#This Row],[Heure de début]]+$M$4)</f>
        <v/>
      </c>
      <c r="O17" s="35"/>
    </row>
    <row r="18" spans="3:15" x14ac:dyDescent="0.45">
      <c r="C18" s="68"/>
      <c r="D18" s="68"/>
      <c r="G18" s="2"/>
      <c r="H18" s="2" t="str">
        <f>IF(Tableau2[[#This Row],[Heure de début]]="","",Tableau2[[#This Row],[Heure de début]]+$M$4)</f>
        <v/>
      </c>
      <c r="O18" s="35"/>
    </row>
    <row r="19" spans="3:15" x14ac:dyDescent="0.45">
      <c r="C19" s="68"/>
      <c r="D19" s="68"/>
      <c r="G19" s="2"/>
      <c r="H19" s="2" t="str">
        <f>IF(Tableau2[[#This Row],[Heure de début]]="","",Tableau2[[#This Row],[Heure de début]]+$M$4)</f>
        <v/>
      </c>
      <c r="O19" s="35"/>
    </row>
    <row r="20" spans="3:15" x14ac:dyDescent="0.45">
      <c r="C20" s="68"/>
      <c r="D20" s="68"/>
      <c r="G20" s="2"/>
      <c r="H20" s="2" t="str">
        <f>IF(Tableau2[[#This Row],[Heure de début]]="","",Tableau2[[#This Row],[Heure de début]]+$M$4)</f>
        <v/>
      </c>
      <c r="O20" s="35"/>
    </row>
    <row r="21" spans="3:15" x14ac:dyDescent="0.45">
      <c r="C21" s="68"/>
      <c r="D21" s="68"/>
      <c r="G21" s="2"/>
      <c r="H21" s="2" t="str">
        <f>IF(Tableau2[[#This Row],[Heure de début]]="","",Tableau2[[#This Row],[Heure de début]]+$M$4)</f>
        <v/>
      </c>
      <c r="O21" s="35"/>
    </row>
    <row r="22" spans="3:15" x14ac:dyDescent="0.45">
      <c r="C22" s="68"/>
      <c r="D22" s="68"/>
      <c r="G22" s="2"/>
      <c r="H22" s="2" t="str">
        <f>IF(Tableau2[[#This Row],[Heure de début]]="","",Tableau2[[#This Row],[Heure de début]]+$M$4)</f>
        <v/>
      </c>
      <c r="O22" s="35"/>
    </row>
    <row r="23" spans="3:15" x14ac:dyDescent="0.45">
      <c r="C23" s="68"/>
      <c r="D23" s="68"/>
      <c r="G23" s="2"/>
      <c r="H23" s="2" t="str">
        <f>IF(Tableau2[[#This Row],[Heure de début]]="","",Tableau2[[#This Row],[Heure de début]]+$M$4)</f>
        <v/>
      </c>
      <c r="O23" s="35"/>
    </row>
    <row r="24" spans="3:15" x14ac:dyDescent="0.45">
      <c r="C24" s="68"/>
      <c r="D24" s="68"/>
      <c r="G24" s="2"/>
      <c r="H24" s="2" t="str">
        <f>IF(Tableau2[[#This Row],[Heure de début]]="","",Tableau2[[#This Row],[Heure de début]]+$M$4)</f>
        <v/>
      </c>
      <c r="O24" s="35"/>
    </row>
    <row r="25" spans="3:15" x14ac:dyDescent="0.45">
      <c r="C25" s="68"/>
      <c r="D25" s="68"/>
      <c r="G25" s="2"/>
      <c r="H25" s="2" t="str">
        <f>IF(Tableau2[[#This Row],[Heure de début]]="","",Tableau2[[#This Row],[Heure de début]]+$M$4)</f>
        <v/>
      </c>
      <c r="O25" s="35"/>
    </row>
    <row r="26" spans="3:15" x14ac:dyDescent="0.45">
      <c r="C26" s="68"/>
      <c r="D26" s="68"/>
      <c r="G26" s="2"/>
      <c r="H26" s="2" t="str">
        <f>IF(Tableau2[[#This Row],[Heure de début]]="","",Tableau2[[#This Row],[Heure de début]]+$M$4)</f>
        <v/>
      </c>
      <c r="O26" s="35"/>
    </row>
    <row r="27" spans="3:15" x14ac:dyDescent="0.45">
      <c r="C27" s="68"/>
      <c r="D27" s="68"/>
      <c r="G27" s="2"/>
      <c r="H27" s="2" t="str">
        <f>IF(Tableau2[[#This Row],[Heure de début]]="","",Tableau2[[#This Row],[Heure de début]]+$M$4)</f>
        <v/>
      </c>
      <c r="O27" s="35"/>
    </row>
    <row r="28" spans="3:15" x14ac:dyDescent="0.45">
      <c r="C28" s="68"/>
      <c r="D28" s="68"/>
      <c r="G28" s="2"/>
      <c r="H28" s="2" t="str">
        <f>IF(Tableau2[[#This Row],[Heure de début]]="","",Tableau2[[#This Row],[Heure de début]]+$M$4)</f>
        <v/>
      </c>
      <c r="O28" s="35"/>
    </row>
    <row r="29" spans="3:15" x14ac:dyDescent="0.45">
      <c r="C29" s="68"/>
      <c r="D29" s="68"/>
      <c r="G29" s="2"/>
      <c r="H29" s="2" t="str">
        <f>IF(Tableau2[[#This Row],[Heure de début]]="","",Tableau2[[#This Row],[Heure de début]]+$M$4)</f>
        <v/>
      </c>
      <c r="O29" s="35"/>
    </row>
    <row r="30" spans="3:15" x14ac:dyDescent="0.45">
      <c r="C30" s="68"/>
      <c r="D30" s="68"/>
      <c r="G30" s="2"/>
      <c r="H30" s="2" t="str">
        <f>IF(Tableau2[[#This Row],[Heure de début]]="","",Tableau2[[#This Row],[Heure de début]]+$M$4)</f>
        <v/>
      </c>
      <c r="O30" s="35"/>
    </row>
    <row r="31" spans="3:15" x14ac:dyDescent="0.45">
      <c r="C31" s="68"/>
      <c r="D31" s="68"/>
      <c r="G31" s="2"/>
      <c r="H31" s="2" t="str">
        <f>IF(Tableau2[[#This Row],[Heure de début]]="","",Tableau2[[#This Row],[Heure de début]]+$M$4)</f>
        <v/>
      </c>
      <c r="O31" s="35"/>
    </row>
    <row r="32" spans="3:15" x14ac:dyDescent="0.45">
      <c r="C32" s="68"/>
      <c r="D32" s="68"/>
      <c r="G32" s="2"/>
      <c r="H32" s="2" t="str">
        <f>IF(Tableau2[[#This Row],[Heure de début]]="","",Tableau2[[#This Row],[Heure de début]]+$M$4)</f>
        <v/>
      </c>
      <c r="O32" s="35"/>
    </row>
    <row r="33" spans="3:15" x14ac:dyDescent="0.45">
      <c r="C33" s="68"/>
      <c r="D33" s="68"/>
      <c r="G33" s="2"/>
      <c r="H33" s="2" t="str">
        <f>IF(Tableau2[[#This Row],[Heure de début]]="","",Tableau2[[#This Row],[Heure de début]]+$M$4)</f>
        <v/>
      </c>
      <c r="O33" s="35"/>
    </row>
    <row r="34" spans="3:15" x14ac:dyDescent="0.45">
      <c r="C34" s="68"/>
      <c r="D34" s="68"/>
      <c r="G34" s="2"/>
      <c r="H34" s="2" t="str">
        <f>IF(Tableau2[[#This Row],[Heure de début]]="","",Tableau2[[#This Row],[Heure de début]]+$M$4)</f>
        <v/>
      </c>
    </row>
    <row r="35" spans="3:15" x14ac:dyDescent="0.45">
      <c r="C35" s="68"/>
      <c r="D35" s="68"/>
      <c r="G35" s="2"/>
      <c r="H35" s="2" t="str">
        <f>IF(Tableau2[[#This Row],[Heure de début]]="","",Tableau2[[#This Row],[Heure de début]]+$M$4)</f>
        <v/>
      </c>
    </row>
    <row r="36" spans="3:15" x14ac:dyDescent="0.45">
      <c r="C36" s="68"/>
      <c r="D36" s="68"/>
      <c r="G36" s="2"/>
      <c r="H36" s="2" t="str">
        <f>IF(Tableau2[[#This Row],[Heure de début]]="","",Tableau2[[#This Row],[Heure de début]]+$M$4)</f>
        <v/>
      </c>
    </row>
    <row r="37" spans="3:15" x14ac:dyDescent="0.45">
      <c r="C37" s="68"/>
      <c r="D37" s="68"/>
      <c r="G37" s="2"/>
      <c r="H37" s="2" t="str">
        <f>IF(Tableau2[[#This Row],[Heure de début]]="","",Tableau2[[#This Row],[Heure de début]]+$M$4)</f>
        <v/>
      </c>
    </row>
    <row r="38" spans="3:15" x14ac:dyDescent="0.45">
      <c r="C38" s="68"/>
      <c r="D38" s="68"/>
      <c r="G38" s="2"/>
      <c r="H38" s="2" t="str">
        <f>IF(Tableau2[[#This Row],[Heure de début]]="","",Tableau2[[#This Row],[Heure de début]]+$M$4)</f>
        <v/>
      </c>
    </row>
    <row r="39" spans="3:15" x14ac:dyDescent="0.45">
      <c r="C39" s="68"/>
      <c r="D39" s="68"/>
      <c r="G39" s="2"/>
      <c r="H39" s="2" t="str">
        <f>IF(Tableau2[[#This Row],[Heure de début]]="","",Tableau2[[#This Row],[Heure de début]]+$M$4)</f>
        <v/>
      </c>
    </row>
    <row r="40" spans="3:15" x14ac:dyDescent="0.45">
      <c r="C40" s="68"/>
      <c r="D40" s="68"/>
      <c r="G40" s="2"/>
      <c r="H40" s="2" t="str">
        <f>IF(Tableau2[[#This Row],[Heure de début]]="","",Tableau2[[#This Row],[Heure de début]]+$M$4)</f>
        <v/>
      </c>
    </row>
    <row r="41" spans="3:15" x14ac:dyDescent="0.45">
      <c r="C41" s="68"/>
      <c r="D41" s="68"/>
      <c r="G41" s="2"/>
      <c r="H41" s="2" t="str">
        <f>IF(Tableau2[[#This Row],[Heure de début]]="","",Tableau2[[#This Row],[Heure de début]]+$M$4)</f>
        <v/>
      </c>
    </row>
    <row r="42" spans="3:15" x14ac:dyDescent="0.45">
      <c r="C42" s="68"/>
      <c r="D42" s="68"/>
      <c r="G42" s="2"/>
      <c r="H42" s="2" t="str">
        <f>IF(Tableau2[[#This Row],[Heure de début]]="","",Tableau2[[#This Row],[Heure de début]]+$M$4)</f>
        <v/>
      </c>
    </row>
    <row r="43" spans="3:15" x14ac:dyDescent="0.45">
      <c r="C43" s="68"/>
      <c r="D43" s="68"/>
      <c r="G43" s="2"/>
      <c r="H43" s="2" t="str">
        <f>IF(Tableau2[[#This Row],[Heure de début]]="","",Tableau2[[#This Row],[Heure de début]]+$M$4)</f>
        <v/>
      </c>
    </row>
    <row r="44" spans="3:15" x14ac:dyDescent="0.45">
      <c r="C44" s="68"/>
      <c r="D44" s="68"/>
      <c r="G44" s="2"/>
      <c r="H44" s="2" t="str">
        <f>IF(Tableau2[[#This Row],[Heure de début]]="","",Tableau2[[#This Row],[Heure de début]]+$M$4)</f>
        <v/>
      </c>
    </row>
    <row r="45" spans="3:15" x14ac:dyDescent="0.45">
      <c r="C45" s="68"/>
      <c r="D45" s="68"/>
      <c r="G45" s="2"/>
      <c r="H45" s="2" t="str">
        <f>IF(Tableau2[[#This Row],[Heure de début]]="","",Tableau2[[#This Row],[Heure de début]]+$M$4)</f>
        <v/>
      </c>
    </row>
    <row r="46" spans="3:15" x14ac:dyDescent="0.45">
      <c r="C46" s="68"/>
      <c r="D46" s="68"/>
      <c r="G46" s="2"/>
      <c r="H46" s="2" t="str">
        <f>IF(Tableau2[[#This Row],[Heure de début]]="","",Tableau2[[#This Row],[Heure de début]]+$M$4)</f>
        <v/>
      </c>
    </row>
    <row r="47" spans="3:15" x14ac:dyDescent="0.45">
      <c r="C47" s="68"/>
      <c r="D47" s="68"/>
      <c r="G47" s="2"/>
      <c r="H47" s="2" t="str">
        <f>IF(Tableau2[[#This Row],[Heure de début]]="","",Tableau2[[#This Row],[Heure de début]]+$M$4)</f>
        <v/>
      </c>
    </row>
  </sheetData>
  <mergeCells count="1">
    <mergeCell ref="B2:D2"/>
  </mergeCells>
  <phoneticPr fontId="9" type="noConversion"/>
  <dataValidations count="2">
    <dataValidation type="list" allowBlank="1" showInputMessage="1" showErrorMessage="1" sqref="E5:E47" xr:uid="{51ED992A-7D66-45B1-96BC-3B96FDFC4ED6}">
      <formula1>$J$4:$J$5</formula1>
    </dataValidation>
    <dataValidation type="list" allowBlank="1" showInputMessage="1" showErrorMessage="1" sqref="G5:G47" xr:uid="{40C39C1D-C9CB-4644-AEC7-63F9BF45D566}">
      <formula1>$K$4:$K$13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48950-BDCF-7443-9DF2-CAB20017C538}">
  <sheetPr codeName="Feuil5"/>
  <dimension ref="B2:L14"/>
  <sheetViews>
    <sheetView zoomScale="88" workbookViewId="0">
      <selection activeCell="I30" sqref="I30"/>
    </sheetView>
  </sheetViews>
  <sheetFormatPr baseColWidth="10" defaultColWidth="10.796875" defaultRowHeight="14.25" x14ac:dyDescent="0.45"/>
  <cols>
    <col min="1" max="1" width="10.796875" style="37"/>
    <col min="2" max="2" width="18.86328125" style="37" customWidth="1"/>
    <col min="3" max="11" width="10.796875" style="37"/>
    <col min="12" max="12" width="19.86328125" style="37" customWidth="1"/>
    <col min="13" max="16384" width="10.796875" style="37"/>
  </cols>
  <sheetData>
    <row r="2" spans="2:12" ht="14.65" thickBot="1" x14ac:dyDescent="0.5"/>
    <row r="3" spans="2:12" ht="14.65" thickBot="1" x14ac:dyDescent="0.5">
      <c r="B3" s="45"/>
      <c r="C3" s="44"/>
      <c r="D3" s="44"/>
      <c r="E3" s="44"/>
      <c r="F3" s="44"/>
      <c r="G3" s="44"/>
      <c r="H3" s="44"/>
      <c r="I3" s="44"/>
      <c r="J3" s="44"/>
      <c r="K3" s="44"/>
      <c r="L3" s="43"/>
    </row>
    <row r="4" spans="2:12" ht="15" customHeight="1" x14ac:dyDescent="0.45">
      <c r="B4" s="42"/>
      <c r="C4" s="106" t="s">
        <v>43</v>
      </c>
      <c r="D4" s="107"/>
      <c r="E4" s="107"/>
      <c r="F4" s="107"/>
      <c r="G4" s="107"/>
      <c r="H4" s="107"/>
      <c r="I4" s="107"/>
      <c r="J4" s="107"/>
      <c r="K4" s="108"/>
      <c r="L4" s="41"/>
    </row>
    <row r="5" spans="2:12" ht="24" customHeight="1" x14ac:dyDescent="0.45">
      <c r="B5" s="42"/>
      <c r="C5" s="109"/>
      <c r="D5" s="110"/>
      <c r="E5" s="110"/>
      <c r="F5" s="110"/>
      <c r="G5" s="110"/>
      <c r="H5" s="110"/>
      <c r="I5" s="110"/>
      <c r="J5" s="110"/>
      <c r="K5" s="111"/>
      <c r="L5" s="41"/>
    </row>
    <row r="6" spans="2:12" ht="15" customHeight="1" thickBot="1" x14ac:dyDescent="0.5">
      <c r="B6" s="42"/>
      <c r="C6" s="112"/>
      <c r="D6" s="113"/>
      <c r="E6" s="113"/>
      <c r="F6" s="113"/>
      <c r="G6" s="113"/>
      <c r="H6" s="113"/>
      <c r="I6" s="113"/>
      <c r="J6" s="113"/>
      <c r="K6" s="114"/>
      <c r="L6" s="41"/>
    </row>
    <row r="7" spans="2:12" ht="16.05" customHeight="1" thickBot="1" x14ac:dyDescent="0.5">
      <c r="B7" s="42"/>
      <c r="C7" s="16"/>
      <c r="D7" s="16"/>
      <c r="E7" s="16"/>
      <c r="F7" s="16"/>
      <c r="G7" s="16"/>
      <c r="H7" s="16"/>
      <c r="I7" s="16"/>
      <c r="J7" s="16"/>
      <c r="K7" s="16"/>
      <c r="L7" s="41"/>
    </row>
    <row r="8" spans="2:12" ht="14.65" thickBot="1" x14ac:dyDescent="0.5">
      <c r="B8" s="42"/>
      <c r="C8" s="16"/>
      <c r="D8" s="16"/>
      <c r="E8" s="115" t="s">
        <v>42</v>
      </c>
      <c r="F8" s="116"/>
      <c r="G8" s="116"/>
      <c r="H8" s="116"/>
      <c r="I8" s="117"/>
      <c r="J8" s="16"/>
      <c r="K8" s="16"/>
      <c r="L8" s="41"/>
    </row>
    <row r="9" spans="2:12" x14ac:dyDescent="0.45">
      <c r="B9" s="42"/>
      <c r="C9" s="16"/>
      <c r="D9" s="16"/>
      <c r="E9" s="16"/>
      <c r="F9" s="16"/>
      <c r="G9" s="16"/>
      <c r="H9" s="16"/>
      <c r="I9" s="16"/>
      <c r="J9" s="16"/>
      <c r="K9" s="16"/>
      <c r="L9" s="41"/>
    </row>
    <row r="10" spans="2:12" x14ac:dyDescent="0.45">
      <c r="B10" s="42"/>
      <c r="C10" s="16"/>
      <c r="D10" s="16"/>
      <c r="E10" s="118" t="s">
        <v>41</v>
      </c>
      <c r="F10" s="118"/>
      <c r="G10" s="118"/>
      <c r="H10" s="118"/>
      <c r="I10" s="60">
        <v>2790</v>
      </c>
      <c r="J10" s="16"/>
      <c r="K10" s="16"/>
      <c r="L10" s="41"/>
    </row>
    <row r="11" spans="2:12" x14ac:dyDescent="0.45">
      <c r="B11" s="42"/>
      <c r="C11" s="16"/>
      <c r="D11" s="16"/>
      <c r="E11" s="118" t="s">
        <v>40</v>
      </c>
      <c r="F11" s="118"/>
      <c r="G11" s="118"/>
      <c r="H11" s="118"/>
      <c r="I11" s="60">
        <f>GETPIVOTDATA("Matrice",Sources!$M$4)</f>
        <v>0</v>
      </c>
      <c r="J11" s="16"/>
      <c r="K11" s="16"/>
      <c r="L11" s="41"/>
    </row>
    <row r="12" spans="2:12" x14ac:dyDescent="0.45">
      <c r="B12" s="42"/>
      <c r="C12" s="16"/>
      <c r="D12" s="16"/>
      <c r="E12" s="118" t="s">
        <v>39</v>
      </c>
      <c r="F12" s="118"/>
      <c r="G12" s="118"/>
      <c r="H12" s="118"/>
      <c r="I12" s="61">
        <f>I11/I10</f>
        <v>0</v>
      </c>
      <c r="J12" s="16"/>
      <c r="K12" s="16"/>
      <c r="L12" s="41"/>
    </row>
    <row r="13" spans="2:12" x14ac:dyDescent="0.45">
      <c r="B13" s="42"/>
      <c r="C13" s="16"/>
      <c r="D13" s="16"/>
      <c r="E13" s="16"/>
      <c r="F13" s="16"/>
      <c r="G13" s="16"/>
      <c r="H13" s="16"/>
      <c r="I13" s="16"/>
      <c r="J13" s="16"/>
      <c r="K13" s="16"/>
      <c r="L13" s="41"/>
    </row>
    <row r="14" spans="2:12" ht="14.65" thickBot="1" x14ac:dyDescent="0.5">
      <c r="B14" s="40"/>
      <c r="C14" s="39"/>
      <c r="D14" s="39"/>
      <c r="E14" s="39"/>
      <c r="F14" s="39"/>
      <c r="G14" s="39"/>
      <c r="H14" s="39"/>
      <c r="I14" s="39"/>
      <c r="J14" s="39"/>
      <c r="K14" s="39"/>
      <c r="L14" s="38"/>
    </row>
  </sheetData>
  <mergeCells count="5">
    <mergeCell ref="C4:K6"/>
    <mergeCell ref="E8:I8"/>
    <mergeCell ref="E10:H10"/>
    <mergeCell ref="E11:H11"/>
    <mergeCell ref="E12:H1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BoutonRetourMenu">
                <anchor moveWithCells="1" sizeWithCells="1">
                  <from>
                    <xdr:col>12</xdr:col>
                    <xdr:colOff>433388</xdr:colOff>
                    <xdr:row>4</xdr:row>
                    <xdr:rowOff>152400</xdr:rowOff>
                  </from>
                  <to>
                    <xdr:col>14</xdr:col>
                    <xdr:colOff>266700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BoutonMajIndicateur">
                <anchor moveWithCells="1" sizeWithCells="1">
                  <from>
                    <xdr:col>10</xdr:col>
                    <xdr:colOff>581025</xdr:colOff>
                    <xdr:row>18</xdr:row>
                    <xdr:rowOff>42863</xdr:rowOff>
                  </from>
                  <to>
                    <xdr:col>12</xdr:col>
                    <xdr:colOff>328613</xdr:colOff>
                    <xdr:row>22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4DEC4-7698-8F42-AF64-C9886E2CF03B}">
  <sheetPr codeName="Feuil3"/>
  <dimension ref="B3:M261"/>
  <sheetViews>
    <sheetView topLeftCell="H1" zoomScale="62" workbookViewId="0">
      <selection activeCell="I23" sqref="I23"/>
    </sheetView>
  </sheetViews>
  <sheetFormatPr baseColWidth="10" defaultRowHeight="14.25" x14ac:dyDescent="0.45"/>
  <cols>
    <col min="2" max="2" width="19.33203125" customWidth="1"/>
    <col min="5" max="5" width="34.46484375" customWidth="1"/>
    <col min="9" max="9" width="13.796875" customWidth="1"/>
    <col min="11" max="11" width="20.59765625" customWidth="1"/>
    <col min="13" max="13" width="24.46484375" bestFit="1" customWidth="1"/>
    <col min="19" max="19" width="46.1328125" customWidth="1"/>
  </cols>
  <sheetData>
    <row r="3" spans="2:13" ht="14.65" thickBot="1" x14ac:dyDescent="0.5"/>
    <row r="4" spans="2:13" ht="14.65" thickBot="1" x14ac:dyDescent="0.5">
      <c r="B4" s="3" t="s">
        <v>22</v>
      </c>
      <c r="C4" s="3">
        <v>2023</v>
      </c>
      <c r="E4" s="4" t="s">
        <v>23</v>
      </c>
      <c r="G4" s="5" t="s">
        <v>24</v>
      </c>
      <c r="I4" s="5" t="s">
        <v>25</v>
      </c>
      <c r="K4" s="5" t="s">
        <v>26</v>
      </c>
      <c r="M4" t="s">
        <v>98</v>
      </c>
    </row>
    <row r="5" spans="2:13" ht="14.65" thickBot="1" x14ac:dyDescent="0.5">
      <c r="B5" s="30" t="s">
        <v>36</v>
      </c>
      <c r="C5" s="31">
        <v>14</v>
      </c>
      <c r="E5" s="6">
        <f xml:space="preserve"> DATE($C$4,7,1)</f>
        <v>45108</v>
      </c>
      <c r="G5" s="7">
        <v>0.41666666666666669</v>
      </c>
      <c r="I5" s="5" t="s">
        <v>0</v>
      </c>
      <c r="K5" s="5">
        <v>1</v>
      </c>
      <c r="M5" s="119"/>
    </row>
    <row r="6" spans="2:13" x14ac:dyDescent="0.45">
      <c r="E6" s="6">
        <f xml:space="preserve"> E5 + 1</f>
        <v>45109</v>
      </c>
      <c r="G6" s="7">
        <v>0.45833333333333298</v>
      </c>
      <c r="I6" s="5" t="s">
        <v>1</v>
      </c>
      <c r="K6" s="5">
        <v>2</v>
      </c>
    </row>
    <row r="7" spans="2:13" x14ac:dyDescent="0.45">
      <c r="E7" s="6">
        <f xml:space="preserve"> E6+ 1</f>
        <v>45110</v>
      </c>
      <c r="G7" s="7">
        <v>0.5</v>
      </c>
      <c r="K7" s="5">
        <v>3</v>
      </c>
    </row>
    <row r="8" spans="2:13" x14ac:dyDescent="0.45">
      <c r="E8" s="6">
        <f xml:space="preserve"> E7+ 1</f>
        <v>45111</v>
      </c>
      <c r="G8" s="7">
        <v>0.54166666666666696</v>
      </c>
      <c r="K8" s="5">
        <v>4</v>
      </c>
    </row>
    <row r="9" spans="2:13" x14ac:dyDescent="0.45">
      <c r="E9" s="6">
        <f xml:space="preserve"> E8+ 1</f>
        <v>45112</v>
      </c>
      <c r="G9" s="7">
        <v>0.58333333333333304</v>
      </c>
    </row>
    <row r="10" spans="2:13" x14ac:dyDescent="0.45">
      <c r="E10" s="6">
        <f t="shared" ref="E10:E66" si="0" xml:space="preserve"> E9+ 1</f>
        <v>45113</v>
      </c>
      <c r="G10" s="7">
        <v>0.625</v>
      </c>
    </row>
    <row r="11" spans="2:13" x14ac:dyDescent="0.45">
      <c r="E11" s="6">
        <f t="shared" si="0"/>
        <v>45114</v>
      </c>
      <c r="G11" s="7">
        <v>0.66666666666666696</v>
      </c>
    </row>
    <row r="12" spans="2:13" x14ac:dyDescent="0.45">
      <c r="E12" s="6">
        <f t="shared" si="0"/>
        <v>45115</v>
      </c>
      <c r="G12" s="7">
        <v>0.70833333333333304</v>
      </c>
    </row>
    <row r="13" spans="2:13" x14ac:dyDescent="0.45">
      <c r="E13" s="6">
        <f t="shared" si="0"/>
        <v>45116</v>
      </c>
      <c r="G13" s="7">
        <v>0.75</v>
      </c>
    </row>
    <row r="14" spans="2:13" x14ac:dyDescent="0.45">
      <c r="E14" s="6">
        <f t="shared" si="0"/>
        <v>45117</v>
      </c>
    </row>
    <row r="15" spans="2:13" x14ac:dyDescent="0.45">
      <c r="E15" s="6">
        <f t="shared" si="0"/>
        <v>45118</v>
      </c>
    </row>
    <row r="16" spans="2:13" x14ac:dyDescent="0.45">
      <c r="E16" s="6">
        <f t="shared" si="0"/>
        <v>45119</v>
      </c>
    </row>
    <row r="17" spans="5:5" x14ac:dyDescent="0.45">
      <c r="E17" s="6">
        <f t="shared" si="0"/>
        <v>45120</v>
      </c>
    </row>
    <row r="18" spans="5:5" x14ac:dyDescent="0.45">
      <c r="E18" s="6">
        <f t="shared" si="0"/>
        <v>45121</v>
      </c>
    </row>
    <row r="19" spans="5:5" x14ac:dyDescent="0.45">
      <c r="E19" s="6">
        <f t="shared" si="0"/>
        <v>45122</v>
      </c>
    </row>
    <row r="20" spans="5:5" x14ac:dyDescent="0.45">
      <c r="E20" s="6">
        <f t="shared" si="0"/>
        <v>45123</v>
      </c>
    </row>
    <row r="21" spans="5:5" x14ac:dyDescent="0.45">
      <c r="E21" s="6">
        <f t="shared" si="0"/>
        <v>45124</v>
      </c>
    </row>
    <row r="22" spans="5:5" x14ac:dyDescent="0.45">
      <c r="E22" s="6">
        <f t="shared" si="0"/>
        <v>45125</v>
      </c>
    </row>
    <row r="23" spans="5:5" x14ac:dyDescent="0.45">
      <c r="E23" s="6">
        <f t="shared" si="0"/>
        <v>45126</v>
      </c>
    </row>
    <row r="24" spans="5:5" x14ac:dyDescent="0.45">
      <c r="E24" s="6">
        <f t="shared" si="0"/>
        <v>45127</v>
      </c>
    </row>
    <row r="25" spans="5:5" x14ac:dyDescent="0.45">
      <c r="E25" s="6">
        <f t="shared" si="0"/>
        <v>45128</v>
      </c>
    </row>
    <row r="26" spans="5:5" x14ac:dyDescent="0.45">
      <c r="E26" s="6">
        <f t="shared" si="0"/>
        <v>45129</v>
      </c>
    </row>
    <row r="27" spans="5:5" x14ac:dyDescent="0.45">
      <c r="E27" s="6">
        <f t="shared" si="0"/>
        <v>45130</v>
      </c>
    </row>
    <row r="28" spans="5:5" x14ac:dyDescent="0.45">
      <c r="E28" s="6">
        <f t="shared" si="0"/>
        <v>45131</v>
      </c>
    </row>
    <row r="29" spans="5:5" x14ac:dyDescent="0.45">
      <c r="E29" s="6">
        <f t="shared" si="0"/>
        <v>45132</v>
      </c>
    </row>
    <row r="30" spans="5:5" x14ac:dyDescent="0.45">
      <c r="E30" s="6">
        <f t="shared" si="0"/>
        <v>45133</v>
      </c>
    </row>
    <row r="31" spans="5:5" x14ac:dyDescent="0.45">
      <c r="E31" s="6">
        <f t="shared" si="0"/>
        <v>45134</v>
      </c>
    </row>
    <row r="32" spans="5:5" x14ac:dyDescent="0.45">
      <c r="E32" s="6">
        <f t="shared" si="0"/>
        <v>45135</v>
      </c>
    </row>
    <row r="33" spans="5:5" x14ac:dyDescent="0.45">
      <c r="E33" s="6">
        <f t="shared" si="0"/>
        <v>45136</v>
      </c>
    </row>
    <row r="34" spans="5:5" x14ac:dyDescent="0.45">
      <c r="E34" s="6">
        <f t="shared" si="0"/>
        <v>45137</v>
      </c>
    </row>
    <row r="35" spans="5:5" x14ac:dyDescent="0.45">
      <c r="E35" s="6">
        <f t="shared" si="0"/>
        <v>45138</v>
      </c>
    </row>
    <row r="36" spans="5:5" x14ac:dyDescent="0.45">
      <c r="E36" s="6">
        <f t="shared" si="0"/>
        <v>45139</v>
      </c>
    </row>
    <row r="37" spans="5:5" x14ac:dyDescent="0.45">
      <c r="E37" s="6">
        <f t="shared" si="0"/>
        <v>45140</v>
      </c>
    </row>
    <row r="38" spans="5:5" x14ac:dyDescent="0.45">
      <c r="E38" s="6">
        <f t="shared" si="0"/>
        <v>45141</v>
      </c>
    </row>
    <row r="39" spans="5:5" x14ac:dyDescent="0.45">
      <c r="E39" s="6">
        <f t="shared" si="0"/>
        <v>45142</v>
      </c>
    </row>
    <row r="40" spans="5:5" x14ac:dyDescent="0.45">
      <c r="E40" s="6">
        <f t="shared" si="0"/>
        <v>45143</v>
      </c>
    </row>
    <row r="41" spans="5:5" x14ac:dyDescent="0.45">
      <c r="E41" s="6">
        <f t="shared" si="0"/>
        <v>45144</v>
      </c>
    </row>
    <row r="42" spans="5:5" x14ac:dyDescent="0.45">
      <c r="E42" s="6">
        <f t="shared" si="0"/>
        <v>45145</v>
      </c>
    </row>
    <row r="43" spans="5:5" x14ac:dyDescent="0.45">
      <c r="E43" s="6">
        <f t="shared" si="0"/>
        <v>45146</v>
      </c>
    </row>
    <row r="44" spans="5:5" x14ac:dyDescent="0.45">
      <c r="E44" s="6">
        <f t="shared" si="0"/>
        <v>45147</v>
      </c>
    </row>
    <row r="45" spans="5:5" x14ac:dyDescent="0.45">
      <c r="E45" s="6">
        <f t="shared" si="0"/>
        <v>45148</v>
      </c>
    </row>
    <row r="46" spans="5:5" x14ac:dyDescent="0.45">
      <c r="E46" s="6">
        <f t="shared" si="0"/>
        <v>45149</v>
      </c>
    </row>
    <row r="47" spans="5:5" x14ac:dyDescent="0.45">
      <c r="E47" s="6">
        <f t="shared" si="0"/>
        <v>45150</v>
      </c>
    </row>
    <row r="48" spans="5:5" x14ac:dyDescent="0.45">
      <c r="E48" s="6">
        <f t="shared" si="0"/>
        <v>45151</v>
      </c>
    </row>
    <row r="49" spans="5:5" x14ac:dyDescent="0.45">
      <c r="E49" s="6">
        <f t="shared" si="0"/>
        <v>45152</v>
      </c>
    </row>
    <row r="50" spans="5:5" x14ac:dyDescent="0.45">
      <c r="E50" s="6">
        <f t="shared" si="0"/>
        <v>45153</v>
      </c>
    </row>
    <row r="51" spans="5:5" x14ac:dyDescent="0.45">
      <c r="E51" s="6">
        <f t="shared" si="0"/>
        <v>45154</v>
      </c>
    </row>
    <row r="52" spans="5:5" x14ac:dyDescent="0.45">
      <c r="E52" s="6">
        <f t="shared" si="0"/>
        <v>45155</v>
      </c>
    </row>
    <row r="53" spans="5:5" x14ac:dyDescent="0.45">
      <c r="E53" s="6">
        <f t="shared" si="0"/>
        <v>45156</v>
      </c>
    </row>
    <row r="54" spans="5:5" x14ac:dyDescent="0.45">
      <c r="E54" s="6">
        <f t="shared" si="0"/>
        <v>45157</v>
      </c>
    </row>
    <row r="55" spans="5:5" x14ac:dyDescent="0.45">
      <c r="E55" s="6">
        <f t="shared" si="0"/>
        <v>45158</v>
      </c>
    </row>
    <row r="56" spans="5:5" x14ac:dyDescent="0.45">
      <c r="E56" s="6">
        <f t="shared" si="0"/>
        <v>45159</v>
      </c>
    </row>
    <row r="57" spans="5:5" x14ac:dyDescent="0.45">
      <c r="E57" s="6">
        <f t="shared" si="0"/>
        <v>45160</v>
      </c>
    </row>
    <row r="58" spans="5:5" x14ac:dyDescent="0.45">
      <c r="E58" s="6">
        <f t="shared" si="0"/>
        <v>45161</v>
      </c>
    </row>
    <row r="59" spans="5:5" x14ac:dyDescent="0.45">
      <c r="E59" s="6">
        <f t="shared" si="0"/>
        <v>45162</v>
      </c>
    </row>
    <row r="60" spans="5:5" x14ac:dyDescent="0.45">
      <c r="E60" s="6">
        <f t="shared" si="0"/>
        <v>45163</v>
      </c>
    </row>
    <row r="61" spans="5:5" x14ac:dyDescent="0.45">
      <c r="E61" s="6">
        <f t="shared" si="0"/>
        <v>45164</v>
      </c>
    </row>
    <row r="62" spans="5:5" x14ac:dyDescent="0.45">
      <c r="E62" s="6">
        <f t="shared" si="0"/>
        <v>45165</v>
      </c>
    </row>
    <row r="63" spans="5:5" x14ac:dyDescent="0.45">
      <c r="E63" s="6">
        <f t="shared" si="0"/>
        <v>45166</v>
      </c>
    </row>
    <row r="64" spans="5:5" x14ac:dyDescent="0.45">
      <c r="E64" s="6">
        <f t="shared" si="0"/>
        <v>45167</v>
      </c>
    </row>
    <row r="65" spans="5:5" x14ac:dyDescent="0.45">
      <c r="E65" s="6">
        <f t="shared" si="0"/>
        <v>45168</v>
      </c>
    </row>
    <row r="66" spans="5:5" x14ac:dyDescent="0.45">
      <c r="E66" s="6">
        <f t="shared" si="0"/>
        <v>45169</v>
      </c>
    </row>
    <row r="67" spans="5:5" x14ac:dyDescent="0.45">
      <c r="E67" s="1"/>
    </row>
    <row r="68" spans="5:5" x14ac:dyDescent="0.45">
      <c r="E68" s="1"/>
    </row>
    <row r="69" spans="5:5" x14ac:dyDescent="0.45">
      <c r="E69" s="1"/>
    </row>
    <row r="70" spans="5:5" x14ac:dyDescent="0.45">
      <c r="E70" s="1"/>
    </row>
    <row r="71" spans="5:5" x14ac:dyDescent="0.45">
      <c r="E71" s="1"/>
    </row>
    <row r="72" spans="5:5" x14ac:dyDescent="0.45">
      <c r="E72" s="1"/>
    </row>
    <row r="73" spans="5:5" x14ac:dyDescent="0.45">
      <c r="E73" s="1"/>
    </row>
    <row r="74" spans="5:5" x14ac:dyDescent="0.45">
      <c r="E74" s="1"/>
    </row>
    <row r="75" spans="5:5" x14ac:dyDescent="0.45">
      <c r="E75" s="1"/>
    </row>
    <row r="76" spans="5:5" x14ac:dyDescent="0.45">
      <c r="E76" s="1"/>
    </row>
    <row r="77" spans="5:5" x14ac:dyDescent="0.45">
      <c r="E77" s="1"/>
    </row>
    <row r="78" spans="5:5" x14ac:dyDescent="0.45">
      <c r="E78" s="1"/>
    </row>
    <row r="79" spans="5:5" x14ac:dyDescent="0.45">
      <c r="E79" s="1"/>
    </row>
    <row r="80" spans="5:5" x14ac:dyDescent="0.45">
      <c r="E80" s="1"/>
    </row>
    <row r="81" spans="5:5" x14ac:dyDescent="0.45">
      <c r="E81" s="1"/>
    </row>
    <row r="82" spans="5:5" x14ac:dyDescent="0.45">
      <c r="E82" s="1"/>
    </row>
    <row r="83" spans="5:5" x14ac:dyDescent="0.45">
      <c r="E83" s="1"/>
    </row>
    <row r="84" spans="5:5" x14ac:dyDescent="0.45">
      <c r="E84" s="1"/>
    </row>
    <row r="85" spans="5:5" x14ac:dyDescent="0.45">
      <c r="E85" s="1"/>
    </row>
    <row r="86" spans="5:5" x14ac:dyDescent="0.45">
      <c r="E86" s="1"/>
    </row>
    <row r="87" spans="5:5" x14ac:dyDescent="0.45">
      <c r="E87" s="1"/>
    </row>
    <row r="88" spans="5:5" x14ac:dyDescent="0.45">
      <c r="E88" s="1"/>
    </row>
    <row r="89" spans="5:5" x14ac:dyDescent="0.45">
      <c r="E89" s="1"/>
    </row>
    <row r="90" spans="5:5" x14ac:dyDescent="0.45">
      <c r="E90" s="1"/>
    </row>
    <row r="91" spans="5:5" x14ac:dyDescent="0.45">
      <c r="E91" s="1"/>
    </row>
    <row r="92" spans="5:5" x14ac:dyDescent="0.45">
      <c r="E92" s="1"/>
    </row>
    <row r="93" spans="5:5" x14ac:dyDescent="0.45">
      <c r="E93" s="1"/>
    </row>
    <row r="94" spans="5:5" x14ac:dyDescent="0.45">
      <c r="E94" s="1"/>
    </row>
    <row r="95" spans="5:5" x14ac:dyDescent="0.45">
      <c r="E95" s="1"/>
    </row>
    <row r="96" spans="5:5" x14ac:dyDescent="0.45">
      <c r="E96" s="1"/>
    </row>
    <row r="97" spans="5:5" x14ac:dyDescent="0.45">
      <c r="E97" s="1"/>
    </row>
    <row r="98" spans="5:5" x14ac:dyDescent="0.45">
      <c r="E98" s="1"/>
    </row>
    <row r="99" spans="5:5" x14ac:dyDescent="0.45">
      <c r="E99" s="1"/>
    </row>
    <row r="100" spans="5:5" x14ac:dyDescent="0.45">
      <c r="E100" s="1"/>
    </row>
    <row r="101" spans="5:5" x14ac:dyDescent="0.45">
      <c r="E101" s="1"/>
    </row>
    <row r="102" spans="5:5" x14ac:dyDescent="0.45">
      <c r="E102" s="1"/>
    </row>
    <row r="103" spans="5:5" x14ac:dyDescent="0.45">
      <c r="E103" s="1"/>
    </row>
    <row r="104" spans="5:5" x14ac:dyDescent="0.45">
      <c r="E104" s="1"/>
    </row>
    <row r="105" spans="5:5" x14ac:dyDescent="0.45">
      <c r="E105" s="1"/>
    </row>
    <row r="106" spans="5:5" x14ac:dyDescent="0.45">
      <c r="E106" s="1"/>
    </row>
    <row r="107" spans="5:5" x14ac:dyDescent="0.45">
      <c r="E107" s="1"/>
    </row>
    <row r="108" spans="5:5" x14ac:dyDescent="0.45">
      <c r="E108" s="1"/>
    </row>
    <row r="109" spans="5:5" x14ac:dyDescent="0.45">
      <c r="E109" s="1"/>
    </row>
    <row r="110" spans="5:5" x14ac:dyDescent="0.45">
      <c r="E110" s="1"/>
    </row>
    <row r="111" spans="5:5" x14ac:dyDescent="0.45">
      <c r="E111" s="1"/>
    </row>
    <row r="112" spans="5:5" x14ac:dyDescent="0.45">
      <c r="E112" s="1"/>
    </row>
    <row r="113" spans="5:5" x14ac:dyDescent="0.45">
      <c r="E113" s="1"/>
    </row>
    <row r="114" spans="5:5" x14ac:dyDescent="0.45">
      <c r="E114" s="1"/>
    </row>
    <row r="115" spans="5:5" x14ac:dyDescent="0.45">
      <c r="E115" s="1"/>
    </row>
    <row r="116" spans="5:5" x14ac:dyDescent="0.45">
      <c r="E116" s="1"/>
    </row>
    <row r="117" spans="5:5" x14ac:dyDescent="0.45">
      <c r="E117" s="1"/>
    </row>
    <row r="118" spans="5:5" x14ac:dyDescent="0.45">
      <c r="E118" s="1"/>
    </row>
    <row r="119" spans="5:5" x14ac:dyDescent="0.45">
      <c r="E119" s="1"/>
    </row>
    <row r="120" spans="5:5" x14ac:dyDescent="0.45">
      <c r="E120" s="1"/>
    </row>
    <row r="121" spans="5:5" x14ac:dyDescent="0.45">
      <c r="E121" s="1"/>
    </row>
    <row r="122" spans="5:5" x14ac:dyDescent="0.45">
      <c r="E122" s="1"/>
    </row>
    <row r="123" spans="5:5" x14ac:dyDescent="0.45">
      <c r="E123" s="1"/>
    </row>
    <row r="124" spans="5:5" x14ac:dyDescent="0.45">
      <c r="E124" s="1"/>
    </row>
    <row r="125" spans="5:5" x14ac:dyDescent="0.45">
      <c r="E125" s="1"/>
    </row>
    <row r="126" spans="5:5" x14ac:dyDescent="0.45">
      <c r="E126" s="1"/>
    </row>
    <row r="127" spans="5:5" x14ac:dyDescent="0.45">
      <c r="E127" s="1"/>
    </row>
    <row r="128" spans="5:5" x14ac:dyDescent="0.45">
      <c r="E128" s="1"/>
    </row>
    <row r="129" spans="5:5" x14ac:dyDescent="0.45">
      <c r="E129" s="1"/>
    </row>
    <row r="130" spans="5:5" x14ac:dyDescent="0.45">
      <c r="E130" s="1"/>
    </row>
    <row r="131" spans="5:5" x14ac:dyDescent="0.45">
      <c r="E131" s="1"/>
    </row>
    <row r="132" spans="5:5" x14ac:dyDescent="0.45">
      <c r="E132" s="1"/>
    </row>
    <row r="133" spans="5:5" x14ac:dyDescent="0.45">
      <c r="E133" s="1"/>
    </row>
    <row r="134" spans="5:5" x14ac:dyDescent="0.45">
      <c r="E134" s="1"/>
    </row>
    <row r="135" spans="5:5" x14ac:dyDescent="0.45">
      <c r="E135" s="1"/>
    </row>
    <row r="136" spans="5:5" x14ac:dyDescent="0.45">
      <c r="E136" s="1"/>
    </row>
    <row r="137" spans="5:5" x14ac:dyDescent="0.45">
      <c r="E137" s="1"/>
    </row>
    <row r="138" spans="5:5" x14ac:dyDescent="0.45">
      <c r="E138" s="1"/>
    </row>
    <row r="139" spans="5:5" x14ac:dyDescent="0.45">
      <c r="E139" s="1"/>
    </row>
    <row r="140" spans="5:5" x14ac:dyDescent="0.45">
      <c r="E140" s="1"/>
    </row>
    <row r="141" spans="5:5" x14ac:dyDescent="0.45">
      <c r="E141" s="1"/>
    </row>
    <row r="142" spans="5:5" x14ac:dyDescent="0.45">
      <c r="E142" s="1"/>
    </row>
    <row r="143" spans="5:5" x14ac:dyDescent="0.45">
      <c r="E143" s="1"/>
    </row>
    <row r="144" spans="5:5" x14ac:dyDescent="0.45">
      <c r="E144" s="1"/>
    </row>
    <row r="145" spans="5:5" x14ac:dyDescent="0.45">
      <c r="E145" s="1"/>
    </row>
    <row r="146" spans="5:5" x14ac:dyDescent="0.45">
      <c r="E146" s="1"/>
    </row>
    <row r="147" spans="5:5" x14ac:dyDescent="0.45">
      <c r="E147" s="1"/>
    </row>
    <row r="148" spans="5:5" x14ac:dyDescent="0.45">
      <c r="E148" s="1"/>
    </row>
    <row r="149" spans="5:5" x14ac:dyDescent="0.45">
      <c r="E149" s="1"/>
    </row>
    <row r="150" spans="5:5" x14ac:dyDescent="0.45">
      <c r="E150" s="1"/>
    </row>
    <row r="151" spans="5:5" x14ac:dyDescent="0.45">
      <c r="E151" s="1"/>
    </row>
    <row r="152" spans="5:5" x14ac:dyDescent="0.45">
      <c r="E152" s="1"/>
    </row>
    <row r="153" spans="5:5" x14ac:dyDescent="0.45">
      <c r="E153" s="1"/>
    </row>
    <row r="154" spans="5:5" x14ac:dyDescent="0.45">
      <c r="E154" s="1"/>
    </row>
    <row r="155" spans="5:5" x14ac:dyDescent="0.45">
      <c r="E155" s="1"/>
    </row>
    <row r="156" spans="5:5" x14ac:dyDescent="0.45">
      <c r="E156" s="1"/>
    </row>
    <row r="157" spans="5:5" x14ac:dyDescent="0.45">
      <c r="E157" s="1"/>
    </row>
    <row r="158" spans="5:5" x14ac:dyDescent="0.45">
      <c r="E158" s="1"/>
    </row>
    <row r="159" spans="5:5" x14ac:dyDescent="0.45">
      <c r="E159" s="1"/>
    </row>
    <row r="160" spans="5:5" x14ac:dyDescent="0.45">
      <c r="E160" s="1"/>
    </row>
    <row r="161" spans="5:5" x14ac:dyDescent="0.45">
      <c r="E161" s="1"/>
    </row>
    <row r="162" spans="5:5" x14ac:dyDescent="0.45">
      <c r="E162" s="1"/>
    </row>
    <row r="163" spans="5:5" x14ac:dyDescent="0.45">
      <c r="E163" s="1"/>
    </row>
    <row r="164" spans="5:5" x14ac:dyDescent="0.45">
      <c r="E164" s="1"/>
    </row>
    <row r="165" spans="5:5" x14ac:dyDescent="0.45">
      <c r="E165" s="1"/>
    </row>
    <row r="166" spans="5:5" x14ac:dyDescent="0.45">
      <c r="E166" s="1"/>
    </row>
    <row r="167" spans="5:5" x14ac:dyDescent="0.45">
      <c r="E167" s="1"/>
    </row>
    <row r="168" spans="5:5" x14ac:dyDescent="0.45">
      <c r="E168" s="1"/>
    </row>
    <row r="169" spans="5:5" x14ac:dyDescent="0.45">
      <c r="E169" s="1"/>
    </row>
    <row r="170" spans="5:5" x14ac:dyDescent="0.45">
      <c r="E170" s="1"/>
    </row>
    <row r="171" spans="5:5" x14ac:dyDescent="0.45">
      <c r="E171" s="1"/>
    </row>
    <row r="172" spans="5:5" x14ac:dyDescent="0.45">
      <c r="E172" s="1"/>
    </row>
    <row r="173" spans="5:5" x14ac:dyDescent="0.45">
      <c r="E173" s="1"/>
    </row>
    <row r="174" spans="5:5" x14ac:dyDescent="0.45">
      <c r="E174" s="1"/>
    </row>
    <row r="175" spans="5:5" x14ac:dyDescent="0.45">
      <c r="E175" s="1"/>
    </row>
    <row r="176" spans="5:5" x14ac:dyDescent="0.45">
      <c r="E176" s="1"/>
    </row>
    <row r="177" spans="5:5" x14ac:dyDescent="0.45">
      <c r="E177" s="1"/>
    </row>
    <row r="178" spans="5:5" x14ac:dyDescent="0.45">
      <c r="E178" s="1"/>
    </row>
    <row r="179" spans="5:5" x14ac:dyDescent="0.45">
      <c r="E179" s="1"/>
    </row>
    <row r="180" spans="5:5" x14ac:dyDescent="0.45">
      <c r="E180" s="1"/>
    </row>
    <row r="181" spans="5:5" x14ac:dyDescent="0.45">
      <c r="E181" s="1"/>
    </row>
    <row r="182" spans="5:5" x14ac:dyDescent="0.45">
      <c r="E182" s="1"/>
    </row>
    <row r="183" spans="5:5" x14ac:dyDescent="0.45">
      <c r="E183" s="1"/>
    </row>
    <row r="184" spans="5:5" x14ac:dyDescent="0.45">
      <c r="E184" s="1"/>
    </row>
    <row r="185" spans="5:5" x14ac:dyDescent="0.45">
      <c r="E185" s="1"/>
    </row>
    <row r="186" spans="5:5" x14ac:dyDescent="0.45">
      <c r="E186" s="1"/>
    </row>
    <row r="187" spans="5:5" x14ac:dyDescent="0.45">
      <c r="E187" s="1"/>
    </row>
    <row r="188" spans="5:5" x14ac:dyDescent="0.45">
      <c r="E188" s="1"/>
    </row>
    <row r="189" spans="5:5" x14ac:dyDescent="0.45">
      <c r="E189" s="1"/>
    </row>
    <row r="190" spans="5:5" x14ac:dyDescent="0.45">
      <c r="E190" s="1"/>
    </row>
    <row r="191" spans="5:5" x14ac:dyDescent="0.45">
      <c r="E191" s="1"/>
    </row>
    <row r="192" spans="5:5" x14ac:dyDescent="0.45">
      <c r="E192" s="1"/>
    </row>
    <row r="193" spans="5:5" x14ac:dyDescent="0.45">
      <c r="E193" s="1"/>
    </row>
    <row r="194" spans="5:5" x14ac:dyDescent="0.45">
      <c r="E194" s="1"/>
    </row>
    <row r="195" spans="5:5" x14ac:dyDescent="0.45">
      <c r="E195" s="1"/>
    </row>
    <row r="196" spans="5:5" x14ac:dyDescent="0.45">
      <c r="E196" s="1"/>
    </row>
    <row r="197" spans="5:5" x14ac:dyDescent="0.45">
      <c r="E197" s="1"/>
    </row>
    <row r="198" spans="5:5" x14ac:dyDescent="0.45">
      <c r="E198" s="1"/>
    </row>
    <row r="199" spans="5:5" x14ac:dyDescent="0.45">
      <c r="E199" s="1"/>
    </row>
    <row r="200" spans="5:5" x14ac:dyDescent="0.45">
      <c r="E200" s="1"/>
    </row>
    <row r="201" spans="5:5" x14ac:dyDescent="0.45">
      <c r="E201" s="1"/>
    </row>
    <row r="202" spans="5:5" x14ac:dyDescent="0.45">
      <c r="E202" s="1"/>
    </row>
    <row r="203" spans="5:5" x14ac:dyDescent="0.45">
      <c r="E203" s="1"/>
    </row>
    <row r="204" spans="5:5" x14ac:dyDescent="0.45">
      <c r="E204" s="1"/>
    </row>
    <row r="205" spans="5:5" x14ac:dyDescent="0.45">
      <c r="E205" s="1"/>
    </row>
    <row r="206" spans="5:5" x14ac:dyDescent="0.45">
      <c r="E206" s="1"/>
    </row>
    <row r="207" spans="5:5" x14ac:dyDescent="0.45">
      <c r="E207" s="1"/>
    </row>
    <row r="208" spans="5:5" x14ac:dyDescent="0.45">
      <c r="E208" s="1"/>
    </row>
    <row r="209" spans="5:5" x14ac:dyDescent="0.45">
      <c r="E209" s="1"/>
    </row>
    <row r="210" spans="5:5" x14ac:dyDescent="0.45">
      <c r="E210" s="1"/>
    </row>
    <row r="211" spans="5:5" x14ac:dyDescent="0.45">
      <c r="E211" s="1"/>
    </row>
    <row r="212" spans="5:5" x14ac:dyDescent="0.45">
      <c r="E212" s="1"/>
    </row>
    <row r="213" spans="5:5" x14ac:dyDescent="0.45">
      <c r="E213" s="1"/>
    </row>
    <row r="214" spans="5:5" x14ac:dyDescent="0.45">
      <c r="E214" s="1"/>
    </row>
    <row r="215" spans="5:5" x14ac:dyDescent="0.45">
      <c r="E215" s="1"/>
    </row>
    <row r="216" spans="5:5" x14ac:dyDescent="0.45">
      <c r="E216" s="1"/>
    </row>
    <row r="217" spans="5:5" x14ac:dyDescent="0.45">
      <c r="E217" s="1"/>
    </row>
    <row r="218" spans="5:5" x14ac:dyDescent="0.45">
      <c r="E218" s="1"/>
    </row>
    <row r="219" spans="5:5" x14ac:dyDescent="0.45">
      <c r="E219" s="1"/>
    </row>
    <row r="220" spans="5:5" x14ac:dyDescent="0.45">
      <c r="E220" s="1"/>
    </row>
    <row r="221" spans="5:5" x14ac:dyDescent="0.45">
      <c r="E221" s="1"/>
    </row>
    <row r="222" spans="5:5" x14ac:dyDescent="0.45">
      <c r="E222" s="1"/>
    </row>
    <row r="223" spans="5:5" x14ac:dyDescent="0.45">
      <c r="E223" s="1"/>
    </row>
    <row r="224" spans="5:5" x14ac:dyDescent="0.45">
      <c r="E224" s="1"/>
    </row>
    <row r="225" spans="5:5" x14ac:dyDescent="0.45">
      <c r="E225" s="1"/>
    </row>
    <row r="226" spans="5:5" x14ac:dyDescent="0.45">
      <c r="E226" s="1"/>
    </row>
    <row r="227" spans="5:5" x14ac:dyDescent="0.45">
      <c r="E227" s="1"/>
    </row>
    <row r="228" spans="5:5" x14ac:dyDescent="0.45">
      <c r="E228" s="1"/>
    </row>
    <row r="229" spans="5:5" x14ac:dyDescent="0.45">
      <c r="E229" s="1"/>
    </row>
    <row r="230" spans="5:5" x14ac:dyDescent="0.45">
      <c r="E230" s="1"/>
    </row>
    <row r="231" spans="5:5" x14ac:dyDescent="0.45">
      <c r="E231" s="1"/>
    </row>
    <row r="232" spans="5:5" x14ac:dyDescent="0.45">
      <c r="E232" s="1"/>
    </row>
    <row r="233" spans="5:5" x14ac:dyDescent="0.45">
      <c r="E233" s="1"/>
    </row>
    <row r="234" spans="5:5" x14ac:dyDescent="0.45">
      <c r="E234" s="1"/>
    </row>
    <row r="235" spans="5:5" x14ac:dyDescent="0.45">
      <c r="E235" s="1"/>
    </row>
    <row r="236" spans="5:5" x14ac:dyDescent="0.45">
      <c r="E236" s="1"/>
    </row>
    <row r="237" spans="5:5" x14ac:dyDescent="0.45">
      <c r="E237" s="1"/>
    </row>
    <row r="238" spans="5:5" x14ac:dyDescent="0.45">
      <c r="E238" s="1"/>
    </row>
    <row r="239" spans="5:5" x14ac:dyDescent="0.45">
      <c r="E239" s="1"/>
    </row>
    <row r="240" spans="5:5" x14ac:dyDescent="0.45">
      <c r="E240" s="1"/>
    </row>
    <row r="241" spans="5:5" x14ac:dyDescent="0.45">
      <c r="E241" s="1"/>
    </row>
    <row r="242" spans="5:5" x14ac:dyDescent="0.45">
      <c r="E242" s="1"/>
    </row>
    <row r="243" spans="5:5" x14ac:dyDescent="0.45">
      <c r="E243" s="1"/>
    </row>
    <row r="244" spans="5:5" x14ac:dyDescent="0.45">
      <c r="E244" s="1"/>
    </row>
    <row r="245" spans="5:5" x14ac:dyDescent="0.45">
      <c r="E245" s="1"/>
    </row>
    <row r="246" spans="5:5" x14ac:dyDescent="0.45">
      <c r="E246" s="1"/>
    </row>
    <row r="247" spans="5:5" x14ac:dyDescent="0.45">
      <c r="E247" s="1"/>
    </row>
    <row r="248" spans="5:5" x14ac:dyDescent="0.45">
      <c r="E248" s="1"/>
    </row>
    <row r="249" spans="5:5" x14ac:dyDescent="0.45">
      <c r="E249" s="1"/>
    </row>
    <row r="250" spans="5:5" x14ac:dyDescent="0.45">
      <c r="E250" s="1"/>
    </row>
    <row r="251" spans="5:5" x14ac:dyDescent="0.45">
      <c r="E251" s="1"/>
    </row>
    <row r="252" spans="5:5" x14ac:dyDescent="0.45">
      <c r="E252" s="1"/>
    </row>
    <row r="253" spans="5:5" x14ac:dyDescent="0.45">
      <c r="E253" s="1"/>
    </row>
    <row r="254" spans="5:5" x14ac:dyDescent="0.45">
      <c r="E254" s="1"/>
    </row>
    <row r="255" spans="5:5" x14ac:dyDescent="0.45">
      <c r="E255" s="1"/>
    </row>
    <row r="256" spans="5:5" x14ac:dyDescent="0.45">
      <c r="E256" s="1"/>
    </row>
    <row r="257" spans="5:5" x14ac:dyDescent="0.45">
      <c r="E257" s="1"/>
    </row>
    <row r="258" spans="5:5" x14ac:dyDescent="0.45">
      <c r="E258" s="1"/>
    </row>
    <row r="259" spans="5:5" x14ac:dyDescent="0.45">
      <c r="E259" s="1"/>
    </row>
    <row r="260" spans="5:5" x14ac:dyDescent="0.45">
      <c r="E260" s="1"/>
    </row>
    <row r="261" spans="5:5" x14ac:dyDescent="0.45">
      <c r="E261" s="1"/>
    </row>
  </sheetData>
  <dataValidations count="1">
    <dataValidation type="list" allowBlank="1" showInputMessage="1" showErrorMessage="1" sqref="K9" xr:uid="{143C7B77-6319-AC4F-8F74-DE5B86172AA7}">
      <formula1>$E$5:$E$66</formula1>
    </dataValidation>
  </dataValidations>
  <pageMargins left="0.7" right="0.7" top="0.75" bottom="0.75" header="0.3" footer="0.3"/>
  <pageSetup paperSize="9" orientation="portrait" horizontalDpi="0" verticalDpi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</vt:lpstr>
      <vt:lpstr>Planning hebdomadaire</vt:lpstr>
      <vt:lpstr>Base de données adhérents</vt:lpstr>
      <vt:lpstr>Base de données réservations</vt:lpstr>
      <vt:lpstr>Taux d'occupation</vt:lpstr>
      <vt:lpstr>Sources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CREEA Maitrise</dc:creator>
  <cp:lastModifiedBy>lothinnjohtchappi</cp:lastModifiedBy>
  <dcterms:created xsi:type="dcterms:W3CDTF">2022-11-16T13:54:55Z</dcterms:created>
  <dcterms:modified xsi:type="dcterms:W3CDTF">2022-12-12T02:19:51Z</dcterms:modified>
</cp:coreProperties>
</file>