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BILAN" sheetId="41" r:id="rId1"/>
    <sheet name="BDD-Expé" sheetId="1" r:id="rId2"/>
    <sheet name="BDD-Récep" sheetId="3" r:id="rId3"/>
    <sheet name="BDD-Cariste" sheetId="2" r:id="rId4"/>
    <sheet name="13.09" sheetId="95" r:id="rId5"/>
    <sheet name="12.09" sheetId="94" r:id="rId6"/>
    <sheet name="11.09" sheetId="93" r:id="rId7"/>
    <sheet name="10.09" sheetId="92" r:id="rId8"/>
    <sheet name="09.09" sheetId="85" r:id="rId9"/>
    <sheet name="TCD" sheetId="4" state="hidden" r:id="rId10"/>
  </sheets>
  <calcPr calcId="152511"/>
  <pivotCaches>
    <pivotCache cacheId="0" r:id="rId11"/>
    <pivotCache cacheId="1" r:id="rId12"/>
    <pivotCache cacheId="5" r:id="rId13"/>
  </pivotCaches>
</workbook>
</file>

<file path=xl/calcChain.xml><?xml version="1.0" encoding="utf-8"?>
<calcChain xmlns="http://schemas.openxmlformats.org/spreadsheetml/2006/main">
  <c r="D6" i="41" l="1"/>
  <c r="D7" i="41"/>
  <c r="D8" i="41"/>
  <c r="D9" i="41"/>
  <c r="D10" i="41"/>
  <c r="D11" i="41"/>
  <c r="D12" i="41"/>
  <c r="D13" i="41"/>
  <c r="D14" i="41"/>
  <c r="D15" i="41"/>
  <c r="D16" i="41"/>
  <c r="D17" i="41"/>
  <c r="D18" i="41"/>
  <c r="D19" i="41"/>
  <c r="D20" i="41"/>
  <c r="D21" i="41"/>
  <c r="D22" i="41"/>
  <c r="D23" i="41"/>
  <c r="D24" i="41"/>
  <c r="D25" i="41"/>
  <c r="D26" i="41"/>
  <c r="D27" i="41"/>
  <c r="D28" i="41"/>
  <c r="D29" i="41"/>
  <c r="D30" i="41"/>
  <c r="D31" i="41"/>
  <c r="D32" i="41"/>
  <c r="D33" i="41"/>
  <c r="D34" i="41"/>
  <c r="D35" i="41"/>
  <c r="D36" i="41"/>
  <c r="D37" i="41"/>
  <c r="D38" i="41"/>
  <c r="D39" i="41"/>
  <c r="D40" i="41"/>
  <c r="D41" i="41"/>
  <c r="D42" i="41"/>
  <c r="D43" i="41"/>
  <c r="D44" i="41"/>
  <c r="D45" i="41"/>
  <c r="D46" i="41"/>
  <c r="D47" i="41"/>
  <c r="D48" i="41"/>
  <c r="D5" i="41"/>
  <c r="C6" i="41"/>
  <c r="C7" i="41"/>
  <c r="C8" i="41"/>
  <c r="C9" i="41"/>
  <c r="C10" i="41"/>
  <c r="C11" i="41"/>
  <c r="C12" i="41"/>
  <c r="C13" i="41"/>
  <c r="C14" i="41"/>
  <c r="C15" i="41"/>
  <c r="C16" i="41"/>
  <c r="C17" i="41"/>
  <c r="C18" i="41"/>
  <c r="C19" i="41"/>
  <c r="C20" i="41"/>
  <c r="C21" i="41"/>
  <c r="C22" i="41"/>
  <c r="C23" i="41"/>
  <c r="C24" i="41"/>
  <c r="C25" i="41"/>
  <c r="C26" i="41"/>
  <c r="C27" i="41"/>
  <c r="C28" i="41"/>
  <c r="C29" i="41"/>
  <c r="C30" i="41"/>
  <c r="C31" i="41"/>
  <c r="C32" i="41"/>
  <c r="C33" i="41"/>
  <c r="C34" i="41"/>
  <c r="C35" i="41"/>
  <c r="C36" i="41"/>
  <c r="C37" i="41"/>
  <c r="C38" i="41"/>
  <c r="C39" i="41"/>
  <c r="C40" i="41"/>
  <c r="C41" i="41"/>
  <c r="C42" i="41"/>
  <c r="C43" i="41"/>
  <c r="C44" i="41"/>
  <c r="C45" i="41"/>
  <c r="C46" i="41"/>
  <c r="C47" i="41"/>
  <c r="C48" i="41"/>
  <c r="C5" i="41"/>
  <c r="G6" i="41"/>
  <c r="G7" i="41"/>
  <c r="G8" i="41"/>
  <c r="G9" i="41"/>
  <c r="G10" i="41"/>
  <c r="G11" i="41"/>
  <c r="G12" i="41"/>
  <c r="G13" i="41"/>
  <c r="G14" i="41"/>
  <c r="G15" i="41"/>
  <c r="G16" i="41"/>
  <c r="G17" i="41"/>
  <c r="G18" i="41"/>
  <c r="G19" i="41"/>
  <c r="G20" i="41"/>
  <c r="G21" i="41"/>
  <c r="G22" i="41"/>
  <c r="G23" i="41"/>
  <c r="G24" i="41"/>
  <c r="G25" i="41"/>
  <c r="G26" i="41"/>
  <c r="G27" i="41"/>
  <c r="G28" i="41"/>
  <c r="G29" i="41"/>
  <c r="G30" i="41"/>
  <c r="G31" i="41"/>
  <c r="G32" i="41"/>
  <c r="G33" i="41"/>
  <c r="G34" i="41"/>
  <c r="G35" i="41"/>
  <c r="G36" i="41"/>
  <c r="G37" i="41"/>
  <c r="G38" i="41"/>
  <c r="G39" i="41"/>
  <c r="G40" i="41"/>
  <c r="G41" i="41"/>
  <c r="G42" i="41"/>
  <c r="G43" i="41"/>
  <c r="G44" i="41"/>
  <c r="G45" i="41"/>
  <c r="G46" i="41"/>
  <c r="G47" i="41"/>
  <c r="G48" i="41"/>
  <c r="G5" i="41"/>
  <c r="J6" i="41"/>
  <c r="J7" i="41"/>
  <c r="J8" i="41"/>
  <c r="J9" i="41"/>
  <c r="J10" i="41"/>
  <c r="J11" i="41"/>
  <c r="J12" i="41"/>
  <c r="J13" i="41"/>
  <c r="J14" i="41"/>
  <c r="J15" i="41"/>
  <c r="J16" i="41"/>
  <c r="J17" i="41"/>
  <c r="J18" i="41"/>
  <c r="J19" i="41"/>
  <c r="J20" i="41"/>
  <c r="J21" i="41"/>
  <c r="J22" i="41"/>
  <c r="J23" i="41"/>
  <c r="J24" i="41"/>
  <c r="J25" i="41"/>
  <c r="J26" i="41"/>
  <c r="J27" i="41"/>
  <c r="J28" i="41"/>
  <c r="J29" i="41"/>
  <c r="J30" i="41"/>
  <c r="J31" i="41"/>
  <c r="J32" i="41"/>
  <c r="J33" i="41"/>
  <c r="J34" i="41"/>
  <c r="J35" i="41"/>
  <c r="J36" i="41"/>
  <c r="J37" i="41"/>
  <c r="J38" i="41"/>
  <c r="J39" i="41"/>
  <c r="J40" i="41"/>
  <c r="J41" i="41"/>
  <c r="J42" i="41"/>
  <c r="J43" i="41"/>
  <c r="J44" i="41"/>
  <c r="J45" i="41"/>
  <c r="J46" i="41"/>
  <c r="J47" i="41"/>
  <c r="J48" i="41"/>
  <c r="J5" i="41"/>
  <c r="I6" i="41"/>
  <c r="I7" i="41"/>
  <c r="I8" i="41"/>
  <c r="I9" i="41"/>
  <c r="I10" i="41"/>
  <c r="I11" i="41"/>
  <c r="I12" i="41"/>
  <c r="I13" i="41"/>
  <c r="I14" i="41"/>
  <c r="I15" i="41"/>
  <c r="I16" i="41"/>
  <c r="I17" i="41"/>
  <c r="I18" i="41"/>
  <c r="I19" i="41"/>
  <c r="I20" i="41"/>
  <c r="I21" i="41"/>
  <c r="I22" i="41"/>
  <c r="I23" i="41"/>
  <c r="I24" i="41"/>
  <c r="I25" i="41"/>
  <c r="I26" i="41"/>
  <c r="I27" i="41"/>
  <c r="I28" i="41"/>
  <c r="I29" i="41"/>
  <c r="I30" i="41"/>
  <c r="I31" i="41"/>
  <c r="I32" i="41"/>
  <c r="I33" i="41"/>
  <c r="I34" i="41"/>
  <c r="I35" i="41"/>
  <c r="I36" i="41"/>
  <c r="I37" i="41"/>
  <c r="I38" i="41"/>
  <c r="I39" i="41"/>
  <c r="I40" i="41"/>
  <c r="I41" i="41"/>
  <c r="I42" i="41"/>
  <c r="I43" i="41"/>
  <c r="I44" i="41"/>
  <c r="I45" i="41"/>
  <c r="I46" i="41"/>
  <c r="I47" i="41"/>
  <c r="I48" i="41"/>
  <c r="I5" i="41"/>
  <c r="F6" i="41"/>
  <c r="F7" i="41"/>
  <c r="F8" i="41"/>
  <c r="F9" i="41"/>
  <c r="F10" i="41"/>
  <c r="F11" i="41"/>
  <c r="F12" i="41"/>
  <c r="F13" i="41"/>
  <c r="F14" i="41"/>
  <c r="F15" i="41"/>
  <c r="F16" i="41"/>
  <c r="F17" i="41"/>
  <c r="F18" i="41"/>
  <c r="F19" i="41"/>
  <c r="F20" i="41"/>
  <c r="F21" i="41"/>
  <c r="F22" i="41"/>
  <c r="F23" i="41"/>
  <c r="F24" i="41"/>
  <c r="F25" i="41"/>
  <c r="F26" i="41"/>
  <c r="F27" i="41"/>
  <c r="F28" i="41"/>
  <c r="F29" i="41"/>
  <c r="F30" i="41"/>
  <c r="F31" i="41"/>
  <c r="F32" i="41"/>
  <c r="F33" i="41"/>
  <c r="F34" i="41"/>
  <c r="F35" i="41"/>
  <c r="F36" i="41"/>
  <c r="F37" i="41"/>
  <c r="F38" i="41"/>
  <c r="F39" i="41"/>
  <c r="F40" i="41"/>
  <c r="F41" i="41"/>
  <c r="F42" i="41"/>
  <c r="F43" i="41"/>
  <c r="F44" i="41"/>
  <c r="F45" i="41"/>
  <c r="F46" i="41"/>
  <c r="F47" i="41"/>
  <c r="F48" i="41"/>
  <c r="F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B33" i="41"/>
  <c r="B34" i="41"/>
  <c r="B35" i="41"/>
  <c r="B36" i="41"/>
  <c r="B37" i="41"/>
  <c r="B38" i="41"/>
  <c r="B39" i="41"/>
  <c r="B40" i="41"/>
  <c r="B41" i="41"/>
  <c r="B42" i="41"/>
  <c r="B43" i="41"/>
  <c r="B44" i="41"/>
  <c r="B45" i="41"/>
  <c r="B46" i="41"/>
  <c r="B47" i="41"/>
  <c r="B48" i="41"/>
  <c r="B5" i="41"/>
  <c r="E1" i="41" l="1"/>
  <c r="P1" i="4" l="1"/>
  <c r="P2" i="4" s="1"/>
  <c r="B1" i="4" l="1"/>
</calcChain>
</file>

<file path=xl/sharedStrings.xml><?xml version="1.0" encoding="utf-8"?>
<sst xmlns="http://schemas.openxmlformats.org/spreadsheetml/2006/main" count="426" uniqueCount="102">
  <si>
    <t>Du</t>
  </si>
  <si>
    <t>Au</t>
  </si>
  <si>
    <t>Code personne</t>
  </si>
  <si>
    <t>Nom</t>
  </si>
  <si>
    <t>Nombre de supports chargés</t>
  </si>
  <si>
    <t>BCOURT</t>
  </si>
  <si>
    <t>Bruno COURTOIS</t>
  </si>
  <si>
    <t>CCHERI</t>
  </si>
  <si>
    <t>Christophe CHERINO</t>
  </si>
  <si>
    <t>JIRESC</t>
  </si>
  <si>
    <t>Jimmy RESCANIERES</t>
  </si>
  <si>
    <t>P03</t>
  </si>
  <si>
    <t>ROUSSI</t>
  </si>
  <si>
    <t>Rousillon steve</t>
  </si>
  <si>
    <t>Date début</t>
  </si>
  <si>
    <t>Date fin</t>
  </si>
  <si>
    <t>Utilisateur</t>
  </si>
  <si>
    <t>R044CCHE</t>
  </si>
  <si>
    <t>Christophe CHERINO         EMB</t>
  </si>
  <si>
    <t>R044CMAA</t>
  </si>
  <si>
    <t>Christelle MARSAUD         ADM</t>
  </si>
  <si>
    <t>R044GMAA</t>
  </si>
  <si>
    <t>Gestion stock MARLY        ADM</t>
  </si>
  <si>
    <t>R044HMUE</t>
  </si>
  <si>
    <t>R044I07E</t>
  </si>
  <si>
    <t>INTERIM 7                  EMB</t>
  </si>
  <si>
    <t>R044I33E</t>
  </si>
  <si>
    <t>INTERIM 33                 EMB</t>
  </si>
  <si>
    <t>R044JIRE</t>
  </si>
  <si>
    <t>Jimmy RESCANIERES          EMB</t>
  </si>
  <si>
    <t>R044MDIE</t>
  </si>
  <si>
    <t>Mahamadou DIARRA           EMB</t>
  </si>
  <si>
    <t>R044PEPE04</t>
  </si>
  <si>
    <t>R044PEPE05</t>
  </si>
  <si>
    <t>R044P03E</t>
  </si>
  <si>
    <t>INTERIM 03 PEPSI           EMB</t>
  </si>
  <si>
    <t>R044P07E</t>
  </si>
  <si>
    <t>INTERIM 07 PEPSI           EMB</t>
  </si>
  <si>
    <t>R044TSAE</t>
  </si>
  <si>
    <t>Tarik SAYDAWI              EMB</t>
  </si>
  <si>
    <t xml:space="preserve">Période du </t>
  </si>
  <si>
    <t>au</t>
  </si>
  <si>
    <t>Supports Réceptionnés</t>
  </si>
  <si>
    <t>R044BCOE</t>
  </si>
  <si>
    <t>Bruno COURTOIS             EMB</t>
  </si>
  <si>
    <t xml:space="preserve">Jours travaillés sur la période : </t>
  </si>
  <si>
    <t xml:space="preserve">Nombre d'heures travaillées : </t>
  </si>
  <si>
    <t>%</t>
  </si>
  <si>
    <t>PALETTES CHARGEES</t>
  </si>
  <si>
    <t>MONTANT</t>
  </si>
  <si>
    <t>GRILLE POUR PRIMES</t>
  </si>
  <si>
    <t>PALETTES</t>
  </si>
  <si>
    <t>Stockage  ( Nb SUPP )</t>
  </si>
  <si>
    <t>PCC  ( Nb SUPP )</t>
  </si>
  <si>
    <t>RCC  ( Nb SUPP )</t>
  </si>
  <si>
    <t>TOTAL  ( Nb SUPP )</t>
  </si>
  <si>
    <t>DPP-DPS  ( Nb COLIS )</t>
  </si>
  <si>
    <t>Herv? MUNOT                EMB</t>
  </si>
  <si>
    <t>R044I05E</t>
  </si>
  <si>
    <t>INTERIM 5                  EMB</t>
  </si>
  <si>
    <t>R044MZIE</t>
  </si>
  <si>
    <t>Mohamed ZIBOU              EMB</t>
  </si>
  <si>
    <t>Pepsico Embarqu? 04        EMB</t>
  </si>
  <si>
    <t>Pepsico Embarqu? 05        EMB</t>
  </si>
  <si>
    <t>R044SKUA</t>
  </si>
  <si>
    <t>kusiak                     ADM</t>
  </si>
  <si>
    <t>R044YNAE</t>
  </si>
  <si>
    <t>Youssef NABIH              EMB</t>
  </si>
  <si>
    <t>Étiquettes de lignes</t>
  </si>
  <si>
    <t>Total général</t>
  </si>
  <si>
    <t>Somme de Supports Réceptionnés</t>
  </si>
  <si>
    <t>Somme de Nombre de supports chargés</t>
  </si>
  <si>
    <t>Identifiant</t>
  </si>
  <si>
    <t>PROD CARISTE / Heure</t>
  </si>
  <si>
    <t>COLIS /H</t>
  </si>
  <si>
    <t>PAL / H</t>
  </si>
  <si>
    <t>Int?rim 03 PEPSI</t>
  </si>
  <si>
    <t>Somme de TOTAL  ( Nb SUPP )</t>
  </si>
  <si>
    <t>Somme de DPP-DPS  ( Nb COLIS )</t>
  </si>
  <si>
    <t>PROD CHARGEMENT</t>
  </si>
  <si>
    <t xml:space="preserve">PROD RECEPTION </t>
  </si>
  <si>
    <t xml:space="preserve">COPIER EN A1 L'EXTRACTION DU TOUNT : </t>
  </si>
  <si>
    <t xml:space="preserve">Réception &gt; Rapport &gt; Productivité Réception PEPSICO </t>
  </si>
  <si>
    <t>COPIER EN A1 L'EXTRACTION DU TOUNT</t>
  </si>
  <si>
    <t>Préparations &gt; Rapport &gt; L-Productivité Cariste</t>
  </si>
  <si>
    <t>DIDIER</t>
  </si>
  <si>
    <t>Didier THIMOTHE     embarqu?</t>
  </si>
  <si>
    <t>P07</t>
  </si>
  <si>
    <t>Int?rim 07 PEPSI</t>
  </si>
  <si>
    <t>R044I29E</t>
  </si>
  <si>
    <t>INTERIM 29                 EMB</t>
  </si>
  <si>
    <t>R044PEPE01</t>
  </si>
  <si>
    <t>Pepsico Embarqu? 01        EMB</t>
  </si>
  <si>
    <t>R044SHOA</t>
  </si>
  <si>
    <t>St?phane HOLDERBAUM        ADM</t>
  </si>
  <si>
    <t>22/09/2022</t>
  </si>
  <si>
    <t>SC</t>
  </si>
  <si>
    <t>SIAKA COULIBALY</t>
  </si>
  <si>
    <t>R044SCOE</t>
  </si>
  <si>
    <t>Siaka COULIBALLY           EMB</t>
  </si>
  <si>
    <t>BILAN PROD DU 22-09-2022</t>
  </si>
  <si>
    <t>Expéditions &gt; Rapports &gt; Productivité Chargement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</si>
</sst>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0"/>
      <color rgb="FFFFFFFF"/>
      <name val="Calibri"/>
      <family val="2"/>
    </font>
    <font>
      <b/>
      <u/>
      <sz val="14"/>
      <color theme="1"/>
      <name val="Calibri"/>
      <family val="2"/>
      <scheme val="minor"/>
    </font>
    <font>
      <b/>
      <sz val="10"/>
      <color rgb="FFFFFFFF"/>
      <name val="Calibri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800000"/>
        <bgColor rgb="FF000000"/>
      </patternFill>
    </fill>
    <fill>
      <patternFill patternType="solid">
        <fgColor rgb="FFB7B7B7"/>
        <bgColor rgb="FF000000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Dashed">
        <color indexed="64"/>
      </left>
      <right/>
      <top/>
      <bottom style="medium">
        <color indexed="64"/>
      </bottom>
      <diagonal/>
    </border>
    <border>
      <left style="mediumDash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Dashed">
        <color indexed="64"/>
      </left>
      <right/>
      <top style="mediumDashed">
        <color indexed="64"/>
      </top>
      <bottom style="medium">
        <color indexed="64"/>
      </bottom>
      <diagonal/>
    </border>
    <border>
      <left/>
      <right/>
      <top style="mediumDashed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14" fontId="0" fillId="0" borderId="0" xfId="0" applyNumberFormat="1"/>
    <xf numFmtId="0" fontId="2" fillId="0" borderId="0" xfId="0" applyFont="1"/>
    <xf numFmtId="0" fontId="4" fillId="0" borderId="0" xfId="0" applyFont="1" applyAlignment="1"/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7" fillId="0" borderId="5" xfId="0" applyFont="1" applyBorder="1" applyAlignment="1">
      <alignment horizontal="center"/>
    </xf>
    <xf numFmtId="9" fontId="7" fillId="0" borderId="5" xfId="0" applyNumberFormat="1" applyFont="1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6" borderId="9" xfId="0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Border="1"/>
    <xf numFmtId="0" fontId="1" fillId="0" borderId="13" xfId="0" applyFont="1" applyBorder="1"/>
    <xf numFmtId="0" fontId="10" fillId="5" borderId="9" xfId="0" applyFont="1" applyFill="1" applyBorder="1" applyAlignment="1">
      <alignment horizontal="left" vertical="center"/>
    </xf>
    <xf numFmtId="0" fontId="9" fillId="0" borderId="14" xfId="0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" fillId="0" borderId="19" xfId="0" applyFont="1" applyBorder="1" applyAlignment="1"/>
    <xf numFmtId="0" fontId="0" fillId="0" borderId="20" xfId="0" applyBorder="1"/>
    <xf numFmtId="0" fontId="0" fillId="0" borderId="2" xfId="0" applyBorder="1"/>
    <xf numFmtId="0" fontId="0" fillId="0" borderId="21" xfId="0" applyBorder="1"/>
    <xf numFmtId="0" fontId="0" fillId="0" borderId="0" xfId="0" applyAlignment="1"/>
    <xf numFmtId="0" fontId="1" fillId="0" borderId="24" xfId="0" applyFont="1" applyBorder="1"/>
    <xf numFmtId="1" fontId="8" fillId="0" borderId="0" xfId="0" applyNumberFormat="1" applyFont="1" applyBorder="1" applyAlignment="1">
      <alignment horizontal="right"/>
    </xf>
    <xf numFmtId="0" fontId="1" fillId="0" borderId="25" xfId="0" applyFont="1" applyBorder="1"/>
    <xf numFmtId="0" fontId="1" fillId="0" borderId="26" xfId="0" applyFont="1" applyBorder="1"/>
    <xf numFmtId="0" fontId="0" fillId="7" borderId="0" xfId="0" applyFill="1"/>
    <xf numFmtId="0" fontId="0" fillId="7" borderId="0" xfId="0" applyFill="1" applyAlignment="1">
      <alignment horizontal="center"/>
    </xf>
    <xf numFmtId="14" fontId="0" fillId="0" borderId="9" xfId="0" applyNumberFormat="1" applyBorder="1" applyAlignment="1">
      <alignment horizontal="left" vertical="center"/>
    </xf>
    <xf numFmtId="14" fontId="0" fillId="6" borderId="9" xfId="0" applyNumberFormat="1" applyFill="1" applyBorder="1" applyAlignment="1">
      <alignment horizontal="left" vertical="center"/>
    </xf>
    <xf numFmtId="0" fontId="12" fillId="5" borderId="9" xfId="0" applyFont="1" applyFill="1" applyBorder="1" applyAlignment="1">
      <alignment horizontal="left" vertical="center"/>
    </xf>
    <xf numFmtId="0" fontId="0" fillId="3" borderId="25" xfId="0" applyFill="1" applyBorder="1"/>
    <xf numFmtId="0" fontId="0" fillId="3" borderId="27" xfId="0" applyFill="1" applyBorder="1"/>
    <xf numFmtId="0" fontId="0" fillId="3" borderId="28" xfId="0" applyFill="1" applyBorder="1"/>
    <xf numFmtId="0" fontId="0" fillId="3" borderId="15" xfId="0" applyFill="1" applyBorder="1"/>
    <xf numFmtId="0" fontId="0" fillId="3" borderId="18" xfId="0" applyFill="1" applyBorder="1"/>
    <xf numFmtId="0" fontId="0" fillId="3" borderId="20" xfId="0" applyFill="1" applyBorder="1"/>
    <xf numFmtId="1" fontId="8" fillId="0" borderId="25" xfId="0" applyNumberFormat="1" applyFont="1" applyBorder="1"/>
    <xf numFmtId="1" fontId="8" fillId="0" borderId="27" xfId="0" applyNumberFormat="1" applyFont="1" applyBorder="1"/>
    <xf numFmtId="1" fontId="8" fillId="0" borderId="28" xfId="0" applyNumberFormat="1" applyFont="1" applyBorder="1"/>
    <xf numFmtId="1" fontId="8" fillId="0" borderId="25" xfId="0" applyNumberFormat="1" applyFont="1" applyBorder="1" applyAlignment="1">
      <alignment horizontal="right"/>
    </xf>
    <xf numFmtId="1" fontId="8" fillId="0" borderId="27" xfId="0" applyNumberFormat="1" applyFont="1" applyBorder="1" applyAlignment="1">
      <alignment horizontal="right"/>
    </xf>
    <xf numFmtId="1" fontId="8" fillId="0" borderId="28" xfId="0" applyNumberFormat="1" applyFont="1" applyBorder="1" applyAlignment="1">
      <alignment horizontal="right"/>
    </xf>
    <xf numFmtId="1" fontId="8" fillId="0" borderId="15" xfId="0" applyNumberFormat="1" applyFont="1" applyBorder="1"/>
    <xf numFmtId="1" fontId="8" fillId="0" borderId="17" xfId="0" applyNumberFormat="1" applyFont="1" applyBorder="1" applyAlignment="1">
      <alignment horizontal="right"/>
    </xf>
    <xf numFmtId="1" fontId="8" fillId="0" borderId="18" xfId="0" applyNumberFormat="1" applyFont="1" applyBorder="1"/>
    <xf numFmtId="1" fontId="8" fillId="0" borderId="19" xfId="0" applyNumberFormat="1" applyFont="1" applyBorder="1" applyAlignment="1">
      <alignment horizontal="right"/>
    </xf>
    <xf numFmtId="1" fontId="8" fillId="0" borderId="20" xfId="0" applyNumberFormat="1" applyFont="1" applyBorder="1"/>
    <xf numFmtId="1" fontId="8" fillId="0" borderId="2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104775</xdr:colOff>
          <xdr:row>0</xdr:row>
          <xdr:rowOff>228600</xdr:rowOff>
        </xdr:from>
        <xdr:to>
          <xdr:col>13</xdr:col>
          <xdr:colOff>533400</xdr:colOff>
          <xdr:row>3</xdr:row>
          <xdr:rowOff>180975</xdr:rowOff>
        </xdr:to>
        <xdr:sp macro="" textlink="">
          <xdr:nvSpPr>
            <xdr:cNvPr id="49153" name="CommandButton2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104775</xdr:colOff>
          <xdr:row>4</xdr:row>
          <xdr:rowOff>66675</xdr:rowOff>
        </xdr:from>
        <xdr:to>
          <xdr:col>13</xdr:col>
          <xdr:colOff>552450</xdr:colOff>
          <xdr:row>7</xdr:row>
          <xdr:rowOff>95250</xdr:rowOff>
        </xdr:to>
        <xdr:sp macro="" textlink="">
          <xdr:nvSpPr>
            <xdr:cNvPr id="49154" name="CommandButton2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9155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2518" cy="367393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13322" y="59322"/>
          <a:ext cx="1238250" cy="39639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7</xdr:row>
          <xdr:rowOff>190500</xdr:rowOff>
        </xdr:from>
        <xdr:to>
          <xdr:col>13</xdr:col>
          <xdr:colOff>561975</xdr:colOff>
          <xdr:row>10</xdr:row>
          <xdr:rowOff>190500</xdr:rowOff>
        </xdr:to>
        <xdr:sp macro="" textlink="">
          <xdr:nvSpPr>
            <xdr:cNvPr id="2" name="CommandButton23" hidden="1">
              <a:extLst>
                <a:ext uri="{63B3BB69-23CF-44E3-9099-C40C66FF867C}">
                  <a14:compatExt spid="_x0000_s49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605117</xdr:colOff>
      <xdr:row>11</xdr:row>
      <xdr:rowOff>33618</xdr:rowOff>
    </xdr:from>
    <xdr:to>
      <xdr:col>13</xdr:col>
      <xdr:colOff>347383</xdr:colOff>
      <xdr:row>14</xdr:row>
      <xdr:rowOff>123264</xdr:rowOff>
    </xdr:to>
    <xdr:cxnSp macro="">
      <xdr:nvCxnSpPr>
        <xdr:cNvPr id="6" name="Connecteur droit avec flèche 5"/>
        <xdr:cNvCxnSpPr/>
      </xdr:nvCxnSpPr>
      <xdr:spPr>
        <a:xfrm flipH="1" flipV="1">
          <a:off x="11295529" y="2610971"/>
          <a:ext cx="504266" cy="79561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347382</xdr:colOff>
      <xdr:row>14</xdr:row>
      <xdr:rowOff>0</xdr:rowOff>
    </xdr:from>
    <xdr:to>
      <xdr:col>16</xdr:col>
      <xdr:colOff>571500</xdr:colOff>
      <xdr:row>21</xdr:row>
      <xdr:rowOff>22412</xdr:rowOff>
    </xdr:to>
    <xdr:sp macro="" textlink="">
      <xdr:nvSpPr>
        <xdr:cNvPr id="9" name="ZoneTexte 8"/>
        <xdr:cNvSpPr txBox="1"/>
      </xdr:nvSpPr>
      <xdr:spPr>
        <a:xfrm>
          <a:off x="11799794" y="3283324"/>
          <a:ext cx="2510118" cy="1669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Doit permettre de faire un weekly des feuilles notées</a:t>
          </a:r>
          <a:r>
            <a:rPr lang="fr-FR" sz="1100" baseline="0"/>
            <a:t> dans le userform en faisant la moyenne des prods en gardant bien les trois tableaux distincts. </a:t>
          </a:r>
        </a:p>
        <a:p>
          <a:endParaRPr lang="fr-FR" sz="1100" baseline="0"/>
        </a:p>
        <a:p>
          <a:r>
            <a:rPr lang="fr-FR" sz="1100" baseline="0"/>
            <a:t>Les feuilles à partir desquelles sont traités les données sont les feuilles archivées.(ici13.09/12.09/11.09/10.09/09.09)</a:t>
          </a:r>
        </a:p>
        <a:p>
          <a:endParaRPr lang="fr-FR" sz="1100" baseline="0"/>
        </a:p>
      </xdr:txBody>
    </xdr:sp>
    <xdr:clientData/>
  </xdr:twoCellAnchor>
  <xdr:twoCellAnchor>
    <xdr:from>
      <xdr:col>13</xdr:col>
      <xdr:colOff>582707</xdr:colOff>
      <xdr:row>6</xdr:row>
      <xdr:rowOff>156883</xdr:rowOff>
    </xdr:from>
    <xdr:to>
      <xdr:col>14</xdr:col>
      <xdr:colOff>616323</xdr:colOff>
      <xdr:row>7</xdr:row>
      <xdr:rowOff>123265</xdr:rowOff>
    </xdr:to>
    <xdr:cxnSp macro="">
      <xdr:nvCxnSpPr>
        <xdr:cNvPr id="11" name="Connecteur droit avec flèche 10"/>
        <xdr:cNvCxnSpPr/>
      </xdr:nvCxnSpPr>
      <xdr:spPr>
        <a:xfrm flipH="1" flipV="1">
          <a:off x="12035119" y="1557618"/>
          <a:ext cx="795616" cy="2017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605117</xdr:colOff>
      <xdr:row>6</xdr:row>
      <xdr:rowOff>100854</xdr:rowOff>
    </xdr:from>
    <xdr:to>
      <xdr:col>17</xdr:col>
      <xdr:colOff>470647</xdr:colOff>
      <xdr:row>10</xdr:row>
      <xdr:rowOff>134471</xdr:rowOff>
    </xdr:to>
    <xdr:sp macro="" textlink="">
      <xdr:nvSpPr>
        <xdr:cNvPr id="12" name="ZoneTexte 11"/>
        <xdr:cNvSpPr txBox="1"/>
      </xdr:nvSpPr>
      <xdr:spPr>
        <a:xfrm>
          <a:off x="12819529" y="1501589"/>
          <a:ext cx="2151530" cy="97491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bouton sert a copier</a:t>
          </a:r>
          <a:r>
            <a:rPr lang="fr-FR" sz="1100" baseline="0"/>
            <a:t> et figer la feuille pour ensuite faire un weekly dessus (c'est ce qui créer les feuilles type 13.09...)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28575</xdr:rowOff>
    </xdr:to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91821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68038</xdr:colOff>
      <xdr:row>0</xdr:row>
      <xdr:rowOff>54428</xdr:rowOff>
    </xdr:from>
    <xdr:to>
      <xdr:col>1</xdr:col>
      <xdr:colOff>224627</xdr:colOff>
      <xdr:row>1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8" y="54428"/>
          <a:ext cx="785239" cy="371475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381001</xdr:colOff>
      <xdr:row>0</xdr:row>
      <xdr:rowOff>59322</xdr:rowOff>
    </xdr:from>
    <xdr:to>
      <xdr:col>10</xdr:col>
      <xdr:colOff>653143</xdr:colOff>
      <xdr:row>1</xdr:row>
      <xdr:rowOff>183570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1551" y="59322"/>
          <a:ext cx="1243692" cy="400473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AR%20JOUR%20PEPSICO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AR%20JOUR%20PEPSICO.xlsm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AR%20JOUR%20PEPSICO.xlsm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827.400851041668" createdVersion="5" refreshedVersion="5" minRefreshableVersion="3" recordCount="10">
  <cacheSource type="worksheet">
    <worksheetSource ref="A1:E32" sheet="BDD-Récep" r:id="rId2"/>
  </cacheSource>
  <cacheFields count="5">
    <cacheField name="Du" numFmtId="0">
      <sharedItems containsBlank="1"/>
    </cacheField>
    <cacheField name="Au" numFmtId="0">
      <sharedItems containsBlank="1"/>
    </cacheField>
    <cacheField name="Utilisateur" numFmtId="0">
      <sharedItems containsBlank="1"/>
    </cacheField>
    <cacheField name="Nom" numFmtId="0">
      <sharedItems containsBlank="1" count="11">
        <s v="Bruno COURTOIS             EMB"/>
        <s v="Christophe CHERINO         EMB"/>
        <s v="Jimmy RESCANIERES          EMB"/>
        <s v="INTERIM 03 PEPSI           EMB"/>
        <s v="Siaka COULIBALLY           EMB"/>
        <m/>
        <s v="INTERIM 02 PEPSI           EMB" u="1"/>
        <s v="INTERIM 07 PEPSI           EMB" u="1"/>
        <s v="Didier THIMOTHE            EMB" u="1"/>
        <s v="James RESCANIERES          EMB" u="1"/>
        <s v="Steevie TISAL              EMB" u="1"/>
      </sharedItems>
    </cacheField>
    <cacheField name="Supports Réceptionnés" numFmtId="0">
      <sharedItems containsString="0" containsBlank="1" containsNumber="1" containsInteger="1" minValue="30" maxValue="2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4827.400851273145" createdVersion="5" refreshedVersion="5" minRefreshableVersion="3" recordCount="17">
  <cacheSource type="worksheet">
    <worksheetSource ref="A1:E35" sheet="BDD-Expé" r:id="rId2"/>
  </cacheSource>
  <cacheFields count="5">
    <cacheField name="Du" numFmtId="0">
      <sharedItems containsBlank="1"/>
    </cacheField>
    <cacheField name="Au" numFmtId="0">
      <sharedItems containsBlank="1"/>
    </cacheField>
    <cacheField name="Code personne" numFmtId="0">
      <sharedItems containsBlank="1"/>
    </cacheField>
    <cacheField name="Nom" numFmtId="0">
      <sharedItems containsBlank="1" count="24">
        <s v="Bruno COURTOIS"/>
        <s v="Christophe CHERINO"/>
        <s v="Didier THIMOTHE     embarqu?"/>
        <s v="Jimmy RESCANIERES"/>
        <s v="Int?rim 03 PEPSI"/>
        <s v="Int?rim 07 PEPSI"/>
        <s v="Rousillon steve"/>
        <s v="SIAKA COULIBALY"/>
        <m/>
        <s v="Pepsico EMbarqué 1" u="1"/>
        <s v="Intérim 02 PEPSI" u="1"/>
        <s v="Pepsico EMbarqu? 1" u="1"/>
        <s v="Intérim 03 PEPSI" u="1"/>
        <s v="Pepsico EMbarqu? 5" u="1"/>
        <s v="Int?rim 01 ADMIN PEPSI" u="1"/>
        <s v="Patrick DUPERCHE" u="1"/>
        <s v="BASURTO STEEVE" u="1"/>
        <s v="Intérim 07 PEPSI" u="1"/>
        <s v="Steevie TISAL       embarqu?" u="1"/>
        <s v="L?onard DELETANG" u="1"/>
        <s v="ELEONORE BLANGIS" u="1"/>
        <s v="James RESCANIERES" u="1"/>
        <s v="Mickael Dombry" u="1"/>
        <s v="Int?rim 02 PEPSI" u="1"/>
      </sharedItems>
    </cacheField>
    <cacheField name="Nombre de supports chargés" numFmtId="0">
      <sharedItems containsString="0" containsBlank="1" containsNumber="1" containsInteger="1" minValue="27" maxValue="1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Auteur" refreshedDate="44827.511430208331" createdVersion="5" refreshedVersion="5" minRefreshableVersion="3" recordCount="359">
  <cacheSource type="worksheet">
    <worksheetSource ref="A1:I360" sheet="BDD-Cariste" r:id="rId2"/>
  </cacheSource>
  <cacheFields count="9">
    <cacheField name="Date début" numFmtId="0">
      <sharedItems containsBlank="1"/>
    </cacheField>
    <cacheField name="Date fin" numFmtId="0">
      <sharedItems containsBlank="1"/>
    </cacheField>
    <cacheField name="Utilisateur" numFmtId="0">
      <sharedItems containsBlank="1"/>
    </cacheField>
    <cacheField name="Nom" numFmtId="0">
      <sharedItems containsBlank="1" count="62">
        <s v="Bruno COURTOIS             EMB"/>
        <s v="Christophe CHERINO         EMB"/>
        <s v="Christelle MARSAUD         ADM"/>
        <s v="Gestion stock MARLY        ADM"/>
        <s v="Herv? MUNOT                EMB"/>
        <s v="INTERIM 5                  EMB"/>
        <s v="INTERIM 7                  EMB"/>
        <s v="INTERIM 29                 EMB"/>
        <s v="INTERIM 33                 EMB"/>
        <s v="Mahamadou DIARRA           EMB"/>
        <s v="Mohamed ZIBOU              EMB"/>
        <s v="Pepsico Embarqu? 01        EMB"/>
        <s v="Pepsico Embarqu? 04        EMB"/>
        <s v="Pepsico Embarqu? 05        EMB"/>
        <s v="INTERIM 03 PEPSI           EMB"/>
        <s v="INTERIM 07 PEPSI           EMB"/>
        <s v="St?phane HOLDERBAUM        ADM"/>
        <s v="kusiak                     ADM"/>
        <s v="Tarik SAYDAWI              EMB"/>
        <s v="Youssef NABIH              EMB"/>
        <m/>
        <s v="Stéphane HOLDERBAUM        EMB" u="1"/>
        <s v="St?phane HOLDERBAUM        EMB" u="1"/>
        <s v="Sébastien DEHORS           EMB" u="1"/>
        <s v="K?vin ARNOULT              EMB" u="1"/>
        <s v="Cyril BESNARD              ADM" u="1"/>
        <s v="Léonard DELETANG           EMB" u="1"/>
        <s v="Frank PEERS                ADM" u="1"/>
        <s v="Maria MARCELINO            ADM" u="1"/>
        <s v="Eléonore BLANGIS           ADM" u="1"/>
        <s v="Micka?l ETIENNE            ADM" u="1"/>
        <s v="Patrick DUPERCHE           EMB" u="1"/>
        <s v="Jordan SOTTIZON            EMB" u="1"/>
        <s v="El?onore BLANGIS           ADM" u="1"/>
        <s v="Steevie TISAL              EMB" u="1"/>
        <s v="Selom KANGINI              EMB" u="1"/>
        <s v="Martial CARRE              EMB" u="1"/>
        <s v="Hervé MUNOT                EMB" u="1"/>
        <s v="Didier THIMOTHE            EMB" u="1"/>
        <s v="James RESCANIERES          EMB" u="1"/>
        <s v="Micka?l ETIENNE            EMB" u="1"/>
        <s v="INTERIM 01 ADMIN           ADM" u="1"/>
        <s v="S?bastien DEHORS           EMB" u="1"/>
        <s v="El?onore BLANGIS           EMB" u="1"/>
        <s v="Stéphane HOLDERBAUM        ADM" u="1"/>
        <s v="L?onard DELETANG           EMB" u="1"/>
        <s v="Ludovic DOYEN              EMB" u="1"/>
        <s v="Christophe CHERINO         ADM" u="1"/>
        <s v="Jimmy RESCANIERES          EMB" u="1"/>
        <s v="Sandrine REMY              ADM" u="1"/>
        <s v="David HAMANN               EMB" u="1"/>
        <s v="Pepsico Embarqu? 02        EMB" u="1"/>
        <s v="Pepsico Embarqué 01        EMB" u="1"/>
        <s v="Pepsico Embarqué 02        EMB" u="1"/>
        <s v="Pepsico Embarqué 04        EMB" u="1"/>
        <s v="Pepsico Embarqué 05        EMB" u="1"/>
        <s v="INTERIM 02 PEPSI           EMB" u="1"/>
        <s v="INTERIM 05 PEPSI           EMB" u="1"/>
        <s v="INTERIM 09 PEPSI           EMB" u="1"/>
        <s v="INTERIM 30                 EMB" u="1"/>
        <s v="INTERIM 31                 EMB" u="1"/>
        <s v="INTERIM 9                  EMB" u="1"/>
      </sharedItems>
    </cacheField>
    <cacheField name="Stockage  ( Nb SUPP )" numFmtId="0">
      <sharedItems containsString="0" containsBlank="1" containsNumber="1" containsInteger="1" minValue="0" maxValue="511"/>
    </cacheField>
    <cacheField name="PCC  ( Nb SUPP )" numFmtId="0">
      <sharedItems containsString="0" containsBlank="1" containsNumber="1" containsInteger="1" minValue="0" maxValue="273"/>
    </cacheField>
    <cacheField name="RCC  ( Nb SUPP )" numFmtId="0">
      <sharedItems containsString="0" containsBlank="1" containsNumber="1" containsInteger="1" minValue="0" maxValue="26"/>
    </cacheField>
    <cacheField name="TOTAL  ( Nb SUPP )" numFmtId="0">
      <sharedItems containsString="0" containsBlank="1" containsNumber="1" containsInteger="1" minValue="1" maxValue="511"/>
    </cacheField>
    <cacheField name="DPP-DPS  ( Nb COLIS )" numFmtId="0">
      <sharedItems containsString="0" containsBlank="1" containsNumber="1" containsInteger="1" minValue="0" maxValue="169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22/09/2022"/>
    <s v="22/09/2022"/>
    <s v="R044BCOE"/>
    <x v="0"/>
    <n v="66"/>
  </r>
  <r>
    <s v="22/09/2022"/>
    <s v="22/09/2022"/>
    <s v="R044CCHE"/>
    <x v="1"/>
    <n v="30"/>
  </r>
  <r>
    <s v="22/09/2022"/>
    <s v="22/09/2022"/>
    <s v="R044JIRE"/>
    <x v="2"/>
    <n v="268"/>
  </r>
  <r>
    <s v="22/09/2022"/>
    <s v="22/09/2022"/>
    <s v="R044P03E"/>
    <x v="3"/>
    <n v="132"/>
  </r>
  <r>
    <s v="22/09/2022"/>
    <s v="22/09/2022"/>
    <s v="R044SCOE"/>
    <x v="4"/>
    <n v="159"/>
  </r>
  <r>
    <m/>
    <m/>
    <m/>
    <x v="5"/>
    <m/>
  </r>
  <r>
    <m/>
    <m/>
    <m/>
    <x v="5"/>
    <m/>
  </r>
  <r>
    <m/>
    <m/>
    <m/>
    <x v="5"/>
    <m/>
  </r>
  <r>
    <m/>
    <m/>
    <m/>
    <x v="5"/>
    <m/>
  </r>
  <r>
    <m/>
    <m/>
    <m/>
    <x v="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">
  <r>
    <s v="22/09/2022"/>
    <s v="22/09/2022"/>
    <s v="BCOURT"/>
    <x v="0"/>
    <n v="188"/>
  </r>
  <r>
    <s v="22/09/2022"/>
    <s v="22/09/2022"/>
    <s v="CCHERI"/>
    <x v="1"/>
    <n v="27"/>
  </r>
  <r>
    <s v="22/09/2022"/>
    <s v="22/09/2022"/>
    <s v="DIDIER"/>
    <x v="2"/>
    <n v="57"/>
  </r>
  <r>
    <s v="22/09/2022"/>
    <s v="22/09/2022"/>
    <s v="JIRESC"/>
    <x v="3"/>
    <n v="111"/>
  </r>
  <r>
    <s v="22/09/2022"/>
    <s v="22/09/2022"/>
    <s v="P03"/>
    <x v="4"/>
    <n v="129"/>
  </r>
  <r>
    <s v="22/09/2022"/>
    <s v="22/09/2022"/>
    <s v="P07"/>
    <x v="5"/>
    <n v="60"/>
  </r>
  <r>
    <s v="22/09/2022"/>
    <s v="22/09/2022"/>
    <s v="ROUSSI"/>
    <x v="6"/>
    <n v="33"/>
  </r>
  <r>
    <s v="22/09/2022"/>
    <s v="22/09/2022"/>
    <s v="SC"/>
    <x v="7"/>
    <n v="129"/>
  </r>
  <r>
    <m/>
    <m/>
    <m/>
    <x v="8"/>
    <m/>
  </r>
  <r>
    <m/>
    <m/>
    <m/>
    <x v="8"/>
    <m/>
  </r>
  <r>
    <m/>
    <m/>
    <m/>
    <x v="8"/>
    <m/>
  </r>
  <r>
    <m/>
    <m/>
    <m/>
    <x v="8"/>
    <m/>
  </r>
  <r>
    <m/>
    <m/>
    <m/>
    <x v="8"/>
    <m/>
  </r>
  <r>
    <m/>
    <m/>
    <m/>
    <x v="8"/>
    <m/>
  </r>
  <r>
    <m/>
    <m/>
    <m/>
    <x v="8"/>
    <m/>
  </r>
  <r>
    <m/>
    <m/>
    <m/>
    <x v="8"/>
    <m/>
  </r>
  <r>
    <m/>
    <m/>
    <m/>
    <x v="8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59">
  <r>
    <s v="22/09/2022"/>
    <s v="22/09/2022"/>
    <s v="R044BCOE"/>
    <x v="0"/>
    <n v="1"/>
    <n v="0"/>
    <n v="0"/>
    <n v="1"/>
    <n v="0"/>
  </r>
  <r>
    <s v="22/09/2022"/>
    <s v="22/09/2022"/>
    <s v="R044CCHE"/>
    <x v="1"/>
    <n v="45"/>
    <n v="1"/>
    <n v="0"/>
    <n v="46"/>
    <n v="0"/>
  </r>
  <r>
    <s v="22/09/2022"/>
    <s v="22/09/2022"/>
    <s v="R044CMAA"/>
    <x v="2"/>
    <n v="24"/>
    <n v="2"/>
    <n v="0"/>
    <n v="26"/>
    <n v="0"/>
  </r>
  <r>
    <s v="22/09/2022"/>
    <s v="22/09/2022"/>
    <s v="R044GMAA"/>
    <x v="3"/>
    <n v="511"/>
    <n v="0"/>
    <n v="0"/>
    <n v="511"/>
    <n v="0"/>
  </r>
  <r>
    <s v="22/09/2022"/>
    <s v="22/09/2022"/>
    <s v="R044HMUE"/>
    <x v="4"/>
    <n v="181"/>
    <n v="0"/>
    <n v="0"/>
    <n v="181"/>
    <n v="0"/>
  </r>
  <r>
    <s v="22/09/2022"/>
    <s v="22/09/2022"/>
    <s v="R044I05E"/>
    <x v="5"/>
    <n v="31"/>
    <n v="127"/>
    <n v="0"/>
    <n v="158"/>
    <n v="0"/>
  </r>
  <r>
    <s v="22/09/2022"/>
    <s v="22/09/2022"/>
    <s v="R044I07E"/>
    <x v="6"/>
    <n v="10"/>
    <n v="0"/>
    <n v="0"/>
    <n v="10"/>
    <n v="0"/>
  </r>
  <r>
    <s v="22/09/2022"/>
    <s v="22/09/2022"/>
    <s v="R044I29E"/>
    <x v="7"/>
    <n v="43"/>
    <n v="0"/>
    <n v="0"/>
    <n v="43"/>
    <n v="0"/>
  </r>
  <r>
    <s v="22/09/2022"/>
    <s v="22/09/2022"/>
    <s v="R044I33E"/>
    <x v="8"/>
    <n v="160"/>
    <n v="0"/>
    <n v="0"/>
    <n v="160"/>
    <n v="0"/>
  </r>
  <r>
    <s v="22/09/2022"/>
    <s v="22/09/2022"/>
    <s v="R044MDIE"/>
    <x v="9"/>
    <n v="19"/>
    <n v="134"/>
    <n v="0"/>
    <n v="153"/>
    <n v="0"/>
  </r>
  <r>
    <s v="22/09/2022"/>
    <s v="22/09/2022"/>
    <s v="R044MZIE"/>
    <x v="10"/>
    <n v="138"/>
    <n v="0"/>
    <n v="0"/>
    <n v="138"/>
    <n v="0"/>
  </r>
  <r>
    <s v="22/09/2022"/>
    <s v="22/09/2022"/>
    <s v="R044PEPE01"/>
    <x v="11"/>
    <n v="132"/>
    <n v="70"/>
    <n v="26"/>
    <n v="228"/>
    <n v="0"/>
  </r>
  <r>
    <s v="22/09/2022"/>
    <s v="22/09/2022"/>
    <s v="R044PEPE04"/>
    <x v="12"/>
    <n v="87"/>
    <n v="61"/>
    <n v="0"/>
    <n v="148"/>
    <n v="0"/>
  </r>
  <r>
    <s v="22/09/2022"/>
    <s v="22/09/2022"/>
    <s v="R044PEPE05"/>
    <x v="13"/>
    <n v="32"/>
    <n v="273"/>
    <n v="0"/>
    <n v="305"/>
    <n v="79"/>
  </r>
  <r>
    <s v="22/09/2022"/>
    <s v="22/09/2022"/>
    <s v="R044P03E"/>
    <x v="14"/>
    <n v="1"/>
    <n v="0"/>
    <n v="0"/>
    <n v="1"/>
    <n v="1693"/>
  </r>
  <r>
    <s v="22/09/2022"/>
    <s v="22/09/2022"/>
    <s v="R044P07E"/>
    <x v="15"/>
    <n v="0"/>
    <n v="68"/>
    <n v="0"/>
    <n v="68"/>
    <n v="0"/>
  </r>
  <r>
    <s v="22/09/2022"/>
    <s v="22/09/2022"/>
    <s v="R044SHOA"/>
    <x v="16"/>
    <n v="1"/>
    <n v="0"/>
    <n v="0"/>
    <n v="1"/>
    <n v="0"/>
  </r>
  <r>
    <s v="22/09/2022"/>
    <s v="22/09/2022"/>
    <s v="R044SKUA"/>
    <x v="17"/>
    <n v="10"/>
    <n v="0"/>
    <n v="0"/>
    <n v="10"/>
    <n v="0"/>
  </r>
  <r>
    <s v="22/09/2022"/>
    <s v="22/09/2022"/>
    <s v="R044TSAE"/>
    <x v="18"/>
    <n v="80"/>
    <n v="0"/>
    <n v="0"/>
    <n v="80"/>
    <n v="0"/>
  </r>
  <r>
    <s v="22/09/2022"/>
    <s v="22/09/2022"/>
    <s v="R044YNAE"/>
    <x v="19"/>
    <n v="187"/>
    <n v="0"/>
    <n v="0"/>
    <n v="187"/>
    <n v="0"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  <r>
    <m/>
    <m/>
    <m/>
    <x v="20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3:G9" firstHeaderRow="1" firstDataRow="1" firstDataCol="1"/>
  <pivotFields count="5">
    <pivotField showAll="0"/>
    <pivotField showAll="0"/>
    <pivotField showAll="0"/>
    <pivotField axis="axisRow" showAll="0">
      <items count="12">
        <item x="0"/>
        <item x="1"/>
        <item m="1" x="6"/>
        <item x="3"/>
        <item m="1" x="9"/>
        <item x="2"/>
        <item x="4"/>
        <item h="1" x="5"/>
        <item h="1" m="1" x="8"/>
        <item h="1" m="1" x="7"/>
        <item h="1" m="1" x="10"/>
        <item t="default"/>
      </items>
    </pivotField>
    <pivotField dataField="1" showAll="0"/>
  </pivotFields>
  <rowFields count="1">
    <field x="3"/>
  </rowFields>
  <rowItems count="6">
    <i>
      <x/>
    </i>
    <i>
      <x v="1"/>
    </i>
    <i>
      <x v="3"/>
    </i>
    <i>
      <x v="5"/>
    </i>
    <i>
      <x v="6"/>
    </i>
    <i t="grand">
      <x/>
    </i>
  </rowItems>
  <colItems count="1">
    <i/>
  </colItems>
  <dataFields count="1">
    <dataField name="Somme de Supports Réceptionnés" fld="4" baseField="3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>
  <location ref="B3:D20" firstHeaderRow="0" firstDataRow="1" firstDataCol="1"/>
  <pivotFields count="9">
    <pivotField showAll="0"/>
    <pivotField showAll="0"/>
    <pivotField showAll="0"/>
    <pivotField axis="axisRow" showAll="0">
      <items count="63">
        <item x="2"/>
        <item m="1" x="47"/>
        <item x="1"/>
        <item m="1" x="50"/>
        <item m="1" x="29"/>
        <item m="1" x="27"/>
        <item x="3"/>
        <item m="1" x="37"/>
        <item m="1" x="41"/>
        <item m="1" x="56"/>
        <item x="14"/>
        <item m="1" x="57"/>
        <item x="15"/>
        <item m="1" x="58"/>
        <item x="8"/>
        <item x="6"/>
        <item m="1" x="61"/>
        <item m="1" x="39"/>
        <item m="1" x="48"/>
        <item m="1" x="26"/>
        <item m="1" x="46"/>
        <item x="9"/>
        <item m="1" x="36"/>
        <item m="1" x="52"/>
        <item m="1" x="53"/>
        <item m="1" x="54"/>
        <item m="1" x="55"/>
        <item m="1" x="23"/>
        <item m="1" x="35"/>
        <item m="1" x="44"/>
        <item m="1" x="21"/>
        <item x="18"/>
        <item x="20"/>
        <item m="1" x="33"/>
        <item m="1" x="43"/>
        <item x="4"/>
        <item x="5"/>
        <item m="1" x="32"/>
        <item m="1" x="45"/>
        <item x="10"/>
        <item x="11"/>
        <item m="1" x="51"/>
        <item x="12"/>
        <item x="13"/>
        <item m="1" x="42"/>
        <item x="16"/>
        <item x="17"/>
        <item x="19"/>
        <item m="1" x="60"/>
        <item m="1" x="24"/>
        <item m="1" x="40"/>
        <item m="1" x="28"/>
        <item m="1" x="31"/>
        <item m="1" x="22"/>
        <item x="0"/>
        <item m="1" x="25"/>
        <item m="1" x="38"/>
        <item x="7"/>
        <item m="1" x="59"/>
        <item m="1" x="30"/>
        <item m="1" x="49"/>
        <item m="1" x="34"/>
        <item t="default"/>
      </items>
    </pivotField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</pivotFields>
  <rowFields count="1">
    <field x="3"/>
  </rowFields>
  <rowItems count="17">
    <i>
      <x v="2"/>
    </i>
    <i>
      <x v="10"/>
    </i>
    <i>
      <x v="12"/>
    </i>
    <i>
      <x v="14"/>
    </i>
    <i>
      <x v="15"/>
    </i>
    <i>
      <x v="21"/>
    </i>
    <i>
      <x v="31"/>
    </i>
    <i>
      <x v="35"/>
    </i>
    <i>
      <x v="36"/>
    </i>
    <i>
      <x v="39"/>
    </i>
    <i>
      <x v="40"/>
    </i>
    <i>
      <x v="42"/>
    </i>
    <i>
      <x v="43"/>
    </i>
    <i>
      <x v="47"/>
    </i>
    <i>
      <x v="54"/>
    </i>
    <i>
      <x v="5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TOTAL  ( Nb SUPP )" fld="7" baseField="3" baseItem="9"/>
    <dataField name="Somme de DPP-DPS  ( Nb COLIS )" fld="8" baseField="3" baseItem="9"/>
  </dataFields>
  <pivotTableStyleInfo name="PivotStyleMedium9" showRowHeaders="1" showColHeaders="1" showRowStripes="0" showColStripes="0" showLastColumn="1"/>
  <filters count="1">
    <filter fld="3" type="captionEndsWith" evalOrder="-1" id="1" stringValue1="EMB">
      <autoFilter ref="A1">
        <filterColumn colId="0">
          <customFilters>
            <customFilter val="*EMB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I3:J11" firstHeaderRow="1" firstDataRow="1" firstDataCol="1"/>
  <pivotFields count="5">
    <pivotField showAll="0"/>
    <pivotField showAll="0"/>
    <pivotField showAll="0" defaultSubtotal="0"/>
    <pivotField axis="axisRow" showAll="0">
      <items count="25">
        <item x="0"/>
        <item x="1"/>
        <item m="1" x="10"/>
        <item m="1" x="12"/>
        <item m="1" x="17"/>
        <item m="1" x="21"/>
        <item x="3"/>
        <item m="1" x="9"/>
        <item x="6"/>
        <item x="7"/>
        <item h="1" x="8"/>
        <item m="1" x="15"/>
        <item m="1" x="11"/>
        <item m="1" x="23"/>
        <item x="4"/>
        <item m="1" x="20"/>
        <item m="1" x="13"/>
        <item x="5"/>
        <item m="1" x="16"/>
        <item h="1" x="2"/>
        <item h="1" m="1" x="22"/>
        <item h="1" m="1" x="19"/>
        <item h="1" m="1" x="14"/>
        <item h="1" m="1" x="18"/>
        <item t="default"/>
      </items>
    </pivotField>
    <pivotField dataField="1" showAll="0" defaultSubtotal="0"/>
  </pivotFields>
  <rowFields count="1">
    <field x="3"/>
  </rowFields>
  <rowItems count="8">
    <i>
      <x/>
    </i>
    <i>
      <x v="1"/>
    </i>
    <i>
      <x v="6"/>
    </i>
    <i>
      <x v="8"/>
    </i>
    <i>
      <x v="9"/>
    </i>
    <i>
      <x v="14"/>
    </i>
    <i>
      <x v="17"/>
    </i>
    <i t="grand">
      <x/>
    </i>
  </rowItems>
  <colItems count="1">
    <i/>
  </colItems>
  <dataFields count="1">
    <dataField name="Somme de Nombre de supports chargés" fld="4" baseField="3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1:AJ247"/>
  <sheetViews>
    <sheetView showGridLines="0" tabSelected="1" zoomScale="85" zoomScaleNormal="85" workbookViewId="0">
      <selection activeCell="O5" sqref="O5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58" t="str">
        <f>CONCATENATE("BILAN PROD DU"&amp;" " &amp;TEXT('BDD-Expé'!B2,"jj-mm-aaaa"))</f>
        <v>BILAN PROD DU 22-09-2022</v>
      </c>
      <c r="F1" s="58"/>
      <c r="G1" s="58"/>
      <c r="H1" s="58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59" t="s">
        <v>73</v>
      </c>
      <c r="C3" s="60"/>
      <c r="D3" s="61"/>
      <c r="E3" s="12"/>
      <c r="F3" s="59" t="s">
        <v>80</v>
      </c>
      <c r="G3" s="61"/>
      <c r="H3" s="20"/>
      <c r="I3" s="60" t="s">
        <v>79</v>
      </c>
      <c r="J3" s="61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tr">
        <f>IF(TCD!B4&gt;0,TCD!B4,"")</f>
        <v>Christophe CHERINO         EMB</v>
      </c>
      <c r="C5" s="52">
        <f>IF(TCD!C4&gt;0,TCD!C4/TCD!$P$2,"")</f>
        <v>7.1875</v>
      </c>
      <c r="D5" s="53" t="str">
        <f>IF(TCD!D4&gt;0,TCD!D4/TCD!$P$2,"")</f>
        <v/>
      </c>
      <c r="E5" s="12"/>
      <c r="F5" s="43" t="str">
        <f>IF(TCD!F4&gt;0,TCD!F4,"")</f>
        <v>Bruno COURTOIS             EMB</v>
      </c>
      <c r="G5" s="49">
        <f>IF(TCD!G4&gt;0,TCD!G4/TCD!$P$2,"")</f>
        <v>10.3125</v>
      </c>
      <c r="H5" s="32"/>
      <c r="I5" s="43" t="str">
        <f>IF(TCD!J4&gt;0,TCD!I4,"")</f>
        <v>Bruno COURTOIS</v>
      </c>
      <c r="J5" s="46">
        <f>IF(TCD!J4&gt;0,TCD!J4/TCD!$P$2,"")</f>
        <v>29.375</v>
      </c>
      <c r="K5" s="25"/>
    </row>
    <row r="6" spans="1:11" ht="18.75" x14ac:dyDescent="0.3">
      <c r="A6" s="24"/>
      <c r="B6" s="41" t="str">
        <f>IF(TCD!B5&gt;0,TCD!B5,"")</f>
        <v>INTERIM 03 PEPSI           EMB</v>
      </c>
      <c r="C6" s="54">
        <f>IF(TCD!C5&gt;0,TCD!C5/TCD!$P$2,"")</f>
        <v>0.15625</v>
      </c>
      <c r="D6" s="55">
        <f>IF(TCD!D5&gt;0,TCD!D5/TCD!$P$2,"")</f>
        <v>264.53125</v>
      </c>
      <c r="E6" s="12"/>
      <c r="F6" s="44" t="str">
        <f>IF(TCD!F5&gt;0,TCD!F5,"")</f>
        <v>Christophe CHERINO         EMB</v>
      </c>
      <c r="G6" s="50">
        <f>IF(TCD!G5&gt;0,TCD!G5/TCD!$P$2,"")</f>
        <v>4.6875</v>
      </c>
      <c r="H6" s="32"/>
      <c r="I6" s="44" t="str">
        <f>IF(TCD!J5&gt;0,TCD!I5,"")</f>
        <v>Christophe CHERINO</v>
      </c>
      <c r="J6" s="47">
        <f>IF(TCD!J5&gt;0,TCD!J5/TCD!$P$2,"")</f>
        <v>4.21875</v>
      </c>
      <c r="K6" s="25"/>
    </row>
    <row r="7" spans="1:11" ht="18.75" x14ac:dyDescent="0.3">
      <c r="A7" s="24"/>
      <c r="B7" s="41" t="str">
        <f>IF(TCD!B6&gt;0,TCD!B6,"")</f>
        <v>INTERIM 07 PEPSI           EMB</v>
      </c>
      <c r="C7" s="54">
        <f>IF(TCD!C6&gt;0,TCD!C6/TCD!$P$2,"")</f>
        <v>10.625</v>
      </c>
      <c r="D7" s="55" t="str">
        <f>IF(TCD!D6&gt;0,TCD!D6/TCD!$P$2,"")</f>
        <v/>
      </c>
      <c r="E7" s="12"/>
      <c r="F7" s="44" t="str">
        <f>IF(TCD!F6&gt;0,TCD!F6,"")</f>
        <v>INTERIM 03 PEPSI           EMB</v>
      </c>
      <c r="G7" s="50">
        <f>IF(TCD!G6&gt;0,TCD!G6/TCD!$P$2,"")</f>
        <v>20.625</v>
      </c>
      <c r="H7" s="32"/>
      <c r="I7" s="44" t="str">
        <f>IF(TCD!J6&gt;0,TCD!I6,"")</f>
        <v>Jimmy RESCANIERES</v>
      </c>
      <c r="J7" s="47">
        <f>IF(TCD!J6&gt;0,TCD!J6/TCD!$P$2,"")</f>
        <v>17.34375</v>
      </c>
      <c r="K7" s="25"/>
    </row>
    <row r="8" spans="1:11" ht="18.75" x14ac:dyDescent="0.3">
      <c r="A8" s="24"/>
      <c r="B8" s="41" t="str">
        <f>IF(TCD!B7&gt;0,TCD!B7,"")</f>
        <v>INTERIM 33                 EMB</v>
      </c>
      <c r="C8" s="54">
        <f>IF(TCD!C7&gt;0,TCD!C7/TCD!$P$2,"")</f>
        <v>25</v>
      </c>
      <c r="D8" s="55" t="str">
        <f>IF(TCD!D7&gt;0,TCD!D7/TCD!$P$2,"")</f>
        <v/>
      </c>
      <c r="E8" s="12"/>
      <c r="F8" s="44" t="str">
        <f>IF(TCD!F7&gt;0,TCD!F7,"")</f>
        <v>Jimmy RESCANIERES          EMB</v>
      </c>
      <c r="G8" s="50">
        <f>IF(TCD!G7&gt;0,TCD!G7/TCD!$P$2,"")</f>
        <v>41.875</v>
      </c>
      <c r="H8" s="32"/>
      <c r="I8" s="44" t="str">
        <f>IF(TCD!J7&gt;0,TCD!I7,"")</f>
        <v>Rousillon steve</v>
      </c>
      <c r="J8" s="47">
        <f>IF(TCD!J7&gt;0,TCD!J7/TCD!$P$2,"")</f>
        <v>5.15625</v>
      </c>
      <c r="K8" s="25"/>
    </row>
    <row r="9" spans="1:11" ht="18.75" x14ac:dyDescent="0.3">
      <c r="A9" s="24"/>
      <c r="B9" s="41" t="str">
        <f>IF(TCD!B8&gt;0,TCD!B8,"")</f>
        <v>INTERIM 7                  EMB</v>
      </c>
      <c r="C9" s="54">
        <f>IF(TCD!C8&gt;0,TCD!C8/TCD!$P$2,"")</f>
        <v>1.5625</v>
      </c>
      <c r="D9" s="55" t="str">
        <f>IF(TCD!D8&gt;0,TCD!D8/TCD!$P$2,"")</f>
        <v/>
      </c>
      <c r="E9" s="12"/>
      <c r="F9" s="44" t="str">
        <f>IF(TCD!F8&gt;0,TCD!F8,"")</f>
        <v>Siaka COULIBALLY           EMB</v>
      </c>
      <c r="G9" s="50">
        <f>IF(TCD!G8&gt;0,TCD!G8/TCD!$P$2,"")</f>
        <v>24.84375</v>
      </c>
      <c r="H9" s="32"/>
      <c r="I9" s="44" t="str">
        <f>IF(TCD!J8&gt;0,TCD!I8,"")</f>
        <v>SIAKA COULIBALY</v>
      </c>
      <c r="J9" s="47">
        <f>IF(TCD!J8&gt;0,TCD!J8/TCD!$P$2,"")</f>
        <v>20.15625</v>
      </c>
      <c r="K9" s="25"/>
    </row>
    <row r="10" spans="1:11" ht="18.75" x14ac:dyDescent="0.3">
      <c r="A10" s="24"/>
      <c r="B10" s="41" t="str">
        <f>IF(TCD!B9&gt;0,TCD!B9,"")</f>
        <v>Mahamadou DIARRA           EMB</v>
      </c>
      <c r="C10" s="54">
        <f>IF(TCD!C9&gt;0,TCD!C9/TCD!$P$2,"")</f>
        <v>23.90625</v>
      </c>
      <c r="D10" s="55" t="str">
        <f>IF(TCD!D9&gt;0,TCD!D9/TCD!$P$2,"")</f>
        <v/>
      </c>
      <c r="E10" s="12"/>
      <c r="F10" s="44" t="str">
        <f>IF(TCD!F9&gt;0,TCD!F9,"")</f>
        <v>Total général</v>
      </c>
      <c r="G10" s="50">
        <f>IF(TCD!G9&gt;0,TCD!G9/TCD!$P$2,"")</f>
        <v>102.34375</v>
      </c>
      <c r="H10" s="32"/>
      <c r="I10" s="44" t="str">
        <f>IF(TCD!J9&gt;0,TCD!I9,"")</f>
        <v>Int?rim 03 PEPSI</v>
      </c>
      <c r="J10" s="47">
        <f>IF(TCD!J9&gt;0,TCD!J9/TCD!$P$2,"")</f>
        <v>20.15625</v>
      </c>
      <c r="K10" s="25"/>
    </row>
    <row r="11" spans="1:11" ht="18.75" x14ac:dyDescent="0.3">
      <c r="A11" s="24"/>
      <c r="B11" s="41" t="str">
        <f>IF(TCD!B10&gt;0,TCD!B10,"")</f>
        <v>Tarik SAYDAWI              EMB</v>
      </c>
      <c r="C11" s="54">
        <f>IF(TCD!C10&gt;0,TCD!C10/TCD!$P$2,"")</f>
        <v>12.5</v>
      </c>
      <c r="D11" s="55" t="str">
        <f>IF(TCD!D10&gt;0,TCD!D10/TCD!$P$2,"")</f>
        <v/>
      </c>
      <c r="E11" s="12"/>
      <c r="F11" s="44" t="str">
        <f>IF(TCD!F10&gt;0,TCD!F10,"")</f>
        <v/>
      </c>
      <c r="G11" s="50" t="str">
        <f>IF(TCD!G10&gt;0,TCD!G10/TCD!$P$2,"")</f>
        <v/>
      </c>
      <c r="H11" s="32"/>
      <c r="I11" s="44" t="str">
        <f>IF(TCD!J10&gt;0,TCD!I10,"")</f>
        <v>Int?rim 07 PEPSI</v>
      </c>
      <c r="J11" s="47">
        <f>IF(TCD!J10&gt;0,TCD!J10/TCD!$P$2,"")</f>
        <v>9.375</v>
      </c>
      <c r="K11" s="25"/>
    </row>
    <row r="12" spans="1:11" ht="18.75" x14ac:dyDescent="0.3">
      <c r="A12" s="24"/>
      <c r="B12" s="41" t="str">
        <f>IF(TCD!B11&gt;0,TCD!B11,"")</f>
        <v>Herv? MUNOT                EMB</v>
      </c>
      <c r="C12" s="54">
        <f>IF(TCD!C11&gt;0,TCD!C11/TCD!$P$2,"")</f>
        <v>28.28125</v>
      </c>
      <c r="D12" s="55" t="str">
        <f>IF(TCD!D11&gt;0,TCD!D11/TCD!$P$2,"")</f>
        <v/>
      </c>
      <c r="E12" s="12"/>
      <c r="F12" s="44" t="str">
        <f>IF(TCD!F11&gt;0,TCD!F11,"")</f>
        <v/>
      </c>
      <c r="G12" s="50" t="str">
        <f>IF(TCD!G11&gt;0,TCD!G11/TCD!$P$2,"")</f>
        <v/>
      </c>
      <c r="H12" s="32"/>
      <c r="I12" s="44" t="str">
        <f>IF(TCD!J11&gt;0,TCD!I11,"")</f>
        <v>Total général</v>
      </c>
      <c r="J12" s="47">
        <f>IF(TCD!J11&gt;0,TCD!J11/TCD!$P$2,"")</f>
        <v>105.78125</v>
      </c>
      <c r="K12" s="25"/>
    </row>
    <row r="13" spans="1:11" ht="18.75" x14ac:dyDescent="0.3">
      <c r="A13" s="24"/>
      <c r="B13" s="41" t="str">
        <f>IF(TCD!B12&gt;0,TCD!B12,"")</f>
        <v>INTERIM 5                  EMB</v>
      </c>
      <c r="C13" s="54">
        <f>IF(TCD!C12&gt;0,TCD!C12/TCD!$P$2,"")</f>
        <v>24.6875</v>
      </c>
      <c r="D13" s="55" t="str">
        <f>IF(TCD!D12&gt;0,TCD!D12/TCD!$P$2,"")</f>
        <v/>
      </c>
      <c r="E13" s="12"/>
      <c r="F13" s="44" t="str">
        <f>IF(TCD!F12&gt;0,TCD!F12,"")</f>
        <v/>
      </c>
      <c r="G13" s="50" t="str">
        <f>IF(TCD!G12&gt;0,TCD!G12/TCD!$P$2,"")</f>
        <v/>
      </c>
      <c r="H13" s="32"/>
      <c r="I13" s="44" t="str">
        <f>IF(TCD!J12&gt;0,TCD!I12,"")</f>
        <v/>
      </c>
      <c r="J13" s="47" t="str">
        <f>IF(TCD!J12&gt;0,TCD!J12/TCD!$P$2,"")</f>
        <v/>
      </c>
      <c r="K13" s="25"/>
    </row>
    <row r="14" spans="1:11" ht="18.75" x14ac:dyDescent="0.3">
      <c r="A14" s="24"/>
      <c r="B14" s="41" t="str">
        <f>IF(TCD!B13&gt;0,TCD!B13,"")</f>
        <v>Mohamed ZIBOU              EMB</v>
      </c>
      <c r="C14" s="54">
        <f>IF(TCD!C13&gt;0,TCD!C13/TCD!$P$2,"")</f>
        <v>21.5625</v>
      </c>
      <c r="D14" s="55" t="str">
        <f>IF(TCD!D13&gt;0,TCD!D13/TCD!$P$2,"")</f>
        <v/>
      </c>
      <c r="E14" s="12"/>
      <c r="F14" s="44" t="str">
        <f>IF(TCD!F13&gt;0,TCD!F13,"")</f>
        <v/>
      </c>
      <c r="G14" s="50" t="str">
        <f>IF(TCD!G13&gt;0,TCD!G13/TCD!$P$2,"")</f>
        <v/>
      </c>
      <c r="H14" s="32"/>
      <c r="I14" s="44" t="str">
        <f>IF(TCD!J13&gt;0,TCD!I13,"")</f>
        <v/>
      </c>
      <c r="J14" s="47" t="str">
        <f>IF(TCD!J13&gt;0,TCD!J13/TCD!$P$2,"")</f>
        <v/>
      </c>
      <c r="K14" s="25"/>
    </row>
    <row r="15" spans="1:11" ht="18.75" x14ac:dyDescent="0.3">
      <c r="A15" s="24"/>
      <c r="B15" s="41" t="str">
        <f>IF(TCD!B14&gt;0,TCD!B14,"")</f>
        <v>Pepsico Embarqu? 01        EMB</v>
      </c>
      <c r="C15" s="54">
        <f>IF(TCD!C14&gt;0,TCD!C14/TCD!$P$2,"")</f>
        <v>35.625</v>
      </c>
      <c r="D15" s="55" t="str">
        <f>IF(TCD!D14&gt;0,TCD!D14/TCD!$P$2,"")</f>
        <v/>
      </c>
      <c r="E15" s="12"/>
      <c r="F15" s="44" t="str">
        <f>IF(TCD!F14&gt;0,TCD!F14,"")</f>
        <v/>
      </c>
      <c r="G15" s="50" t="str">
        <f>IF(TCD!G14&gt;0,TCD!G14/TCD!$P$2,"")</f>
        <v/>
      </c>
      <c r="H15" s="32"/>
      <c r="I15" s="44" t="str">
        <f>IF(TCD!J14&gt;0,TCD!I14,"")</f>
        <v/>
      </c>
      <c r="J15" s="47" t="str">
        <f>IF(TCD!J14&gt;0,TCD!J14/TCD!$P$2,"")</f>
        <v/>
      </c>
      <c r="K15" s="25"/>
    </row>
    <row r="16" spans="1:11" ht="18.75" x14ac:dyDescent="0.3">
      <c r="A16" s="24"/>
      <c r="B16" s="41" t="str">
        <f>IF(TCD!B15&gt;0,TCD!B15,"")</f>
        <v>Pepsico Embarqu? 04        EMB</v>
      </c>
      <c r="C16" s="54">
        <f>IF(TCD!C15&gt;0,TCD!C15/TCD!$P$2,"")</f>
        <v>23.125</v>
      </c>
      <c r="D16" s="55" t="str">
        <f>IF(TCD!D15&gt;0,TCD!D15/TCD!$P$2,"")</f>
        <v/>
      </c>
      <c r="E16" s="12"/>
      <c r="F16" s="44" t="str">
        <f>IF(TCD!F15&gt;0,TCD!F15,"")</f>
        <v/>
      </c>
      <c r="G16" s="50" t="str">
        <f>IF(TCD!G15&gt;0,TCD!G15/TCD!$P$2,"")</f>
        <v/>
      </c>
      <c r="H16" s="32"/>
      <c r="I16" s="44" t="str">
        <f>IF(TCD!J15&gt;0,TCD!I15,"")</f>
        <v/>
      </c>
      <c r="J16" s="47" t="str">
        <f>IF(TCD!J15&gt;0,TCD!J15/TCD!$P$2,"")</f>
        <v/>
      </c>
      <c r="K16" s="25"/>
    </row>
    <row r="17" spans="1:13" ht="18.75" x14ac:dyDescent="0.3">
      <c r="A17" s="24"/>
      <c r="B17" s="41" t="str">
        <f>IF(TCD!B16&gt;0,TCD!B16,"")</f>
        <v>Pepsico Embarqu? 05        EMB</v>
      </c>
      <c r="C17" s="54">
        <f>IF(TCD!C16&gt;0,TCD!C16/TCD!$P$2,"")</f>
        <v>47.65625</v>
      </c>
      <c r="D17" s="55">
        <f>IF(TCD!D16&gt;0,TCD!D16/TCD!$P$2,"")</f>
        <v>12.34375</v>
      </c>
      <c r="E17" s="12"/>
      <c r="F17" s="44" t="str">
        <f>IF(TCD!F16&gt;0,TCD!F16,"")</f>
        <v/>
      </c>
      <c r="G17" s="50" t="str">
        <f>IF(TCD!G16&gt;0,TCD!G16/TCD!$P$2,"")</f>
        <v/>
      </c>
      <c r="H17" s="32"/>
      <c r="I17" s="44" t="str">
        <f>IF(TCD!J16&gt;0,TCD!I16,"")</f>
        <v/>
      </c>
      <c r="J17" s="47" t="str">
        <f>IF(TCD!J16&gt;0,TCD!J16/TCD!$P$2,"")</f>
        <v/>
      </c>
      <c r="K17" s="25"/>
      <c r="M17" s="36"/>
    </row>
    <row r="18" spans="1:13" ht="18.75" x14ac:dyDescent="0.3">
      <c r="A18" s="24"/>
      <c r="B18" s="41" t="str">
        <f>IF(TCD!B17&gt;0,TCD!B17,"")</f>
        <v>Youssef NABIH              EMB</v>
      </c>
      <c r="C18" s="54">
        <f>IF(TCD!C17&gt;0,TCD!C17/TCD!$P$2,"")</f>
        <v>29.21875</v>
      </c>
      <c r="D18" s="55" t="str">
        <f>IF(TCD!D17&gt;0,TCD!D17/TCD!$P$2,"")</f>
        <v/>
      </c>
      <c r="E18" s="12"/>
      <c r="F18" s="44" t="str">
        <f>IF(TCD!F17&gt;0,TCD!F17,"")</f>
        <v/>
      </c>
      <c r="G18" s="50" t="str">
        <f>IF(TCD!G17&gt;0,TCD!G17/TCD!$P$2,"")</f>
        <v/>
      </c>
      <c r="H18" s="32"/>
      <c r="I18" s="44" t="str">
        <f>IF(TCD!J17&gt;0,TCD!I17,"")</f>
        <v/>
      </c>
      <c r="J18" s="47" t="str">
        <f>IF(TCD!J17&gt;0,TCD!J17/TCD!$P$2,"")</f>
        <v/>
      </c>
      <c r="K18" s="25"/>
    </row>
    <row r="19" spans="1:13" ht="18.75" x14ac:dyDescent="0.3">
      <c r="A19" s="24"/>
      <c r="B19" s="41" t="str">
        <f>IF(TCD!B18&gt;0,TCD!B18,"")</f>
        <v>Bruno COURTOIS             EMB</v>
      </c>
      <c r="C19" s="54">
        <f>IF(TCD!C18&gt;0,TCD!C18/TCD!$P$2,"")</f>
        <v>0.15625</v>
      </c>
      <c r="D19" s="55" t="str">
        <f>IF(TCD!D18&gt;0,TCD!D18/TCD!$P$2,"")</f>
        <v/>
      </c>
      <c r="E19" s="12"/>
      <c r="F19" s="44" t="str">
        <f>IF(TCD!F18&gt;0,TCD!F18,"")</f>
        <v/>
      </c>
      <c r="G19" s="50" t="str">
        <f>IF(TCD!G18&gt;0,TCD!G18/TCD!$P$2,"")</f>
        <v/>
      </c>
      <c r="H19" s="32"/>
      <c r="I19" s="44" t="str">
        <f>IF(TCD!J18&gt;0,TCD!I18,"")</f>
        <v/>
      </c>
      <c r="J19" s="47" t="str">
        <f>IF(TCD!J18&gt;0,TCD!J18/TCD!$P$2,"")</f>
        <v/>
      </c>
      <c r="K19" s="25"/>
    </row>
    <row r="20" spans="1:13" ht="18.75" x14ac:dyDescent="0.3">
      <c r="A20" s="24"/>
      <c r="B20" s="41" t="str">
        <f>IF(TCD!B19&gt;0,TCD!B19,"")</f>
        <v>INTERIM 29                 EMB</v>
      </c>
      <c r="C20" s="54">
        <f>IF(TCD!C19&gt;0,TCD!C19/TCD!$P$2,"")</f>
        <v>6.71875</v>
      </c>
      <c r="D20" s="55" t="str">
        <f>IF(TCD!D19&gt;0,TCD!D19/TCD!$P$2,"")</f>
        <v/>
      </c>
      <c r="E20" s="12"/>
      <c r="F20" s="44" t="str">
        <f>IF(TCD!F19&gt;0,TCD!F19,"")</f>
        <v/>
      </c>
      <c r="G20" s="50" t="str">
        <f>IF(TCD!G19&gt;0,TCD!G19/TCD!$P$2,"")</f>
        <v/>
      </c>
      <c r="H20" s="32"/>
      <c r="I20" s="44" t="str">
        <f>IF(TCD!J19&gt;0,TCD!I19,"")</f>
        <v/>
      </c>
      <c r="J20" s="47" t="str">
        <f>IF(TCD!J19&gt;0,TCD!J19/TCD!$P$2,"")</f>
        <v/>
      </c>
      <c r="K20" s="25"/>
    </row>
    <row r="21" spans="1:13" ht="18.75" x14ac:dyDescent="0.3">
      <c r="A21" s="24"/>
      <c r="B21" s="41" t="str">
        <f>IF(TCD!B20&gt;0,TCD!B20,"")</f>
        <v>Total général</v>
      </c>
      <c r="C21" s="54">
        <f>IF(TCD!C20&gt;0,TCD!C20/TCD!$P$2,"")</f>
        <v>297.96875</v>
      </c>
      <c r="D21" s="55">
        <f>IF(TCD!D20&gt;0,TCD!D20/TCD!$P$2,"")</f>
        <v>276.875</v>
      </c>
      <c r="E21" s="12"/>
      <c r="F21" s="44" t="str">
        <f>IF(TCD!F20&gt;0,TCD!F20,"")</f>
        <v/>
      </c>
      <c r="G21" s="50" t="str">
        <f>IF(TCD!G20&gt;0,TCD!G20/TCD!$P$2,"")</f>
        <v/>
      </c>
      <c r="H21" s="32"/>
      <c r="I21" s="44" t="str">
        <f>IF(TCD!J20&gt;0,TCD!I20,"")</f>
        <v/>
      </c>
      <c r="J21" s="47" t="str">
        <f>IF(TCD!J20&gt;0,TCD!J20/TCD!$P$2,"")</f>
        <v/>
      </c>
      <c r="K21" s="25"/>
    </row>
    <row r="22" spans="1:13" ht="18.75" x14ac:dyDescent="0.3">
      <c r="A22" s="24"/>
      <c r="B22" s="41" t="str">
        <f>IF(TCD!B21&gt;0,TCD!B21,"")</f>
        <v/>
      </c>
      <c r="C22" s="54" t="str">
        <f>IF(TCD!C21&gt;0,TCD!C21/TCD!$P$2,"")</f>
        <v/>
      </c>
      <c r="D22" s="55" t="str">
        <f>IF(TCD!D21&gt;0,TCD!D21/TCD!$P$2,"")</f>
        <v/>
      </c>
      <c r="E22" s="12"/>
      <c r="F22" s="44" t="str">
        <f>IF(TCD!F21&gt;0,TCD!F21,"")</f>
        <v/>
      </c>
      <c r="G22" s="50" t="str">
        <f>IF(TCD!G21&gt;0,TCD!G21/TCD!$P$2,"")</f>
        <v/>
      </c>
      <c r="H22" s="32"/>
      <c r="I22" s="44" t="str">
        <f>IF(TCD!J21&gt;0,TCD!I21,"")</f>
        <v/>
      </c>
      <c r="J22" s="47" t="str">
        <f>IF(TCD!J21&gt;0,TCD!J21/TCD!$P$2,"")</f>
        <v/>
      </c>
      <c r="K22" s="25"/>
    </row>
    <row r="23" spans="1:13" ht="18.75" x14ac:dyDescent="0.3">
      <c r="A23" s="24"/>
      <c r="B23" s="41" t="str">
        <f>IF(TCD!B22&gt;0,TCD!B22,"")</f>
        <v/>
      </c>
      <c r="C23" s="54" t="str">
        <f>IF(TCD!C22&gt;0,TCD!C22/TCD!$P$2,"")</f>
        <v/>
      </c>
      <c r="D23" s="55" t="str">
        <f>IF(TCD!D22&gt;0,TCD!D22/TCD!$P$2,"")</f>
        <v/>
      </c>
      <c r="E23" s="12"/>
      <c r="F23" s="44" t="str">
        <f>IF(TCD!F22&gt;0,TCD!F22,"")</f>
        <v/>
      </c>
      <c r="G23" s="50" t="str">
        <f>IF(TCD!G22&gt;0,TCD!G22/TCD!$P$2,"")</f>
        <v/>
      </c>
      <c r="H23" s="32"/>
      <c r="I23" s="44" t="str">
        <f>IF(TCD!J22&gt;0,TCD!I22,"")</f>
        <v/>
      </c>
      <c r="J23" s="47" t="str">
        <f>IF(TCD!J22&gt;0,TCD!J22/TCD!$P$2,"")</f>
        <v/>
      </c>
      <c r="K23" s="25"/>
    </row>
    <row r="24" spans="1:13" ht="18.75" x14ac:dyDescent="0.3">
      <c r="A24" s="24"/>
      <c r="B24" s="41" t="str">
        <f>IF(TCD!B23&gt;0,TCD!B23,"")</f>
        <v/>
      </c>
      <c r="C24" s="54" t="str">
        <f>IF(TCD!C23&gt;0,TCD!C23/TCD!$P$2,"")</f>
        <v/>
      </c>
      <c r="D24" s="55" t="str">
        <f>IF(TCD!D23&gt;0,TCD!D23/TCD!$P$2,"")</f>
        <v/>
      </c>
      <c r="E24" s="12"/>
      <c r="F24" s="44" t="str">
        <f>IF(TCD!F23&gt;0,TCD!F23,"")</f>
        <v/>
      </c>
      <c r="G24" s="50" t="str">
        <f>IF(TCD!G23&gt;0,TCD!G23/TCD!$P$2,"")</f>
        <v/>
      </c>
      <c r="H24" s="32"/>
      <c r="I24" s="44" t="str">
        <f>IF(TCD!J23&gt;0,TCD!I23,"")</f>
        <v/>
      </c>
      <c r="J24" s="47" t="str">
        <f>IF(TCD!J23&gt;0,TCD!J23/TCD!$P$2,"")</f>
        <v/>
      </c>
      <c r="K24" s="25"/>
    </row>
    <row r="25" spans="1:13" ht="18.75" x14ac:dyDescent="0.3">
      <c r="A25" s="24"/>
      <c r="B25" s="41" t="str">
        <f>IF(TCD!B24&gt;0,TCD!B24,"")</f>
        <v/>
      </c>
      <c r="C25" s="54" t="str">
        <f>IF(TCD!C24&gt;0,TCD!C24/TCD!$P$2,"")</f>
        <v/>
      </c>
      <c r="D25" s="55" t="str">
        <f>IF(TCD!D24&gt;0,TCD!D24/TCD!$P$2,"")</f>
        <v/>
      </c>
      <c r="E25" s="12"/>
      <c r="F25" s="44" t="str">
        <f>IF(TCD!F24&gt;0,TCD!F24,"")</f>
        <v/>
      </c>
      <c r="G25" s="50" t="str">
        <f>IF(TCD!G24&gt;0,TCD!G24/TCD!$P$2,"")</f>
        <v/>
      </c>
      <c r="H25" s="32"/>
      <c r="I25" s="44" t="str">
        <f>IF(TCD!J24&gt;0,TCD!I24,"")</f>
        <v/>
      </c>
      <c r="J25" s="47" t="str">
        <f>IF(TCD!J24&gt;0,TCD!J24/TCD!$P$2,"")</f>
        <v/>
      </c>
      <c r="K25" s="25"/>
    </row>
    <row r="26" spans="1:13" ht="18.75" x14ac:dyDescent="0.3">
      <c r="A26" s="24"/>
      <c r="B26" s="41" t="str">
        <f>IF(TCD!B25&gt;0,TCD!B25,"")</f>
        <v/>
      </c>
      <c r="C26" s="54" t="str">
        <f>IF(TCD!C25&gt;0,TCD!C25/TCD!$P$2,"")</f>
        <v/>
      </c>
      <c r="D26" s="55" t="str">
        <f>IF(TCD!D25&gt;0,TCD!D25/TCD!$P$2,"")</f>
        <v/>
      </c>
      <c r="E26" s="12"/>
      <c r="F26" s="44" t="str">
        <f>IF(TCD!F25&gt;0,TCD!F25,"")</f>
        <v/>
      </c>
      <c r="G26" s="50" t="str">
        <f>IF(TCD!G25&gt;0,TCD!G25/TCD!$P$2,"")</f>
        <v/>
      </c>
      <c r="H26" s="32"/>
      <c r="I26" s="44" t="str">
        <f>IF(TCD!J25&gt;0,TCD!I25,"")</f>
        <v/>
      </c>
      <c r="J26" s="47" t="str">
        <f>IF(TCD!J25&gt;0,TCD!J25/TCD!$P$2,"")</f>
        <v/>
      </c>
      <c r="K26" s="25"/>
    </row>
    <row r="27" spans="1:13" ht="18.75" x14ac:dyDescent="0.3">
      <c r="A27" s="24"/>
      <c r="B27" s="41" t="str">
        <f>IF(TCD!B26&gt;0,TCD!B26,"")</f>
        <v/>
      </c>
      <c r="C27" s="54" t="str">
        <f>IF(TCD!C26&gt;0,TCD!C26/TCD!$P$2,"")</f>
        <v/>
      </c>
      <c r="D27" s="55" t="str">
        <f>IF(TCD!D26&gt;0,TCD!D26/TCD!$P$2,"")</f>
        <v/>
      </c>
      <c r="E27" s="12"/>
      <c r="F27" s="44" t="str">
        <f>IF(TCD!F26&gt;0,TCD!F26,"")</f>
        <v/>
      </c>
      <c r="G27" s="50" t="str">
        <f>IF(TCD!G26&gt;0,TCD!G26/TCD!$P$2,"")</f>
        <v/>
      </c>
      <c r="H27" s="32"/>
      <c r="I27" s="44" t="str">
        <f>IF(TCD!J26&gt;0,TCD!I26,"")</f>
        <v/>
      </c>
      <c r="J27" s="47" t="str">
        <f>IF(TCD!J26&gt;0,TCD!J26/TCD!$P$2,"")</f>
        <v/>
      </c>
      <c r="K27" s="25"/>
    </row>
    <row r="28" spans="1:13" ht="18.75" x14ac:dyDescent="0.3">
      <c r="A28" s="24"/>
      <c r="B28" s="41" t="str">
        <f>IF(TCD!B27&gt;0,TCD!B27,"")</f>
        <v/>
      </c>
      <c r="C28" s="54" t="str">
        <f>IF(TCD!C27&gt;0,TCD!C27/TCD!$P$2,"")</f>
        <v/>
      </c>
      <c r="D28" s="55" t="str">
        <f>IF(TCD!D27&gt;0,TCD!D27/TCD!$P$2,"")</f>
        <v/>
      </c>
      <c r="E28" s="12"/>
      <c r="F28" s="44" t="str">
        <f>IF(TCD!F27&gt;0,TCD!F27,"")</f>
        <v/>
      </c>
      <c r="G28" s="50" t="str">
        <f>IF(TCD!G27&gt;0,TCD!G27/TCD!$P$2,"")</f>
        <v/>
      </c>
      <c r="H28" s="32"/>
      <c r="I28" s="44" t="str">
        <f>IF(TCD!J27&gt;0,TCD!I27,"")</f>
        <v/>
      </c>
      <c r="J28" s="47" t="str">
        <f>IF(TCD!J27&gt;0,TCD!J27/TCD!$P$2,"")</f>
        <v/>
      </c>
      <c r="K28" s="25"/>
    </row>
    <row r="29" spans="1:13" ht="18.75" x14ac:dyDescent="0.3">
      <c r="A29" s="24"/>
      <c r="B29" s="41" t="str">
        <f>IF(TCD!B28&gt;0,TCD!B28,"")</f>
        <v/>
      </c>
      <c r="C29" s="54" t="str">
        <f>IF(TCD!C28&gt;0,TCD!C28/TCD!$P$2,"")</f>
        <v/>
      </c>
      <c r="D29" s="55" t="str">
        <f>IF(TCD!D28&gt;0,TCD!D28/TCD!$P$2,"")</f>
        <v/>
      </c>
      <c r="E29" s="12"/>
      <c r="F29" s="44" t="str">
        <f>IF(TCD!F28&gt;0,TCD!F28,"")</f>
        <v/>
      </c>
      <c r="G29" s="50" t="str">
        <f>IF(TCD!G28&gt;0,TCD!G28/TCD!$P$2,"")</f>
        <v/>
      </c>
      <c r="H29" s="32"/>
      <c r="I29" s="44" t="str">
        <f>IF(TCD!J28&gt;0,TCD!I28,"")</f>
        <v/>
      </c>
      <c r="J29" s="47" t="str">
        <f>IF(TCD!J28&gt;0,TCD!J28/TCD!$P$2,"")</f>
        <v/>
      </c>
      <c r="K29" s="25"/>
    </row>
    <row r="30" spans="1:13" ht="18.75" x14ac:dyDescent="0.3">
      <c r="A30" s="24"/>
      <c r="B30" s="41" t="str">
        <f>IF(TCD!B29&gt;0,TCD!B29,"")</f>
        <v/>
      </c>
      <c r="C30" s="54" t="str">
        <f>IF(TCD!C29&gt;0,TCD!C29/TCD!$P$2,"")</f>
        <v/>
      </c>
      <c r="D30" s="55" t="str">
        <f>IF(TCD!D29&gt;0,TCD!D29/TCD!$P$2,"")</f>
        <v/>
      </c>
      <c r="E30" s="12"/>
      <c r="F30" s="44" t="str">
        <f>IF(TCD!F29&gt;0,TCD!F29,"")</f>
        <v/>
      </c>
      <c r="G30" s="50" t="str">
        <f>IF(TCD!G29&gt;0,TCD!G29/TCD!$P$2,"")</f>
        <v/>
      </c>
      <c r="H30" s="32"/>
      <c r="I30" s="44" t="str">
        <f>IF(TCD!J29&gt;0,TCD!I29,"")</f>
        <v/>
      </c>
      <c r="J30" s="47" t="str">
        <f>IF(TCD!J29&gt;0,TCD!J29/TCD!$P$2,"")</f>
        <v/>
      </c>
      <c r="K30" s="25"/>
    </row>
    <row r="31" spans="1:13" ht="18.75" x14ac:dyDescent="0.3">
      <c r="A31" s="24"/>
      <c r="B31" s="41" t="str">
        <f>IF(TCD!B30&gt;0,TCD!B30,"")</f>
        <v/>
      </c>
      <c r="C31" s="54" t="str">
        <f>IF(TCD!C30&gt;0,TCD!C30/TCD!$P$2,"")</f>
        <v/>
      </c>
      <c r="D31" s="55" t="str">
        <f>IF(TCD!D30&gt;0,TCD!D30/TCD!$P$2,"")</f>
        <v/>
      </c>
      <c r="E31" s="12"/>
      <c r="F31" s="44" t="str">
        <f>IF(TCD!F30&gt;0,TCD!F30,"")</f>
        <v/>
      </c>
      <c r="G31" s="50" t="str">
        <f>IF(TCD!G30&gt;0,TCD!G30/TCD!$P$2,"")</f>
        <v/>
      </c>
      <c r="H31" s="32"/>
      <c r="I31" s="44" t="str">
        <f>IF(TCD!J30&gt;0,TCD!I30,"")</f>
        <v/>
      </c>
      <c r="J31" s="47" t="str">
        <f>IF(TCD!J30&gt;0,TCD!J30/TCD!$P$2,"")</f>
        <v/>
      </c>
      <c r="K31" s="25"/>
    </row>
    <row r="32" spans="1:13" ht="18.75" x14ac:dyDescent="0.3">
      <c r="A32" s="24"/>
      <c r="B32" s="41" t="str">
        <f>IF(TCD!B31&gt;0,TCD!B31,"")</f>
        <v/>
      </c>
      <c r="C32" s="54" t="str">
        <f>IF(TCD!C31&gt;0,TCD!C31/TCD!$P$2,"")</f>
        <v/>
      </c>
      <c r="D32" s="55" t="str">
        <f>IF(TCD!D31&gt;0,TCD!D31/TCD!$P$2,"")</f>
        <v/>
      </c>
      <c r="E32" s="12"/>
      <c r="F32" s="44" t="str">
        <f>IF(TCD!F31&gt;0,TCD!F31,"")</f>
        <v/>
      </c>
      <c r="G32" s="50" t="str">
        <f>IF(TCD!G31&gt;0,TCD!G31/TCD!$P$2,"")</f>
        <v/>
      </c>
      <c r="H32" s="32"/>
      <c r="I32" s="44" t="str">
        <f>IF(TCD!J31&gt;0,TCD!I31,"")</f>
        <v/>
      </c>
      <c r="J32" s="47" t="str">
        <f>IF(TCD!J31&gt;0,TCD!J31/TCD!$P$2,"")</f>
        <v/>
      </c>
      <c r="K32" s="25"/>
    </row>
    <row r="33" spans="1:11" ht="18.75" x14ac:dyDescent="0.3">
      <c r="A33" s="24"/>
      <c r="B33" s="41" t="str">
        <f>IF(TCD!B32&gt;0,TCD!B32,"")</f>
        <v/>
      </c>
      <c r="C33" s="54" t="str">
        <f>IF(TCD!C32&gt;0,TCD!C32/TCD!$P$2,"")</f>
        <v/>
      </c>
      <c r="D33" s="55" t="str">
        <f>IF(TCD!D32&gt;0,TCD!D32/TCD!$P$2,"")</f>
        <v/>
      </c>
      <c r="E33" s="12"/>
      <c r="F33" s="44" t="str">
        <f>IF(TCD!F32&gt;0,TCD!F32,"")</f>
        <v/>
      </c>
      <c r="G33" s="50" t="str">
        <f>IF(TCD!G32&gt;0,TCD!G32/TCD!$P$2,"")</f>
        <v/>
      </c>
      <c r="H33" s="32"/>
      <c r="I33" s="44" t="str">
        <f>IF(TCD!J32&gt;0,TCD!I32,"")</f>
        <v/>
      </c>
      <c r="J33" s="47" t="str">
        <f>IF(TCD!J32&gt;0,TCD!J32/TCD!$P$2,"")</f>
        <v/>
      </c>
      <c r="K33" s="25"/>
    </row>
    <row r="34" spans="1:11" ht="18.75" x14ac:dyDescent="0.3">
      <c r="A34" s="24"/>
      <c r="B34" s="41" t="str">
        <f>IF(TCD!B33&gt;0,TCD!B33,"")</f>
        <v/>
      </c>
      <c r="C34" s="54" t="str">
        <f>IF(TCD!C33&gt;0,TCD!C33/TCD!$P$2,"")</f>
        <v/>
      </c>
      <c r="D34" s="55" t="str">
        <f>IF(TCD!D33&gt;0,TCD!D33/TCD!$P$2,"")</f>
        <v/>
      </c>
      <c r="E34" s="12"/>
      <c r="F34" s="44" t="str">
        <f>IF(TCD!F33&gt;0,TCD!F33,"")</f>
        <v/>
      </c>
      <c r="G34" s="50" t="str">
        <f>IF(TCD!G33&gt;0,TCD!G33/TCD!$P$2,"")</f>
        <v/>
      </c>
      <c r="H34" s="32"/>
      <c r="I34" s="44" t="str">
        <f>IF(TCD!J33&gt;0,TCD!I33,"")</f>
        <v/>
      </c>
      <c r="J34" s="47" t="str">
        <f>IF(TCD!J33&gt;0,TCD!J33/TCD!$P$2,"")</f>
        <v/>
      </c>
      <c r="K34" s="25"/>
    </row>
    <row r="35" spans="1:11" ht="18.75" x14ac:dyDescent="0.3">
      <c r="A35" s="24"/>
      <c r="B35" s="41" t="str">
        <f>IF(TCD!B34&gt;0,TCD!B34,"")</f>
        <v/>
      </c>
      <c r="C35" s="54" t="str">
        <f>IF(TCD!C34&gt;0,TCD!C34/TCD!$P$2,"")</f>
        <v/>
      </c>
      <c r="D35" s="55" t="str">
        <f>IF(TCD!D34&gt;0,TCD!D34/TCD!$P$2,"")</f>
        <v/>
      </c>
      <c r="E35" s="12"/>
      <c r="F35" s="44" t="str">
        <f>IF(TCD!F34&gt;0,TCD!F34,"")</f>
        <v/>
      </c>
      <c r="G35" s="50" t="str">
        <f>IF(TCD!G34&gt;0,TCD!G34/TCD!$P$2,"")</f>
        <v/>
      </c>
      <c r="H35" s="32"/>
      <c r="I35" s="44" t="str">
        <f>IF(TCD!J34&gt;0,TCD!I34,"")</f>
        <v/>
      </c>
      <c r="J35" s="47" t="str">
        <f>IF(TCD!J34&gt;0,TCD!J34/TCD!$P$2,"")</f>
        <v/>
      </c>
      <c r="K35" s="25"/>
    </row>
    <row r="36" spans="1:11" ht="18.75" x14ac:dyDescent="0.3">
      <c r="A36" s="24"/>
      <c r="B36" s="41" t="str">
        <f>IF(TCD!B35&gt;0,TCD!B35,"")</f>
        <v/>
      </c>
      <c r="C36" s="54" t="str">
        <f>IF(TCD!C35&gt;0,TCD!C35/TCD!$P$2,"")</f>
        <v/>
      </c>
      <c r="D36" s="55" t="str">
        <f>IF(TCD!D35&gt;0,TCD!D35/TCD!$P$2,"")</f>
        <v/>
      </c>
      <c r="E36" s="12"/>
      <c r="F36" s="44" t="str">
        <f>IF(TCD!F35&gt;0,TCD!F35,"")</f>
        <v/>
      </c>
      <c r="G36" s="50" t="str">
        <f>IF(TCD!G35&gt;0,TCD!G35/TCD!$P$2,"")</f>
        <v/>
      </c>
      <c r="H36" s="32"/>
      <c r="I36" s="44" t="str">
        <f>IF(TCD!J35&gt;0,TCD!I35,"")</f>
        <v/>
      </c>
      <c r="J36" s="47" t="str">
        <f>IF(TCD!J35&gt;0,TCD!J35/TCD!$P$2,"")</f>
        <v/>
      </c>
      <c r="K36" s="25"/>
    </row>
    <row r="37" spans="1:11" ht="18.75" x14ac:dyDescent="0.3">
      <c r="A37" s="24"/>
      <c r="B37" s="41" t="str">
        <f>IF(TCD!B36&gt;0,TCD!B36,"")</f>
        <v/>
      </c>
      <c r="C37" s="54" t="str">
        <f>IF(TCD!C36&gt;0,TCD!C36/TCD!$P$2,"")</f>
        <v/>
      </c>
      <c r="D37" s="55" t="str">
        <f>IF(TCD!D36&gt;0,TCD!D36/TCD!$P$2,"")</f>
        <v/>
      </c>
      <c r="E37" s="12"/>
      <c r="F37" s="44" t="str">
        <f>IF(TCD!F36&gt;0,TCD!F36,"")</f>
        <v/>
      </c>
      <c r="G37" s="50" t="str">
        <f>IF(TCD!G36&gt;0,TCD!G36/TCD!$P$2,"")</f>
        <v/>
      </c>
      <c r="H37" s="32"/>
      <c r="I37" s="44" t="str">
        <f>IF(TCD!J36&gt;0,TCD!I36,"")</f>
        <v/>
      </c>
      <c r="J37" s="47" t="str">
        <f>IF(TCD!J36&gt;0,TCD!J36/TCD!$P$2,"")</f>
        <v/>
      </c>
      <c r="K37" s="25"/>
    </row>
    <row r="38" spans="1:11" ht="18.75" x14ac:dyDescent="0.3">
      <c r="A38" s="24"/>
      <c r="B38" s="41" t="str">
        <f>IF(TCD!B37&gt;0,TCD!B37,"")</f>
        <v/>
      </c>
      <c r="C38" s="54" t="str">
        <f>IF(TCD!C37&gt;0,TCD!C37/TCD!$P$2,"")</f>
        <v/>
      </c>
      <c r="D38" s="55" t="str">
        <f>IF(TCD!D37&gt;0,TCD!D37/TCD!$P$2,"")</f>
        <v/>
      </c>
      <c r="E38" s="12"/>
      <c r="F38" s="44" t="str">
        <f>IF(TCD!F37&gt;0,TCD!F37,"")</f>
        <v/>
      </c>
      <c r="G38" s="50" t="str">
        <f>IF(TCD!G37&gt;0,TCD!G37/TCD!$P$2,"")</f>
        <v/>
      </c>
      <c r="H38" s="32"/>
      <c r="I38" s="44" t="str">
        <f>IF(TCD!J37&gt;0,TCD!I37,"")</f>
        <v/>
      </c>
      <c r="J38" s="47" t="str">
        <f>IF(TCD!J37&gt;0,TCD!J37/TCD!$P$2,"")</f>
        <v/>
      </c>
      <c r="K38" s="25"/>
    </row>
    <row r="39" spans="1:11" ht="18.75" x14ac:dyDescent="0.3">
      <c r="A39" s="24"/>
      <c r="B39" s="41" t="str">
        <f>IF(TCD!B38&gt;0,TCD!B38,"")</f>
        <v/>
      </c>
      <c r="C39" s="54" t="str">
        <f>IF(TCD!C38&gt;0,TCD!C38/TCD!$P$2,"")</f>
        <v/>
      </c>
      <c r="D39" s="55" t="str">
        <f>IF(TCD!D38&gt;0,TCD!D38/TCD!$P$2,"")</f>
        <v/>
      </c>
      <c r="E39" s="12"/>
      <c r="F39" s="44" t="str">
        <f>IF(TCD!F38&gt;0,TCD!F38,"")</f>
        <v/>
      </c>
      <c r="G39" s="50" t="str">
        <f>IF(TCD!G38&gt;0,TCD!G38/TCD!$P$2,"")</f>
        <v/>
      </c>
      <c r="H39" s="32"/>
      <c r="I39" s="44" t="str">
        <f>IF(TCD!J38&gt;0,TCD!I38,"")</f>
        <v/>
      </c>
      <c r="J39" s="47" t="str">
        <f>IF(TCD!J38&gt;0,TCD!J38/TCD!$P$2,"")</f>
        <v/>
      </c>
      <c r="K39" s="25"/>
    </row>
    <row r="40" spans="1:11" ht="18.75" x14ac:dyDescent="0.3">
      <c r="A40" s="24"/>
      <c r="B40" s="41" t="str">
        <f>IF(TCD!B39&gt;0,TCD!B39,"")</f>
        <v/>
      </c>
      <c r="C40" s="54" t="str">
        <f>IF(TCD!C39&gt;0,TCD!C39/TCD!$P$2,"")</f>
        <v/>
      </c>
      <c r="D40" s="55" t="str">
        <f>IF(TCD!D39&gt;0,TCD!D39/TCD!$P$2,"")</f>
        <v/>
      </c>
      <c r="E40" s="12"/>
      <c r="F40" s="44" t="str">
        <f>IF(TCD!F39&gt;0,TCD!F39,"")</f>
        <v/>
      </c>
      <c r="G40" s="50" t="str">
        <f>IF(TCD!G39&gt;0,TCD!G39/TCD!$P$2,"")</f>
        <v/>
      </c>
      <c r="H40" s="32"/>
      <c r="I40" s="44" t="str">
        <f>IF(TCD!J39&gt;0,TCD!I39,"")</f>
        <v/>
      </c>
      <c r="J40" s="47" t="str">
        <f>IF(TCD!J39&gt;0,TCD!J39/TCD!$P$2,"")</f>
        <v/>
      </c>
      <c r="K40" s="25"/>
    </row>
    <row r="41" spans="1:11" ht="18.75" x14ac:dyDescent="0.3">
      <c r="A41" s="24"/>
      <c r="B41" s="41" t="str">
        <f>IF(TCD!B40&gt;0,TCD!B40,"")</f>
        <v/>
      </c>
      <c r="C41" s="54" t="str">
        <f>IF(TCD!C40&gt;0,TCD!C40/TCD!$P$2,"")</f>
        <v/>
      </c>
      <c r="D41" s="55" t="str">
        <f>IF(TCD!D40&gt;0,TCD!D40/TCD!$P$2,"")</f>
        <v/>
      </c>
      <c r="E41" s="12"/>
      <c r="F41" s="44" t="str">
        <f>IF(TCD!F40&gt;0,TCD!F40,"")</f>
        <v/>
      </c>
      <c r="G41" s="50" t="str">
        <f>IF(TCD!G40&gt;0,TCD!G40/TCD!$P$2,"")</f>
        <v/>
      </c>
      <c r="H41" s="32"/>
      <c r="I41" s="44" t="str">
        <f>IF(TCD!J40&gt;0,TCD!I40,"")</f>
        <v/>
      </c>
      <c r="J41" s="47" t="str">
        <f>IF(TCD!J40&gt;0,TCD!J40/TCD!$P$2,"")</f>
        <v/>
      </c>
      <c r="K41" s="25"/>
    </row>
    <row r="42" spans="1:11" ht="18.75" x14ac:dyDescent="0.3">
      <c r="A42" s="24"/>
      <c r="B42" s="41" t="str">
        <f>IF(TCD!B41&gt;0,TCD!B41,"")</f>
        <v/>
      </c>
      <c r="C42" s="54" t="str">
        <f>IF(TCD!C41&gt;0,TCD!C41/TCD!$P$2,"")</f>
        <v/>
      </c>
      <c r="D42" s="55" t="str">
        <f>IF(TCD!D41&gt;0,TCD!D41/TCD!$P$2,"")</f>
        <v/>
      </c>
      <c r="E42" s="12"/>
      <c r="F42" s="44" t="str">
        <f>IF(TCD!F41&gt;0,TCD!F41,"")</f>
        <v/>
      </c>
      <c r="G42" s="50" t="str">
        <f>IF(TCD!G41&gt;0,TCD!G41/TCD!$P$2,"")</f>
        <v/>
      </c>
      <c r="H42" s="32"/>
      <c r="I42" s="44" t="str">
        <f>IF(TCD!J41&gt;0,TCD!I41,"")</f>
        <v/>
      </c>
      <c r="J42" s="47" t="str">
        <f>IF(TCD!J41&gt;0,TCD!J41/TCD!$P$2,"")</f>
        <v/>
      </c>
      <c r="K42" s="25"/>
    </row>
    <row r="43" spans="1:11" ht="18.75" x14ac:dyDescent="0.3">
      <c r="A43" s="24"/>
      <c r="B43" s="41" t="str">
        <f>IF(TCD!B42&gt;0,TCD!B42,"")</f>
        <v/>
      </c>
      <c r="C43" s="54" t="str">
        <f>IF(TCD!C42&gt;0,TCD!C42/TCD!$P$2,"")</f>
        <v/>
      </c>
      <c r="D43" s="55" t="str">
        <f>IF(TCD!D42&gt;0,TCD!D42/TCD!$P$2,"")</f>
        <v/>
      </c>
      <c r="E43" s="12"/>
      <c r="F43" s="44" t="str">
        <f>IF(TCD!F42&gt;0,TCD!F42,"")</f>
        <v/>
      </c>
      <c r="G43" s="50" t="str">
        <f>IF(TCD!G42&gt;0,TCD!G42/TCD!$P$2,"")</f>
        <v/>
      </c>
      <c r="H43" s="32"/>
      <c r="I43" s="44" t="str">
        <f>IF(TCD!J42&gt;0,TCD!I42,"")</f>
        <v/>
      </c>
      <c r="J43" s="47" t="str">
        <f>IF(TCD!J42&gt;0,TCD!J42/TCD!$P$2,"")</f>
        <v/>
      </c>
      <c r="K43" s="25"/>
    </row>
    <row r="44" spans="1:11" ht="18.75" x14ac:dyDescent="0.3">
      <c r="A44" s="24"/>
      <c r="B44" s="41" t="str">
        <f>IF(TCD!B43&gt;0,TCD!B43,"")</f>
        <v/>
      </c>
      <c r="C44" s="54" t="str">
        <f>IF(TCD!C43&gt;0,TCD!C43/TCD!$P$2,"")</f>
        <v/>
      </c>
      <c r="D44" s="55" t="str">
        <f>IF(TCD!D43&gt;0,TCD!D43/TCD!$P$2,"")</f>
        <v/>
      </c>
      <c r="E44" s="12"/>
      <c r="F44" s="44" t="str">
        <f>IF(TCD!F43&gt;0,TCD!F43,"")</f>
        <v/>
      </c>
      <c r="G44" s="50" t="str">
        <f>IF(TCD!G43&gt;0,TCD!G43/TCD!$P$2,"")</f>
        <v/>
      </c>
      <c r="H44" s="32"/>
      <c r="I44" s="44" t="str">
        <f>IF(TCD!J43&gt;0,TCD!I43,"")</f>
        <v/>
      </c>
      <c r="J44" s="47" t="str">
        <f>IF(TCD!J43&gt;0,TCD!J43/TCD!$P$2,"")</f>
        <v/>
      </c>
      <c r="K44" s="25"/>
    </row>
    <row r="45" spans="1:11" ht="18.75" x14ac:dyDescent="0.3">
      <c r="A45" s="24"/>
      <c r="B45" s="41" t="str">
        <f>IF(TCD!B44&gt;0,TCD!B44,"")</f>
        <v/>
      </c>
      <c r="C45" s="54" t="str">
        <f>IF(TCD!C44&gt;0,TCD!C44/TCD!$P$2,"")</f>
        <v/>
      </c>
      <c r="D45" s="55" t="str">
        <f>IF(TCD!D44&gt;0,TCD!D44/TCD!$P$2,"")</f>
        <v/>
      </c>
      <c r="E45" s="12"/>
      <c r="F45" s="44" t="str">
        <f>IF(TCD!F44&gt;0,TCD!F44,"")</f>
        <v/>
      </c>
      <c r="G45" s="50" t="str">
        <f>IF(TCD!G44&gt;0,TCD!G44/TCD!$P$2,"")</f>
        <v/>
      </c>
      <c r="H45" s="32"/>
      <c r="I45" s="44" t="str">
        <f>IF(TCD!J44&gt;0,TCD!I44,"")</f>
        <v/>
      </c>
      <c r="J45" s="47" t="str">
        <f>IF(TCD!J44&gt;0,TCD!J44/TCD!$P$2,"")</f>
        <v/>
      </c>
      <c r="K45" s="25"/>
    </row>
    <row r="46" spans="1:11" ht="18.75" x14ac:dyDescent="0.3">
      <c r="A46" s="24"/>
      <c r="B46" s="41" t="str">
        <f>IF(TCD!B45&gt;0,TCD!B45,"")</f>
        <v/>
      </c>
      <c r="C46" s="54" t="str">
        <f>IF(TCD!C45&gt;0,TCD!C45/TCD!$P$2,"")</f>
        <v/>
      </c>
      <c r="D46" s="55" t="str">
        <f>IF(TCD!D45&gt;0,TCD!D45/TCD!$P$2,"")</f>
        <v/>
      </c>
      <c r="E46" s="12"/>
      <c r="F46" s="44" t="str">
        <f>IF(TCD!F45&gt;0,TCD!F45,"")</f>
        <v/>
      </c>
      <c r="G46" s="50" t="str">
        <f>IF(TCD!G45&gt;0,TCD!G45/TCD!$P$2,"")</f>
        <v/>
      </c>
      <c r="H46" s="32"/>
      <c r="I46" s="44" t="str">
        <f>IF(TCD!J45&gt;0,TCD!I45,"")</f>
        <v/>
      </c>
      <c r="J46" s="47" t="str">
        <f>IF(TCD!J45&gt;0,TCD!J45/TCD!$P$2,"")</f>
        <v/>
      </c>
      <c r="K46" s="25"/>
    </row>
    <row r="47" spans="1:11" ht="18.75" x14ac:dyDescent="0.3">
      <c r="A47" s="24"/>
      <c r="B47" s="41" t="str">
        <f>IF(TCD!B46&gt;0,TCD!B46,"")</f>
        <v/>
      </c>
      <c r="C47" s="54" t="str">
        <f>IF(TCD!C46&gt;0,TCD!C46/TCD!$P$2,"")</f>
        <v/>
      </c>
      <c r="D47" s="55" t="str">
        <f>IF(TCD!D46&gt;0,TCD!D46/TCD!$P$2,"")</f>
        <v/>
      </c>
      <c r="E47" s="12"/>
      <c r="F47" s="44" t="str">
        <f>IF(TCD!F46&gt;0,TCD!F46,"")</f>
        <v/>
      </c>
      <c r="G47" s="50" t="str">
        <f>IF(TCD!G46&gt;0,TCD!G46/TCD!$P$2,"")</f>
        <v/>
      </c>
      <c r="H47" s="32"/>
      <c r="I47" s="44" t="str">
        <f>IF(TCD!J46&gt;0,TCD!I46,"")</f>
        <v/>
      </c>
      <c r="J47" s="47" t="str">
        <f>IF(TCD!J46&gt;0,TCD!J46/TCD!$P$2,"")</f>
        <v/>
      </c>
      <c r="K47" s="25"/>
    </row>
    <row r="48" spans="1:11" ht="19.5" thickBot="1" x14ac:dyDescent="0.35">
      <c r="A48" s="24"/>
      <c r="B48" s="42" t="str">
        <f>IF(TCD!B47&gt;0,TCD!B47,"")</f>
        <v/>
      </c>
      <c r="C48" s="56" t="str">
        <f>IF(TCD!C47&gt;0,TCD!C47/TCD!$P$2,"")</f>
        <v/>
      </c>
      <c r="D48" s="57" t="str">
        <f>IF(TCD!D47&gt;0,TCD!D47/TCD!$P$2,"")</f>
        <v/>
      </c>
      <c r="E48" s="12"/>
      <c r="F48" s="45" t="str">
        <f>IF(TCD!F47&gt;0,TCD!F47,"")</f>
        <v/>
      </c>
      <c r="G48" s="51" t="str">
        <f>IF(TCD!G47&gt;0,TCD!G47/TCD!$P$2,"")</f>
        <v/>
      </c>
      <c r="H48" s="32"/>
      <c r="I48" s="45" t="str">
        <f>IF(TCD!J47&gt;0,TCD!I47,"")</f>
        <v/>
      </c>
      <c r="J48" s="48" t="str">
        <f>IF(TCD!J47&gt;0,TCD!J47/TCD!$P$2,"")</f>
        <v/>
      </c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49153" r:id="rId4" name="CommandButton21">
          <controlPr defaultSize="0" print="0" autoLine="0" autoPict="0" r:id="rId5">
            <anchor>
              <from>
                <xdr:col>11</xdr:col>
                <xdr:colOff>104775</xdr:colOff>
                <xdr:row>0</xdr:row>
                <xdr:rowOff>228600</xdr:rowOff>
              </from>
              <to>
                <xdr:col>13</xdr:col>
                <xdr:colOff>533400</xdr:colOff>
                <xdr:row>3</xdr:row>
                <xdr:rowOff>180975</xdr:rowOff>
              </to>
            </anchor>
          </controlPr>
        </control>
      </mc:Choice>
      <mc:Fallback>
        <control shapeId="49153" r:id="rId4" name="CommandButton21"/>
      </mc:Fallback>
    </mc:AlternateContent>
    <mc:AlternateContent xmlns:mc="http://schemas.openxmlformats.org/markup-compatibility/2006">
      <mc:Choice Requires="x14">
        <control shapeId="49154" r:id="rId6" name="CommandButton22">
          <controlPr defaultSize="0" autoLine="0" r:id="rId7">
            <anchor>
              <from>
                <xdr:col>11</xdr:col>
                <xdr:colOff>104775</xdr:colOff>
                <xdr:row>4</xdr:row>
                <xdr:rowOff>66675</xdr:rowOff>
              </from>
              <to>
                <xdr:col>13</xdr:col>
                <xdr:colOff>552450</xdr:colOff>
                <xdr:row>7</xdr:row>
                <xdr:rowOff>95250</xdr:rowOff>
              </to>
            </anchor>
          </controlPr>
        </control>
      </mc:Choice>
      <mc:Fallback>
        <control shapeId="49154" r:id="rId6" name="CommandButton22"/>
      </mc:Fallback>
    </mc:AlternateContent>
    <mc:AlternateContent xmlns:mc="http://schemas.openxmlformats.org/markup-compatibility/2006">
      <mc:Choice Requires="x14">
        <control shapeId="2" r:id="rId8" name="CommandButton23">
          <controlPr defaultSize="0" autoLine="0" r:id="rId9">
            <anchor moveWithCells="1">
              <from>
                <xdr:col>11</xdr:col>
                <xdr:colOff>104775</xdr:colOff>
                <xdr:row>7</xdr:row>
                <xdr:rowOff>190500</xdr:rowOff>
              </from>
              <to>
                <xdr:col>13</xdr:col>
                <xdr:colOff>561975</xdr:colOff>
                <xdr:row>10</xdr:row>
                <xdr:rowOff>190500</xdr:rowOff>
              </to>
            </anchor>
          </controlPr>
        </control>
      </mc:Choice>
      <mc:Fallback>
        <control shapeId="49155" r:id="rId8" name="CommandButton2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93"/>
  <sheetViews>
    <sheetView workbookViewId="0">
      <selection activeCell="H4" sqref="H4"/>
    </sheetView>
  </sheetViews>
  <sheetFormatPr baseColWidth="10" defaultColWidth="9.140625" defaultRowHeight="15" x14ac:dyDescent="0.25"/>
  <cols>
    <col min="1" max="2" width="10.7109375" bestFit="1" customWidth="1"/>
    <col min="3" max="3" width="12.85546875" bestFit="1" customWidth="1"/>
    <col min="4" max="4" width="19.28515625" bestFit="1" customWidth="1"/>
    <col min="5" max="5" width="23.85546875" bestFit="1" customWidth="1"/>
  </cols>
  <sheetData>
    <row r="1" spans="1:12" ht="15" customHeight="1" x14ac:dyDescent="0.25">
      <c r="A1" s="39" t="s">
        <v>0</v>
      </c>
      <c r="B1" s="39" t="s">
        <v>1</v>
      </c>
      <c r="C1" s="39" t="s">
        <v>2</v>
      </c>
      <c r="D1" s="39" t="s">
        <v>3</v>
      </c>
      <c r="E1" s="39" t="s">
        <v>4</v>
      </c>
      <c r="H1" s="62" t="s">
        <v>83</v>
      </c>
      <c r="I1" s="63"/>
      <c r="J1" s="63"/>
      <c r="K1" s="63"/>
      <c r="L1" s="64"/>
    </row>
    <row r="2" spans="1:12" ht="22.5" customHeight="1" thickBot="1" x14ac:dyDescent="0.3">
      <c r="A2" s="9" t="s">
        <v>95</v>
      </c>
      <c r="B2" s="9" t="s">
        <v>95</v>
      </c>
      <c r="C2" s="9" t="s">
        <v>5</v>
      </c>
      <c r="D2" s="9" t="s">
        <v>6</v>
      </c>
      <c r="E2" s="9">
        <v>188</v>
      </c>
      <c r="H2" s="65"/>
      <c r="I2" s="66"/>
      <c r="J2" s="66"/>
      <c r="K2" s="66"/>
      <c r="L2" s="67"/>
    </row>
    <row r="3" spans="1:12" ht="15.75" thickBot="1" x14ac:dyDescent="0.3">
      <c r="A3" s="10" t="s">
        <v>95</v>
      </c>
      <c r="B3" s="10" t="s">
        <v>95</v>
      </c>
      <c r="C3" s="10" t="s">
        <v>7</v>
      </c>
      <c r="D3" s="10" t="s">
        <v>8</v>
      </c>
      <c r="E3" s="10">
        <v>27</v>
      </c>
      <c r="H3" s="68" t="s">
        <v>101</v>
      </c>
      <c r="I3" s="69"/>
      <c r="J3" s="69"/>
      <c r="K3" s="69"/>
      <c r="L3" s="70"/>
    </row>
    <row r="4" spans="1:12" x14ac:dyDescent="0.25">
      <c r="A4" s="9" t="s">
        <v>95</v>
      </c>
      <c r="B4" s="9" t="s">
        <v>95</v>
      </c>
      <c r="C4" s="9" t="s">
        <v>85</v>
      </c>
      <c r="D4" s="9" t="s">
        <v>86</v>
      </c>
      <c r="E4" s="9">
        <v>57</v>
      </c>
    </row>
    <row r="5" spans="1:12" x14ac:dyDescent="0.25">
      <c r="A5" s="10" t="s">
        <v>95</v>
      </c>
      <c r="B5" s="10" t="s">
        <v>95</v>
      </c>
      <c r="C5" s="10" t="s">
        <v>9</v>
      </c>
      <c r="D5" s="10" t="s">
        <v>10</v>
      </c>
      <c r="E5" s="10">
        <v>111</v>
      </c>
    </row>
    <row r="6" spans="1:12" x14ac:dyDescent="0.25">
      <c r="A6" s="9" t="s">
        <v>95</v>
      </c>
      <c r="B6" s="9" t="s">
        <v>95</v>
      </c>
      <c r="C6" s="9" t="s">
        <v>11</v>
      </c>
      <c r="D6" s="9" t="s">
        <v>76</v>
      </c>
      <c r="E6" s="9">
        <v>129</v>
      </c>
    </row>
    <row r="7" spans="1:12" x14ac:dyDescent="0.25">
      <c r="A7" s="10" t="s">
        <v>95</v>
      </c>
      <c r="B7" s="10" t="s">
        <v>95</v>
      </c>
      <c r="C7" s="10" t="s">
        <v>87</v>
      </c>
      <c r="D7" s="10" t="s">
        <v>88</v>
      </c>
      <c r="E7" s="10">
        <v>60</v>
      </c>
    </row>
    <row r="8" spans="1:12" x14ac:dyDescent="0.25">
      <c r="A8" s="9" t="s">
        <v>95</v>
      </c>
      <c r="B8" s="9" t="s">
        <v>95</v>
      </c>
      <c r="C8" s="9" t="s">
        <v>12</v>
      </c>
      <c r="D8" s="9" t="s">
        <v>13</v>
      </c>
      <c r="E8" s="9">
        <v>33</v>
      </c>
    </row>
    <row r="9" spans="1:12" x14ac:dyDescent="0.25">
      <c r="A9" s="10" t="s">
        <v>95</v>
      </c>
      <c r="B9" s="10" t="s">
        <v>95</v>
      </c>
      <c r="C9" s="10" t="s">
        <v>96</v>
      </c>
      <c r="D9" s="10" t="s">
        <v>97</v>
      </c>
      <c r="E9" s="10">
        <v>129</v>
      </c>
    </row>
    <row r="10" spans="1:12" x14ac:dyDescent="0.25">
      <c r="A10" s="9"/>
      <c r="B10" s="9"/>
      <c r="C10" s="9"/>
      <c r="D10" s="9"/>
      <c r="E10" s="9"/>
    </row>
    <row r="11" spans="1:12" x14ac:dyDescent="0.25">
      <c r="A11" s="10"/>
      <c r="B11" s="10"/>
      <c r="C11" s="10"/>
      <c r="D11" s="10"/>
      <c r="E11" s="10"/>
    </row>
    <row r="12" spans="1:12" x14ac:dyDescent="0.25">
      <c r="A12" s="9"/>
      <c r="B12" s="9"/>
      <c r="C12" s="9"/>
      <c r="D12" s="9"/>
      <c r="E12" s="9"/>
    </row>
    <row r="13" spans="1:12" x14ac:dyDescent="0.25">
      <c r="A13" s="10"/>
      <c r="B13" s="10"/>
      <c r="C13" s="10"/>
      <c r="D13" s="10"/>
      <c r="E13" s="10"/>
    </row>
    <row r="14" spans="1:12" x14ac:dyDescent="0.25">
      <c r="A14" s="9"/>
      <c r="B14" s="9"/>
      <c r="C14" s="9"/>
      <c r="D14" s="9"/>
      <c r="E14" s="9"/>
    </row>
    <row r="15" spans="1:12" x14ac:dyDescent="0.25">
      <c r="A15" s="10"/>
      <c r="B15" s="10"/>
      <c r="C15" s="10"/>
      <c r="D15" s="10"/>
      <c r="E15" s="10"/>
    </row>
    <row r="16" spans="1:12" x14ac:dyDescent="0.25">
      <c r="A16" s="9"/>
      <c r="B16" s="9"/>
      <c r="C16" s="9"/>
      <c r="D16" s="9"/>
      <c r="E16" s="9"/>
    </row>
    <row r="17" spans="1:5" x14ac:dyDescent="0.25">
      <c r="A17" s="10"/>
      <c r="B17" s="10"/>
      <c r="C17" s="10"/>
      <c r="D17" s="10"/>
      <c r="E17" s="10"/>
    </row>
    <row r="201" spans="1:5" x14ac:dyDescent="0.25">
      <c r="A201" s="30"/>
      <c r="B201" s="30"/>
      <c r="C201" s="30"/>
      <c r="D201" s="30"/>
      <c r="E201" s="30"/>
    </row>
    <row r="202" spans="1:5" x14ac:dyDescent="0.25">
      <c r="A202" s="30"/>
      <c r="B202" s="30"/>
      <c r="C202" s="30"/>
      <c r="D202" s="30"/>
      <c r="E202" s="30"/>
    </row>
    <row r="203" spans="1:5" x14ac:dyDescent="0.25">
      <c r="A203" s="30"/>
      <c r="B203" s="30"/>
      <c r="C203" s="30"/>
      <c r="D203" s="30"/>
      <c r="E203" s="30"/>
    </row>
    <row r="204" spans="1:5" x14ac:dyDescent="0.25">
      <c r="A204" s="30"/>
      <c r="B204" s="30"/>
      <c r="C204" s="30"/>
      <c r="D204" s="30"/>
      <c r="E204" s="30"/>
    </row>
    <row r="205" spans="1:5" x14ac:dyDescent="0.25">
      <c r="A205" s="30"/>
      <c r="B205" s="30"/>
      <c r="C205" s="30"/>
      <c r="D205" s="30"/>
      <c r="E205" s="30"/>
    </row>
    <row r="206" spans="1:5" x14ac:dyDescent="0.25">
      <c r="A206" s="30"/>
      <c r="B206" s="30"/>
      <c r="C206" s="30"/>
      <c r="D206" s="30"/>
      <c r="E206" s="30"/>
    </row>
    <row r="207" spans="1:5" x14ac:dyDescent="0.25">
      <c r="A207" s="30"/>
      <c r="B207" s="30"/>
      <c r="C207" s="30"/>
      <c r="D207" s="30"/>
      <c r="E207" s="30"/>
    </row>
    <row r="208" spans="1:5" x14ac:dyDescent="0.25">
      <c r="A208" s="30"/>
      <c r="B208" s="30"/>
      <c r="C208" s="30"/>
      <c r="D208" s="30"/>
      <c r="E208" s="30"/>
    </row>
    <row r="209" spans="1:5" x14ac:dyDescent="0.25">
      <c r="A209" s="30"/>
      <c r="B209" s="30"/>
      <c r="C209" s="30"/>
      <c r="D209" s="30"/>
      <c r="E209" s="30"/>
    </row>
    <row r="210" spans="1:5" x14ac:dyDescent="0.25">
      <c r="A210" s="30"/>
      <c r="B210" s="30"/>
      <c r="C210" s="30"/>
      <c r="D210" s="30"/>
      <c r="E210" s="30"/>
    </row>
    <row r="211" spans="1:5" x14ac:dyDescent="0.25">
      <c r="A211" s="30"/>
      <c r="B211" s="30"/>
      <c r="C211" s="30"/>
      <c r="D211" s="30"/>
      <c r="E211" s="30"/>
    </row>
    <row r="212" spans="1:5" x14ac:dyDescent="0.25">
      <c r="A212" s="30"/>
      <c r="B212" s="30"/>
      <c r="C212" s="30"/>
      <c r="D212" s="30"/>
      <c r="E212" s="30"/>
    </row>
    <row r="213" spans="1:5" x14ac:dyDescent="0.25">
      <c r="A213" s="30"/>
      <c r="B213" s="30"/>
      <c r="C213" s="30"/>
      <c r="D213" s="30"/>
      <c r="E213" s="30"/>
    </row>
    <row r="214" spans="1:5" x14ac:dyDescent="0.25">
      <c r="A214" s="30"/>
      <c r="B214" s="30"/>
      <c r="C214" s="30"/>
      <c r="D214" s="30"/>
      <c r="E214" s="30"/>
    </row>
    <row r="215" spans="1:5" x14ac:dyDescent="0.25">
      <c r="A215" s="30"/>
      <c r="B215" s="30"/>
      <c r="C215" s="30"/>
      <c r="D215" s="30"/>
      <c r="E215" s="30"/>
    </row>
    <row r="216" spans="1:5" x14ac:dyDescent="0.25">
      <c r="A216" s="30"/>
      <c r="B216" s="30"/>
      <c r="C216" s="30"/>
      <c r="D216" s="30"/>
      <c r="E216" s="30"/>
    </row>
    <row r="217" spans="1:5" x14ac:dyDescent="0.25">
      <c r="A217" s="30"/>
      <c r="B217" s="30"/>
      <c r="C217" s="30"/>
      <c r="D217" s="30"/>
      <c r="E217" s="30"/>
    </row>
    <row r="218" spans="1:5" x14ac:dyDescent="0.25">
      <c r="A218" s="30"/>
      <c r="B218" s="30"/>
      <c r="C218" s="30"/>
      <c r="D218" s="30"/>
      <c r="E218" s="30"/>
    </row>
    <row r="219" spans="1:5" x14ac:dyDescent="0.25">
      <c r="A219" s="30"/>
      <c r="B219" s="30"/>
      <c r="C219" s="30"/>
      <c r="D219" s="30"/>
      <c r="E219" s="30"/>
    </row>
    <row r="220" spans="1:5" x14ac:dyDescent="0.25">
      <c r="A220" s="30"/>
      <c r="B220" s="30"/>
      <c r="C220" s="30"/>
      <c r="D220" s="30"/>
      <c r="E220" s="30"/>
    </row>
    <row r="221" spans="1:5" x14ac:dyDescent="0.25">
      <c r="A221" s="30"/>
      <c r="B221" s="30"/>
      <c r="C221" s="30"/>
      <c r="D221" s="30"/>
      <c r="E221" s="30"/>
    </row>
    <row r="222" spans="1:5" x14ac:dyDescent="0.25">
      <c r="A222" s="30"/>
      <c r="B222" s="30"/>
      <c r="C222" s="30"/>
      <c r="D222" s="30"/>
      <c r="E222" s="30"/>
    </row>
    <row r="223" spans="1:5" x14ac:dyDescent="0.25">
      <c r="A223" s="30"/>
      <c r="B223" s="30"/>
      <c r="C223" s="30"/>
      <c r="D223" s="30"/>
      <c r="E223" s="30"/>
    </row>
    <row r="224" spans="1:5" x14ac:dyDescent="0.25">
      <c r="A224" s="30"/>
      <c r="B224" s="30"/>
      <c r="C224" s="30"/>
      <c r="D224" s="30"/>
      <c r="E224" s="30"/>
    </row>
    <row r="225" spans="1:5" x14ac:dyDescent="0.25">
      <c r="A225" s="30"/>
      <c r="B225" s="30"/>
      <c r="C225" s="30"/>
      <c r="D225" s="30"/>
      <c r="E225" s="30"/>
    </row>
    <row r="226" spans="1:5" x14ac:dyDescent="0.25">
      <c r="A226" s="30"/>
      <c r="B226" s="30"/>
      <c r="C226" s="30"/>
      <c r="D226" s="30"/>
      <c r="E226" s="30"/>
    </row>
    <row r="227" spans="1:5" x14ac:dyDescent="0.25">
      <c r="A227" s="30"/>
      <c r="B227" s="30"/>
      <c r="C227" s="30"/>
      <c r="D227" s="30"/>
      <c r="E227" s="30"/>
    </row>
    <row r="228" spans="1:5" x14ac:dyDescent="0.25">
      <c r="A228" s="30"/>
      <c r="B228" s="30"/>
      <c r="C228" s="30"/>
      <c r="D228" s="30"/>
      <c r="E228" s="30"/>
    </row>
    <row r="229" spans="1:5" x14ac:dyDescent="0.25">
      <c r="A229" s="30"/>
      <c r="B229" s="30"/>
      <c r="C229" s="30"/>
      <c r="D229" s="30"/>
      <c r="E229" s="30"/>
    </row>
    <row r="230" spans="1:5" x14ac:dyDescent="0.25">
      <c r="A230" s="30"/>
      <c r="B230" s="30"/>
      <c r="C230" s="30"/>
      <c r="D230" s="30"/>
      <c r="E230" s="30"/>
    </row>
    <row r="231" spans="1:5" x14ac:dyDescent="0.25">
      <c r="A231" s="30"/>
      <c r="B231" s="30"/>
      <c r="C231" s="30"/>
      <c r="D231" s="30"/>
      <c r="E231" s="30"/>
    </row>
    <row r="232" spans="1:5" x14ac:dyDescent="0.25">
      <c r="A232" s="30"/>
      <c r="B232" s="30"/>
      <c r="C232" s="30"/>
      <c r="D232" s="30"/>
      <c r="E232" s="30"/>
    </row>
    <row r="233" spans="1:5" x14ac:dyDescent="0.25">
      <c r="A233" s="30"/>
      <c r="B233" s="30"/>
      <c r="C233" s="30"/>
      <c r="D233" s="30"/>
      <c r="E233" s="30"/>
    </row>
    <row r="234" spans="1:5" x14ac:dyDescent="0.25">
      <c r="A234" s="30"/>
      <c r="B234" s="30"/>
      <c r="C234" s="30"/>
      <c r="D234" s="30"/>
      <c r="E234" s="30"/>
    </row>
    <row r="235" spans="1:5" x14ac:dyDescent="0.25">
      <c r="A235" s="30"/>
      <c r="B235" s="30"/>
      <c r="C235" s="30"/>
      <c r="D235" s="30"/>
      <c r="E235" s="30"/>
    </row>
    <row r="236" spans="1:5" x14ac:dyDescent="0.25">
      <c r="A236" s="30"/>
      <c r="B236" s="30"/>
      <c r="C236" s="30"/>
      <c r="D236" s="30"/>
      <c r="E236" s="30"/>
    </row>
    <row r="237" spans="1:5" x14ac:dyDescent="0.25">
      <c r="A237" s="30"/>
      <c r="B237" s="30"/>
      <c r="C237" s="30"/>
      <c r="D237" s="30"/>
      <c r="E237" s="30"/>
    </row>
    <row r="238" spans="1:5" x14ac:dyDescent="0.25">
      <c r="A238" s="30"/>
      <c r="B238" s="30"/>
      <c r="C238" s="30"/>
      <c r="D238" s="30"/>
      <c r="E238" s="30"/>
    </row>
    <row r="239" spans="1:5" x14ac:dyDescent="0.25">
      <c r="A239" s="30"/>
      <c r="B239" s="30"/>
      <c r="C239" s="30"/>
      <c r="D239" s="30"/>
      <c r="E239" s="30"/>
    </row>
    <row r="240" spans="1:5" x14ac:dyDescent="0.25">
      <c r="A240" s="30"/>
      <c r="B240" s="30"/>
      <c r="C240" s="30"/>
      <c r="D240" s="30"/>
      <c r="E240" s="30"/>
    </row>
    <row r="241" spans="1:5" x14ac:dyDescent="0.25">
      <c r="A241" s="30"/>
      <c r="B241" s="30"/>
      <c r="C241" s="30"/>
      <c r="D241" s="30"/>
      <c r="E241" s="30"/>
    </row>
    <row r="242" spans="1:5" x14ac:dyDescent="0.25">
      <c r="A242" s="30"/>
      <c r="B242" s="30"/>
      <c r="C242" s="30"/>
      <c r="D242" s="30"/>
      <c r="E242" s="30"/>
    </row>
    <row r="243" spans="1:5" x14ac:dyDescent="0.25">
      <c r="A243" s="30"/>
      <c r="B243" s="30"/>
      <c r="C243" s="30"/>
      <c r="D243" s="30"/>
      <c r="E243" s="30"/>
    </row>
    <row r="244" spans="1:5" x14ac:dyDescent="0.25">
      <c r="A244" s="30"/>
      <c r="B244" s="30"/>
      <c r="C244" s="30"/>
      <c r="D244" s="30"/>
      <c r="E244" s="30"/>
    </row>
    <row r="245" spans="1:5" x14ac:dyDescent="0.25">
      <c r="A245" s="30"/>
      <c r="B245" s="30"/>
      <c r="C245" s="30"/>
      <c r="D245" s="30"/>
      <c r="E245" s="30"/>
    </row>
    <row r="246" spans="1:5" x14ac:dyDescent="0.25">
      <c r="A246" s="30"/>
      <c r="B246" s="30"/>
      <c r="C246" s="30"/>
      <c r="D246" s="30"/>
      <c r="E246" s="30"/>
    </row>
    <row r="247" spans="1:5" x14ac:dyDescent="0.25">
      <c r="A247" s="30"/>
      <c r="B247" s="30"/>
      <c r="C247" s="30"/>
      <c r="D247" s="30"/>
      <c r="E247" s="30"/>
    </row>
    <row r="248" spans="1:5" x14ac:dyDescent="0.25">
      <c r="A248" s="30"/>
      <c r="B248" s="30"/>
      <c r="C248" s="30"/>
      <c r="D248" s="30"/>
      <c r="E248" s="30"/>
    </row>
    <row r="249" spans="1:5" x14ac:dyDescent="0.25">
      <c r="A249" s="30"/>
      <c r="B249" s="30"/>
      <c r="C249" s="30"/>
      <c r="D249" s="30"/>
      <c r="E249" s="30"/>
    </row>
    <row r="250" spans="1:5" x14ac:dyDescent="0.25">
      <c r="A250" s="30"/>
      <c r="B250" s="30"/>
      <c r="C250" s="30"/>
      <c r="D250" s="30"/>
      <c r="E250" s="30"/>
    </row>
    <row r="251" spans="1:5" x14ac:dyDescent="0.25">
      <c r="A251" s="30"/>
      <c r="B251" s="30"/>
      <c r="C251" s="30"/>
      <c r="D251" s="30"/>
      <c r="E251" s="30"/>
    </row>
    <row r="252" spans="1:5" x14ac:dyDescent="0.25">
      <c r="A252" s="30"/>
      <c r="B252" s="30"/>
      <c r="C252" s="30"/>
      <c r="D252" s="30"/>
      <c r="E252" s="30"/>
    </row>
    <row r="253" spans="1:5" x14ac:dyDescent="0.25">
      <c r="A253" s="30"/>
      <c r="B253" s="30"/>
      <c r="C253" s="30"/>
      <c r="D253" s="30"/>
      <c r="E253" s="30"/>
    </row>
    <row r="254" spans="1:5" x14ac:dyDescent="0.25">
      <c r="A254" s="30"/>
      <c r="B254" s="30"/>
      <c r="C254" s="30"/>
      <c r="D254" s="30"/>
      <c r="E254" s="30"/>
    </row>
    <row r="255" spans="1:5" x14ac:dyDescent="0.25">
      <c r="A255" s="30"/>
      <c r="B255" s="30"/>
      <c r="C255" s="30"/>
      <c r="D255" s="30"/>
      <c r="E255" s="30"/>
    </row>
    <row r="256" spans="1:5" x14ac:dyDescent="0.25">
      <c r="A256" s="30"/>
      <c r="B256" s="30"/>
      <c r="C256" s="30"/>
      <c r="D256" s="30"/>
      <c r="E256" s="30"/>
    </row>
    <row r="257" spans="1:5" x14ac:dyDescent="0.25">
      <c r="A257" s="30"/>
      <c r="B257" s="30"/>
      <c r="C257" s="30"/>
      <c r="D257" s="30"/>
      <c r="E257" s="30"/>
    </row>
    <row r="258" spans="1:5" x14ac:dyDescent="0.25">
      <c r="A258" s="30"/>
      <c r="B258" s="30"/>
      <c r="C258" s="30"/>
      <c r="D258" s="30"/>
      <c r="E258" s="30"/>
    </row>
    <row r="259" spans="1:5" x14ac:dyDescent="0.25">
      <c r="A259" s="30"/>
      <c r="B259" s="30"/>
      <c r="C259" s="30"/>
      <c r="D259" s="30"/>
      <c r="E259" s="30"/>
    </row>
    <row r="260" spans="1:5" x14ac:dyDescent="0.25">
      <c r="A260" s="30"/>
      <c r="B260" s="30"/>
      <c r="C260" s="30"/>
      <c r="D260" s="30"/>
      <c r="E260" s="30"/>
    </row>
    <row r="261" spans="1:5" x14ac:dyDescent="0.25">
      <c r="A261" s="30"/>
      <c r="B261" s="30"/>
      <c r="C261" s="30"/>
      <c r="D261" s="30"/>
      <c r="E261" s="30"/>
    </row>
    <row r="262" spans="1:5" x14ac:dyDescent="0.25">
      <c r="A262" s="30"/>
      <c r="B262" s="30"/>
      <c r="C262" s="30"/>
      <c r="D262" s="30"/>
      <c r="E262" s="30"/>
    </row>
    <row r="263" spans="1:5" x14ac:dyDescent="0.25">
      <c r="A263" s="30"/>
      <c r="B263" s="30"/>
      <c r="C263" s="30"/>
      <c r="D263" s="30"/>
      <c r="E263" s="30"/>
    </row>
    <row r="264" spans="1:5" x14ac:dyDescent="0.25">
      <c r="A264" s="30"/>
      <c r="B264" s="30"/>
      <c r="C264" s="30"/>
      <c r="D264" s="30"/>
      <c r="E264" s="30"/>
    </row>
    <row r="265" spans="1:5" x14ac:dyDescent="0.25">
      <c r="A265" s="30"/>
      <c r="B265" s="30"/>
      <c r="C265" s="30"/>
      <c r="D265" s="30"/>
      <c r="E265" s="30"/>
    </row>
    <row r="266" spans="1:5" x14ac:dyDescent="0.25">
      <c r="A266" s="30"/>
      <c r="B266" s="30"/>
      <c r="C266" s="30"/>
      <c r="D266" s="30"/>
      <c r="E266" s="30"/>
    </row>
    <row r="267" spans="1:5" x14ac:dyDescent="0.25">
      <c r="A267" s="30"/>
      <c r="B267" s="30"/>
      <c r="C267" s="30"/>
      <c r="D267" s="30"/>
      <c r="E267" s="30"/>
    </row>
    <row r="268" spans="1:5" x14ac:dyDescent="0.25">
      <c r="A268" s="30"/>
      <c r="B268" s="30"/>
      <c r="C268" s="30"/>
      <c r="D268" s="30"/>
      <c r="E268" s="30"/>
    </row>
    <row r="269" spans="1:5" x14ac:dyDescent="0.25">
      <c r="A269" s="30"/>
      <c r="B269" s="30"/>
      <c r="C269" s="30"/>
      <c r="D269" s="30"/>
      <c r="E269" s="30"/>
    </row>
    <row r="270" spans="1:5" x14ac:dyDescent="0.25">
      <c r="A270" s="30"/>
      <c r="B270" s="30"/>
      <c r="C270" s="30"/>
      <c r="D270" s="30"/>
      <c r="E270" s="30"/>
    </row>
    <row r="271" spans="1:5" x14ac:dyDescent="0.25">
      <c r="A271" s="30"/>
      <c r="B271" s="30"/>
      <c r="C271" s="30"/>
      <c r="D271" s="30"/>
      <c r="E271" s="30"/>
    </row>
    <row r="272" spans="1:5" x14ac:dyDescent="0.25">
      <c r="A272" s="30"/>
      <c r="B272" s="30"/>
      <c r="C272" s="30"/>
      <c r="D272" s="30"/>
      <c r="E272" s="30"/>
    </row>
    <row r="273" spans="1:5" x14ac:dyDescent="0.25">
      <c r="A273" s="30"/>
      <c r="B273" s="30"/>
      <c r="C273" s="30"/>
      <c r="D273" s="30"/>
      <c r="E273" s="30"/>
    </row>
    <row r="274" spans="1:5" x14ac:dyDescent="0.25">
      <c r="A274" s="30"/>
      <c r="B274" s="30"/>
      <c r="C274" s="30"/>
      <c r="D274" s="30"/>
      <c r="E274" s="30"/>
    </row>
    <row r="275" spans="1:5" x14ac:dyDescent="0.25">
      <c r="A275" s="30"/>
      <c r="B275" s="30"/>
      <c r="C275" s="30"/>
      <c r="D275" s="30"/>
      <c r="E275" s="30"/>
    </row>
    <row r="276" spans="1:5" x14ac:dyDescent="0.25">
      <c r="A276" s="30"/>
      <c r="B276" s="30"/>
      <c r="C276" s="30"/>
      <c r="D276" s="30"/>
      <c r="E276" s="30"/>
    </row>
    <row r="277" spans="1:5" x14ac:dyDescent="0.25">
      <c r="A277" s="30"/>
      <c r="B277" s="30"/>
      <c r="C277" s="30"/>
      <c r="D277" s="30"/>
      <c r="E277" s="30"/>
    </row>
    <row r="278" spans="1:5" x14ac:dyDescent="0.25">
      <c r="A278" s="30"/>
      <c r="B278" s="30"/>
      <c r="C278" s="30"/>
      <c r="D278" s="30"/>
      <c r="E278" s="30"/>
    </row>
    <row r="279" spans="1:5" x14ac:dyDescent="0.25">
      <c r="A279" s="30"/>
      <c r="B279" s="30"/>
      <c r="C279" s="30"/>
      <c r="D279" s="30"/>
      <c r="E279" s="30"/>
    </row>
    <row r="280" spans="1:5" x14ac:dyDescent="0.25">
      <c r="A280" s="30"/>
      <c r="B280" s="30"/>
      <c r="C280" s="30"/>
      <c r="D280" s="30"/>
      <c r="E280" s="30"/>
    </row>
    <row r="281" spans="1:5" x14ac:dyDescent="0.25">
      <c r="A281" s="30"/>
      <c r="B281" s="30"/>
      <c r="C281" s="30"/>
      <c r="D281" s="30"/>
      <c r="E281" s="30"/>
    </row>
    <row r="282" spans="1:5" x14ac:dyDescent="0.25">
      <c r="A282" s="30"/>
      <c r="B282" s="30"/>
      <c r="C282" s="30"/>
      <c r="D282" s="30"/>
      <c r="E282" s="30"/>
    </row>
    <row r="283" spans="1:5" x14ac:dyDescent="0.25">
      <c r="A283" s="30"/>
      <c r="B283" s="30"/>
      <c r="C283" s="30"/>
      <c r="D283" s="30"/>
      <c r="E283" s="30"/>
    </row>
    <row r="284" spans="1:5" x14ac:dyDescent="0.25">
      <c r="A284" s="30"/>
      <c r="B284" s="30"/>
      <c r="C284" s="30"/>
      <c r="D284" s="30"/>
      <c r="E284" s="30"/>
    </row>
    <row r="285" spans="1:5" x14ac:dyDescent="0.25">
      <c r="A285" s="30"/>
      <c r="B285" s="30"/>
      <c r="C285" s="30"/>
      <c r="D285" s="30"/>
      <c r="E285" s="30"/>
    </row>
    <row r="286" spans="1:5" x14ac:dyDescent="0.25">
      <c r="A286" s="30"/>
      <c r="B286" s="30"/>
      <c r="C286" s="30"/>
      <c r="D286" s="30"/>
      <c r="E286" s="30"/>
    </row>
    <row r="287" spans="1:5" x14ac:dyDescent="0.25">
      <c r="A287" s="30"/>
      <c r="B287" s="30"/>
      <c r="C287" s="30"/>
      <c r="D287" s="30"/>
      <c r="E287" s="30"/>
    </row>
    <row r="288" spans="1:5" x14ac:dyDescent="0.25">
      <c r="A288" s="30"/>
      <c r="B288" s="30"/>
      <c r="C288" s="30"/>
      <c r="D288" s="30"/>
      <c r="E288" s="30"/>
    </row>
    <row r="289" spans="1:5" x14ac:dyDescent="0.25">
      <c r="A289" s="30"/>
      <c r="B289" s="30"/>
      <c r="C289" s="30"/>
      <c r="D289" s="30"/>
      <c r="E289" s="30"/>
    </row>
    <row r="290" spans="1:5" x14ac:dyDescent="0.25">
      <c r="A290" s="30"/>
      <c r="B290" s="30"/>
      <c r="C290" s="30"/>
      <c r="D290" s="30"/>
      <c r="E290" s="30"/>
    </row>
    <row r="291" spans="1:5" x14ac:dyDescent="0.25">
      <c r="A291" s="30"/>
      <c r="B291" s="30"/>
      <c r="C291" s="30"/>
      <c r="D291" s="30"/>
      <c r="E291" s="30"/>
    </row>
    <row r="292" spans="1:5" x14ac:dyDescent="0.25">
      <c r="A292" s="30"/>
      <c r="B292" s="30"/>
      <c r="C292" s="30"/>
      <c r="D292" s="30"/>
      <c r="E292" s="30"/>
    </row>
    <row r="293" spans="1:5" x14ac:dyDescent="0.25">
      <c r="A293" s="30"/>
      <c r="B293" s="30"/>
      <c r="C293" s="30"/>
      <c r="D293" s="30"/>
      <c r="E293" s="30"/>
    </row>
    <row r="294" spans="1:5" x14ac:dyDescent="0.25">
      <c r="A294" s="30"/>
      <c r="B294" s="30"/>
      <c r="C294" s="30"/>
      <c r="D294" s="30"/>
      <c r="E294" s="30"/>
    </row>
    <row r="295" spans="1:5" x14ac:dyDescent="0.25">
      <c r="A295" s="30"/>
      <c r="B295" s="30"/>
      <c r="C295" s="30"/>
      <c r="D295" s="30"/>
      <c r="E295" s="30"/>
    </row>
    <row r="296" spans="1:5" x14ac:dyDescent="0.25">
      <c r="A296" s="30"/>
      <c r="B296" s="30"/>
      <c r="C296" s="30"/>
      <c r="D296" s="30"/>
      <c r="E296" s="30"/>
    </row>
    <row r="297" spans="1:5" x14ac:dyDescent="0.25">
      <c r="A297" s="30"/>
      <c r="B297" s="30"/>
      <c r="C297" s="30"/>
      <c r="D297" s="30"/>
      <c r="E297" s="30"/>
    </row>
    <row r="298" spans="1:5" x14ac:dyDescent="0.25">
      <c r="A298" s="30"/>
      <c r="B298" s="30"/>
      <c r="C298" s="30"/>
      <c r="D298" s="30"/>
      <c r="E298" s="30"/>
    </row>
    <row r="299" spans="1:5" x14ac:dyDescent="0.25">
      <c r="A299" s="30"/>
      <c r="B299" s="30"/>
      <c r="C299" s="30"/>
      <c r="D299" s="30"/>
      <c r="E299" s="30"/>
    </row>
    <row r="300" spans="1:5" x14ac:dyDescent="0.25">
      <c r="A300" s="30"/>
      <c r="B300" s="30"/>
      <c r="C300" s="30"/>
      <c r="D300" s="30"/>
      <c r="E300" s="30"/>
    </row>
    <row r="301" spans="1:5" x14ac:dyDescent="0.25">
      <c r="A301" s="30"/>
      <c r="B301" s="30"/>
      <c r="C301" s="30"/>
      <c r="D301" s="30"/>
      <c r="E301" s="30"/>
    </row>
    <row r="302" spans="1:5" x14ac:dyDescent="0.25">
      <c r="A302" s="30"/>
      <c r="B302" s="30"/>
      <c r="C302" s="30"/>
      <c r="D302" s="30"/>
      <c r="E302" s="30"/>
    </row>
    <row r="303" spans="1:5" x14ac:dyDescent="0.25">
      <c r="A303" s="30"/>
      <c r="B303" s="30"/>
      <c r="C303" s="30"/>
      <c r="D303" s="30"/>
      <c r="E303" s="30"/>
    </row>
    <row r="304" spans="1:5" x14ac:dyDescent="0.25">
      <c r="A304" s="30"/>
      <c r="B304" s="30"/>
      <c r="C304" s="30"/>
      <c r="D304" s="30"/>
      <c r="E304" s="30"/>
    </row>
    <row r="305" spans="1:5" x14ac:dyDescent="0.25">
      <c r="A305" s="30"/>
      <c r="B305" s="30"/>
      <c r="C305" s="30"/>
      <c r="D305" s="30"/>
      <c r="E305" s="30"/>
    </row>
    <row r="306" spans="1:5" x14ac:dyDescent="0.25">
      <c r="A306" s="30"/>
      <c r="B306" s="30"/>
      <c r="C306" s="30"/>
      <c r="D306" s="30"/>
      <c r="E306" s="30"/>
    </row>
    <row r="307" spans="1:5" x14ac:dyDescent="0.25">
      <c r="A307" s="30"/>
      <c r="B307" s="30"/>
      <c r="C307" s="30"/>
      <c r="D307" s="30"/>
      <c r="E307" s="30"/>
    </row>
    <row r="308" spans="1:5" x14ac:dyDescent="0.25">
      <c r="A308" s="30"/>
      <c r="B308" s="30"/>
      <c r="C308" s="30"/>
      <c r="D308" s="30"/>
      <c r="E308" s="30"/>
    </row>
    <row r="309" spans="1:5" x14ac:dyDescent="0.25">
      <c r="A309" s="30"/>
      <c r="B309" s="30"/>
      <c r="C309" s="30"/>
      <c r="D309" s="30"/>
      <c r="E309" s="30"/>
    </row>
    <row r="310" spans="1:5" x14ac:dyDescent="0.25">
      <c r="A310" s="30"/>
      <c r="B310" s="30"/>
      <c r="C310" s="30"/>
      <c r="D310" s="30"/>
      <c r="E310" s="30"/>
    </row>
    <row r="311" spans="1:5" x14ac:dyDescent="0.25">
      <c r="A311" s="30"/>
      <c r="B311" s="30"/>
      <c r="C311" s="30"/>
      <c r="D311" s="30"/>
      <c r="E311" s="30"/>
    </row>
    <row r="312" spans="1:5" x14ac:dyDescent="0.25">
      <c r="A312" s="30"/>
      <c r="B312" s="30"/>
      <c r="C312" s="30"/>
      <c r="D312" s="30"/>
      <c r="E312" s="30"/>
    </row>
    <row r="313" spans="1:5" x14ac:dyDescent="0.25">
      <c r="A313" s="30"/>
      <c r="B313" s="30"/>
      <c r="C313" s="30"/>
      <c r="D313" s="30"/>
      <c r="E313" s="30"/>
    </row>
    <row r="314" spans="1:5" x14ac:dyDescent="0.25">
      <c r="A314" s="30"/>
      <c r="B314" s="30"/>
      <c r="C314" s="30"/>
      <c r="D314" s="30"/>
      <c r="E314" s="30"/>
    </row>
    <row r="315" spans="1:5" x14ac:dyDescent="0.25">
      <c r="A315" s="30"/>
      <c r="B315" s="30"/>
      <c r="C315" s="30"/>
      <c r="D315" s="30"/>
      <c r="E315" s="30"/>
    </row>
    <row r="316" spans="1:5" x14ac:dyDescent="0.25">
      <c r="A316" s="30"/>
      <c r="B316" s="30"/>
      <c r="C316" s="30"/>
      <c r="D316" s="30"/>
      <c r="E316" s="30"/>
    </row>
    <row r="317" spans="1:5" x14ac:dyDescent="0.25">
      <c r="A317" s="30"/>
      <c r="B317" s="30"/>
      <c r="C317" s="30"/>
      <c r="D317" s="30"/>
      <c r="E317" s="30"/>
    </row>
    <row r="318" spans="1:5" x14ac:dyDescent="0.25">
      <c r="A318" s="30"/>
      <c r="B318" s="30"/>
      <c r="C318" s="30"/>
      <c r="D318" s="30"/>
      <c r="E318" s="30"/>
    </row>
    <row r="319" spans="1:5" x14ac:dyDescent="0.25">
      <c r="A319" s="30"/>
      <c r="B319" s="30"/>
      <c r="C319" s="30"/>
      <c r="D319" s="30"/>
      <c r="E319" s="30"/>
    </row>
    <row r="320" spans="1:5" x14ac:dyDescent="0.25">
      <c r="A320" s="30"/>
      <c r="B320" s="30"/>
      <c r="C320" s="30"/>
      <c r="D320" s="30"/>
      <c r="E320" s="30"/>
    </row>
    <row r="321" spans="1:5" x14ac:dyDescent="0.25">
      <c r="A321" s="30"/>
      <c r="B321" s="30"/>
      <c r="C321" s="30"/>
      <c r="D321" s="30"/>
      <c r="E321" s="30"/>
    </row>
    <row r="322" spans="1:5" x14ac:dyDescent="0.25">
      <c r="A322" s="30"/>
      <c r="B322" s="30"/>
      <c r="C322" s="30"/>
      <c r="D322" s="30"/>
      <c r="E322" s="30"/>
    </row>
    <row r="323" spans="1:5" x14ac:dyDescent="0.25">
      <c r="A323" s="30"/>
      <c r="B323" s="30"/>
      <c r="C323" s="30"/>
      <c r="D323" s="30"/>
      <c r="E323" s="30"/>
    </row>
    <row r="324" spans="1:5" x14ac:dyDescent="0.25">
      <c r="A324" s="30"/>
      <c r="B324" s="30"/>
      <c r="C324" s="30"/>
      <c r="D324" s="30"/>
      <c r="E324" s="30"/>
    </row>
    <row r="325" spans="1:5" x14ac:dyDescent="0.25">
      <c r="A325" s="30"/>
      <c r="B325" s="30"/>
      <c r="C325" s="30"/>
      <c r="D325" s="30"/>
      <c r="E325" s="30"/>
    </row>
    <row r="326" spans="1:5" x14ac:dyDescent="0.25">
      <c r="A326" s="30"/>
      <c r="B326" s="30"/>
      <c r="C326" s="30"/>
      <c r="D326" s="30"/>
      <c r="E326" s="30"/>
    </row>
    <row r="327" spans="1:5" x14ac:dyDescent="0.25">
      <c r="A327" s="30"/>
      <c r="B327" s="30"/>
      <c r="C327" s="30"/>
      <c r="D327" s="30"/>
      <c r="E327" s="30"/>
    </row>
    <row r="328" spans="1:5" x14ac:dyDescent="0.25">
      <c r="A328" s="30"/>
      <c r="B328" s="30"/>
      <c r="C328" s="30"/>
      <c r="D328" s="30"/>
      <c r="E328" s="30"/>
    </row>
    <row r="329" spans="1:5" x14ac:dyDescent="0.25">
      <c r="A329" s="30"/>
      <c r="B329" s="30"/>
      <c r="C329" s="30"/>
      <c r="D329" s="30"/>
      <c r="E329" s="30"/>
    </row>
    <row r="330" spans="1:5" x14ac:dyDescent="0.25">
      <c r="A330" s="30"/>
      <c r="B330" s="30"/>
      <c r="C330" s="30"/>
      <c r="D330" s="30"/>
      <c r="E330" s="30"/>
    </row>
    <row r="331" spans="1:5" x14ac:dyDescent="0.25">
      <c r="A331" s="30"/>
      <c r="B331" s="30"/>
      <c r="C331" s="30"/>
      <c r="D331" s="30"/>
      <c r="E331" s="30"/>
    </row>
    <row r="332" spans="1:5" x14ac:dyDescent="0.25">
      <c r="A332" s="30"/>
      <c r="B332" s="30"/>
      <c r="C332" s="30"/>
      <c r="D332" s="30"/>
      <c r="E332" s="30"/>
    </row>
    <row r="333" spans="1:5" x14ac:dyDescent="0.25">
      <c r="A333" s="30"/>
      <c r="B333" s="30"/>
      <c r="C333" s="30"/>
      <c r="D333" s="30"/>
      <c r="E333" s="30"/>
    </row>
    <row r="334" spans="1:5" x14ac:dyDescent="0.25">
      <c r="A334" s="30"/>
      <c r="B334" s="30"/>
      <c r="C334" s="30"/>
      <c r="D334" s="30"/>
      <c r="E334" s="30"/>
    </row>
    <row r="335" spans="1:5" x14ac:dyDescent="0.25">
      <c r="A335" s="30"/>
      <c r="B335" s="30"/>
      <c r="C335" s="30"/>
      <c r="D335" s="30"/>
      <c r="E335" s="30"/>
    </row>
    <row r="336" spans="1:5" x14ac:dyDescent="0.25">
      <c r="A336" s="30"/>
      <c r="B336" s="30"/>
      <c r="C336" s="30"/>
      <c r="D336" s="30"/>
      <c r="E336" s="30"/>
    </row>
    <row r="337" spans="1:5" x14ac:dyDescent="0.25">
      <c r="A337" s="30"/>
      <c r="B337" s="30"/>
      <c r="C337" s="30"/>
      <c r="D337" s="30"/>
      <c r="E337" s="30"/>
    </row>
    <row r="338" spans="1:5" x14ac:dyDescent="0.25">
      <c r="A338" s="30"/>
      <c r="B338" s="30"/>
      <c r="C338" s="30"/>
      <c r="D338" s="30"/>
      <c r="E338" s="30"/>
    </row>
    <row r="339" spans="1:5" x14ac:dyDescent="0.25">
      <c r="A339" s="30"/>
      <c r="B339" s="30"/>
      <c r="C339" s="30"/>
      <c r="D339" s="30"/>
      <c r="E339" s="30"/>
    </row>
    <row r="340" spans="1:5" x14ac:dyDescent="0.25">
      <c r="A340" s="30"/>
      <c r="B340" s="30"/>
      <c r="C340" s="30"/>
      <c r="D340" s="30"/>
      <c r="E340" s="30"/>
    </row>
    <row r="341" spans="1:5" x14ac:dyDescent="0.25">
      <c r="A341" s="30"/>
      <c r="B341" s="30"/>
      <c r="C341" s="30"/>
      <c r="D341" s="30"/>
      <c r="E341" s="30"/>
    </row>
    <row r="342" spans="1:5" x14ac:dyDescent="0.25">
      <c r="A342" s="30"/>
      <c r="B342" s="30"/>
      <c r="C342" s="30"/>
      <c r="D342" s="30"/>
      <c r="E342" s="30"/>
    </row>
    <row r="343" spans="1:5" x14ac:dyDescent="0.25">
      <c r="A343" s="30"/>
      <c r="B343" s="30"/>
      <c r="C343" s="30"/>
      <c r="D343" s="30"/>
      <c r="E343" s="30"/>
    </row>
    <row r="344" spans="1:5" x14ac:dyDescent="0.25">
      <c r="A344" s="30"/>
      <c r="B344" s="30"/>
      <c r="C344" s="30"/>
      <c r="D344" s="30"/>
      <c r="E344" s="30"/>
    </row>
    <row r="345" spans="1:5" x14ac:dyDescent="0.25">
      <c r="A345" s="30"/>
      <c r="B345" s="30"/>
      <c r="C345" s="30"/>
      <c r="D345" s="30"/>
      <c r="E345" s="30"/>
    </row>
    <row r="346" spans="1:5" x14ac:dyDescent="0.25">
      <c r="A346" s="30"/>
      <c r="B346" s="30"/>
      <c r="C346" s="30"/>
      <c r="D346" s="30"/>
      <c r="E346" s="30"/>
    </row>
    <row r="347" spans="1:5" x14ac:dyDescent="0.25">
      <c r="A347" s="30"/>
      <c r="B347" s="30"/>
      <c r="C347" s="30"/>
      <c r="D347" s="30"/>
      <c r="E347" s="30"/>
    </row>
    <row r="348" spans="1:5" x14ac:dyDescent="0.25">
      <c r="A348" s="30"/>
      <c r="B348" s="30"/>
      <c r="C348" s="30"/>
      <c r="D348" s="30"/>
      <c r="E348" s="30"/>
    </row>
    <row r="349" spans="1:5" x14ac:dyDescent="0.25">
      <c r="A349" s="30"/>
      <c r="B349" s="30"/>
      <c r="C349" s="30"/>
      <c r="D349" s="30"/>
      <c r="E349" s="30"/>
    </row>
    <row r="350" spans="1:5" x14ac:dyDescent="0.25">
      <c r="A350" s="30"/>
      <c r="B350" s="30"/>
      <c r="C350" s="30"/>
      <c r="D350" s="30"/>
      <c r="E350" s="30"/>
    </row>
    <row r="351" spans="1:5" x14ac:dyDescent="0.25">
      <c r="A351" s="30"/>
      <c r="B351" s="30"/>
      <c r="C351" s="30"/>
      <c r="D351" s="30"/>
      <c r="E351" s="30"/>
    </row>
    <row r="352" spans="1:5" x14ac:dyDescent="0.25">
      <c r="A352" s="30"/>
      <c r="B352" s="30"/>
      <c r="C352" s="30"/>
      <c r="D352" s="30"/>
      <c r="E352" s="30"/>
    </row>
    <row r="353" spans="1:5" x14ac:dyDescent="0.25">
      <c r="A353" s="30"/>
      <c r="B353" s="30"/>
      <c r="C353" s="30"/>
      <c r="D353" s="30"/>
      <c r="E353" s="30"/>
    </row>
    <row r="354" spans="1:5" x14ac:dyDescent="0.25">
      <c r="A354" s="30"/>
      <c r="B354" s="30"/>
      <c r="C354" s="30"/>
      <c r="D354" s="30"/>
      <c r="E354" s="30"/>
    </row>
    <row r="355" spans="1:5" x14ac:dyDescent="0.25">
      <c r="A355" s="30"/>
      <c r="B355" s="30"/>
      <c r="C355" s="30"/>
      <c r="D355" s="30"/>
      <c r="E355" s="30"/>
    </row>
    <row r="356" spans="1:5" x14ac:dyDescent="0.25">
      <c r="A356" s="30"/>
      <c r="B356" s="30"/>
      <c r="C356" s="30"/>
      <c r="D356" s="30"/>
      <c r="E356" s="30"/>
    </row>
    <row r="357" spans="1:5" x14ac:dyDescent="0.25">
      <c r="A357" s="30"/>
      <c r="B357" s="30"/>
      <c r="C357" s="30"/>
      <c r="D357" s="30"/>
      <c r="E357" s="30"/>
    </row>
    <row r="358" spans="1:5" x14ac:dyDescent="0.25">
      <c r="A358" s="30"/>
      <c r="B358" s="30"/>
      <c r="C358" s="30"/>
      <c r="D358" s="30"/>
      <c r="E358" s="30"/>
    </row>
    <row r="359" spans="1:5" x14ac:dyDescent="0.25">
      <c r="A359" s="30"/>
      <c r="B359" s="30"/>
      <c r="C359" s="30"/>
      <c r="D359" s="30"/>
      <c r="E359" s="30"/>
    </row>
    <row r="360" spans="1:5" x14ac:dyDescent="0.25">
      <c r="A360" s="30"/>
      <c r="B360" s="30"/>
      <c r="C360" s="30"/>
      <c r="D360" s="30"/>
      <c r="E360" s="30"/>
    </row>
    <row r="361" spans="1:5" x14ac:dyDescent="0.25">
      <c r="A361" s="30"/>
      <c r="B361" s="30"/>
      <c r="C361" s="30"/>
      <c r="D361" s="30"/>
      <c r="E361" s="30"/>
    </row>
    <row r="362" spans="1:5" x14ac:dyDescent="0.25">
      <c r="A362" s="30"/>
      <c r="B362" s="30"/>
      <c r="C362" s="30"/>
      <c r="D362" s="30"/>
      <c r="E362" s="30"/>
    </row>
    <row r="363" spans="1:5" x14ac:dyDescent="0.25">
      <c r="A363" s="30"/>
      <c r="B363" s="30"/>
      <c r="C363" s="30"/>
      <c r="D363" s="30"/>
      <c r="E363" s="30"/>
    </row>
    <row r="364" spans="1:5" x14ac:dyDescent="0.25">
      <c r="A364" s="30"/>
      <c r="B364" s="30"/>
      <c r="C364" s="30"/>
      <c r="D364" s="30"/>
      <c r="E364" s="30"/>
    </row>
    <row r="365" spans="1:5" x14ac:dyDescent="0.25">
      <c r="A365" s="30"/>
      <c r="B365" s="30"/>
      <c r="C365" s="30"/>
      <c r="D365" s="30"/>
      <c r="E365" s="30"/>
    </row>
    <row r="366" spans="1:5" x14ac:dyDescent="0.25">
      <c r="A366" s="30"/>
      <c r="B366" s="30"/>
      <c r="C366" s="30"/>
      <c r="D366" s="30"/>
      <c r="E366" s="30"/>
    </row>
    <row r="367" spans="1:5" x14ac:dyDescent="0.25">
      <c r="A367" s="30"/>
      <c r="B367" s="30"/>
      <c r="C367" s="30"/>
      <c r="D367" s="30"/>
      <c r="E367" s="30"/>
    </row>
    <row r="368" spans="1:5" x14ac:dyDescent="0.25">
      <c r="A368" s="30"/>
      <c r="B368" s="30"/>
      <c r="C368" s="30"/>
      <c r="D368" s="30"/>
      <c r="E368" s="30"/>
    </row>
    <row r="369" spans="1:5" x14ac:dyDescent="0.25">
      <c r="A369" s="30"/>
      <c r="B369" s="30"/>
      <c r="C369" s="30"/>
      <c r="D369" s="30"/>
      <c r="E369" s="30"/>
    </row>
    <row r="370" spans="1:5" x14ac:dyDescent="0.25">
      <c r="A370" s="30"/>
      <c r="B370" s="30"/>
      <c r="C370" s="30"/>
      <c r="D370" s="30"/>
      <c r="E370" s="30"/>
    </row>
    <row r="371" spans="1:5" x14ac:dyDescent="0.25">
      <c r="A371" s="30"/>
      <c r="B371" s="30"/>
      <c r="C371" s="30"/>
      <c r="D371" s="30"/>
      <c r="E371" s="30"/>
    </row>
    <row r="372" spans="1:5" x14ac:dyDescent="0.25">
      <c r="A372" s="30"/>
      <c r="B372" s="30"/>
      <c r="C372" s="30"/>
      <c r="D372" s="30"/>
      <c r="E372" s="30"/>
    </row>
    <row r="373" spans="1:5" x14ac:dyDescent="0.25">
      <c r="A373" s="30"/>
      <c r="B373" s="30"/>
      <c r="C373" s="30"/>
      <c r="D373" s="30"/>
      <c r="E373" s="30"/>
    </row>
    <row r="374" spans="1:5" x14ac:dyDescent="0.25">
      <c r="A374" s="30"/>
      <c r="B374" s="30"/>
      <c r="C374" s="30"/>
      <c r="D374" s="30"/>
      <c r="E374" s="30"/>
    </row>
    <row r="375" spans="1:5" x14ac:dyDescent="0.25">
      <c r="A375" s="30"/>
      <c r="B375" s="30"/>
      <c r="C375" s="30"/>
      <c r="D375" s="30"/>
      <c r="E375" s="30"/>
    </row>
    <row r="376" spans="1:5" x14ac:dyDescent="0.25">
      <c r="A376" s="30"/>
      <c r="B376" s="30"/>
      <c r="C376" s="30"/>
      <c r="D376" s="30"/>
      <c r="E376" s="30"/>
    </row>
    <row r="377" spans="1:5" x14ac:dyDescent="0.25">
      <c r="A377" s="30"/>
      <c r="B377" s="30"/>
      <c r="C377" s="30"/>
      <c r="D377" s="30"/>
      <c r="E377" s="30"/>
    </row>
    <row r="378" spans="1:5" x14ac:dyDescent="0.25">
      <c r="A378" s="30"/>
      <c r="B378" s="30"/>
      <c r="C378" s="30"/>
      <c r="D378" s="30"/>
      <c r="E378" s="30"/>
    </row>
    <row r="379" spans="1:5" x14ac:dyDescent="0.25">
      <c r="A379" s="30"/>
      <c r="B379" s="30"/>
      <c r="C379" s="30"/>
      <c r="D379" s="30"/>
      <c r="E379" s="30"/>
    </row>
    <row r="380" spans="1:5" x14ac:dyDescent="0.25">
      <c r="A380" s="30"/>
      <c r="B380" s="30"/>
      <c r="C380" s="30"/>
      <c r="D380" s="30"/>
      <c r="E380" s="30"/>
    </row>
    <row r="381" spans="1:5" x14ac:dyDescent="0.25">
      <c r="A381" s="30"/>
      <c r="B381" s="30"/>
      <c r="C381" s="30"/>
      <c r="D381" s="30"/>
      <c r="E381" s="30"/>
    </row>
    <row r="382" spans="1:5" x14ac:dyDescent="0.25">
      <c r="A382" s="30"/>
      <c r="B382" s="30"/>
      <c r="C382" s="30"/>
      <c r="D382" s="30"/>
      <c r="E382" s="30"/>
    </row>
    <row r="383" spans="1:5" x14ac:dyDescent="0.25">
      <c r="A383" s="30"/>
      <c r="B383" s="30"/>
      <c r="C383" s="30"/>
      <c r="D383" s="30"/>
      <c r="E383" s="30"/>
    </row>
    <row r="384" spans="1:5" x14ac:dyDescent="0.25">
      <c r="A384" s="30"/>
      <c r="B384" s="30"/>
      <c r="C384" s="30"/>
      <c r="D384" s="30"/>
      <c r="E384" s="30"/>
    </row>
    <row r="385" spans="1:5" x14ac:dyDescent="0.25">
      <c r="A385" s="30"/>
      <c r="B385" s="30"/>
      <c r="C385" s="30"/>
      <c r="D385" s="30"/>
      <c r="E385" s="30"/>
    </row>
    <row r="386" spans="1:5" x14ac:dyDescent="0.25">
      <c r="A386" s="30"/>
      <c r="B386" s="30"/>
      <c r="C386" s="30"/>
      <c r="D386" s="30"/>
      <c r="E386" s="30"/>
    </row>
    <row r="387" spans="1:5" x14ac:dyDescent="0.25">
      <c r="A387" s="30"/>
      <c r="B387" s="30"/>
      <c r="C387" s="30"/>
      <c r="D387" s="30"/>
      <c r="E387" s="30"/>
    </row>
    <row r="388" spans="1:5" x14ac:dyDescent="0.25">
      <c r="A388" s="30"/>
      <c r="B388" s="30"/>
      <c r="C388" s="30"/>
      <c r="D388" s="30"/>
      <c r="E388" s="30"/>
    </row>
    <row r="389" spans="1:5" x14ac:dyDescent="0.25">
      <c r="A389" s="30"/>
      <c r="B389" s="30"/>
      <c r="C389" s="30"/>
      <c r="D389" s="30"/>
      <c r="E389" s="30"/>
    </row>
    <row r="390" spans="1:5" x14ac:dyDescent="0.25">
      <c r="A390" s="30"/>
      <c r="B390" s="30"/>
      <c r="C390" s="30"/>
      <c r="D390" s="30"/>
      <c r="E390" s="30"/>
    </row>
    <row r="391" spans="1:5" x14ac:dyDescent="0.25">
      <c r="A391" s="30"/>
      <c r="B391" s="30"/>
      <c r="C391" s="30"/>
      <c r="D391" s="30"/>
      <c r="E391" s="30"/>
    </row>
    <row r="392" spans="1:5" x14ac:dyDescent="0.25">
      <c r="A392" s="30"/>
      <c r="B392" s="30"/>
      <c r="C392" s="30"/>
      <c r="D392" s="30"/>
      <c r="E392" s="30"/>
    </row>
    <row r="393" spans="1:5" x14ac:dyDescent="0.25">
      <c r="A393" s="30"/>
      <c r="B393" s="30"/>
      <c r="C393" s="30"/>
      <c r="D393" s="30"/>
      <c r="E393" s="30"/>
    </row>
  </sheetData>
  <mergeCells count="2">
    <mergeCell ref="H1:L2"/>
    <mergeCell ref="H3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0"/>
  <sheetViews>
    <sheetView workbookViewId="0">
      <selection activeCell="D16" sqref="D16"/>
    </sheetView>
  </sheetViews>
  <sheetFormatPr baseColWidth="10" defaultRowHeight="15" x14ac:dyDescent="0.25"/>
  <cols>
    <col min="1" max="2" width="10.7109375" bestFit="1" customWidth="1"/>
    <col min="3" max="3" width="10.28515625" bestFit="1" customWidth="1"/>
    <col min="4" max="4" width="27.42578125" bestFit="1" customWidth="1"/>
    <col min="5" max="5" width="21.7109375" bestFit="1" customWidth="1"/>
  </cols>
  <sheetData>
    <row r="1" spans="1:12" x14ac:dyDescent="0.25">
      <c r="A1" s="19" t="s">
        <v>0</v>
      </c>
      <c r="B1" s="19" t="s">
        <v>1</v>
      </c>
      <c r="C1" s="19" t="s">
        <v>16</v>
      </c>
      <c r="D1" s="19" t="s">
        <v>3</v>
      </c>
      <c r="E1" s="19" t="s">
        <v>42</v>
      </c>
      <c r="H1" s="71" t="s">
        <v>81</v>
      </c>
      <c r="I1" s="72"/>
      <c r="J1" s="72"/>
      <c r="K1" s="72"/>
      <c r="L1" s="73"/>
    </row>
    <row r="2" spans="1:12" ht="15.75" thickBot="1" x14ac:dyDescent="0.3">
      <c r="A2" s="9" t="s">
        <v>95</v>
      </c>
      <c r="B2" s="9" t="s">
        <v>95</v>
      </c>
      <c r="C2" s="9" t="s">
        <v>43</v>
      </c>
      <c r="D2" s="9" t="s">
        <v>44</v>
      </c>
      <c r="E2" s="9">
        <v>66</v>
      </c>
      <c r="H2" s="74"/>
      <c r="I2" s="75"/>
      <c r="J2" s="75"/>
      <c r="K2" s="75"/>
      <c r="L2" s="76"/>
    </row>
    <row r="3" spans="1:12" ht="15.75" thickBot="1" x14ac:dyDescent="0.3">
      <c r="A3" s="10" t="s">
        <v>95</v>
      </c>
      <c r="B3" s="10" t="s">
        <v>95</v>
      </c>
      <c r="C3" s="10" t="s">
        <v>17</v>
      </c>
      <c r="D3" s="10" t="s">
        <v>18</v>
      </c>
      <c r="E3" s="10">
        <v>30</v>
      </c>
      <c r="H3" s="68" t="s">
        <v>82</v>
      </c>
      <c r="I3" s="69"/>
      <c r="J3" s="69"/>
      <c r="K3" s="69"/>
      <c r="L3" s="70"/>
    </row>
    <row r="4" spans="1:12" x14ac:dyDescent="0.25">
      <c r="A4" s="9" t="s">
        <v>95</v>
      </c>
      <c r="B4" s="9" t="s">
        <v>95</v>
      </c>
      <c r="C4" s="9" t="s">
        <v>28</v>
      </c>
      <c r="D4" s="9" t="s">
        <v>29</v>
      </c>
      <c r="E4" s="9">
        <v>268</v>
      </c>
    </row>
    <row r="5" spans="1:12" x14ac:dyDescent="0.25">
      <c r="A5" s="10" t="s">
        <v>95</v>
      </c>
      <c r="B5" s="10" t="s">
        <v>95</v>
      </c>
      <c r="C5" s="10" t="s">
        <v>34</v>
      </c>
      <c r="D5" s="10" t="s">
        <v>35</v>
      </c>
      <c r="E5" s="10">
        <v>132</v>
      </c>
    </row>
    <row r="6" spans="1:12" x14ac:dyDescent="0.25">
      <c r="A6" s="9" t="s">
        <v>95</v>
      </c>
      <c r="B6" s="9" t="s">
        <v>95</v>
      </c>
      <c r="C6" s="9" t="s">
        <v>98</v>
      </c>
      <c r="D6" s="9" t="s">
        <v>99</v>
      </c>
      <c r="E6" s="9">
        <v>159</v>
      </c>
    </row>
    <row r="7" spans="1:12" x14ac:dyDescent="0.25">
      <c r="A7" s="38"/>
      <c r="B7" s="38"/>
      <c r="C7" s="10"/>
      <c r="D7" s="10"/>
      <c r="E7" s="10"/>
    </row>
    <row r="8" spans="1:12" x14ac:dyDescent="0.25">
      <c r="A8" s="37"/>
      <c r="B8" s="37"/>
      <c r="C8" s="9"/>
      <c r="D8" s="9"/>
      <c r="E8" s="9"/>
    </row>
    <row r="9" spans="1:12" x14ac:dyDescent="0.25">
      <c r="A9" s="38"/>
      <c r="B9" s="38"/>
      <c r="C9" s="10"/>
      <c r="D9" s="10"/>
      <c r="E9" s="10"/>
    </row>
    <row r="10" spans="1:12" x14ac:dyDescent="0.25">
      <c r="A10" s="1"/>
      <c r="B10" s="1"/>
    </row>
  </sheetData>
  <mergeCells count="2">
    <mergeCell ref="H1:L2"/>
    <mergeCell ref="H3:L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3"/>
  <sheetViews>
    <sheetView workbookViewId="0">
      <selection activeCell="L17" sqref="L17"/>
    </sheetView>
  </sheetViews>
  <sheetFormatPr baseColWidth="10" defaultRowHeight="15" x14ac:dyDescent="0.25"/>
  <cols>
    <col min="4" max="4" width="30.42578125" bestFit="1" customWidth="1"/>
    <col min="5" max="5" width="18.42578125" bestFit="1" customWidth="1"/>
    <col min="7" max="7" width="13.85546875" bestFit="1" customWidth="1"/>
    <col min="8" max="8" width="16.140625" bestFit="1" customWidth="1"/>
    <col min="9" max="9" width="18.7109375" bestFit="1" customWidth="1"/>
  </cols>
  <sheetData>
    <row r="1" spans="1:16" x14ac:dyDescent="0.25">
      <c r="A1" s="19" t="s">
        <v>14</v>
      </c>
      <c r="B1" s="19" t="s">
        <v>15</v>
      </c>
      <c r="C1" s="19" t="s">
        <v>16</v>
      </c>
      <c r="D1" s="19" t="s">
        <v>3</v>
      </c>
      <c r="E1" s="19" t="s">
        <v>52</v>
      </c>
      <c r="F1" s="19" t="s">
        <v>53</v>
      </c>
      <c r="G1" s="19" t="s">
        <v>54</v>
      </c>
      <c r="H1" s="19" t="s">
        <v>55</v>
      </c>
      <c r="I1" s="19" t="s">
        <v>56</v>
      </c>
      <c r="L1" s="71" t="s">
        <v>83</v>
      </c>
      <c r="M1" s="72"/>
      <c r="N1" s="72"/>
      <c r="O1" s="72"/>
      <c r="P1" s="73"/>
    </row>
    <row r="2" spans="1:16" ht="15.75" thickBot="1" x14ac:dyDescent="0.3">
      <c r="A2" s="9" t="s">
        <v>95</v>
      </c>
      <c r="B2" s="9" t="s">
        <v>95</v>
      </c>
      <c r="C2" s="9" t="s">
        <v>43</v>
      </c>
      <c r="D2" s="9" t="s">
        <v>44</v>
      </c>
      <c r="E2" s="9">
        <v>1</v>
      </c>
      <c r="F2" s="9">
        <v>0</v>
      </c>
      <c r="G2" s="9">
        <v>0</v>
      </c>
      <c r="H2" s="9">
        <v>1</v>
      </c>
      <c r="I2" s="9">
        <v>0</v>
      </c>
      <c r="L2" s="74"/>
      <c r="M2" s="75"/>
      <c r="N2" s="75"/>
      <c r="O2" s="75"/>
      <c r="P2" s="76"/>
    </row>
    <row r="3" spans="1:16" ht="15.75" thickBot="1" x14ac:dyDescent="0.3">
      <c r="A3" s="10" t="s">
        <v>95</v>
      </c>
      <c r="B3" s="10" t="s">
        <v>95</v>
      </c>
      <c r="C3" s="10" t="s">
        <v>17</v>
      </c>
      <c r="D3" s="10" t="s">
        <v>18</v>
      </c>
      <c r="E3" s="10">
        <v>45</v>
      </c>
      <c r="F3" s="10">
        <v>1</v>
      </c>
      <c r="G3" s="10">
        <v>0</v>
      </c>
      <c r="H3" s="10">
        <v>46</v>
      </c>
      <c r="I3" s="10">
        <v>0</v>
      </c>
      <c r="L3" s="68" t="s">
        <v>84</v>
      </c>
      <c r="M3" s="69"/>
      <c r="N3" s="69"/>
      <c r="O3" s="69"/>
      <c r="P3" s="70"/>
    </row>
    <row r="4" spans="1:16" x14ac:dyDescent="0.25">
      <c r="A4" s="9" t="s">
        <v>95</v>
      </c>
      <c r="B4" s="9" t="s">
        <v>95</v>
      </c>
      <c r="C4" s="9" t="s">
        <v>19</v>
      </c>
      <c r="D4" s="9" t="s">
        <v>20</v>
      </c>
      <c r="E4" s="9">
        <v>24</v>
      </c>
      <c r="F4" s="9">
        <v>2</v>
      </c>
      <c r="G4" s="9">
        <v>0</v>
      </c>
      <c r="H4" s="9">
        <v>26</v>
      </c>
      <c r="I4" s="9">
        <v>0</v>
      </c>
    </row>
    <row r="5" spans="1:16" x14ac:dyDescent="0.25">
      <c r="A5" s="10" t="s">
        <v>95</v>
      </c>
      <c r="B5" s="10" t="s">
        <v>95</v>
      </c>
      <c r="C5" s="10" t="s">
        <v>21</v>
      </c>
      <c r="D5" s="10" t="s">
        <v>22</v>
      </c>
      <c r="E5" s="10">
        <v>511</v>
      </c>
      <c r="F5" s="10">
        <v>0</v>
      </c>
      <c r="G5" s="10">
        <v>0</v>
      </c>
      <c r="H5" s="10">
        <v>511</v>
      </c>
      <c r="I5" s="10">
        <v>0</v>
      </c>
    </row>
    <row r="6" spans="1:16" x14ac:dyDescent="0.25">
      <c r="A6" s="9" t="s">
        <v>95</v>
      </c>
      <c r="B6" s="9" t="s">
        <v>95</v>
      </c>
      <c r="C6" s="9" t="s">
        <v>23</v>
      </c>
      <c r="D6" s="9" t="s">
        <v>57</v>
      </c>
      <c r="E6" s="9">
        <v>181</v>
      </c>
      <c r="F6" s="9">
        <v>0</v>
      </c>
      <c r="G6" s="9">
        <v>0</v>
      </c>
      <c r="H6" s="9">
        <v>181</v>
      </c>
      <c r="I6" s="9">
        <v>0</v>
      </c>
    </row>
    <row r="7" spans="1:16" x14ac:dyDescent="0.25">
      <c r="A7" s="10" t="s">
        <v>95</v>
      </c>
      <c r="B7" s="10" t="s">
        <v>95</v>
      </c>
      <c r="C7" s="10" t="s">
        <v>58</v>
      </c>
      <c r="D7" s="10" t="s">
        <v>59</v>
      </c>
      <c r="E7" s="10">
        <v>31</v>
      </c>
      <c r="F7" s="10">
        <v>127</v>
      </c>
      <c r="G7" s="10">
        <v>0</v>
      </c>
      <c r="H7" s="10">
        <v>158</v>
      </c>
      <c r="I7" s="10">
        <v>0</v>
      </c>
    </row>
    <row r="8" spans="1:16" x14ac:dyDescent="0.25">
      <c r="A8" s="9" t="s">
        <v>95</v>
      </c>
      <c r="B8" s="9" t="s">
        <v>95</v>
      </c>
      <c r="C8" s="9" t="s">
        <v>24</v>
      </c>
      <c r="D8" s="9" t="s">
        <v>25</v>
      </c>
      <c r="E8" s="9">
        <v>10</v>
      </c>
      <c r="F8" s="9">
        <v>0</v>
      </c>
      <c r="G8" s="9">
        <v>0</v>
      </c>
      <c r="H8" s="9">
        <v>10</v>
      </c>
      <c r="I8" s="9">
        <v>0</v>
      </c>
    </row>
    <row r="9" spans="1:16" x14ac:dyDescent="0.25">
      <c r="A9" s="10" t="s">
        <v>95</v>
      </c>
      <c r="B9" s="10" t="s">
        <v>95</v>
      </c>
      <c r="C9" s="10" t="s">
        <v>89</v>
      </c>
      <c r="D9" s="10" t="s">
        <v>90</v>
      </c>
      <c r="E9" s="10">
        <v>43</v>
      </c>
      <c r="F9" s="10">
        <v>0</v>
      </c>
      <c r="G9" s="10">
        <v>0</v>
      </c>
      <c r="H9" s="10">
        <v>43</v>
      </c>
      <c r="I9" s="10">
        <v>0</v>
      </c>
    </row>
    <row r="10" spans="1:16" x14ac:dyDescent="0.25">
      <c r="A10" s="9" t="s">
        <v>95</v>
      </c>
      <c r="B10" s="9" t="s">
        <v>95</v>
      </c>
      <c r="C10" s="9" t="s">
        <v>26</v>
      </c>
      <c r="D10" s="9" t="s">
        <v>27</v>
      </c>
      <c r="E10" s="9">
        <v>160</v>
      </c>
      <c r="F10" s="9">
        <v>0</v>
      </c>
      <c r="G10" s="9">
        <v>0</v>
      </c>
      <c r="H10" s="9">
        <v>160</v>
      </c>
      <c r="I10" s="9">
        <v>0</v>
      </c>
    </row>
    <row r="11" spans="1:16" x14ac:dyDescent="0.25">
      <c r="A11" s="10" t="s">
        <v>95</v>
      </c>
      <c r="B11" s="10" t="s">
        <v>95</v>
      </c>
      <c r="C11" s="10" t="s">
        <v>30</v>
      </c>
      <c r="D11" s="10" t="s">
        <v>31</v>
      </c>
      <c r="E11" s="10">
        <v>19</v>
      </c>
      <c r="F11" s="10">
        <v>134</v>
      </c>
      <c r="G11" s="10">
        <v>0</v>
      </c>
      <c r="H11" s="10">
        <v>153</v>
      </c>
      <c r="I11" s="10">
        <v>0</v>
      </c>
    </row>
    <row r="12" spans="1:16" x14ac:dyDescent="0.25">
      <c r="A12" s="9" t="s">
        <v>95</v>
      </c>
      <c r="B12" s="9" t="s">
        <v>95</v>
      </c>
      <c r="C12" s="9" t="s">
        <v>60</v>
      </c>
      <c r="D12" s="9" t="s">
        <v>61</v>
      </c>
      <c r="E12" s="9">
        <v>138</v>
      </c>
      <c r="F12" s="9">
        <v>0</v>
      </c>
      <c r="G12" s="9">
        <v>0</v>
      </c>
      <c r="H12" s="9">
        <v>138</v>
      </c>
      <c r="I12" s="9">
        <v>0</v>
      </c>
    </row>
    <row r="13" spans="1:16" x14ac:dyDescent="0.25">
      <c r="A13" s="10" t="s">
        <v>95</v>
      </c>
      <c r="B13" s="10" t="s">
        <v>95</v>
      </c>
      <c r="C13" s="10" t="s">
        <v>91</v>
      </c>
      <c r="D13" s="10" t="s">
        <v>92</v>
      </c>
      <c r="E13" s="10">
        <v>132</v>
      </c>
      <c r="F13" s="10">
        <v>70</v>
      </c>
      <c r="G13" s="10">
        <v>26</v>
      </c>
      <c r="H13" s="10">
        <v>228</v>
      </c>
      <c r="I13" s="10">
        <v>0</v>
      </c>
    </row>
    <row r="14" spans="1:16" x14ac:dyDescent="0.25">
      <c r="A14" s="9" t="s">
        <v>95</v>
      </c>
      <c r="B14" s="9" t="s">
        <v>95</v>
      </c>
      <c r="C14" s="9" t="s">
        <v>32</v>
      </c>
      <c r="D14" s="9" t="s">
        <v>62</v>
      </c>
      <c r="E14" s="9">
        <v>87</v>
      </c>
      <c r="F14" s="9">
        <v>61</v>
      </c>
      <c r="G14" s="9">
        <v>0</v>
      </c>
      <c r="H14" s="9">
        <v>148</v>
      </c>
      <c r="I14" s="9">
        <v>0</v>
      </c>
    </row>
    <row r="15" spans="1:16" x14ac:dyDescent="0.25">
      <c r="A15" s="10" t="s">
        <v>95</v>
      </c>
      <c r="B15" s="10" t="s">
        <v>95</v>
      </c>
      <c r="C15" s="10" t="s">
        <v>33</v>
      </c>
      <c r="D15" s="10" t="s">
        <v>63</v>
      </c>
      <c r="E15" s="10">
        <v>32</v>
      </c>
      <c r="F15" s="10">
        <v>273</v>
      </c>
      <c r="G15" s="10">
        <v>0</v>
      </c>
      <c r="H15" s="10">
        <v>305</v>
      </c>
      <c r="I15" s="10">
        <v>79</v>
      </c>
    </row>
    <row r="16" spans="1:16" x14ac:dyDescent="0.25">
      <c r="A16" s="9" t="s">
        <v>95</v>
      </c>
      <c r="B16" s="9" t="s">
        <v>95</v>
      </c>
      <c r="C16" s="9" t="s">
        <v>34</v>
      </c>
      <c r="D16" s="9" t="s">
        <v>35</v>
      </c>
      <c r="E16" s="9">
        <v>1</v>
      </c>
      <c r="F16" s="9">
        <v>0</v>
      </c>
      <c r="G16" s="9">
        <v>0</v>
      </c>
      <c r="H16" s="9">
        <v>1</v>
      </c>
      <c r="I16" s="9">
        <v>1693</v>
      </c>
    </row>
    <row r="17" spans="1:9" x14ac:dyDescent="0.25">
      <c r="A17" s="10" t="s">
        <v>95</v>
      </c>
      <c r="B17" s="10" t="s">
        <v>95</v>
      </c>
      <c r="C17" s="10" t="s">
        <v>36</v>
      </c>
      <c r="D17" s="10" t="s">
        <v>37</v>
      </c>
      <c r="E17" s="10">
        <v>0</v>
      </c>
      <c r="F17" s="10">
        <v>68</v>
      </c>
      <c r="G17" s="10">
        <v>0</v>
      </c>
      <c r="H17" s="10">
        <v>68</v>
      </c>
      <c r="I17" s="10">
        <v>0</v>
      </c>
    </row>
    <row r="18" spans="1:9" x14ac:dyDescent="0.25">
      <c r="A18" s="9" t="s">
        <v>95</v>
      </c>
      <c r="B18" s="9" t="s">
        <v>95</v>
      </c>
      <c r="C18" s="9" t="s">
        <v>93</v>
      </c>
      <c r="D18" s="9" t="s">
        <v>94</v>
      </c>
      <c r="E18" s="9">
        <v>1</v>
      </c>
      <c r="F18" s="9">
        <v>0</v>
      </c>
      <c r="G18" s="9">
        <v>0</v>
      </c>
      <c r="H18" s="9">
        <v>1</v>
      </c>
      <c r="I18" s="9">
        <v>0</v>
      </c>
    </row>
    <row r="19" spans="1:9" x14ac:dyDescent="0.25">
      <c r="A19" s="10" t="s">
        <v>95</v>
      </c>
      <c r="B19" s="10" t="s">
        <v>95</v>
      </c>
      <c r="C19" s="10" t="s">
        <v>64</v>
      </c>
      <c r="D19" s="10" t="s">
        <v>65</v>
      </c>
      <c r="E19" s="10">
        <v>10</v>
      </c>
      <c r="F19" s="10">
        <v>0</v>
      </c>
      <c r="G19" s="10">
        <v>0</v>
      </c>
      <c r="H19" s="10">
        <v>10</v>
      </c>
      <c r="I19" s="10">
        <v>0</v>
      </c>
    </row>
    <row r="20" spans="1:9" x14ac:dyDescent="0.25">
      <c r="A20" s="9" t="s">
        <v>95</v>
      </c>
      <c r="B20" s="9" t="s">
        <v>95</v>
      </c>
      <c r="C20" s="9" t="s">
        <v>38</v>
      </c>
      <c r="D20" s="9" t="s">
        <v>39</v>
      </c>
      <c r="E20" s="9">
        <v>80</v>
      </c>
      <c r="F20" s="9">
        <v>0</v>
      </c>
      <c r="G20" s="9">
        <v>0</v>
      </c>
      <c r="H20" s="9">
        <v>80</v>
      </c>
      <c r="I20" s="9">
        <v>0</v>
      </c>
    </row>
    <row r="21" spans="1:9" x14ac:dyDescent="0.25">
      <c r="A21" s="10" t="s">
        <v>95</v>
      </c>
      <c r="B21" s="10" t="s">
        <v>95</v>
      </c>
      <c r="C21" s="10" t="s">
        <v>66</v>
      </c>
      <c r="D21" s="10" t="s">
        <v>67</v>
      </c>
      <c r="E21" s="10">
        <v>187</v>
      </c>
      <c r="F21" s="10">
        <v>0</v>
      </c>
      <c r="G21" s="10">
        <v>0</v>
      </c>
      <c r="H21" s="10">
        <v>187</v>
      </c>
      <c r="I21" s="10">
        <v>0</v>
      </c>
    </row>
    <row r="22" spans="1:9" x14ac:dyDescent="0.25">
      <c r="A22" s="9"/>
      <c r="B22" s="9"/>
      <c r="C22" s="9"/>
      <c r="D22" s="9"/>
      <c r="E22" s="9"/>
      <c r="F22" s="9"/>
      <c r="G22" s="9"/>
      <c r="H22" s="9"/>
      <c r="I22" s="9"/>
    </row>
    <row r="23" spans="1:9" x14ac:dyDescent="0.25">
      <c r="A23" s="10"/>
      <c r="B23" s="10"/>
      <c r="C23" s="10"/>
      <c r="D23" s="10"/>
      <c r="E23" s="10"/>
      <c r="F23" s="10"/>
      <c r="G23" s="10"/>
      <c r="H23" s="10"/>
      <c r="I23" s="10"/>
    </row>
    <row r="24" spans="1:9" x14ac:dyDescent="0.25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5">
      <c r="A25" s="10"/>
      <c r="B25" s="10"/>
      <c r="C25" s="10"/>
      <c r="D25" s="10"/>
      <c r="E25" s="10"/>
      <c r="F25" s="10"/>
      <c r="G25" s="10"/>
      <c r="H25" s="10"/>
      <c r="I25" s="10"/>
    </row>
    <row r="26" spans="1:9" x14ac:dyDescent="0.25">
      <c r="A26" s="9"/>
      <c r="B26" s="9"/>
      <c r="C26" s="9"/>
      <c r="D26" s="9"/>
      <c r="E26" s="9"/>
      <c r="F26" s="9"/>
      <c r="G26" s="9"/>
      <c r="H26" s="9"/>
      <c r="I26" s="9"/>
    </row>
    <row r="27" spans="1:9" x14ac:dyDescent="0.25">
      <c r="A27" s="10"/>
      <c r="B27" s="10"/>
      <c r="C27" s="10"/>
      <c r="D27" s="10"/>
      <c r="E27" s="10"/>
      <c r="F27" s="10"/>
      <c r="G27" s="10"/>
      <c r="H27" s="10"/>
      <c r="I27" s="10"/>
    </row>
    <row r="28" spans="1:9" x14ac:dyDescent="0.25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25">
      <c r="A29" s="10"/>
      <c r="B29" s="10"/>
      <c r="C29" s="10"/>
      <c r="D29" s="10"/>
      <c r="E29" s="10"/>
      <c r="F29" s="10"/>
      <c r="G29" s="10"/>
      <c r="H29" s="10"/>
      <c r="I29" s="10"/>
    </row>
    <row r="30" spans="1:9" x14ac:dyDescent="0.25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25">
      <c r="A31" s="10"/>
      <c r="B31" s="10"/>
      <c r="C31" s="10"/>
      <c r="D31" s="10"/>
      <c r="E31" s="10"/>
      <c r="F31" s="10"/>
      <c r="G31" s="10"/>
      <c r="H31" s="10"/>
      <c r="I31" s="10"/>
    </row>
    <row r="32" spans="1:9" x14ac:dyDescent="0.25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5">
      <c r="A33" s="10"/>
      <c r="B33" s="10"/>
      <c r="C33" s="10"/>
      <c r="D33" s="10"/>
      <c r="E33" s="10"/>
      <c r="F33" s="10"/>
      <c r="G33" s="10"/>
      <c r="H33" s="10"/>
      <c r="I33" s="10"/>
    </row>
    <row r="34" spans="1:9" x14ac:dyDescent="0.25">
      <c r="A34" s="9"/>
      <c r="B34" s="9"/>
      <c r="C34" s="9"/>
      <c r="D34" s="9"/>
      <c r="E34" s="9"/>
      <c r="F34" s="9"/>
      <c r="G34" s="9"/>
      <c r="H34" s="9"/>
      <c r="I34" s="9"/>
    </row>
    <row r="35" spans="1:9" x14ac:dyDescent="0.25">
      <c r="A35" s="10"/>
      <c r="B35" s="10"/>
      <c r="C35" s="10"/>
      <c r="D35" s="10"/>
      <c r="E35" s="10"/>
      <c r="F35" s="10"/>
      <c r="G35" s="10"/>
      <c r="H35" s="10"/>
      <c r="I35" s="10"/>
    </row>
    <row r="36" spans="1:9" x14ac:dyDescent="0.25">
      <c r="A36" s="9"/>
      <c r="B36" s="9"/>
      <c r="C36" s="9"/>
      <c r="D36" s="9"/>
      <c r="E36" s="9"/>
      <c r="F36" s="9"/>
      <c r="G36" s="9"/>
      <c r="H36" s="9"/>
      <c r="I36" s="9"/>
    </row>
    <row r="37" spans="1:9" x14ac:dyDescent="0.25">
      <c r="A37" s="10"/>
      <c r="B37" s="10"/>
      <c r="C37" s="10"/>
      <c r="D37" s="10"/>
      <c r="E37" s="10"/>
      <c r="F37" s="10"/>
      <c r="G37" s="10"/>
      <c r="H37" s="10"/>
      <c r="I37" s="10"/>
    </row>
    <row r="38" spans="1:9" x14ac:dyDescent="0.25">
      <c r="A38" s="9"/>
      <c r="B38" s="9"/>
      <c r="C38" s="9"/>
      <c r="D38" s="9"/>
      <c r="E38" s="9"/>
      <c r="F38" s="9"/>
      <c r="G38" s="9"/>
      <c r="H38" s="9"/>
      <c r="I38" s="9"/>
    </row>
    <row r="39" spans="1:9" x14ac:dyDescent="0.25">
      <c r="A39" s="10"/>
      <c r="B39" s="10"/>
      <c r="C39" s="10"/>
      <c r="D39" s="10"/>
      <c r="E39" s="10"/>
      <c r="F39" s="10"/>
      <c r="G39" s="10"/>
      <c r="H39" s="10"/>
      <c r="I39" s="10"/>
    </row>
    <row r="40" spans="1:9" x14ac:dyDescent="0.25">
      <c r="A40" s="9"/>
      <c r="B40" s="9"/>
      <c r="C40" s="9"/>
      <c r="D40" s="9"/>
      <c r="E40" s="9"/>
      <c r="F40" s="9"/>
      <c r="G40" s="9"/>
      <c r="H40" s="9"/>
      <c r="I40" s="9"/>
    </row>
    <row r="41" spans="1:9" x14ac:dyDescent="0.25">
      <c r="A41" s="10"/>
      <c r="B41" s="10"/>
      <c r="C41" s="10"/>
      <c r="D41" s="10"/>
      <c r="E41" s="10"/>
      <c r="F41" s="10"/>
      <c r="G41" s="10"/>
      <c r="H41" s="10"/>
      <c r="I41" s="10"/>
    </row>
    <row r="42" spans="1:9" x14ac:dyDescent="0.25">
      <c r="A42" s="9"/>
      <c r="B42" s="9"/>
      <c r="C42" s="9"/>
      <c r="D42" s="9"/>
      <c r="E42" s="9"/>
      <c r="F42" s="9"/>
      <c r="G42" s="9"/>
      <c r="H42" s="9"/>
      <c r="I42" s="9"/>
    </row>
    <row r="43" spans="1:9" x14ac:dyDescent="0.25">
      <c r="A43" s="10"/>
      <c r="B43" s="10"/>
      <c r="C43" s="10"/>
      <c r="D43" s="10"/>
      <c r="E43" s="10"/>
      <c r="F43" s="10"/>
      <c r="G43" s="10"/>
      <c r="H43" s="10"/>
      <c r="I43" s="10"/>
    </row>
  </sheetData>
  <mergeCells count="2">
    <mergeCell ref="L1:P2"/>
    <mergeCell ref="L3:P3"/>
  </mergeCells>
  <conditionalFormatting sqref="D34:D35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AJ247"/>
  <sheetViews>
    <sheetView showGridLines="0" zoomScale="85" zoomScaleNormal="85" workbookViewId="0">
      <selection activeCell="M15" sqref="M15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58" t="s">
        <v>100</v>
      </c>
      <c r="F1" s="58"/>
      <c r="G1" s="58"/>
      <c r="H1" s="58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59" t="s">
        <v>73</v>
      </c>
      <c r="C3" s="60"/>
      <c r="D3" s="61"/>
      <c r="E3" s="12"/>
      <c r="F3" s="59" t="s">
        <v>80</v>
      </c>
      <c r="G3" s="61"/>
      <c r="H3" s="20"/>
      <c r="I3" s="60" t="s">
        <v>79</v>
      </c>
      <c r="J3" s="61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7.1875</v>
      </c>
      <c r="D5" s="53"/>
      <c r="E5" s="12"/>
      <c r="F5" s="43" t="s">
        <v>44</v>
      </c>
      <c r="G5" s="49">
        <v>10.3125</v>
      </c>
      <c r="H5" s="32"/>
      <c r="I5" s="43" t="s">
        <v>6</v>
      </c>
      <c r="J5" s="46">
        <v>29.375</v>
      </c>
      <c r="K5" s="25"/>
    </row>
    <row r="6" spans="1:11" ht="18.75" x14ac:dyDescent="0.3">
      <c r="A6" s="24"/>
      <c r="B6" s="41" t="s">
        <v>35</v>
      </c>
      <c r="C6" s="54">
        <v>0.15625</v>
      </c>
      <c r="D6" s="55">
        <v>264.53125</v>
      </c>
      <c r="E6" s="12"/>
      <c r="F6" s="44" t="s">
        <v>18</v>
      </c>
      <c r="G6" s="50">
        <v>4.6875</v>
      </c>
      <c r="H6" s="32"/>
      <c r="I6" s="44" t="s">
        <v>8</v>
      </c>
      <c r="J6" s="47">
        <v>4.21875</v>
      </c>
      <c r="K6" s="25"/>
    </row>
    <row r="7" spans="1:11" ht="18.75" x14ac:dyDescent="0.3">
      <c r="A7" s="24"/>
      <c r="B7" s="41" t="s">
        <v>37</v>
      </c>
      <c r="C7" s="54">
        <v>10.625</v>
      </c>
      <c r="D7" s="55"/>
      <c r="E7" s="12"/>
      <c r="F7" s="44" t="s">
        <v>35</v>
      </c>
      <c r="G7" s="50">
        <v>20.625</v>
      </c>
      <c r="H7" s="32"/>
      <c r="I7" s="44" t="s">
        <v>10</v>
      </c>
      <c r="J7" s="47">
        <v>17.34375</v>
      </c>
      <c r="K7" s="25"/>
    </row>
    <row r="8" spans="1:11" ht="18.75" x14ac:dyDescent="0.3">
      <c r="A8" s="24"/>
      <c r="B8" s="41" t="s">
        <v>27</v>
      </c>
      <c r="C8" s="54">
        <v>25</v>
      </c>
      <c r="D8" s="55"/>
      <c r="E8" s="12"/>
      <c r="F8" s="44" t="s">
        <v>29</v>
      </c>
      <c r="G8" s="50">
        <v>41.875</v>
      </c>
      <c r="H8" s="32"/>
      <c r="I8" s="44" t="s">
        <v>13</v>
      </c>
      <c r="J8" s="47">
        <v>5.15625</v>
      </c>
      <c r="K8" s="25"/>
    </row>
    <row r="9" spans="1:11" ht="18.75" x14ac:dyDescent="0.3">
      <c r="A9" s="24"/>
      <c r="B9" s="41" t="s">
        <v>25</v>
      </c>
      <c r="C9" s="54">
        <v>1.5625</v>
      </c>
      <c r="D9" s="55"/>
      <c r="E9" s="12"/>
      <c r="F9" s="44" t="s">
        <v>99</v>
      </c>
      <c r="G9" s="50">
        <v>24.84375</v>
      </c>
      <c r="H9" s="32"/>
      <c r="I9" s="44" t="s">
        <v>97</v>
      </c>
      <c r="J9" s="47">
        <v>20.15625</v>
      </c>
      <c r="K9" s="25"/>
    </row>
    <row r="10" spans="1:11" ht="18.75" x14ac:dyDescent="0.3">
      <c r="A10" s="24"/>
      <c r="B10" s="41" t="s">
        <v>31</v>
      </c>
      <c r="C10" s="54">
        <v>23.90625</v>
      </c>
      <c r="D10" s="55"/>
      <c r="E10" s="12"/>
      <c r="F10" s="44" t="s">
        <v>69</v>
      </c>
      <c r="G10" s="50">
        <v>102.34375</v>
      </c>
      <c r="H10" s="32"/>
      <c r="I10" s="44" t="s">
        <v>76</v>
      </c>
      <c r="J10" s="47">
        <v>20.15625</v>
      </c>
      <c r="K10" s="25"/>
    </row>
    <row r="11" spans="1:11" ht="18.75" x14ac:dyDescent="0.3">
      <c r="A11" s="24"/>
      <c r="B11" s="41" t="s">
        <v>39</v>
      </c>
      <c r="C11" s="54">
        <v>12.5</v>
      </c>
      <c r="D11" s="55"/>
      <c r="E11" s="12"/>
      <c r="F11" s="44"/>
      <c r="G11" s="50"/>
      <c r="H11" s="32"/>
      <c r="I11" s="44" t="s">
        <v>88</v>
      </c>
      <c r="J11" s="47">
        <v>9.375</v>
      </c>
      <c r="K11" s="25"/>
    </row>
    <row r="12" spans="1:11" ht="18.75" x14ac:dyDescent="0.3">
      <c r="A12" s="24"/>
      <c r="B12" s="41" t="s">
        <v>57</v>
      </c>
      <c r="C12" s="54">
        <v>28.28125</v>
      </c>
      <c r="D12" s="55"/>
      <c r="E12" s="12"/>
      <c r="F12" s="44"/>
      <c r="G12" s="50"/>
      <c r="H12" s="32"/>
      <c r="I12" s="44" t="s">
        <v>69</v>
      </c>
      <c r="J12" s="47">
        <v>105.78125</v>
      </c>
      <c r="K12" s="25"/>
    </row>
    <row r="13" spans="1:11" ht="18.75" x14ac:dyDescent="0.3">
      <c r="A13" s="24"/>
      <c r="B13" s="41" t="s">
        <v>59</v>
      </c>
      <c r="C13" s="54">
        <v>24.6875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21.5625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35.625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23.125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47.65625</v>
      </c>
      <c r="D17" s="55">
        <v>12.34375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29.21875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0.15625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90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297.96875</v>
      </c>
      <c r="D21" s="55">
        <v>276.875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AJ247"/>
  <sheetViews>
    <sheetView showGridLines="0" zoomScale="85" zoomScaleNormal="85" workbookViewId="0">
      <selection activeCell="M15" sqref="M15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58" t="s">
        <v>100</v>
      </c>
      <c r="F1" s="58"/>
      <c r="G1" s="58"/>
      <c r="H1" s="58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59" t="s">
        <v>73</v>
      </c>
      <c r="C3" s="60"/>
      <c r="D3" s="61"/>
      <c r="E3" s="12"/>
      <c r="F3" s="59" t="s">
        <v>80</v>
      </c>
      <c r="G3" s="61"/>
      <c r="H3" s="20"/>
      <c r="I3" s="60" t="s">
        <v>79</v>
      </c>
      <c r="J3" s="61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7.1875</v>
      </c>
      <c r="D5" s="53"/>
      <c r="E5" s="12"/>
      <c r="F5" s="43" t="s">
        <v>44</v>
      </c>
      <c r="G5" s="49">
        <v>10.3125</v>
      </c>
      <c r="H5" s="32"/>
      <c r="I5" s="43" t="s">
        <v>6</v>
      </c>
      <c r="J5" s="46">
        <v>29.375</v>
      </c>
      <c r="K5" s="25"/>
    </row>
    <row r="6" spans="1:11" ht="18.75" x14ac:dyDescent="0.3">
      <c r="A6" s="24"/>
      <c r="B6" s="41" t="s">
        <v>35</v>
      </c>
      <c r="C6" s="54">
        <v>0.15625</v>
      </c>
      <c r="D6" s="55">
        <v>264.53125</v>
      </c>
      <c r="E6" s="12"/>
      <c r="F6" s="44" t="s">
        <v>18</v>
      </c>
      <c r="G6" s="50">
        <v>4.6875</v>
      </c>
      <c r="H6" s="32"/>
      <c r="I6" s="44" t="s">
        <v>8</v>
      </c>
      <c r="J6" s="47">
        <v>4.21875</v>
      </c>
      <c r="K6" s="25"/>
    </row>
    <row r="7" spans="1:11" ht="18.75" x14ac:dyDescent="0.3">
      <c r="A7" s="24"/>
      <c r="B7" s="41" t="s">
        <v>37</v>
      </c>
      <c r="C7" s="54">
        <v>10.625</v>
      </c>
      <c r="D7" s="55"/>
      <c r="E7" s="12"/>
      <c r="F7" s="44" t="s">
        <v>35</v>
      </c>
      <c r="G7" s="50">
        <v>20.625</v>
      </c>
      <c r="H7" s="32"/>
      <c r="I7" s="44" t="s">
        <v>10</v>
      </c>
      <c r="J7" s="47">
        <v>17.34375</v>
      </c>
      <c r="K7" s="25"/>
    </row>
    <row r="8" spans="1:11" ht="18.75" x14ac:dyDescent="0.3">
      <c r="A8" s="24"/>
      <c r="B8" s="41" t="s">
        <v>27</v>
      </c>
      <c r="C8" s="54">
        <v>25</v>
      </c>
      <c r="D8" s="55"/>
      <c r="E8" s="12"/>
      <c r="F8" s="44" t="s">
        <v>29</v>
      </c>
      <c r="G8" s="50">
        <v>41.875</v>
      </c>
      <c r="H8" s="32"/>
      <c r="I8" s="44" t="s">
        <v>13</v>
      </c>
      <c r="J8" s="47">
        <v>5.15625</v>
      </c>
      <c r="K8" s="25"/>
    </row>
    <row r="9" spans="1:11" ht="18.75" x14ac:dyDescent="0.3">
      <c r="A9" s="24"/>
      <c r="B9" s="41" t="s">
        <v>25</v>
      </c>
      <c r="C9" s="54">
        <v>1.5625</v>
      </c>
      <c r="D9" s="55"/>
      <c r="E9" s="12"/>
      <c r="F9" s="44" t="s">
        <v>99</v>
      </c>
      <c r="G9" s="50">
        <v>24.84375</v>
      </c>
      <c r="H9" s="32"/>
      <c r="I9" s="44" t="s">
        <v>97</v>
      </c>
      <c r="J9" s="47">
        <v>20.15625</v>
      </c>
      <c r="K9" s="25"/>
    </row>
    <row r="10" spans="1:11" ht="18.75" x14ac:dyDescent="0.3">
      <c r="A10" s="24"/>
      <c r="B10" s="41" t="s">
        <v>31</v>
      </c>
      <c r="C10" s="54">
        <v>23.90625</v>
      </c>
      <c r="D10" s="55"/>
      <c r="E10" s="12"/>
      <c r="F10" s="44" t="s">
        <v>69</v>
      </c>
      <c r="G10" s="50">
        <v>102.34375</v>
      </c>
      <c r="H10" s="32"/>
      <c r="I10" s="44" t="s">
        <v>76</v>
      </c>
      <c r="J10" s="47">
        <v>20.15625</v>
      </c>
      <c r="K10" s="25"/>
    </row>
    <row r="11" spans="1:11" ht="18.75" x14ac:dyDescent="0.3">
      <c r="A11" s="24"/>
      <c r="B11" s="41" t="s">
        <v>39</v>
      </c>
      <c r="C11" s="54">
        <v>12.5</v>
      </c>
      <c r="D11" s="55"/>
      <c r="E11" s="12"/>
      <c r="F11" s="44"/>
      <c r="G11" s="50"/>
      <c r="H11" s="32"/>
      <c r="I11" s="44" t="s">
        <v>88</v>
      </c>
      <c r="J11" s="47">
        <v>9.375</v>
      </c>
      <c r="K11" s="25"/>
    </row>
    <row r="12" spans="1:11" ht="18.75" x14ac:dyDescent="0.3">
      <c r="A12" s="24"/>
      <c r="B12" s="41" t="s">
        <v>57</v>
      </c>
      <c r="C12" s="54">
        <v>28.28125</v>
      </c>
      <c r="D12" s="55"/>
      <c r="E12" s="12"/>
      <c r="F12" s="44"/>
      <c r="G12" s="50"/>
      <c r="H12" s="32"/>
      <c r="I12" s="44" t="s">
        <v>69</v>
      </c>
      <c r="J12" s="47">
        <v>105.78125</v>
      </c>
      <c r="K12" s="25"/>
    </row>
    <row r="13" spans="1:11" ht="18.75" x14ac:dyDescent="0.3">
      <c r="A13" s="24"/>
      <c r="B13" s="41" t="s">
        <v>59</v>
      </c>
      <c r="C13" s="54">
        <v>24.6875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21.5625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35.625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23.125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47.65625</v>
      </c>
      <c r="D17" s="55">
        <v>12.34375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29.21875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0.15625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90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297.96875</v>
      </c>
      <c r="D21" s="55">
        <v>276.875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AJ247"/>
  <sheetViews>
    <sheetView showGridLines="0" zoomScale="85" zoomScaleNormal="85" workbookViewId="0">
      <selection activeCell="M15" sqref="M15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58" t="s">
        <v>100</v>
      </c>
      <c r="F1" s="58"/>
      <c r="G1" s="58"/>
      <c r="H1" s="58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59" t="s">
        <v>73</v>
      </c>
      <c r="C3" s="60"/>
      <c r="D3" s="61"/>
      <c r="E3" s="12"/>
      <c r="F3" s="59" t="s">
        <v>80</v>
      </c>
      <c r="G3" s="61"/>
      <c r="H3" s="20"/>
      <c r="I3" s="60" t="s">
        <v>79</v>
      </c>
      <c r="J3" s="61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7.1875</v>
      </c>
      <c r="D5" s="53"/>
      <c r="E5" s="12"/>
      <c r="F5" s="43" t="s">
        <v>44</v>
      </c>
      <c r="G5" s="49">
        <v>10.3125</v>
      </c>
      <c r="H5" s="32"/>
      <c r="I5" s="43" t="s">
        <v>6</v>
      </c>
      <c r="J5" s="46">
        <v>29.375</v>
      </c>
      <c r="K5" s="25"/>
    </row>
    <row r="6" spans="1:11" ht="18.75" x14ac:dyDescent="0.3">
      <c r="A6" s="24"/>
      <c r="B6" s="41" t="s">
        <v>35</v>
      </c>
      <c r="C6" s="54">
        <v>0.15625</v>
      </c>
      <c r="D6" s="55">
        <v>264.53125</v>
      </c>
      <c r="E6" s="12"/>
      <c r="F6" s="44" t="s">
        <v>18</v>
      </c>
      <c r="G6" s="50">
        <v>4.6875</v>
      </c>
      <c r="H6" s="32"/>
      <c r="I6" s="44" t="s">
        <v>8</v>
      </c>
      <c r="J6" s="47">
        <v>4.21875</v>
      </c>
      <c r="K6" s="25"/>
    </row>
    <row r="7" spans="1:11" ht="18.75" x14ac:dyDescent="0.3">
      <c r="A7" s="24"/>
      <c r="B7" s="41" t="s">
        <v>37</v>
      </c>
      <c r="C7" s="54">
        <v>10.625</v>
      </c>
      <c r="D7" s="55"/>
      <c r="E7" s="12"/>
      <c r="F7" s="44" t="s">
        <v>35</v>
      </c>
      <c r="G7" s="50">
        <v>20.625</v>
      </c>
      <c r="H7" s="32"/>
      <c r="I7" s="44" t="s">
        <v>10</v>
      </c>
      <c r="J7" s="47">
        <v>17.34375</v>
      </c>
      <c r="K7" s="25"/>
    </row>
    <row r="8" spans="1:11" ht="18.75" x14ac:dyDescent="0.3">
      <c r="A8" s="24"/>
      <c r="B8" s="41" t="s">
        <v>27</v>
      </c>
      <c r="C8" s="54">
        <v>25</v>
      </c>
      <c r="D8" s="55"/>
      <c r="E8" s="12"/>
      <c r="F8" s="44" t="s">
        <v>29</v>
      </c>
      <c r="G8" s="50">
        <v>41.875</v>
      </c>
      <c r="H8" s="32"/>
      <c r="I8" s="44" t="s">
        <v>13</v>
      </c>
      <c r="J8" s="47">
        <v>5.15625</v>
      </c>
      <c r="K8" s="25"/>
    </row>
    <row r="9" spans="1:11" ht="18.75" x14ac:dyDescent="0.3">
      <c r="A9" s="24"/>
      <c r="B9" s="41" t="s">
        <v>25</v>
      </c>
      <c r="C9" s="54">
        <v>1.5625</v>
      </c>
      <c r="D9" s="55"/>
      <c r="E9" s="12"/>
      <c r="F9" s="44" t="s">
        <v>99</v>
      </c>
      <c r="G9" s="50">
        <v>24.84375</v>
      </c>
      <c r="H9" s="32"/>
      <c r="I9" s="44" t="s">
        <v>97</v>
      </c>
      <c r="J9" s="47">
        <v>20.15625</v>
      </c>
      <c r="K9" s="25"/>
    </row>
    <row r="10" spans="1:11" ht="18.75" x14ac:dyDescent="0.3">
      <c r="A10" s="24"/>
      <c r="B10" s="41" t="s">
        <v>31</v>
      </c>
      <c r="C10" s="54">
        <v>23.90625</v>
      </c>
      <c r="D10" s="55"/>
      <c r="E10" s="12"/>
      <c r="F10" s="44" t="s">
        <v>69</v>
      </c>
      <c r="G10" s="50">
        <v>102.34375</v>
      </c>
      <c r="H10" s="32"/>
      <c r="I10" s="44" t="s">
        <v>76</v>
      </c>
      <c r="J10" s="47">
        <v>20.15625</v>
      </c>
      <c r="K10" s="25"/>
    </row>
    <row r="11" spans="1:11" ht="18.75" x14ac:dyDescent="0.3">
      <c r="A11" s="24"/>
      <c r="B11" s="41" t="s">
        <v>39</v>
      </c>
      <c r="C11" s="54">
        <v>12.5</v>
      </c>
      <c r="D11" s="55"/>
      <c r="E11" s="12"/>
      <c r="F11" s="44"/>
      <c r="G11" s="50"/>
      <c r="H11" s="32"/>
      <c r="I11" s="44" t="s">
        <v>88</v>
      </c>
      <c r="J11" s="47">
        <v>9.375</v>
      </c>
      <c r="K11" s="25"/>
    </row>
    <row r="12" spans="1:11" ht="18.75" x14ac:dyDescent="0.3">
      <c r="A12" s="24"/>
      <c r="B12" s="41" t="s">
        <v>57</v>
      </c>
      <c r="C12" s="54">
        <v>28.28125</v>
      </c>
      <c r="D12" s="55"/>
      <c r="E12" s="12"/>
      <c r="F12" s="44"/>
      <c r="G12" s="50"/>
      <c r="H12" s="32"/>
      <c r="I12" s="44" t="s">
        <v>69</v>
      </c>
      <c r="J12" s="47">
        <v>105.78125</v>
      </c>
      <c r="K12" s="25"/>
    </row>
    <row r="13" spans="1:11" ht="18.75" x14ac:dyDescent="0.3">
      <c r="A13" s="24"/>
      <c r="B13" s="41" t="s">
        <v>59</v>
      </c>
      <c r="C13" s="54">
        <v>24.6875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21.5625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35.625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23.125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47.65625</v>
      </c>
      <c r="D17" s="55">
        <v>12.34375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29.21875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0.15625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90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297.96875</v>
      </c>
      <c r="D21" s="55">
        <v>276.875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AJ247"/>
  <sheetViews>
    <sheetView showGridLines="0" zoomScale="85" zoomScaleNormal="85" workbookViewId="0">
      <selection activeCell="M15" sqref="M15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58" t="s">
        <v>100</v>
      </c>
      <c r="F1" s="58"/>
      <c r="G1" s="58"/>
      <c r="H1" s="58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59" t="s">
        <v>73</v>
      </c>
      <c r="C3" s="60"/>
      <c r="D3" s="61"/>
      <c r="E3" s="12"/>
      <c r="F3" s="59" t="s">
        <v>80</v>
      </c>
      <c r="G3" s="61"/>
      <c r="H3" s="20"/>
      <c r="I3" s="60" t="s">
        <v>79</v>
      </c>
      <c r="J3" s="61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7.1875</v>
      </c>
      <c r="D5" s="53"/>
      <c r="E5" s="12"/>
      <c r="F5" s="43" t="s">
        <v>44</v>
      </c>
      <c r="G5" s="49">
        <v>10.3125</v>
      </c>
      <c r="H5" s="32"/>
      <c r="I5" s="43" t="s">
        <v>6</v>
      </c>
      <c r="J5" s="46">
        <v>29.375</v>
      </c>
      <c r="K5" s="25"/>
    </row>
    <row r="6" spans="1:11" ht="18.75" x14ac:dyDescent="0.3">
      <c r="A6" s="24"/>
      <c r="B6" s="41" t="s">
        <v>35</v>
      </c>
      <c r="C6" s="54">
        <v>0.15625</v>
      </c>
      <c r="D6" s="55">
        <v>264.53125</v>
      </c>
      <c r="E6" s="12"/>
      <c r="F6" s="44" t="s">
        <v>18</v>
      </c>
      <c r="G6" s="50">
        <v>4.6875</v>
      </c>
      <c r="H6" s="32"/>
      <c r="I6" s="44" t="s">
        <v>8</v>
      </c>
      <c r="J6" s="47">
        <v>4.21875</v>
      </c>
      <c r="K6" s="25"/>
    </row>
    <row r="7" spans="1:11" ht="18.75" x14ac:dyDescent="0.3">
      <c r="A7" s="24"/>
      <c r="B7" s="41" t="s">
        <v>37</v>
      </c>
      <c r="C7" s="54">
        <v>10.625</v>
      </c>
      <c r="D7" s="55"/>
      <c r="E7" s="12"/>
      <c r="F7" s="44" t="s">
        <v>35</v>
      </c>
      <c r="G7" s="50">
        <v>20.625</v>
      </c>
      <c r="H7" s="32"/>
      <c r="I7" s="44" t="s">
        <v>10</v>
      </c>
      <c r="J7" s="47">
        <v>17.34375</v>
      </c>
      <c r="K7" s="25"/>
    </row>
    <row r="8" spans="1:11" ht="18.75" x14ac:dyDescent="0.3">
      <c r="A8" s="24"/>
      <c r="B8" s="41" t="s">
        <v>27</v>
      </c>
      <c r="C8" s="54">
        <v>25</v>
      </c>
      <c r="D8" s="55"/>
      <c r="E8" s="12"/>
      <c r="F8" s="44" t="s">
        <v>29</v>
      </c>
      <c r="G8" s="50">
        <v>41.875</v>
      </c>
      <c r="H8" s="32"/>
      <c r="I8" s="44" t="s">
        <v>13</v>
      </c>
      <c r="J8" s="47">
        <v>5.15625</v>
      </c>
      <c r="K8" s="25"/>
    </row>
    <row r="9" spans="1:11" ht="18.75" x14ac:dyDescent="0.3">
      <c r="A9" s="24"/>
      <c r="B9" s="41" t="s">
        <v>25</v>
      </c>
      <c r="C9" s="54">
        <v>1.5625</v>
      </c>
      <c r="D9" s="55"/>
      <c r="E9" s="12"/>
      <c r="F9" s="44" t="s">
        <v>99</v>
      </c>
      <c r="G9" s="50">
        <v>24.84375</v>
      </c>
      <c r="H9" s="32"/>
      <c r="I9" s="44" t="s">
        <v>97</v>
      </c>
      <c r="J9" s="47">
        <v>20.15625</v>
      </c>
      <c r="K9" s="25"/>
    </row>
    <row r="10" spans="1:11" ht="18.75" x14ac:dyDescent="0.3">
      <c r="A10" s="24"/>
      <c r="B10" s="41" t="s">
        <v>31</v>
      </c>
      <c r="C10" s="54">
        <v>23.90625</v>
      </c>
      <c r="D10" s="55"/>
      <c r="E10" s="12"/>
      <c r="F10" s="44" t="s">
        <v>69</v>
      </c>
      <c r="G10" s="50">
        <v>102.34375</v>
      </c>
      <c r="H10" s="32"/>
      <c r="I10" s="44" t="s">
        <v>76</v>
      </c>
      <c r="J10" s="47">
        <v>20.15625</v>
      </c>
      <c r="K10" s="25"/>
    </row>
    <row r="11" spans="1:11" ht="18.75" x14ac:dyDescent="0.3">
      <c r="A11" s="24"/>
      <c r="B11" s="41" t="s">
        <v>39</v>
      </c>
      <c r="C11" s="54">
        <v>12.5</v>
      </c>
      <c r="D11" s="55"/>
      <c r="E11" s="12"/>
      <c r="F11" s="44"/>
      <c r="G11" s="50"/>
      <c r="H11" s="32"/>
      <c r="I11" s="44" t="s">
        <v>88</v>
      </c>
      <c r="J11" s="47">
        <v>9.375</v>
      </c>
      <c r="K11" s="25"/>
    </row>
    <row r="12" spans="1:11" ht="18.75" x14ac:dyDescent="0.3">
      <c r="A12" s="24"/>
      <c r="B12" s="41" t="s">
        <v>57</v>
      </c>
      <c r="C12" s="54">
        <v>28.28125</v>
      </c>
      <c r="D12" s="55"/>
      <c r="E12" s="12"/>
      <c r="F12" s="44"/>
      <c r="G12" s="50"/>
      <c r="H12" s="32"/>
      <c r="I12" s="44" t="s">
        <v>69</v>
      </c>
      <c r="J12" s="47">
        <v>105.78125</v>
      </c>
      <c r="K12" s="25"/>
    </row>
    <row r="13" spans="1:11" ht="18.75" x14ac:dyDescent="0.3">
      <c r="A13" s="24"/>
      <c r="B13" s="41" t="s">
        <v>59</v>
      </c>
      <c r="C13" s="54">
        <v>24.6875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21.5625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35.625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23.125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47.65625</v>
      </c>
      <c r="D17" s="55">
        <v>12.34375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29.21875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0.15625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90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297.96875</v>
      </c>
      <c r="D21" s="55">
        <v>276.875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AJ247"/>
  <sheetViews>
    <sheetView showGridLines="0" zoomScale="85" zoomScaleNormal="85" workbookViewId="0">
      <selection activeCell="D19" sqref="D19"/>
    </sheetView>
  </sheetViews>
  <sheetFormatPr baseColWidth="10" defaultRowHeight="15" x14ac:dyDescent="0.25"/>
  <cols>
    <col min="1" max="1" width="9.42578125" customWidth="1"/>
    <col min="2" max="2" width="22.140625" customWidth="1"/>
    <col min="4" max="4" width="12" bestFit="1" customWidth="1"/>
    <col min="5" max="5" width="6.7109375" customWidth="1"/>
    <col min="6" max="6" width="21.5703125" customWidth="1"/>
    <col min="7" max="7" width="13.85546875" customWidth="1"/>
    <col min="8" max="8" width="6.7109375" customWidth="1"/>
    <col min="9" max="9" width="19.28515625" bestFit="1" customWidth="1"/>
    <col min="10" max="10" width="14.5703125" customWidth="1"/>
    <col min="11" max="11" width="11.28515625" customWidth="1"/>
    <col min="12" max="12" width="11.42578125" style="35" customWidth="1"/>
    <col min="13" max="36" width="11.42578125" style="35"/>
  </cols>
  <sheetData>
    <row r="1" spans="1:11" ht="21.75" thickBot="1" x14ac:dyDescent="0.4">
      <c r="A1" s="21"/>
      <c r="B1" s="22"/>
      <c r="C1" s="22"/>
      <c r="D1" s="22"/>
      <c r="E1" s="58" t="s">
        <v>100</v>
      </c>
      <c r="F1" s="58"/>
      <c r="G1" s="58"/>
      <c r="H1" s="58"/>
      <c r="I1" s="22"/>
      <c r="J1" s="22"/>
      <c r="K1" s="23"/>
    </row>
    <row r="2" spans="1:11" ht="15.75" thickBot="1" x14ac:dyDescent="0.3">
      <c r="A2" s="24"/>
      <c r="B2" s="12"/>
      <c r="C2" s="12"/>
      <c r="D2" s="12"/>
      <c r="E2" s="12"/>
      <c r="F2" s="12"/>
      <c r="G2" s="12"/>
      <c r="H2" s="12"/>
      <c r="I2" s="12"/>
      <c r="J2" s="12"/>
      <c r="K2" s="25"/>
    </row>
    <row r="3" spans="1:11" ht="19.5" thickBot="1" x14ac:dyDescent="0.35">
      <c r="A3" s="24"/>
      <c r="B3" s="59" t="s">
        <v>73</v>
      </c>
      <c r="C3" s="60"/>
      <c r="D3" s="61"/>
      <c r="E3" s="12"/>
      <c r="F3" s="59" t="s">
        <v>80</v>
      </c>
      <c r="G3" s="61"/>
      <c r="H3" s="20"/>
      <c r="I3" s="60" t="s">
        <v>79</v>
      </c>
      <c r="J3" s="61"/>
      <c r="K3" s="26"/>
    </row>
    <row r="4" spans="1:11" ht="15.75" thickBot="1" x14ac:dyDescent="0.3">
      <c r="A4" s="24"/>
      <c r="B4" s="33" t="s">
        <v>72</v>
      </c>
      <c r="C4" s="17" t="s">
        <v>75</v>
      </c>
      <c r="D4" s="18" t="s">
        <v>74</v>
      </c>
      <c r="E4" s="12"/>
      <c r="F4" s="33" t="s">
        <v>72</v>
      </c>
      <c r="G4" s="34" t="s">
        <v>75</v>
      </c>
      <c r="H4" s="31"/>
      <c r="I4" s="33" t="s">
        <v>72</v>
      </c>
      <c r="J4" s="34" t="s">
        <v>75</v>
      </c>
      <c r="K4" s="25"/>
    </row>
    <row r="5" spans="1:11" ht="18.75" x14ac:dyDescent="0.3">
      <c r="A5" s="24"/>
      <c r="B5" s="40" t="s">
        <v>18</v>
      </c>
      <c r="C5" s="52">
        <v>7.1875</v>
      </c>
      <c r="D5" s="53"/>
      <c r="E5" s="12"/>
      <c r="F5" s="43" t="s">
        <v>44</v>
      </c>
      <c r="G5" s="49">
        <v>10.3125</v>
      </c>
      <c r="H5" s="32"/>
      <c r="I5" s="43" t="s">
        <v>6</v>
      </c>
      <c r="J5" s="46">
        <v>29.375</v>
      </c>
      <c r="K5" s="25"/>
    </row>
    <row r="6" spans="1:11" ht="18.75" x14ac:dyDescent="0.3">
      <c r="A6" s="24"/>
      <c r="B6" s="41" t="s">
        <v>35</v>
      </c>
      <c r="C6" s="54">
        <v>0.15625</v>
      </c>
      <c r="D6" s="55">
        <v>264.53125</v>
      </c>
      <c r="E6" s="12"/>
      <c r="F6" s="44" t="s">
        <v>18</v>
      </c>
      <c r="G6" s="50">
        <v>4.6875</v>
      </c>
      <c r="H6" s="32"/>
      <c r="I6" s="44" t="s">
        <v>8</v>
      </c>
      <c r="J6" s="47">
        <v>4.21875</v>
      </c>
      <c r="K6" s="25"/>
    </row>
    <row r="7" spans="1:11" ht="18.75" x14ac:dyDescent="0.3">
      <c r="A7" s="24"/>
      <c r="B7" s="41" t="s">
        <v>37</v>
      </c>
      <c r="C7" s="54">
        <v>10.625</v>
      </c>
      <c r="D7" s="55"/>
      <c r="E7" s="12"/>
      <c r="F7" s="44" t="s">
        <v>35</v>
      </c>
      <c r="G7" s="50">
        <v>20.625</v>
      </c>
      <c r="H7" s="32"/>
      <c r="I7" s="44" t="s">
        <v>10</v>
      </c>
      <c r="J7" s="47">
        <v>17.34375</v>
      </c>
      <c r="K7" s="25"/>
    </row>
    <row r="8" spans="1:11" ht="18.75" x14ac:dyDescent="0.3">
      <c r="A8" s="24"/>
      <c r="B8" s="41" t="s">
        <v>27</v>
      </c>
      <c r="C8" s="54">
        <v>25</v>
      </c>
      <c r="D8" s="55"/>
      <c r="E8" s="12"/>
      <c r="F8" s="44" t="s">
        <v>29</v>
      </c>
      <c r="G8" s="50">
        <v>41.875</v>
      </c>
      <c r="H8" s="32"/>
      <c r="I8" s="44" t="s">
        <v>13</v>
      </c>
      <c r="J8" s="47">
        <v>5.15625</v>
      </c>
      <c r="K8" s="25"/>
    </row>
    <row r="9" spans="1:11" ht="18.75" x14ac:dyDescent="0.3">
      <c r="A9" s="24"/>
      <c r="B9" s="41" t="s">
        <v>25</v>
      </c>
      <c r="C9" s="54">
        <v>1.5625</v>
      </c>
      <c r="D9" s="55"/>
      <c r="E9" s="12"/>
      <c r="F9" s="44" t="s">
        <v>99</v>
      </c>
      <c r="G9" s="50">
        <v>24.84375</v>
      </c>
      <c r="H9" s="32"/>
      <c r="I9" s="44" t="s">
        <v>97</v>
      </c>
      <c r="J9" s="47">
        <v>20.15625</v>
      </c>
      <c r="K9" s="25"/>
    </row>
    <row r="10" spans="1:11" ht="18.75" x14ac:dyDescent="0.3">
      <c r="A10" s="24"/>
      <c r="B10" s="41" t="s">
        <v>31</v>
      </c>
      <c r="C10" s="54">
        <v>23.90625</v>
      </c>
      <c r="D10" s="55"/>
      <c r="E10" s="12"/>
      <c r="F10" s="44" t="s">
        <v>69</v>
      </c>
      <c r="G10" s="50">
        <v>102.34375</v>
      </c>
      <c r="H10" s="32"/>
      <c r="I10" s="44" t="s">
        <v>76</v>
      </c>
      <c r="J10" s="47">
        <v>20.15625</v>
      </c>
      <c r="K10" s="25"/>
    </row>
    <row r="11" spans="1:11" ht="18.75" x14ac:dyDescent="0.3">
      <c r="A11" s="24"/>
      <c r="B11" s="41" t="s">
        <v>39</v>
      </c>
      <c r="C11" s="54">
        <v>12.5</v>
      </c>
      <c r="D11" s="55"/>
      <c r="E11" s="12"/>
      <c r="F11" s="44"/>
      <c r="G11" s="50"/>
      <c r="H11" s="32"/>
      <c r="I11" s="44" t="s">
        <v>88</v>
      </c>
      <c r="J11" s="47">
        <v>9.375</v>
      </c>
      <c r="K11" s="25"/>
    </row>
    <row r="12" spans="1:11" ht="18.75" x14ac:dyDescent="0.3">
      <c r="A12" s="24"/>
      <c r="B12" s="41" t="s">
        <v>57</v>
      </c>
      <c r="C12" s="54">
        <v>28.28125</v>
      </c>
      <c r="D12" s="55"/>
      <c r="E12" s="12"/>
      <c r="F12" s="44"/>
      <c r="G12" s="50"/>
      <c r="H12" s="32"/>
      <c r="I12" s="44" t="s">
        <v>69</v>
      </c>
      <c r="J12" s="47">
        <v>105.78125</v>
      </c>
      <c r="K12" s="25"/>
    </row>
    <row r="13" spans="1:11" ht="18.75" x14ac:dyDescent="0.3">
      <c r="A13" s="24"/>
      <c r="B13" s="41" t="s">
        <v>59</v>
      </c>
      <c r="C13" s="54">
        <v>24.6875</v>
      </c>
      <c r="D13" s="55"/>
      <c r="E13" s="12"/>
      <c r="F13" s="44"/>
      <c r="G13" s="50"/>
      <c r="H13" s="32"/>
      <c r="I13" s="44"/>
      <c r="J13" s="47"/>
      <c r="K13" s="25"/>
    </row>
    <row r="14" spans="1:11" ht="18.75" x14ac:dyDescent="0.3">
      <c r="A14" s="24"/>
      <c r="B14" s="41" t="s">
        <v>61</v>
      </c>
      <c r="C14" s="54">
        <v>21.5625</v>
      </c>
      <c r="D14" s="55"/>
      <c r="E14" s="12"/>
      <c r="F14" s="44"/>
      <c r="G14" s="50"/>
      <c r="H14" s="32"/>
      <c r="I14" s="44"/>
      <c r="J14" s="47"/>
      <c r="K14" s="25"/>
    </row>
    <row r="15" spans="1:11" ht="18.75" x14ac:dyDescent="0.3">
      <c r="A15" s="24"/>
      <c r="B15" s="41" t="s">
        <v>92</v>
      </c>
      <c r="C15" s="54">
        <v>35.625</v>
      </c>
      <c r="D15" s="55"/>
      <c r="E15" s="12"/>
      <c r="F15" s="44"/>
      <c r="G15" s="50"/>
      <c r="H15" s="32"/>
      <c r="I15" s="44"/>
      <c r="J15" s="47"/>
      <c r="K15" s="25"/>
    </row>
    <row r="16" spans="1:11" ht="18.75" x14ac:dyDescent="0.3">
      <c r="A16" s="24"/>
      <c r="B16" s="41" t="s">
        <v>62</v>
      </c>
      <c r="C16" s="54">
        <v>23.125</v>
      </c>
      <c r="D16" s="55"/>
      <c r="E16" s="12"/>
      <c r="F16" s="44"/>
      <c r="G16" s="50"/>
      <c r="H16" s="32"/>
      <c r="I16" s="44"/>
      <c r="J16" s="47"/>
      <c r="K16" s="25"/>
    </row>
    <row r="17" spans="1:13" ht="18.75" x14ac:dyDescent="0.3">
      <c r="A17" s="24"/>
      <c r="B17" s="41" t="s">
        <v>63</v>
      </c>
      <c r="C17" s="54">
        <v>47.65625</v>
      </c>
      <c r="D17" s="55">
        <v>12.34375</v>
      </c>
      <c r="E17" s="12"/>
      <c r="F17" s="44"/>
      <c r="G17" s="50"/>
      <c r="H17" s="32"/>
      <c r="I17" s="44"/>
      <c r="J17" s="47"/>
      <c r="K17" s="25"/>
      <c r="M17" s="36"/>
    </row>
    <row r="18" spans="1:13" ht="18.75" x14ac:dyDescent="0.3">
      <c r="A18" s="24"/>
      <c r="B18" s="41" t="s">
        <v>67</v>
      </c>
      <c r="C18" s="54">
        <v>29.21875</v>
      </c>
      <c r="D18" s="55"/>
      <c r="E18" s="12"/>
      <c r="F18" s="44"/>
      <c r="G18" s="50"/>
      <c r="H18" s="32"/>
      <c r="I18" s="44"/>
      <c r="J18" s="47"/>
      <c r="K18" s="25"/>
    </row>
    <row r="19" spans="1:13" ht="18.75" x14ac:dyDescent="0.3">
      <c r="A19" s="24"/>
      <c r="B19" s="41" t="s">
        <v>44</v>
      </c>
      <c r="C19" s="54">
        <v>0.15625</v>
      </c>
      <c r="D19" s="55"/>
      <c r="E19" s="12"/>
      <c r="F19" s="44"/>
      <c r="G19" s="50"/>
      <c r="H19" s="32"/>
      <c r="I19" s="44"/>
      <c r="J19" s="47"/>
      <c r="K19" s="25"/>
    </row>
    <row r="20" spans="1:13" ht="18.75" x14ac:dyDescent="0.3">
      <c r="A20" s="24"/>
      <c r="B20" s="41" t="s">
        <v>90</v>
      </c>
      <c r="C20" s="54">
        <v>6.71875</v>
      </c>
      <c r="D20" s="55"/>
      <c r="E20" s="12"/>
      <c r="F20" s="44"/>
      <c r="G20" s="50"/>
      <c r="H20" s="32"/>
      <c r="I20" s="44"/>
      <c r="J20" s="47"/>
      <c r="K20" s="25"/>
    </row>
    <row r="21" spans="1:13" ht="18.75" x14ac:dyDescent="0.3">
      <c r="A21" s="24"/>
      <c r="B21" s="41" t="s">
        <v>69</v>
      </c>
      <c r="C21" s="54">
        <v>297.96875</v>
      </c>
      <c r="D21" s="55">
        <v>276.875</v>
      </c>
      <c r="E21" s="12"/>
      <c r="F21" s="44"/>
      <c r="G21" s="50"/>
      <c r="H21" s="32"/>
      <c r="I21" s="44"/>
      <c r="J21" s="47"/>
      <c r="K21" s="25"/>
    </row>
    <row r="22" spans="1:13" ht="18.75" x14ac:dyDescent="0.3">
      <c r="A22" s="24"/>
      <c r="B22" s="41"/>
      <c r="C22" s="54"/>
      <c r="D22" s="55"/>
      <c r="E22" s="12"/>
      <c r="F22" s="44"/>
      <c r="G22" s="50"/>
      <c r="H22" s="32"/>
      <c r="I22" s="44"/>
      <c r="J22" s="47"/>
      <c r="K22" s="25"/>
    </row>
    <row r="23" spans="1:13" ht="18.75" x14ac:dyDescent="0.3">
      <c r="A23" s="24"/>
      <c r="B23" s="41"/>
      <c r="C23" s="54"/>
      <c r="D23" s="55"/>
      <c r="E23" s="12"/>
      <c r="F23" s="44"/>
      <c r="G23" s="50"/>
      <c r="H23" s="32"/>
      <c r="I23" s="44"/>
      <c r="J23" s="47"/>
      <c r="K23" s="25"/>
    </row>
    <row r="24" spans="1:13" ht="18.75" x14ac:dyDescent="0.3">
      <c r="A24" s="24"/>
      <c r="B24" s="41"/>
      <c r="C24" s="54"/>
      <c r="D24" s="55"/>
      <c r="E24" s="12"/>
      <c r="F24" s="44"/>
      <c r="G24" s="50"/>
      <c r="H24" s="32"/>
      <c r="I24" s="44"/>
      <c r="J24" s="47"/>
      <c r="K24" s="25"/>
    </row>
    <row r="25" spans="1:13" ht="18.75" x14ac:dyDescent="0.3">
      <c r="A25" s="24"/>
      <c r="B25" s="41"/>
      <c r="C25" s="54"/>
      <c r="D25" s="55"/>
      <c r="E25" s="12"/>
      <c r="F25" s="44"/>
      <c r="G25" s="50"/>
      <c r="H25" s="32"/>
      <c r="I25" s="44"/>
      <c r="J25" s="47"/>
      <c r="K25" s="25"/>
    </row>
    <row r="26" spans="1:13" ht="18.75" x14ac:dyDescent="0.3">
      <c r="A26" s="24"/>
      <c r="B26" s="41"/>
      <c r="C26" s="54"/>
      <c r="D26" s="55"/>
      <c r="E26" s="12"/>
      <c r="F26" s="44"/>
      <c r="G26" s="50"/>
      <c r="H26" s="32"/>
      <c r="I26" s="44"/>
      <c r="J26" s="47"/>
      <c r="K26" s="25"/>
    </row>
    <row r="27" spans="1:13" ht="18.75" x14ac:dyDescent="0.3">
      <c r="A27" s="24"/>
      <c r="B27" s="41"/>
      <c r="C27" s="54"/>
      <c r="D27" s="55"/>
      <c r="E27" s="12"/>
      <c r="F27" s="44"/>
      <c r="G27" s="50"/>
      <c r="H27" s="32"/>
      <c r="I27" s="44"/>
      <c r="J27" s="47"/>
      <c r="K27" s="25"/>
    </row>
    <row r="28" spans="1:13" ht="18.75" x14ac:dyDescent="0.3">
      <c r="A28" s="24"/>
      <c r="B28" s="41"/>
      <c r="C28" s="54"/>
      <c r="D28" s="55"/>
      <c r="E28" s="12"/>
      <c r="F28" s="44"/>
      <c r="G28" s="50"/>
      <c r="H28" s="32"/>
      <c r="I28" s="44"/>
      <c r="J28" s="47"/>
      <c r="K28" s="25"/>
    </row>
    <row r="29" spans="1:13" ht="18.75" x14ac:dyDescent="0.3">
      <c r="A29" s="24"/>
      <c r="B29" s="41"/>
      <c r="C29" s="54"/>
      <c r="D29" s="55"/>
      <c r="E29" s="12"/>
      <c r="F29" s="44"/>
      <c r="G29" s="50"/>
      <c r="H29" s="32"/>
      <c r="I29" s="44"/>
      <c r="J29" s="47"/>
      <c r="K29" s="25"/>
    </row>
    <row r="30" spans="1:13" ht="18.75" x14ac:dyDescent="0.3">
      <c r="A30" s="24"/>
      <c r="B30" s="41"/>
      <c r="C30" s="54"/>
      <c r="D30" s="55"/>
      <c r="E30" s="12"/>
      <c r="F30" s="44"/>
      <c r="G30" s="50"/>
      <c r="H30" s="32"/>
      <c r="I30" s="44"/>
      <c r="J30" s="47"/>
      <c r="K30" s="25"/>
    </row>
    <row r="31" spans="1:13" ht="18.75" x14ac:dyDescent="0.3">
      <c r="A31" s="24"/>
      <c r="B31" s="41"/>
      <c r="C31" s="54"/>
      <c r="D31" s="55"/>
      <c r="E31" s="12"/>
      <c r="F31" s="44"/>
      <c r="G31" s="50"/>
      <c r="H31" s="32"/>
      <c r="I31" s="44"/>
      <c r="J31" s="47"/>
      <c r="K31" s="25"/>
    </row>
    <row r="32" spans="1:13" ht="18.75" x14ac:dyDescent="0.3">
      <c r="A32" s="24"/>
      <c r="B32" s="41"/>
      <c r="C32" s="54"/>
      <c r="D32" s="55"/>
      <c r="E32" s="12"/>
      <c r="F32" s="44"/>
      <c r="G32" s="50"/>
      <c r="H32" s="32"/>
      <c r="I32" s="44"/>
      <c r="J32" s="47"/>
      <c r="K32" s="25"/>
    </row>
    <row r="33" spans="1:11" ht="18.75" x14ac:dyDescent="0.3">
      <c r="A33" s="24"/>
      <c r="B33" s="41"/>
      <c r="C33" s="54"/>
      <c r="D33" s="55"/>
      <c r="E33" s="12"/>
      <c r="F33" s="44"/>
      <c r="G33" s="50"/>
      <c r="H33" s="32"/>
      <c r="I33" s="44"/>
      <c r="J33" s="47"/>
      <c r="K33" s="25"/>
    </row>
    <row r="34" spans="1:11" ht="18.75" x14ac:dyDescent="0.3">
      <c r="A34" s="24"/>
      <c r="B34" s="41"/>
      <c r="C34" s="54"/>
      <c r="D34" s="55"/>
      <c r="E34" s="12"/>
      <c r="F34" s="44"/>
      <c r="G34" s="50"/>
      <c r="H34" s="32"/>
      <c r="I34" s="44"/>
      <c r="J34" s="47"/>
      <c r="K34" s="25"/>
    </row>
    <row r="35" spans="1:11" ht="18.75" x14ac:dyDescent="0.3">
      <c r="A35" s="24"/>
      <c r="B35" s="41"/>
      <c r="C35" s="54"/>
      <c r="D35" s="55"/>
      <c r="E35" s="12"/>
      <c r="F35" s="44"/>
      <c r="G35" s="50"/>
      <c r="H35" s="32"/>
      <c r="I35" s="44"/>
      <c r="J35" s="47"/>
      <c r="K35" s="25"/>
    </row>
    <row r="36" spans="1:11" ht="18.75" x14ac:dyDescent="0.3">
      <c r="A36" s="24"/>
      <c r="B36" s="41"/>
      <c r="C36" s="54"/>
      <c r="D36" s="55"/>
      <c r="E36" s="12"/>
      <c r="F36" s="44"/>
      <c r="G36" s="50"/>
      <c r="H36" s="32"/>
      <c r="I36" s="44"/>
      <c r="J36" s="47"/>
      <c r="K36" s="25"/>
    </row>
    <row r="37" spans="1:11" ht="18.75" x14ac:dyDescent="0.3">
      <c r="A37" s="24"/>
      <c r="B37" s="41"/>
      <c r="C37" s="54"/>
      <c r="D37" s="55"/>
      <c r="E37" s="12"/>
      <c r="F37" s="44"/>
      <c r="G37" s="50"/>
      <c r="H37" s="32"/>
      <c r="I37" s="44"/>
      <c r="J37" s="47"/>
      <c r="K37" s="25"/>
    </row>
    <row r="38" spans="1:11" ht="18.75" x14ac:dyDescent="0.3">
      <c r="A38" s="24"/>
      <c r="B38" s="41"/>
      <c r="C38" s="54"/>
      <c r="D38" s="55"/>
      <c r="E38" s="12"/>
      <c r="F38" s="44"/>
      <c r="G38" s="50"/>
      <c r="H38" s="32"/>
      <c r="I38" s="44"/>
      <c r="J38" s="47"/>
      <c r="K38" s="25"/>
    </row>
    <row r="39" spans="1:11" ht="18.75" x14ac:dyDescent="0.3">
      <c r="A39" s="24"/>
      <c r="B39" s="41"/>
      <c r="C39" s="54"/>
      <c r="D39" s="55"/>
      <c r="E39" s="12"/>
      <c r="F39" s="44"/>
      <c r="G39" s="50"/>
      <c r="H39" s="32"/>
      <c r="I39" s="44"/>
      <c r="J39" s="47"/>
      <c r="K39" s="25"/>
    </row>
    <row r="40" spans="1:11" ht="18.75" x14ac:dyDescent="0.3">
      <c r="A40" s="24"/>
      <c r="B40" s="41"/>
      <c r="C40" s="54"/>
      <c r="D40" s="55"/>
      <c r="E40" s="12"/>
      <c r="F40" s="44"/>
      <c r="G40" s="50"/>
      <c r="H40" s="32"/>
      <c r="I40" s="44"/>
      <c r="J40" s="47"/>
      <c r="K40" s="25"/>
    </row>
    <row r="41" spans="1:11" ht="18.75" x14ac:dyDescent="0.3">
      <c r="A41" s="24"/>
      <c r="B41" s="41"/>
      <c r="C41" s="54"/>
      <c r="D41" s="55"/>
      <c r="E41" s="12"/>
      <c r="F41" s="44"/>
      <c r="G41" s="50"/>
      <c r="H41" s="32"/>
      <c r="I41" s="44"/>
      <c r="J41" s="47"/>
      <c r="K41" s="25"/>
    </row>
    <row r="42" spans="1:11" ht="18.75" x14ac:dyDescent="0.3">
      <c r="A42" s="24"/>
      <c r="B42" s="41"/>
      <c r="C42" s="54"/>
      <c r="D42" s="55"/>
      <c r="E42" s="12"/>
      <c r="F42" s="44"/>
      <c r="G42" s="50"/>
      <c r="H42" s="32"/>
      <c r="I42" s="44"/>
      <c r="J42" s="47"/>
      <c r="K42" s="25"/>
    </row>
    <row r="43" spans="1:11" ht="18.75" x14ac:dyDescent="0.3">
      <c r="A43" s="24"/>
      <c r="B43" s="41"/>
      <c r="C43" s="54"/>
      <c r="D43" s="55"/>
      <c r="E43" s="12"/>
      <c r="F43" s="44"/>
      <c r="G43" s="50"/>
      <c r="H43" s="32"/>
      <c r="I43" s="44"/>
      <c r="J43" s="47"/>
      <c r="K43" s="25"/>
    </row>
    <row r="44" spans="1:11" ht="18.75" x14ac:dyDescent="0.3">
      <c r="A44" s="24"/>
      <c r="B44" s="41"/>
      <c r="C44" s="54"/>
      <c r="D44" s="55"/>
      <c r="E44" s="12"/>
      <c r="F44" s="44"/>
      <c r="G44" s="50"/>
      <c r="H44" s="32"/>
      <c r="I44" s="44"/>
      <c r="J44" s="47"/>
      <c r="K44" s="25"/>
    </row>
    <row r="45" spans="1:11" ht="18.75" x14ac:dyDescent="0.3">
      <c r="A45" s="24"/>
      <c r="B45" s="41"/>
      <c r="C45" s="54"/>
      <c r="D45" s="55"/>
      <c r="E45" s="12"/>
      <c r="F45" s="44"/>
      <c r="G45" s="50"/>
      <c r="H45" s="32"/>
      <c r="I45" s="44"/>
      <c r="J45" s="47"/>
      <c r="K45" s="25"/>
    </row>
    <row r="46" spans="1:11" ht="18.75" x14ac:dyDescent="0.3">
      <c r="A46" s="24"/>
      <c r="B46" s="41"/>
      <c r="C46" s="54"/>
      <c r="D46" s="55"/>
      <c r="E46" s="12"/>
      <c r="F46" s="44"/>
      <c r="G46" s="50"/>
      <c r="H46" s="32"/>
      <c r="I46" s="44"/>
      <c r="J46" s="47"/>
      <c r="K46" s="25"/>
    </row>
    <row r="47" spans="1:11" ht="18.75" x14ac:dyDescent="0.3">
      <c r="A47" s="24"/>
      <c r="B47" s="41"/>
      <c r="C47" s="54"/>
      <c r="D47" s="55"/>
      <c r="E47" s="12"/>
      <c r="F47" s="44"/>
      <c r="G47" s="50"/>
      <c r="H47" s="32"/>
      <c r="I47" s="44"/>
      <c r="J47" s="47"/>
      <c r="K47" s="25"/>
    </row>
    <row r="48" spans="1:11" ht="19.5" thickBot="1" x14ac:dyDescent="0.35">
      <c r="A48" s="24"/>
      <c r="B48" s="42"/>
      <c r="C48" s="56"/>
      <c r="D48" s="57"/>
      <c r="E48" s="12"/>
      <c r="F48" s="45"/>
      <c r="G48" s="51"/>
      <c r="H48" s="32"/>
      <c r="I48" s="45"/>
      <c r="J48" s="48"/>
      <c r="K48" s="25"/>
    </row>
    <row r="49" spans="1:11" x14ac:dyDescent="0.25">
      <c r="A49" s="24"/>
      <c r="B49" s="12"/>
      <c r="C49" s="12"/>
      <c r="D49" s="12"/>
      <c r="E49" s="12"/>
      <c r="F49" s="12"/>
      <c r="G49" s="12"/>
      <c r="H49" s="12"/>
      <c r="I49" s="12"/>
      <c r="J49" s="12"/>
      <c r="K49" s="25"/>
    </row>
    <row r="50" spans="1:11" ht="15.75" thickBot="1" x14ac:dyDescent="0.3">
      <c r="A50" s="27"/>
      <c r="B50" s="28"/>
      <c r="C50" s="28"/>
      <c r="D50" s="28"/>
      <c r="E50" s="28"/>
      <c r="F50" s="28"/>
      <c r="G50" s="28"/>
      <c r="H50" s="28"/>
      <c r="I50" s="28"/>
      <c r="J50" s="28"/>
      <c r="K50" s="29"/>
    </row>
    <row r="51" spans="1:11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x14ac:dyDescent="0.25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x14ac:dyDescent="0.25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x14ac:dyDescent="0.25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x14ac:dyDescent="0.25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x14ac:dyDescent="0.25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x14ac:dyDescent="0.25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x14ac:dyDescent="0.25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x14ac:dyDescent="0.25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x14ac:dyDescent="0.25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x14ac:dyDescent="0.25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x14ac:dyDescent="0.25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x14ac:dyDescent="0.25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x14ac:dyDescent="0.25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x14ac:dyDescent="0.25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x14ac:dyDescent="0.25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x14ac:dyDescent="0.2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x14ac:dyDescent="0.25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x14ac:dyDescent="0.25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x14ac:dyDescent="0.25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x14ac:dyDescent="0.25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x14ac:dyDescent="0.25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x14ac:dyDescent="0.25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x14ac:dyDescent="0.25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x14ac:dyDescent="0.25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x14ac:dyDescent="0.25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x14ac:dyDescent="0.25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x14ac:dyDescent="0.25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x14ac:dyDescent="0.25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x14ac:dyDescent="0.25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x14ac:dyDescent="0.25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x14ac:dyDescent="0.25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x14ac:dyDescent="0.25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x14ac:dyDescent="0.25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x14ac:dyDescent="0.25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x14ac:dyDescent="0.25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x14ac:dyDescent="0.25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x14ac:dyDescent="0.25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x14ac:dyDescent="0.25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x14ac:dyDescent="0.25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x14ac:dyDescent="0.25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x14ac:dyDescent="0.25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x14ac:dyDescent="0.25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x14ac:dyDescent="0.25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x14ac:dyDescent="0.25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x14ac:dyDescent="0.25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x14ac:dyDescent="0.25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x14ac:dyDescent="0.25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x14ac:dyDescent="0.25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x14ac:dyDescent="0.25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x14ac:dyDescent="0.25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x14ac:dyDescent="0.25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x14ac:dyDescent="0.25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x14ac:dyDescent="0.25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x14ac:dyDescent="0.25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x14ac:dyDescent="0.25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x14ac:dyDescent="0.25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x14ac:dyDescent="0.25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x14ac:dyDescent="0.25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x14ac:dyDescent="0.25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x14ac:dyDescent="0.25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x14ac:dyDescent="0.25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x14ac:dyDescent="0.25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x14ac:dyDescent="0.25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x14ac:dyDescent="0.25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x14ac:dyDescent="0.25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x14ac:dyDescent="0.25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x14ac:dyDescent="0.25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x14ac:dyDescent="0.25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x14ac:dyDescent="0.25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x14ac:dyDescent="0.25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x14ac:dyDescent="0.25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x14ac:dyDescent="0.25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x14ac:dyDescent="0.25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x14ac:dyDescent="0.25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x14ac:dyDescent="0.25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x14ac:dyDescent="0.2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x14ac:dyDescent="0.25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x14ac:dyDescent="0.25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x14ac:dyDescent="0.25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x14ac:dyDescent="0.25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x14ac:dyDescent="0.25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x14ac:dyDescent="0.25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x14ac:dyDescent="0.25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x14ac:dyDescent="0.25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x14ac:dyDescent="0.25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x14ac:dyDescent="0.25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x14ac:dyDescent="0.25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x14ac:dyDescent="0.25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x14ac:dyDescent="0.25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x14ac:dyDescent="0.25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x14ac:dyDescent="0.25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x14ac:dyDescent="0.25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x14ac:dyDescent="0.25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x14ac:dyDescent="0.25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x14ac:dyDescent="0.25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x14ac:dyDescent="0.2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x14ac:dyDescent="0.25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x14ac:dyDescent="0.2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x14ac:dyDescent="0.25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x14ac:dyDescent="0.25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x14ac:dyDescent="0.25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x14ac:dyDescent="0.25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x14ac:dyDescent="0.25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x14ac:dyDescent="0.25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x14ac:dyDescent="0.25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x14ac:dyDescent="0.25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x14ac:dyDescent="0.25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x14ac:dyDescent="0.25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x14ac:dyDescent="0.25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x14ac:dyDescent="0.25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x14ac:dyDescent="0.25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x14ac:dyDescent="0.25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x14ac:dyDescent="0.25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x14ac:dyDescent="0.25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x14ac:dyDescent="0.25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x14ac:dyDescent="0.25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x14ac:dyDescent="0.25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x14ac:dyDescent="0.25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x14ac:dyDescent="0.25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x14ac:dyDescent="0.25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x14ac:dyDescent="0.25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x14ac:dyDescent="0.25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x14ac:dyDescent="0.25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x14ac:dyDescent="0.25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x14ac:dyDescent="0.25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x14ac:dyDescent="0.25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x14ac:dyDescent="0.25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</row>
  </sheetData>
  <mergeCells count="4">
    <mergeCell ref="E1:H1"/>
    <mergeCell ref="B3:D3"/>
    <mergeCell ref="F3:G3"/>
    <mergeCell ref="I3:J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" right="0.7" top="0.75" bottom="0.75" header="0.3" footer="0.3"/>
  <pageSetup paperSize="9" scale="20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V26"/>
  <sheetViews>
    <sheetView showGridLines="0" topLeftCell="G1" zoomScale="70" zoomScaleNormal="70" workbookViewId="0">
      <selection activeCell="J4" sqref="J4"/>
    </sheetView>
  </sheetViews>
  <sheetFormatPr baseColWidth="10" defaultRowHeight="15" outlineLevelCol="1" x14ac:dyDescent="0.25"/>
  <cols>
    <col min="1" max="1" width="5.140625" customWidth="1"/>
    <col min="2" max="2" width="30.28515625" customWidth="1"/>
    <col min="3" max="3" width="36.7109375" customWidth="1"/>
    <col min="4" max="4" width="40.7109375" customWidth="1"/>
    <col min="5" max="5" width="14.85546875" customWidth="1"/>
    <col min="6" max="6" width="30.28515625" customWidth="1"/>
    <col min="7" max="7" width="41.140625" customWidth="1"/>
    <col min="8" max="8" width="12.5703125" bestFit="1" customWidth="1"/>
    <col min="9" max="9" width="27.28515625" customWidth="1"/>
    <col min="10" max="10" width="47.140625" customWidth="1"/>
    <col min="11" max="11" width="15.42578125" customWidth="1"/>
    <col min="12" max="12" width="13.140625" bestFit="1" customWidth="1"/>
    <col min="13" max="13" width="23.140625" customWidth="1"/>
    <col min="14" max="14" width="13.7109375" customWidth="1"/>
    <col min="15" max="15" width="23.7109375" customWidth="1"/>
    <col min="16" max="16" width="15.85546875" bestFit="1" customWidth="1"/>
    <col min="17" max="17" width="17.85546875" customWidth="1"/>
    <col min="18" max="18" width="0" hidden="1" customWidth="1" outlineLevel="1"/>
    <col min="19" max="19" width="23.5703125" hidden="1" customWidth="1" outlineLevel="1"/>
    <col min="20" max="20" width="0" hidden="1" customWidth="1" outlineLevel="1"/>
    <col min="21" max="21" width="11.42578125" collapsed="1"/>
    <col min="22" max="22" width="0" hidden="1" customWidth="1"/>
  </cols>
  <sheetData>
    <row r="1" spans="2:22" ht="15" customHeight="1" thickBot="1" x14ac:dyDescent="0.3">
      <c r="B1" s="83" t="str">
        <f>CONCATENATE(V2&amp;TEXT('BDD-Cariste'!A2,"jj/mm/aaaa")&amp; " " &amp; TCD!V3&amp; " " &amp;TEXT('BDD-Cariste'!B2,"jj/mm/aaaa"))</f>
        <v>Période du 22/09/2022 au 22/09/2022</v>
      </c>
      <c r="C1" s="83"/>
      <c r="D1" s="83"/>
      <c r="E1" s="77"/>
      <c r="F1" s="77"/>
      <c r="G1" s="77"/>
      <c r="H1" s="77"/>
      <c r="I1" s="77"/>
      <c r="J1" s="77"/>
      <c r="K1" s="77"/>
      <c r="L1" s="77"/>
      <c r="M1" s="77"/>
      <c r="N1" s="79" t="s">
        <v>45</v>
      </c>
      <c r="O1" s="79"/>
      <c r="P1" s="5">
        <f>NETWORKDAYS('BDD-Expé'!A2,'BDD-Expé'!B2,)</f>
        <v>1</v>
      </c>
      <c r="Q1" s="4"/>
      <c r="R1" s="7" t="s">
        <v>47</v>
      </c>
      <c r="S1" s="7" t="s">
        <v>48</v>
      </c>
      <c r="T1" s="7" t="s">
        <v>49</v>
      </c>
    </row>
    <row r="2" spans="2:22" ht="15.75" customHeight="1" x14ac:dyDescent="0.25">
      <c r="B2" s="84"/>
      <c r="C2" s="84"/>
      <c r="D2" s="84"/>
      <c r="E2" s="78"/>
      <c r="F2" s="78"/>
      <c r="G2" s="78"/>
      <c r="H2" s="78"/>
      <c r="I2" s="78"/>
      <c r="J2" s="78"/>
      <c r="K2" s="78"/>
      <c r="L2" s="78"/>
      <c r="M2" s="78"/>
      <c r="N2" s="2" t="s">
        <v>46</v>
      </c>
      <c r="P2" s="6">
        <f>P1*6.4</f>
        <v>6.4</v>
      </c>
      <c r="Q2" s="3"/>
      <c r="R2" s="8">
        <v>1</v>
      </c>
      <c r="S2" s="7">
        <v>40</v>
      </c>
      <c r="T2" s="7">
        <v>130</v>
      </c>
      <c r="V2" s="2" t="s">
        <v>40</v>
      </c>
    </row>
    <row r="3" spans="2:22" x14ac:dyDescent="0.25">
      <c r="B3" s="14" t="s">
        <v>68</v>
      </c>
      <c r="C3" t="s">
        <v>77</v>
      </c>
      <c r="D3" t="s">
        <v>78</v>
      </c>
      <c r="E3" s="11"/>
      <c r="F3" s="14" t="s">
        <v>68</v>
      </c>
      <c r="G3" t="s">
        <v>70</v>
      </c>
      <c r="I3" s="14" t="s">
        <v>68</v>
      </c>
      <c r="J3" t="s">
        <v>71</v>
      </c>
      <c r="L3" s="11"/>
      <c r="M3" s="11"/>
      <c r="R3" s="8">
        <v>0.8</v>
      </c>
      <c r="S3" s="7">
        <v>38</v>
      </c>
      <c r="T3" s="7">
        <v>104</v>
      </c>
      <c r="V3" s="2" t="s">
        <v>41</v>
      </c>
    </row>
    <row r="4" spans="2:22" x14ac:dyDescent="0.25">
      <c r="B4" s="15" t="s">
        <v>18</v>
      </c>
      <c r="C4" s="16">
        <v>46</v>
      </c>
      <c r="D4" s="16">
        <v>0</v>
      </c>
      <c r="E4" s="13"/>
      <c r="F4" s="15" t="s">
        <v>44</v>
      </c>
      <c r="G4" s="16">
        <v>66</v>
      </c>
      <c r="I4" s="15" t="s">
        <v>6</v>
      </c>
      <c r="J4" s="16">
        <v>188</v>
      </c>
      <c r="L4" s="13"/>
      <c r="M4" s="13"/>
      <c r="R4" s="8">
        <v>0.6</v>
      </c>
      <c r="S4" s="7">
        <v>36</v>
      </c>
      <c r="T4" s="7">
        <v>78</v>
      </c>
    </row>
    <row r="5" spans="2:22" x14ac:dyDescent="0.25">
      <c r="B5" s="15" t="s">
        <v>35</v>
      </c>
      <c r="C5" s="16">
        <v>1</v>
      </c>
      <c r="D5" s="16">
        <v>1693</v>
      </c>
      <c r="E5" s="13"/>
      <c r="F5" s="15" t="s">
        <v>18</v>
      </c>
      <c r="G5" s="16">
        <v>30</v>
      </c>
      <c r="I5" s="15" t="s">
        <v>8</v>
      </c>
      <c r="J5" s="16">
        <v>27</v>
      </c>
      <c r="L5" s="13"/>
      <c r="M5" s="13"/>
      <c r="R5" s="8">
        <v>0.4</v>
      </c>
      <c r="S5" s="7">
        <v>34</v>
      </c>
      <c r="T5" s="7">
        <v>52</v>
      </c>
    </row>
    <row r="6" spans="2:22" x14ac:dyDescent="0.25">
      <c r="B6" s="15" t="s">
        <v>37</v>
      </c>
      <c r="C6" s="16">
        <v>68</v>
      </c>
      <c r="D6" s="16">
        <v>0</v>
      </c>
      <c r="E6" s="13"/>
      <c r="F6" s="15" t="s">
        <v>35</v>
      </c>
      <c r="G6" s="16">
        <v>132</v>
      </c>
      <c r="I6" s="15" t="s">
        <v>10</v>
      </c>
      <c r="J6" s="16">
        <v>111</v>
      </c>
      <c r="L6" s="13"/>
      <c r="M6" s="13"/>
      <c r="R6" s="8">
        <v>0.2</v>
      </c>
      <c r="S6" s="7">
        <v>32</v>
      </c>
      <c r="T6" s="7">
        <v>26</v>
      </c>
    </row>
    <row r="7" spans="2:22" x14ac:dyDescent="0.25">
      <c r="B7" s="15" t="s">
        <v>27</v>
      </c>
      <c r="C7" s="16">
        <v>160</v>
      </c>
      <c r="D7" s="16">
        <v>0</v>
      </c>
      <c r="E7" s="13"/>
      <c r="F7" s="15" t="s">
        <v>29</v>
      </c>
      <c r="G7" s="16">
        <v>268</v>
      </c>
      <c r="I7" s="15" t="s">
        <v>13</v>
      </c>
      <c r="J7" s="16">
        <v>33</v>
      </c>
      <c r="L7" s="13"/>
      <c r="M7" s="13"/>
      <c r="R7" s="8">
        <v>0</v>
      </c>
      <c r="S7" s="7">
        <v>30</v>
      </c>
      <c r="T7" s="7">
        <v>0</v>
      </c>
    </row>
    <row r="8" spans="2:22" x14ac:dyDescent="0.25">
      <c r="B8" s="15" t="s">
        <v>25</v>
      </c>
      <c r="C8" s="16">
        <v>10</v>
      </c>
      <c r="D8" s="16">
        <v>0</v>
      </c>
      <c r="E8" s="13"/>
      <c r="F8" s="15" t="s">
        <v>99</v>
      </c>
      <c r="G8" s="16">
        <v>159</v>
      </c>
      <c r="I8" s="15" t="s">
        <v>97</v>
      </c>
      <c r="J8" s="16">
        <v>129</v>
      </c>
      <c r="L8" s="13"/>
      <c r="M8" s="13"/>
    </row>
    <row r="9" spans="2:22" x14ac:dyDescent="0.25">
      <c r="B9" s="15" t="s">
        <v>31</v>
      </c>
      <c r="C9" s="16">
        <v>153</v>
      </c>
      <c r="D9" s="16">
        <v>0</v>
      </c>
      <c r="E9" s="13"/>
      <c r="F9" s="15" t="s">
        <v>69</v>
      </c>
      <c r="G9" s="16">
        <v>655</v>
      </c>
      <c r="I9" s="15" t="s">
        <v>76</v>
      </c>
      <c r="J9" s="16">
        <v>129</v>
      </c>
      <c r="L9" s="13"/>
      <c r="M9" s="13"/>
      <c r="R9" s="80" t="s">
        <v>50</v>
      </c>
      <c r="S9" s="81"/>
      <c r="T9" s="82"/>
    </row>
    <row r="10" spans="2:22" x14ac:dyDescent="0.25">
      <c r="B10" s="15" t="s">
        <v>39</v>
      </c>
      <c r="C10" s="16">
        <v>80</v>
      </c>
      <c r="D10" s="16">
        <v>0</v>
      </c>
      <c r="E10" s="13"/>
      <c r="I10" s="15" t="s">
        <v>88</v>
      </c>
      <c r="J10" s="16">
        <v>60</v>
      </c>
      <c r="L10" s="13"/>
      <c r="M10" s="13"/>
      <c r="R10" s="7" t="s">
        <v>47</v>
      </c>
      <c r="S10" s="7" t="s">
        <v>51</v>
      </c>
      <c r="T10" s="7" t="s">
        <v>49</v>
      </c>
    </row>
    <row r="11" spans="2:22" x14ac:dyDescent="0.25">
      <c r="B11" s="15" t="s">
        <v>57</v>
      </c>
      <c r="C11" s="16">
        <v>181</v>
      </c>
      <c r="D11" s="16">
        <v>0</v>
      </c>
      <c r="E11" s="13"/>
      <c r="I11" s="15" t="s">
        <v>69</v>
      </c>
      <c r="J11" s="16">
        <v>677</v>
      </c>
      <c r="L11" s="13"/>
      <c r="M11" s="13"/>
      <c r="R11" s="8">
        <v>1</v>
      </c>
      <c r="S11" s="7">
        <v>26</v>
      </c>
      <c r="T11" s="7">
        <v>130</v>
      </c>
    </row>
    <row r="12" spans="2:22" x14ac:dyDescent="0.25">
      <c r="B12" s="15" t="s">
        <v>59</v>
      </c>
      <c r="C12" s="16">
        <v>158</v>
      </c>
      <c r="D12" s="16">
        <v>0</v>
      </c>
      <c r="E12" s="13"/>
      <c r="L12" s="13"/>
      <c r="M12" s="13"/>
      <c r="R12" s="8">
        <v>0.8</v>
      </c>
      <c r="S12" s="7">
        <v>24</v>
      </c>
      <c r="T12" s="7">
        <v>104</v>
      </c>
    </row>
    <row r="13" spans="2:22" x14ac:dyDescent="0.25">
      <c r="B13" s="15" t="s">
        <v>61</v>
      </c>
      <c r="C13" s="16">
        <v>138</v>
      </c>
      <c r="D13" s="16">
        <v>0</v>
      </c>
      <c r="E13" s="13"/>
      <c r="L13" s="13"/>
      <c r="M13" s="13"/>
      <c r="R13" s="8">
        <v>0.6</v>
      </c>
      <c r="S13" s="7">
        <v>22</v>
      </c>
      <c r="T13" s="7">
        <v>78</v>
      </c>
    </row>
    <row r="14" spans="2:22" x14ac:dyDescent="0.25">
      <c r="B14" s="15" t="s">
        <v>92</v>
      </c>
      <c r="C14" s="16">
        <v>228</v>
      </c>
      <c r="D14" s="16">
        <v>0</v>
      </c>
      <c r="E14" s="13"/>
      <c r="L14" s="13"/>
      <c r="M14" s="13"/>
      <c r="R14" s="8">
        <v>0.4</v>
      </c>
      <c r="S14" s="7">
        <v>20</v>
      </c>
      <c r="T14" s="7">
        <v>52</v>
      </c>
    </row>
    <row r="15" spans="2:22" x14ac:dyDescent="0.25">
      <c r="B15" s="15" t="s">
        <v>62</v>
      </c>
      <c r="C15" s="16">
        <v>148</v>
      </c>
      <c r="D15" s="16">
        <v>0</v>
      </c>
      <c r="E15" s="13"/>
      <c r="L15" s="13"/>
      <c r="M15" s="13"/>
      <c r="R15" s="8">
        <v>0.2</v>
      </c>
      <c r="S15" s="7">
        <v>18</v>
      </c>
      <c r="T15" s="7">
        <v>26</v>
      </c>
    </row>
    <row r="16" spans="2:22" x14ac:dyDescent="0.25">
      <c r="B16" s="15" t="s">
        <v>63</v>
      </c>
      <c r="C16" s="16">
        <v>305</v>
      </c>
      <c r="D16" s="16">
        <v>79</v>
      </c>
      <c r="E16" s="13"/>
      <c r="L16" s="13"/>
      <c r="M16" s="13"/>
      <c r="R16" s="8">
        <v>0</v>
      </c>
      <c r="S16" s="7">
        <v>16</v>
      </c>
      <c r="T16" s="7">
        <v>0</v>
      </c>
    </row>
    <row r="17" spans="2:13" x14ac:dyDescent="0.25">
      <c r="B17" s="15" t="s">
        <v>67</v>
      </c>
      <c r="C17" s="16">
        <v>187</v>
      </c>
      <c r="D17" s="16">
        <v>0</v>
      </c>
      <c r="E17" s="13"/>
      <c r="L17" s="13"/>
      <c r="M17" s="13"/>
    </row>
    <row r="18" spans="2:13" x14ac:dyDescent="0.25">
      <c r="B18" s="15" t="s">
        <v>44</v>
      </c>
      <c r="C18" s="16">
        <v>1</v>
      </c>
      <c r="D18" s="16">
        <v>0</v>
      </c>
      <c r="E18" s="13"/>
      <c r="L18" s="13"/>
      <c r="M18" s="13"/>
    </row>
    <row r="19" spans="2:13" x14ac:dyDescent="0.25">
      <c r="B19" s="15" t="s">
        <v>90</v>
      </c>
      <c r="C19" s="16">
        <v>43</v>
      </c>
      <c r="D19" s="16">
        <v>0</v>
      </c>
      <c r="E19" s="13"/>
      <c r="L19" s="13"/>
      <c r="M19" s="13"/>
    </row>
    <row r="20" spans="2:13" x14ac:dyDescent="0.25">
      <c r="B20" s="15" t="s">
        <v>69</v>
      </c>
      <c r="C20" s="16">
        <v>1907</v>
      </c>
      <c r="D20" s="16">
        <v>1772</v>
      </c>
      <c r="E20" s="13"/>
      <c r="L20" s="13"/>
      <c r="M20" s="13"/>
    </row>
    <row r="21" spans="2:13" x14ac:dyDescent="0.25">
      <c r="E21" s="13"/>
      <c r="F21" s="13"/>
      <c r="G21" s="13"/>
      <c r="H21" s="13"/>
      <c r="J21" s="13"/>
      <c r="K21" s="13"/>
      <c r="L21" s="13"/>
      <c r="M21" s="13"/>
    </row>
    <row r="22" spans="2:13" x14ac:dyDescent="0.25">
      <c r="E22" s="13"/>
      <c r="F22" s="13"/>
      <c r="G22" s="13"/>
      <c r="H22" s="13"/>
      <c r="J22" s="13"/>
      <c r="K22" s="13"/>
      <c r="L22" s="13"/>
      <c r="M22" s="13"/>
    </row>
    <row r="23" spans="2:13" x14ac:dyDescent="0.25">
      <c r="E23" s="13"/>
      <c r="F23" s="13"/>
      <c r="G23" s="13"/>
      <c r="H23" s="13"/>
      <c r="J23" s="13"/>
      <c r="K23" s="13"/>
      <c r="L23" s="13"/>
      <c r="M23" s="13"/>
    </row>
    <row r="24" spans="2:13" x14ac:dyDescent="0.25">
      <c r="E24" s="13"/>
      <c r="F24" s="13"/>
      <c r="G24" s="13"/>
      <c r="H24" s="13"/>
      <c r="J24" s="13"/>
      <c r="K24" s="13"/>
      <c r="L24" s="13"/>
      <c r="M24" s="13"/>
    </row>
    <row r="25" spans="2:13" x14ac:dyDescent="0.25">
      <c r="E25" s="13"/>
      <c r="F25" s="13"/>
      <c r="G25" s="13"/>
      <c r="H25" s="13"/>
      <c r="J25" s="13"/>
      <c r="K25" s="13"/>
      <c r="L25" s="13"/>
      <c r="M25" s="13"/>
    </row>
    <row r="26" spans="2:13" x14ac:dyDescent="0.25">
      <c r="E26" s="13"/>
      <c r="F26" s="13"/>
      <c r="G26" s="13"/>
      <c r="H26" s="13"/>
      <c r="J26" s="13"/>
      <c r="K26" s="13"/>
      <c r="L26" s="13"/>
      <c r="M26" s="13"/>
    </row>
  </sheetData>
  <mergeCells count="4">
    <mergeCell ref="E1:M2"/>
    <mergeCell ref="N1:O1"/>
    <mergeCell ref="R9:T9"/>
    <mergeCell ref="B1:D2"/>
  </mergeCell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BILAN</vt:lpstr>
      <vt:lpstr>BDD-Expé</vt:lpstr>
      <vt:lpstr>BDD-Récep</vt:lpstr>
      <vt:lpstr>BDD-Cariste</vt:lpstr>
      <vt:lpstr>13.09</vt:lpstr>
      <vt:lpstr>12.09</vt:lpstr>
      <vt:lpstr>11.09</vt:lpstr>
      <vt:lpstr>10.09</vt:lpstr>
      <vt:lpstr>09.09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2022-09-23T10:20:31Z</dcterms:modified>
</cp:coreProperties>
</file>