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codeName="{E757BCB4-07E6-AE0B-56E0-F0EEF7A6E26C}"/>
  <workbookPr codeName="ThisWorkbook"/>
  <mc:AlternateContent xmlns:mc="http://schemas.openxmlformats.org/markup-compatibility/2006">
    <mc:Choice Requires="x15">
      <x15ac:absPath xmlns:x15ac="http://schemas.microsoft.com/office/spreadsheetml/2010/11/ac" url="D:\sdz\"/>
    </mc:Choice>
  </mc:AlternateContent>
  <xr:revisionPtr revIDLastSave="0" documentId="13_ncr:1_{016B0DF8-382C-4EF3-B97C-92AE03E7FEDF}" xr6:coauthVersionLast="47" xr6:coauthVersionMax="47" xr10:uidLastSave="{00000000-0000-0000-0000-000000000000}"/>
  <bookViews>
    <workbookView xWindow="-120" yWindow="-120" windowWidth="29040" windowHeight="15720" activeTab="1" xr2:uid="{00000000-000D-0000-FFFF-FFFF00000000}"/>
  </bookViews>
  <sheets>
    <sheet name="FORMULAIRE" sheetId="1" r:id="rId1"/>
    <sheet name="BDD" sheetId="2" r:id="rId2"/>
    <sheet name="Saisie" sheetId="6" r:id="rId3"/>
    <sheet name="Archivage" sheetId="4" r:id="rId4"/>
    <sheet name="Liste" sheetId="5" r:id="rId5"/>
  </sheets>
  <definedNames>
    <definedName name="_xlnm._FilterDatabase" localSheetId="1" hidden="1">BDD!$A$1:$S$833</definedName>
    <definedName name="_xlnm.Criteria" localSheetId="1">BDD!$S$2:$S$3</definedName>
    <definedName name="_xlnm.Extract" localSheetId="1">BDD!$U$2:$AL$2</definedName>
    <definedName name="ListeExtraction">OFFSET(BDD!$U$3,0,0,COUNTA(BDD!$U$3:$U$504),16)</definedName>
    <definedName name="ListeNature">Tableau4[Nature]</definedName>
    <definedName name="ListeTempérature">Tableau3[Température]</definedName>
    <definedName name="ListeTransporteur">Tableau2[Transporteur]</definedName>
    <definedName name="Source">Tableau5[]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820" i="2" l="1"/>
  <c r="M785" i="2" l="1"/>
  <c r="M777" i="2"/>
  <c r="M779" i="2"/>
  <c r="M780" i="2"/>
  <c r="M776" i="2"/>
  <c r="AM3" i="2"/>
  <c r="AM4" i="2" s="1"/>
  <c r="AM5" i="2" s="1"/>
  <c r="AM6" i="2" s="1"/>
  <c r="AM7" i="2" s="1"/>
  <c r="AM8" i="2" s="1"/>
  <c r="AM9" i="2" s="1"/>
  <c r="AM10" i="2" s="1"/>
  <c r="AM11" i="2" s="1"/>
  <c r="AM12" i="2" s="1"/>
  <c r="AM13" i="2" s="1"/>
  <c r="AM14" i="2" s="1"/>
  <c r="AM15" i="2" s="1"/>
  <c r="AM16" i="2" s="1"/>
  <c r="AM17" i="2" s="1"/>
  <c r="AM18" i="2" s="1"/>
  <c r="AM19" i="2" s="1"/>
  <c r="AM20" i="2" s="1"/>
  <c r="AM21" i="2" s="1"/>
  <c r="AM22" i="2" s="1"/>
  <c r="AM23" i="2" s="1"/>
  <c r="AM24" i="2" s="1"/>
  <c r="AM25" i="2" s="1"/>
  <c r="AM26" i="2" s="1"/>
  <c r="AM27" i="2" s="1"/>
  <c r="AM28" i="2" s="1"/>
  <c r="AM29" i="2" s="1"/>
  <c r="AM30" i="2" s="1"/>
  <c r="AM31" i="2" s="1"/>
  <c r="AM32" i="2" s="1"/>
  <c r="AM33" i="2" s="1"/>
  <c r="AM34" i="2" s="1"/>
  <c r="AM35" i="2" s="1"/>
  <c r="AM36" i="2" s="1"/>
  <c r="AM37" i="2" s="1"/>
  <c r="AM38" i="2" s="1"/>
  <c r="AM39" i="2" s="1"/>
  <c r="AM40" i="2" s="1"/>
  <c r="AM41" i="2" s="1"/>
  <c r="AM42" i="2" s="1"/>
  <c r="AM43" i="2" s="1"/>
  <c r="AM44" i="2" s="1"/>
  <c r="AM45" i="2" s="1"/>
  <c r="M774" i="2"/>
  <c r="M771" i="2"/>
  <c r="M768" i="2"/>
  <c r="M766" i="2" l="1"/>
  <c r="M764" i="2"/>
  <c r="M763" i="2" l="1"/>
  <c r="M760" i="2"/>
  <c r="M758" i="2" l="1"/>
  <c r="M757" i="2"/>
  <c r="M747" i="2" l="1"/>
  <c r="M746" i="2"/>
  <c r="M745" i="2"/>
  <c r="M744" i="2"/>
  <c r="M742" i="2"/>
  <c r="M741" i="2"/>
  <c r="M738" i="2"/>
  <c r="M737" i="2"/>
  <c r="M736" i="2"/>
  <c r="M734" i="2"/>
  <c r="M733" i="2"/>
  <c r="M732" i="2"/>
  <c r="M731" i="2"/>
  <c r="M730" i="2"/>
  <c r="M754" i="2" l="1"/>
  <c r="AG1" i="2" l="1"/>
  <c r="M33" i="4" l="1"/>
  <c r="AM46" i="2" l="1"/>
  <c r="AM47" i="2" s="1"/>
  <c r="AM48" i="2" s="1"/>
  <c r="S7"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Laboratoire Accueil</author>
  </authors>
  <commentList>
    <comment ref="M730" authorId="0" shapeId="0" xr:uid="{00000000-0006-0000-0100-000002000000}">
      <text>
        <r>
          <rPr>
            <b/>
            <sz val="9"/>
            <color indexed="81"/>
            <rFont val="Tahoma"/>
            <charset val="1"/>
          </rPr>
          <t>Laboratoire Accueil:</t>
        </r>
        <r>
          <rPr>
            <sz val="9"/>
            <color indexed="81"/>
            <rFont val="Tahoma"/>
            <charset val="1"/>
          </rPr>
          <t xml:space="preserve">
Fiche de renseignement UF3542</t>
        </r>
      </text>
    </comment>
    <comment ref="M731" authorId="0" shapeId="0" xr:uid="{00000000-0006-0000-0100-000003000000}">
      <text>
        <r>
          <rPr>
            <b/>
            <sz val="9"/>
            <color indexed="81"/>
            <rFont val="Tahoma"/>
            <charset val="1"/>
          </rPr>
          <t>Laboratoire Accueil:</t>
        </r>
        <r>
          <rPr>
            <sz val="9"/>
            <color indexed="81"/>
            <rFont val="Tahoma"/>
            <charset val="1"/>
          </rPr>
          <t xml:space="preserve">
Consentement éclairé personne majeure ou Consentement éclairé personne mineure
Fiche clinico biologie MDR3
</t>
        </r>
      </text>
    </comment>
    <comment ref="M732" authorId="0" shapeId="0" xr:uid="{00000000-0006-0000-0100-000004000000}">
      <text>
        <r>
          <rPr>
            <b/>
            <sz val="9"/>
            <color indexed="81"/>
            <rFont val="Tahoma"/>
            <charset val="1"/>
          </rPr>
          <t>Laboratoire Accueil:</t>
        </r>
        <r>
          <rPr>
            <sz val="9"/>
            <color indexed="81"/>
            <rFont val="Tahoma"/>
            <charset val="1"/>
          </rPr>
          <t xml:space="preserve">
Fiche de renseignement UF3542</t>
        </r>
      </text>
    </comment>
    <comment ref="M733" authorId="0" shapeId="0" xr:uid="{00000000-0006-0000-0100-000005000000}">
      <text>
        <r>
          <rPr>
            <b/>
            <sz val="9"/>
            <color indexed="81"/>
            <rFont val="Tahoma"/>
            <charset val="1"/>
          </rPr>
          <t>Laboratoire Accueil:</t>
        </r>
        <r>
          <rPr>
            <sz val="9"/>
            <color indexed="81"/>
            <rFont val="Tahoma"/>
            <charset val="1"/>
          </rPr>
          <t xml:space="preserve">
Feuille d'histocompatibilité et d'immunologie leuco-plaquettaire</t>
        </r>
      </text>
    </comment>
    <comment ref="M734" authorId="0" shapeId="0" xr:uid="{00000000-0006-0000-0100-000006000000}">
      <text>
        <r>
          <rPr>
            <b/>
            <sz val="9"/>
            <color indexed="81"/>
            <rFont val="Tahoma"/>
            <charset val="1"/>
          </rPr>
          <t>Laboratoire Accueil:</t>
        </r>
        <r>
          <rPr>
            <sz val="9"/>
            <color indexed="81"/>
            <rFont val="Tahoma"/>
            <charset val="1"/>
          </rPr>
          <t xml:space="preserve">
Fiche Dosage des Anticorps neutralisant l'IFNB</t>
        </r>
      </text>
    </comment>
    <comment ref="M736" authorId="0" shapeId="0" xr:uid="{00000000-0006-0000-0100-000007000000}">
      <text>
        <r>
          <rPr>
            <b/>
            <sz val="9"/>
            <color indexed="81"/>
            <rFont val="Tahoma"/>
            <charset val="1"/>
          </rPr>
          <t>Laboratoire Accueil:</t>
        </r>
        <r>
          <rPr>
            <sz val="9"/>
            <color indexed="81"/>
            <rFont val="Tahoma"/>
            <charset val="1"/>
          </rPr>
          <t xml:space="preserve">
Fiche Demande d'examens d'Immunologie Plaquettaire + Consentement (seulement si génétique)</t>
        </r>
      </text>
    </comment>
    <comment ref="M737" authorId="0" shapeId="0" xr:uid="{00000000-0006-0000-0100-000008000000}">
      <text>
        <r>
          <rPr>
            <b/>
            <sz val="9"/>
            <color indexed="81"/>
            <rFont val="Tahoma"/>
            <charset val="1"/>
          </rPr>
          <t>Laboratoire Accueil:</t>
        </r>
        <r>
          <rPr>
            <sz val="9"/>
            <color indexed="81"/>
            <rFont val="Tahoma"/>
            <charset val="1"/>
          </rPr>
          <t xml:space="preserve">
Bon de demande de suivi thérapeutique des anticorps monoclonaux</t>
        </r>
      </text>
    </comment>
    <comment ref="M738" authorId="0" shapeId="0" xr:uid="{00000000-0006-0000-0100-000009000000}">
      <text>
        <r>
          <rPr>
            <b/>
            <sz val="9"/>
            <color indexed="81"/>
            <rFont val="Tahoma"/>
            <charset val="1"/>
          </rPr>
          <t>Laboratoire Accueil:</t>
        </r>
        <r>
          <rPr>
            <sz val="9"/>
            <color indexed="81"/>
            <rFont val="Tahoma"/>
            <charset val="1"/>
          </rPr>
          <t xml:space="preserve">
Bon de demande de suivi thérapeutique des anticorps monoclonaux
</t>
        </r>
      </text>
    </comment>
    <comment ref="M741" authorId="0" shapeId="0" xr:uid="{00000000-0006-0000-0100-00000A000000}">
      <text>
        <r>
          <rPr>
            <b/>
            <sz val="9"/>
            <color indexed="81"/>
            <rFont val="Tahoma"/>
            <charset val="1"/>
          </rPr>
          <t>Laboratoire Accueil:</t>
        </r>
        <r>
          <rPr>
            <sz val="9"/>
            <color indexed="81"/>
            <rFont val="Tahoma"/>
            <charset val="1"/>
          </rPr>
          <t xml:space="preserve">
Feuille de renseignement Laboratoire de biochimie et biologie moléculaire
</t>
        </r>
      </text>
    </comment>
    <comment ref="M742" authorId="0" shapeId="0" xr:uid="{00000000-0006-0000-0100-00000B000000}">
      <text>
        <r>
          <rPr>
            <b/>
            <sz val="9"/>
            <color indexed="81"/>
            <rFont val="Tahoma"/>
            <charset val="1"/>
          </rPr>
          <t>Laboratoire Accueil:</t>
        </r>
        <r>
          <rPr>
            <sz val="9"/>
            <color indexed="81"/>
            <rFont val="Tahoma"/>
            <charset val="1"/>
          </rPr>
          <t xml:space="preserve">
Feuille de renseignement Autoanticorps et neuropathies périphériques + Questionnaire clinique</t>
        </r>
      </text>
    </comment>
    <comment ref="M744" authorId="0" shapeId="0" xr:uid="{00000000-0006-0000-0100-00000C000000}">
      <text>
        <r>
          <rPr>
            <b/>
            <sz val="9"/>
            <color indexed="81"/>
            <rFont val="Tahoma"/>
            <charset val="1"/>
          </rPr>
          <t>Laboratoire Accueil:</t>
        </r>
        <r>
          <rPr>
            <sz val="9"/>
            <color indexed="81"/>
            <rFont val="Tahoma"/>
            <charset val="1"/>
          </rPr>
          <t xml:space="preserve">
Fiche de renseignement Service Génétique et de biologie de la reproduction</t>
        </r>
      </text>
    </comment>
    <comment ref="M745" authorId="0" shapeId="0" xr:uid="{00000000-0006-0000-0100-00000D000000}">
      <text>
        <r>
          <rPr>
            <b/>
            <sz val="9"/>
            <color indexed="81"/>
            <rFont val="Tahoma"/>
            <charset val="1"/>
          </rPr>
          <t>Laboratoire Accueil:</t>
        </r>
        <r>
          <rPr>
            <sz val="9"/>
            <color indexed="81"/>
            <rFont val="Tahoma"/>
            <charset val="1"/>
          </rPr>
          <t xml:space="preserve">
Fiche de renseignement Service Génétique et de biologie de la reproduction</t>
        </r>
      </text>
    </comment>
    <comment ref="M746" authorId="0" shapeId="0" xr:uid="{00000000-0006-0000-0100-00000E000000}">
      <text>
        <r>
          <rPr>
            <b/>
            <sz val="9"/>
            <color indexed="81"/>
            <rFont val="Tahoma"/>
            <charset val="1"/>
          </rPr>
          <t>Laboratoire Accueil:</t>
        </r>
        <r>
          <rPr>
            <sz val="9"/>
            <color indexed="81"/>
            <rFont val="Tahoma"/>
            <charset val="1"/>
          </rPr>
          <t xml:space="preserve">
Fiche de renseignement Service Génétique et de biologie de la reproduction</t>
        </r>
      </text>
    </comment>
    <comment ref="M747" authorId="0" shapeId="0" xr:uid="{00000000-0006-0000-0100-00000F000000}">
      <text>
        <r>
          <rPr>
            <b/>
            <sz val="9"/>
            <color indexed="81"/>
            <rFont val="Tahoma"/>
            <charset val="1"/>
          </rPr>
          <t>Laboratoire Accueil:</t>
        </r>
        <r>
          <rPr>
            <sz val="9"/>
            <color indexed="81"/>
            <rFont val="Tahoma"/>
            <charset val="1"/>
          </rPr>
          <t xml:space="preserve">
Fiche de renseignement Service Génétique et de biologie de la reproduction
</t>
        </r>
      </text>
    </comment>
  </commentList>
</comments>
</file>

<file path=xl/sharedStrings.xml><?xml version="1.0" encoding="utf-8"?>
<sst xmlns="http://schemas.openxmlformats.org/spreadsheetml/2006/main" count="7147" uniqueCount="2447">
  <si>
    <t>Analyse</t>
  </si>
  <si>
    <t>code MOLIS</t>
  </si>
  <si>
    <t>Nature</t>
  </si>
  <si>
    <t>Température</t>
  </si>
  <si>
    <t>Volume</t>
  </si>
  <si>
    <t>Lieu</t>
  </si>
  <si>
    <t>Transporteur</t>
  </si>
  <si>
    <t>Code feuille envoi</t>
  </si>
  <si>
    <t>N°Téléphone</t>
  </si>
  <si>
    <t>N°Fax</t>
  </si>
  <si>
    <t>Document</t>
  </si>
  <si>
    <t>Remarque</t>
  </si>
  <si>
    <t>lien internet</t>
  </si>
  <si>
    <t>date de création ou révision</t>
  </si>
  <si>
    <t>CRITERE</t>
  </si>
  <si>
    <t>Résultat du filtre</t>
  </si>
  <si>
    <t>TOTAL</t>
  </si>
  <si>
    <t>Saisie par</t>
  </si>
  <si>
    <t>Congelé</t>
  </si>
  <si>
    <t>liste</t>
  </si>
  <si>
    <t>EDTA -Sang total</t>
  </si>
  <si>
    <t>Sérum avec gel</t>
  </si>
  <si>
    <t>Sérum sans gel</t>
  </si>
  <si>
    <t>Urines - échantillon</t>
  </si>
  <si>
    <t>Urines - 24H</t>
  </si>
  <si>
    <t>Plasma EDTA</t>
  </si>
  <si>
    <t>Plsama citraté</t>
  </si>
  <si>
    <t>Taxi</t>
  </si>
  <si>
    <t>Cerba</t>
  </si>
  <si>
    <t>Réfrigéré</t>
  </si>
  <si>
    <t>Ambiant</t>
  </si>
  <si>
    <t>EFS</t>
  </si>
  <si>
    <t>Synonyme</t>
  </si>
  <si>
    <t>Précision</t>
  </si>
  <si>
    <t>11 DESOXYCORTICOSTERONE</t>
  </si>
  <si>
    <t>DOC</t>
  </si>
  <si>
    <t>Plasma</t>
  </si>
  <si>
    <t>Sérum</t>
  </si>
  <si>
    <t>11 DESOXYCORTISOL</t>
  </si>
  <si>
    <t>&lt;</t>
  </si>
  <si>
    <t>Volume obligatoire.</t>
  </si>
  <si>
    <t>17 CETOSTEROIDES</t>
  </si>
  <si>
    <t>Dosage</t>
  </si>
  <si>
    <t>Urines des 24 h</t>
  </si>
  <si>
    <t>17 HYDROXYCORTICOSTEROIDES</t>
  </si>
  <si>
    <t>21 DESOXYCORTISOL</t>
  </si>
  <si>
    <t>3 METHYLHISTIDINE</t>
  </si>
  <si>
    <t>Plasma hépariné</t>
  </si>
  <si>
    <t>Urines de la nuit</t>
  </si>
  <si>
    <t>Sur acide chlorhydrique (pH 2).</t>
  </si>
  <si>
    <t>5HIA</t>
  </si>
  <si>
    <t>Sur acide chlorhydrique (pH2). Indiquer la diurèse. Conserver les urines à 4°C pendant le recueil. Régime alimentaire : dans les deux jours précédant le dosage, éviter la consommation de fruits secs, bananes, chocolat, agrumes.</t>
  </si>
  <si>
    <t>5'NUCLEOTIDASE</t>
  </si>
  <si>
    <t>6 THIOGUANINE NUCLEOTIDES ET 6 METHYLMERCAPTOPURINES NUCLEOTIDES</t>
  </si>
  <si>
    <t>Sang total EDTA</t>
  </si>
  <si>
    <t>Prélever le jour d'expédition du prélèvement.</t>
  </si>
  <si>
    <t>AAN</t>
  </si>
  <si>
    <t>ACAN
ANA
Ac ANTI-NOYAU
Hep2
Hep2000
AAN
FAN
Cellules LE
Cellules de HARGRAVE</t>
  </si>
  <si>
    <t>Anticorps anti-nucléaires avec recherche de spécificités (anti-ADN natif et anti-antigènes nucléaires solubles)</t>
  </si>
  <si>
    <t>C362</t>
  </si>
  <si>
    <t>En cas de positivité (titre &gt; ou égal à 160) une identification sera réalisée (anti-ADN natif et anti-antigènes nucléaires solubles).</t>
  </si>
  <si>
    <t>AC ANTI 21 HYDROXYLASE</t>
  </si>
  <si>
    <t>AC 21OHase</t>
  </si>
  <si>
    <t>C550</t>
  </si>
  <si>
    <t>AC ANTI ACIDE GLUTAMIQUE DECARBOXYLASE</t>
  </si>
  <si>
    <t>AC ANTI-GAD</t>
  </si>
  <si>
    <t>C252</t>
  </si>
  <si>
    <t>AC ANTI ADN NATIF</t>
  </si>
  <si>
    <t>AC ANTI-DNA
ADN  NATIF, Ac
FARR (test de)
AC ANTI-ADN DOUBLE BRIN
DNA  NATIF
ANTICORPS ANTI-ds DNA
dsDNA
AC ANTI-ADNn
AC ANTI-ADN BICATENAIRE</t>
  </si>
  <si>
    <t>C445</t>
  </si>
  <si>
    <t>LCR</t>
  </si>
  <si>
    <t>AC ANTI ANTIGENES NUCLEAIRES SOLUBLES (ENA)</t>
  </si>
  <si>
    <t>AC ANTI-ECT
AC ANTI-ENA
AC ANTI-JO1
AC ANTI-RIBONUCLEOPROTEINES
AC ANTI-RNP
AC ANTI-Ro
AC ANTI-La (AC ANTI -SS-B)
AC ANTI TOPO ISIMERASE 1
AC ANTI Scl70
AC ANTI HISTIDYL ARNt SYNTHETASE (AC ANTI Jo1)
ANTI-U1RNP
ANTI-SSA/Ro 60
ANTI-SSB/La
ANTI-SSA/Ro52
TR</t>
  </si>
  <si>
    <t>Dépistage</t>
  </si>
  <si>
    <t>C9</t>
  </si>
  <si>
    <t>SSA, SSB, SmD3, RNP, Jo1, Scl70, centromères.</t>
  </si>
  <si>
    <t>Examen réalisé uniquement si dépistage positif.</t>
  </si>
  <si>
    <t>AC ANTI BETA 2 GLYCOPROTEINE 1 (B2GP1)</t>
  </si>
  <si>
    <t>IgG</t>
  </si>
  <si>
    <t>C429</t>
  </si>
  <si>
    <t>IgM</t>
  </si>
  <si>
    <t>C641</t>
  </si>
  <si>
    <t>AC ANTI BP180 (BPAG2) ET ANTI BP230 (BPAG1)</t>
  </si>
  <si>
    <t>C642</t>
  </si>
  <si>
    <t>AC ANTI C1Q</t>
  </si>
  <si>
    <t>C707</t>
  </si>
  <si>
    <t>AC ANTI CANAUX CALCIQUES VOLTAGE DEPENDANTS (VGCC)</t>
  </si>
  <si>
    <t>C660L</t>
  </si>
  <si>
    <t>AC ANTI CANAUX POTASSIQUES VOLTAGE DEPENDANTS (VGKC)</t>
  </si>
  <si>
    <t>C702L</t>
  </si>
  <si>
    <t>C702S</t>
  </si>
  <si>
    <t>AC ANTI CARDIOLIPINE (Faire les 2)</t>
  </si>
  <si>
    <t>IgG + IgM</t>
  </si>
  <si>
    <t>C1 + C2</t>
  </si>
  <si>
    <t>AC ANTI CELLULES PARIETALES DE L'ESTOMAC</t>
  </si>
  <si>
    <t>C571</t>
  </si>
  <si>
    <t>AC ANTI CENTROMERES</t>
  </si>
  <si>
    <t>C531</t>
  </si>
  <si>
    <t>En cas de positivité (titre &gt; ou égal à 160) une identification sera réalisée (anti-antigènes nucléaires solubles).</t>
  </si>
  <si>
    <t>AC ANTI CORTICOSURRENALES</t>
  </si>
  <si>
    <t>C5</t>
  </si>
  <si>
    <t>AC ANTI CYTOPLASME DES POLYNUCLEAIRES NEUTROPHILES (ANCA)</t>
  </si>
  <si>
    <t>Identification (MPO - PR3)</t>
  </si>
  <si>
    <t>C7</t>
  </si>
  <si>
    <t>Recherche</t>
  </si>
  <si>
    <t>C6</t>
  </si>
  <si>
    <t>AC ANTI CYTOSOL (LC 1)</t>
  </si>
  <si>
    <t>C556</t>
  </si>
  <si>
    <t>AC ANTI CYTOSQUELETTE</t>
  </si>
  <si>
    <t>C8</t>
  </si>
  <si>
    <t>AC ANTI ENDOMYSIUM</t>
  </si>
  <si>
    <t>IgA +IgG</t>
  </si>
  <si>
    <t>C242</t>
  </si>
  <si>
    <t>AC ANTI FACTEUR INTRINSEQUE</t>
  </si>
  <si>
    <t>C10</t>
  </si>
  <si>
    <t>AC ANTI FILAGGRINE</t>
  </si>
  <si>
    <t>C500</t>
  </si>
  <si>
    <t>AC ANTI GAD</t>
  </si>
  <si>
    <t>AC ANTI GANGLIOSIDES (GM1, GM2, GD1A, GD1B, GQ1B)</t>
  </si>
  <si>
    <t>IgG et IgM</t>
  </si>
  <si>
    <t>C645</t>
  </si>
  <si>
    <t>Pour toute demande d'anticorps anti-gangliosides, nous réalisons simultanément les anticorps anti-GM1, anti-GM2, anti-GD1a, anti-GD1b,  anti-GQ1b.</t>
  </si>
  <si>
    <t>AC ANTI GLIADINE (PEPTIDES DESAMINES DE LA GLIADINE)</t>
  </si>
  <si>
    <t>C11</t>
  </si>
  <si>
    <t>AC ANTI GP210</t>
  </si>
  <si>
    <t>C521</t>
  </si>
  <si>
    <t>Plasma citraté</t>
  </si>
  <si>
    <t>AC ANTI HISTONES</t>
  </si>
  <si>
    <t>C13</t>
  </si>
  <si>
    <t>AC ANTI HU</t>
  </si>
  <si>
    <t>Confirmation</t>
  </si>
  <si>
    <t>C358B</t>
  </si>
  <si>
    <t>C358S</t>
  </si>
  <si>
    <t>AC ANTI IA2</t>
  </si>
  <si>
    <t>TYROSINE-PHOSPHATASE ANTICORPS</t>
  </si>
  <si>
    <t>C583</t>
  </si>
  <si>
    <t>AC ANTI ILOTS DE LANGERHANS</t>
  </si>
  <si>
    <t>ICA</t>
  </si>
  <si>
    <t>C14</t>
  </si>
  <si>
    <t>AC ANTI INSULINE</t>
  </si>
  <si>
    <t>C15</t>
  </si>
  <si>
    <t>Plasma Sérum</t>
  </si>
  <si>
    <t>AC ANTI LKM</t>
  </si>
  <si>
    <t>C29</t>
  </si>
  <si>
    <t>Typage anti-LKM1</t>
  </si>
  <si>
    <t>C504</t>
  </si>
  <si>
    <t>AC ANTI MAG (IGM)</t>
  </si>
  <si>
    <t>C368</t>
  </si>
  <si>
    <t>AC ANTI MEMBRANE BASALE DERMO EPIDERMIQUE</t>
  </si>
  <si>
    <t>C17</t>
  </si>
  <si>
    <t>Ne pas confondre avec ac anti-membrane basale glomérulaire.</t>
  </si>
  <si>
    <t>AC ANTI MEMBRANE BASALE GLOMERULAIRE</t>
  </si>
  <si>
    <t>C18</t>
  </si>
  <si>
    <t>Ne pas confondre avec ac anti-membrane basale dermo-épidermique.</t>
  </si>
  <si>
    <t>AC ANTI MITOCHONDRIES</t>
  </si>
  <si>
    <t>C424</t>
  </si>
  <si>
    <t>Typage anti-M2</t>
  </si>
  <si>
    <t>C19</t>
  </si>
  <si>
    <t>AC ANTI MUSCLE LISSE</t>
  </si>
  <si>
    <t>C425</t>
  </si>
  <si>
    <t>Typage spécificité actine-F</t>
  </si>
  <si>
    <t>C20</t>
  </si>
  <si>
    <t>AC ANTI MUSCLE STRIE</t>
  </si>
  <si>
    <t>AC ANTI-MYOSINE</t>
  </si>
  <si>
    <t>C21</t>
  </si>
  <si>
    <t>AC ANTI MUSK</t>
  </si>
  <si>
    <t>Ac anti-récepteur tyrosine kinase musculaire</t>
  </si>
  <si>
    <t>C656</t>
  </si>
  <si>
    <t>AC ANTI MYOCARDE</t>
  </si>
  <si>
    <t>C22</t>
  </si>
  <si>
    <t>AC ANTI NEURONAUX (HU, RI, YO)</t>
  </si>
  <si>
    <t>AC ANTI NMO (ANTI AQUAPORINE 4)</t>
  </si>
  <si>
    <t>AC ANTI NUCLEAIRES (AAN ACAN)</t>
  </si>
  <si>
    <t>AC ANTI OVAIRES</t>
  </si>
  <si>
    <t>C440</t>
  </si>
  <si>
    <t>AC ANTI PEAU</t>
  </si>
  <si>
    <t>C23</t>
  </si>
  <si>
    <t>AC ANTI PEPTIDES CYCLIQUES CITRULLINES, CCP 2</t>
  </si>
  <si>
    <t>C497</t>
  </si>
  <si>
    <t>AC ANTI PHOSPHOLIPIDES (IGG)</t>
  </si>
  <si>
    <t>ANTIPHOSPHOLIPIDES</t>
  </si>
  <si>
    <t>C24</t>
  </si>
  <si>
    <t>AC ANTI PLA2R (RECEPTEUR DE LA PHOSPHOLIPASE A2)</t>
  </si>
  <si>
    <t>AC ANTI PROTHROMBINE (IGG)</t>
  </si>
  <si>
    <t>C536</t>
  </si>
  <si>
    <t>AC ANTI RECEPTEUR NMDA (NMDAR)</t>
  </si>
  <si>
    <t>C659L</t>
  </si>
  <si>
    <t>C659S</t>
  </si>
  <si>
    <t>AC ANTI RECEPTEURS DE LA THYREOSTIMULINE (TRAK)</t>
  </si>
  <si>
    <t>C27</t>
  </si>
  <si>
    <t>Cette technique ne permet pas le dosage des Ac bloquants.</t>
  </si>
  <si>
    <t>AC ANTI RECEPTEURS DE L'ACETYLCHOLINE</t>
  </si>
  <si>
    <t>C26</t>
  </si>
  <si>
    <t>AC ANTI RETICULINE (IGA)</t>
  </si>
  <si>
    <t>C648</t>
  </si>
  <si>
    <t>AC ANTI RIBOSOMES P</t>
  </si>
  <si>
    <t>C30</t>
  </si>
  <si>
    <t>AC ANTI SACCHAROMYCES CEREVISIAE (IGG + IGA)</t>
  </si>
  <si>
    <t>ASCA</t>
  </si>
  <si>
    <t>C552</t>
  </si>
  <si>
    <t>AC ANTI SLA</t>
  </si>
  <si>
    <t>C655</t>
  </si>
  <si>
    <t>AC ANTI SSA/RO</t>
  </si>
  <si>
    <t>C9a</t>
  </si>
  <si>
    <t>AC ANTI SUBSTANCE INTERCELLULAIRE</t>
  </si>
  <si>
    <t>C520</t>
  </si>
  <si>
    <t>AC ANTI TRANSGLUTAMINASE TISSULAIRE</t>
  </si>
  <si>
    <t>IgA</t>
  </si>
  <si>
    <t>C433</t>
  </si>
  <si>
    <t>C638</t>
  </si>
  <si>
    <t>AC ANTI YO</t>
  </si>
  <si>
    <t>C359</t>
  </si>
  <si>
    <t>AC DES MYOSITES (PL7, PL12, EJ, OJ, SRP, MI2, KU, PM/SCL)</t>
  </si>
  <si>
    <t>C650</t>
  </si>
  <si>
    <t>Pour toute demande d'anticorps des myosites, nous réalisons simultanément les anticorps anti-PL7, PL12, EJ, OJ, SRP, Mi2, Ku, PM/Scl.</t>
  </si>
  <si>
    <t>ACAN</t>
  </si>
  <si>
    <t>ACE</t>
  </si>
  <si>
    <t>Liquides divers</t>
  </si>
  <si>
    <t>Possible sur liquides divers humains (pleural, ascite,...)</t>
  </si>
  <si>
    <t>Possible sur sérum, plasma</t>
  </si>
  <si>
    <t>ACETONE</t>
  </si>
  <si>
    <t>C564</t>
  </si>
  <si>
    <t>Sang total fluoro oxalaté</t>
  </si>
  <si>
    <t>Prénatal</t>
  </si>
  <si>
    <t>Liquide amniotique</t>
  </si>
  <si>
    <t>Joindre impérativement la fiche Troubles du développement et maladies génétiques et la copie du consentement et de l'attestation médicale de consultation.</t>
  </si>
  <si>
    <t>ACIDE ACETOACETIQUE</t>
  </si>
  <si>
    <t>ACETOACETATE</t>
  </si>
  <si>
    <t>C676</t>
  </si>
  <si>
    <t>Surnageant de défécation</t>
  </si>
  <si>
    <t>Sang total + acide perchlorique N V/V.</t>
  </si>
  <si>
    <t>ACIDE DELTA AMINO LEVULINIQUE</t>
  </si>
  <si>
    <t>ALA</t>
  </si>
  <si>
    <t>C39</t>
  </si>
  <si>
    <t>Urines</t>
  </si>
  <si>
    <t>Moment du recueil indifférent. A conserver à l'abri de la lumière.</t>
  </si>
  <si>
    <t>Centrifuger rapidement (&lt; 30 mn).</t>
  </si>
  <si>
    <t>Fin de poste de travail.</t>
  </si>
  <si>
    <t>ACIDE HYALURONIQUE</t>
  </si>
  <si>
    <t>HYALURONATE</t>
  </si>
  <si>
    <t>C255</t>
  </si>
  <si>
    <t>Liquide pleural</t>
  </si>
  <si>
    <t>SANS AUCUN ANTICOAGULANT.</t>
  </si>
  <si>
    <t>C40</t>
  </si>
  <si>
    <t>ACIDE METHYL MALONIQUE</t>
  </si>
  <si>
    <t>C574</t>
  </si>
  <si>
    <t>ACIDE MUCONIQUE</t>
  </si>
  <si>
    <t>ACIDE PYRUVIQUE</t>
  </si>
  <si>
    <t>PYRUVATE</t>
  </si>
  <si>
    <t>C42</t>
  </si>
  <si>
    <t>ACIDES AMINES</t>
  </si>
  <si>
    <t>Caractérisation BRABOIS SI PEDIA</t>
  </si>
  <si>
    <t>C480</t>
  </si>
  <si>
    <t>Quantification</t>
  </si>
  <si>
    <t>C644</t>
  </si>
  <si>
    <t>C38</t>
  </si>
  <si>
    <t>ACIDES BILIAIRES TOTAUX</t>
  </si>
  <si>
    <t>SELS BILIAIRES</t>
  </si>
  <si>
    <t>C309</t>
  </si>
  <si>
    <t>prélèvement à jeun</t>
  </si>
  <si>
    <t>ACIDES GRAS A TRES LONGUES CHAINES</t>
  </si>
  <si>
    <t>PEROXYSOMES (MALADIES DES)</t>
  </si>
  <si>
    <t>C501</t>
  </si>
  <si>
    <t>ACIDES GRAS ERYTHROCYTAIRE</t>
  </si>
  <si>
    <t>C718</t>
  </si>
  <si>
    <t>Sand total EDTA</t>
  </si>
  <si>
    <t>ACIDES METHYL HIPPURIQUES</t>
  </si>
  <si>
    <t>C621</t>
  </si>
  <si>
    <t>ACIDES ORGANIQUES</t>
  </si>
  <si>
    <t>C606</t>
  </si>
  <si>
    <t>Selles</t>
  </si>
  <si>
    <t>Echantillon de 10g. Indiquer le poids total des selles de 24h.</t>
  </si>
  <si>
    <t>BRABOIS SI PEDIA</t>
  </si>
  <si>
    <t>C481</t>
  </si>
  <si>
    <t>ACTH</t>
  </si>
  <si>
    <t>C43</t>
  </si>
  <si>
    <t>Plasma EDTA Aprotinine</t>
  </si>
  <si>
    <t>Prélever le matin (8h-10h) ou selon indication du prescripteur et noter l'heure de prélèvement.|Prélever sur tube spécial (EDTA + Aprotinine) disponible sur demande.|Centrifuger à T° réfrigérée, décanter et congeler immédiatement. |NB: pour un délai optimal de rendu de résultat, UN aliquot congelé pour UNE analyse congelée</t>
  </si>
  <si>
    <t>Plasma citraté pauvre en plaquettes</t>
  </si>
  <si>
    <t>Voir exigences pré-analytiques spécifiques à l’hémostase : |http://www.lab-cerba.com/files/live/sites/Cerba/files/documents/FR/HEMOSTASE.pdf|(ou rubrique Espace Biologiste, Documents pratiques catégorie Hémostase).</t>
  </si>
  <si>
    <t>ADAMTS 13</t>
  </si>
  <si>
    <t>Dosage de l'activité</t>
  </si>
  <si>
    <t>C684</t>
  </si>
  <si>
    <t>Prévoir au moins 2 aliquots de plasma citraté congelé. En cas d'activité retrouvée &lt; 15 %, une recherche d'auto-anticorps anti-ADAMTS 13 sera réalisée.</t>
  </si>
  <si>
    <t>ADENOSINE DESAMINASE</t>
  </si>
  <si>
    <t>C594B</t>
  </si>
  <si>
    <t>C594S</t>
  </si>
  <si>
    <t>Biopsie</t>
  </si>
  <si>
    <t>Prélèvement respiratoire</t>
  </si>
  <si>
    <t>Recherche d'ADN</t>
  </si>
  <si>
    <t>Moelle EDTA</t>
  </si>
  <si>
    <t>Recherche directe</t>
  </si>
  <si>
    <t>Prélèvement oculaire</t>
  </si>
  <si>
    <t>Sérologie</t>
  </si>
  <si>
    <t>ADH</t>
  </si>
  <si>
    <t>Volume  obligatoire.|Centrifuger à température réfrigérée et congeler IMMEDIATEMENT.|NB: pour un délai optimal de rendu de résultat, UN aliquot congelé pour UNE analyse congelée</t>
  </si>
  <si>
    <t>AGGLUTININES FROIDES</t>
  </si>
  <si>
    <t>COLD AGGLUTININS SCREENING</t>
  </si>
  <si>
    <t>Sang total sur anticoagulant + Sérum</t>
  </si>
  <si>
    <t>Sérum (placer le tube 2h à l'étuve à 37° C puis centrifuger et décanter immédiatement) + sang total.|Nécessité d'envoyer les deux natures (sérum + sang total) pour effectuer l'examen (un test de coombs direct est effectué conjointement). Compléter la feuille de demande d'examens Hématologie : Immuno-Hématologie prévue à cet effet. Préciser l’état civil complet du patient (nom de naissance (obligatoire), nom d'usage, prénom, date de naissance, sexe), la date et l’heure de prélèvement, le nom du préleveur et du prescripteur.|Identité complète et strictement identique sur le tube et la feuille de demande.</t>
  </si>
  <si>
    <t>Sang total hépariné</t>
  </si>
  <si>
    <t>ALDOLASE</t>
  </si>
  <si>
    <t>Sérum sans hémolyse</t>
  </si>
  <si>
    <t>ALDOSTERONE</t>
  </si>
  <si>
    <t>Préciser la position debout / couchée.  Prélèvement debout : après 1h de déambulation. Prélèvement couché : après au moins 1h de décubitus.</t>
  </si>
  <si>
    <t>Prélever le plus proche possible de l'heure d'expédition du prélèvement.</t>
  </si>
  <si>
    <t>Sang total ACD</t>
  </si>
  <si>
    <t>Fin de poste de travail et fin de semaine.</t>
  </si>
  <si>
    <t>AMIBIASE</t>
  </si>
  <si>
    <t>Anticorps anti-Entamoeba histolytica</t>
  </si>
  <si>
    <t>Tube sans gel de séparation. Prélèvement résiduel : juste avant une nouvelle perfusion de 30 min (reflet de la toxicité).|Prélèvement au pic : 30 min après la fin d'une perfusion de 30 min (reflet de l'efficacité).</t>
  </si>
  <si>
    <t>AMIODARONE ET SON METABOLITE</t>
  </si>
  <si>
    <t>CORDARONE</t>
  </si>
  <si>
    <t>Tube sans gel de séparation.</t>
  </si>
  <si>
    <t>AMMONIAQUE (DOSAGE DANS LES SELLES)</t>
  </si>
  <si>
    <t>AMP CYCLIQUE</t>
  </si>
  <si>
    <t>CYCLIC AMP</t>
  </si>
  <si>
    <t>Centrifuger à T° réfrigérée et congeler immédiatement.</t>
  </si>
  <si>
    <t>Indiquer la diurèse. Conserver les urines à 4°C pendant le recueil. Congeler un aliquot des urines de 24h.</t>
  </si>
  <si>
    <t>Néphrogénique</t>
  </si>
  <si>
    <t>Plasma EDTA + Urines</t>
  </si>
  <si>
    <t>Nécessité d'envoyer les deux natures pour effectuer l'examen.|Plasma EDTA : centrifuger à T° réfrigérée et congeler immédiatement.|Urines : indiquer la diurèse. Conserver les urines à T° réfrigérée pendant le recueil. Congeler un aliquot des urines de 24h.|Calcul = AMPc U. x ((Créat. P)/(Créat. U)) - AMPc P.</t>
  </si>
  <si>
    <t>AMPHETAMINES</t>
  </si>
  <si>
    <t>Recherche, identification et dosage</t>
  </si>
  <si>
    <t>Sang total</t>
  </si>
  <si>
    <t>Iso-enzymes</t>
  </si>
  <si>
    <t>ANDROSTANEDIOL GLUCURONIDE</t>
  </si>
  <si>
    <t>ANDROSTENEDIONE (DELTA 4)</t>
  </si>
  <si>
    <t>Possible sur sérum, plasma, liquides divers humains (ovarien,..)</t>
  </si>
  <si>
    <t>ANGIOTENSINE II</t>
  </si>
  <si>
    <t>ANGUILLULOSE</t>
  </si>
  <si>
    <t>STRONGYLOIDOSE</t>
  </si>
  <si>
    <t>ANTICOAGULANT CIRCULANT DE TYPE LUPIQUE</t>
  </si>
  <si>
    <t>Ne pas prélever si le patient est sous héparine (HNF, HBPM) ou nouveaux anticoagulants oraux (Dabigatran-Pradaxa, Rivaroxaban-Xarelto, Apixaban-Eliquis: attendre 3 jours).|Voir exigences pré-analytiques spécifiques à l’hémostase : |http://www.lab-cerba.com/files/live/sites/Cerba/files/documents/FR/HEMOSTASE.pdf|(ou rubrique Espace Biologiste, Documents pratiques catégorie Hémostase).|Deux techniques systématiquement réalisées : céphaline sensibilisée et temps de venin de vipère Russel dilué.</t>
  </si>
  <si>
    <t>Souche</t>
  </si>
  <si>
    <t>Sang total sur anticoagulant (EDTA ou citrate)</t>
  </si>
  <si>
    <t>ANTIRETROVIRAUX</t>
  </si>
  <si>
    <t>ARV</t>
  </si>
  <si>
    <t>Tube sans gel de séparation. Les antirétroviraux dosés sont : Amprenavir, Atazanavir, Darunavir, Efavirenz, Etravirine, Indinavir, Lopinavir, Nevirapine, Raltégravir, Ritonavir, Saquinavir, Tipranavir.|Joindre impérativement la fiche Dosage des antirétroviraux disponible sur www.lab-cerba.com.</t>
  </si>
  <si>
    <t>ANTITHROMBINE</t>
  </si>
  <si>
    <t>Dosage fonctionnel</t>
  </si>
  <si>
    <t>Voir exigences pré-analytiques spécifiques à l’hémostase : |http://www.lab-cerba.com/files/live/sites/Cerba/files/documents/FR/HEMOSTASE.pdf|(ou rubrique Espace Biologiste, Documents pratiques catégorie Hémostase).|- Pas d'interférence avec la prise d'anticoagulants, à l'exception des inhibiteurs de la thrombine (hirudine, Dabigatran Pradaxa®) : risque de surestimation des taux.|- Réalisé systématiquement en première intention pour toute demande de dosage immunologique d'Antithrombine.</t>
  </si>
  <si>
    <t>Dosage immunologique</t>
  </si>
  <si>
    <t>ANTITRYPSINE ALPHA  1</t>
  </si>
  <si>
    <t>Indiquer le poids total des selles de 24h.</t>
  </si>
  <si>
    <t>APOLIPOPROTEINE</t>
  </si>
  <si>
    <t>E (génotypage) post-natal : étude du gène APOE</t>
  </si>
  <si>
    <t>Joindre impérativement la fiche Prédisposition génétique et pharmacogénétique et la copie du consentement et de l'attestation médicale de consultation.</t>
  </si>
  <si>
    <t>ARSENIC</t>
  </si>
  <si>
    <t>ASCARIDIOSE</t>
  </si>
  <si>
    <t>ASPERGILLOSE</t>
  </si>
  <si>
    <t>Anticorps anti-Aspergillus, confirmation</t>
  </si>
  <si>
    <t>Recherche d'Ag aspergillaires</t>
  </si>
  <si>
    <t>Liquide broncho alvéolaire</t>
  </si>
  <si>
    <t>Sérologie, confirmation</t>
  </si>
  <si>
    <t>Sérologie, dépistage (1/2ème dét.)</t>
  </si>
  <si>
    <t>BARTONELLA HENSELAE</t>
  </si>
  <si>
    <t>Diagnostic moléculaire</t>
  </si>
  <si>
    <t>Ponction ganglionnaire</t>
  </si>
  <si>
    <t>Pus</t>
  </si>
  <si>
    <t>Sérologie IgG et/ou IgM : dépistage/titrage (1/2e det.)</t>
  </si>
  <si>
    <t>BCR ABL (TRANSCRIT, ONCO HÉMATOLOGIE)</t>
  </si>
  <si>
    <t>Diagnostic</t>
  </si>
  <si>
    <t>Joindre impérativement la fiche Onco-hématologie. Pour les DOM-TOM, merci de respecter les conditions de prélèvement suivantes : 1 tube PAXgene bien rempli + 2 tubes EDTA (10 ml).</t>
  </si>
  <si>
    <t>Suivi de la maladie résiduelle</t>
  </si>
  <si>
    <t>BENCE JONES (PROTÉINE DE)</t>
  </si>
  <si>
    <t>Sans acide borique.</t>
  </si>
  <si>
    <t>Conserver à l'abri de la lumière.</t>
  </si>
  <si>
    <t>BETA GLUCOSIDASE</t>
  </si>
  <si>
    <t>BILHARZIOSE</t>
  </si>
  <si>
    <t>SCHISTOSOMOSE</t>
  </si>
  <si>
    <t>BRUCELLOSE</t>
  </si>
  <si>
    <t>Sérodiagnostic de Wright + Rose bengale</t>
  </si>
  <si>
    <t>C1Q</t>
  </si>
  <si>
    <t>FRACTION DU COMPLEMENT</t>
  </si>
  <si>
    <t>C2</t>
  </si>
  <si>
    <t>CA 125</t>
  </si>
  <si>
    <t>CA 50</t>
  </si>
  <si>
    <t>CA 72 4</t>
  </si>
  <si>
    <t>Possible sur serum, plasma</t>
  </si>
  <si>
    <t>CADMIUM</t>
  </si>
  <si>
    <t>Moment du recueil indifférent (ou lundi matin).</t>
  </si>
  <si>
    <t>CAFEINE</t>
  </si>
  <si>
    <t>Tube sans gel de séparation. Prélèvement au pic : 30 mn à 2 h après prise orale. Prélèvement résiduel : avant une nouvelle prise.</t>
  </si>
  <si>
    <t>CALCITONINE</t>
  </si>
  <si>
    <t>Prélever le matin à jeun à distance (15 jours) d'une prise d'IPP. Centrifuger et aliquoter dès que possible, congeler dans les 2 heures.</t>
  </si>
  <si>
    <t>CALCULS URINAIRES</t>
  </si>
  <si>
    <t>Calculs (précision de l'origine)</t>
  </si>
  <si>
    <t>Préciser l'origine anatomique du calcul.|Adresser celui ci à sec, dans un tube sans eau et sans urine</t>
  </si>
  <si>
    <t>CALPROTECTINE</t>
  </si>
  <si>
    <t>Les selles doivent nous parvenir impérativement dans les 3 jours suivant le prélèvement.</t>
  </si>
  <si>
    <t>CALR, RECHERCHE DE MUTATION DU GENE</t>
  </si>
  <si>
    <t>Joindre impérativement la fiche Onco-hématologie et le compte-rendu du myélogramme et de la NFS.</t>
  </si>
  <si>
    <t>CAMPYLOBACTER</t>
  </si>
  <si>
    <t>Sérologie C. fetus, C. jejuni (1/2ème dét.)</t>
  </si>
  <si>
    <t>CANDIDOSE A CANDIDA ALBICANS</t>
  </si>
  <si>
    <t>CANNABINOIDES</t>
  </si>
  <si>
    <t>Identification et dosage d'un dépistage positif</t>
  </si>
  <si>
    <t>Tube sans gel de séparation. Avant une nouvelle prise et toujours à la même heure.</t>
  </si>
  <si>
    <t>CARNITINE LIBRE ET TOTALE</t>
  </si>
  <si>
    <t>CARYOTYPE ONCO HEMATOLOGIQUE</t>
  </si>
  <si>
    <t>Moelle osseuse</t>
  </si>
  <si>
    <t>Ne pas centrifuger, ne pas congeler. Joindre impérativement la fiche Cytogénétique onco-hématologique et le compte-rendu du myélogramme. Délai : 3 à 10 jours selon l'urgence de l'indication.</t>
  </si>
  <si>
    <t>Ne pas centrifuger, ne pas congeler. Joindre impérativement la fiche Cytogénétique onco-hématologique et le compte-rendu de la NFS. Délai : 3 à 10 jours selon l'urgence de l'indication.</t>
  </si>
  <si>
    <t>CATECHOLAMINES FRACTIONNEES</t>
  </si>
  <si>
    <t>Tout anticoagulant - volume minimum : 2,5 ml.</t>
  </si>
  <si>
    <t>Sur acide chlorhydrique (pH2).|Urines des 24 h pour les adultes et urines de la nuit pour les enfants de moins de 15 ans.</t>
  </si>
  <si>
    <t>CERULEOPLASMINE</t>
  </si>
  <si>
    <t>CH50   COMPLEMENT HEMOLYTIQUE TOTAL</t>
  </si>
  <si>
    <t>CH 50</t>
  </si>
  <si>
    <t>Congeler rapidement (&lt; 1h).</t>
  </si>
  <si>
    <t>CHAINES LEGERES LIBRES</t>
  </si>
  <si>
    <t>Lorsque les chaînes légères libres KAPPA et LAMBDA sont demandées simultanément le rapport KAPPA/LAMBDA est rendu.</t>
  </si>
  <si>
    <t>Urines (échantillon)</t>
  </si>
  <si>
    <t>Expectoration</t>
  </si>
  <si>
    <t>Liquide de ponction</t>
  </si>
  <si>
    <t>Sérologie IgG + IgM (1/2ème dét.)</t>
  </si>
  <si>
    <t>CHLAMYDIA PNEUMONIAE</t>
  </si>
  <si>
    <t>IgG (1/2ème dét.)</t>
  </si>
  <si>
    <t>IgG (1/2ème dét.) en Enzymoimmunoanalyse</t>
  </si>
  <si>
    <t>CHLAMYDIA PSITTACI</t>
  </si>
  <si>
    <t>IgG/IgA/IgM (1/2ème dét.)</t>
  </si>
  <si>
    <t>CHLAMYDIA TRACHOMATIS</t>
  </si>
  <si>
    <t>Culture</t>
  </si>
  <si>
    <t>Prélèvement génital</t>
  </si>
  <si>
    <t>Milieu de transport disponible sur demande.</t>
  </si>
  <si>
    <t>Prélèvement anal</t>
  </si>
  <si>
    <t>Prélèvement pharyngé</t>
  </si>
  <si>
    <t>Sperme</t>
  </si>
  <si>
    <t>Frottis</t>
  </si>
  <si>
    <t>CHROMOGRANINE A</t>
  </si>
  <si>
    <t>CgA</t>
  </si>
  <si>
    <t>A prélever à distance (15 jours) d'un traitement par inhibiteurs de la pompe à protons (IPP).</t>
  </si>
  <si>
    <t>CICLOSPORINE</t>
  </si>
  <si>
    <t>Tube sans gel de séparation. Avant une nouvelle prise et toujours à la même heure pour le dosage de résiduel (C0) ; pour le dosage du C2, le prélèvement se fait 2 heures après la prise.</t>
  </si>
  <si>
    <t>CITRATE</t>
  </si>
  <si>
    <t>ACIDE CITRIQUE</t>
  </si>
  <si>
    <t>Urines de 24h acidifiées (acide chlorhydrique pH 2). Conserver les urines au frais pendant le recueil. En cas de prescription conjointe d'oxalates, le recueil peut être identique à celui demandé pour les oxalates. Bien homogénéiser les urines de 24 h acidifiées avant d'aliquoter (dépôt de cristaux d'oxalate sur les parois). Congeler les aliquots.</t>
  </si>
  <si>
    <t>CLOBAZAM</t>
  </si>
  <si>
    <t>URBANYL</t>
  </si>
  <si>
    <t>CLOMIPRAMINE ET SON METABOLITE</t>
  </si>
  <si>
    <t>ANAFRANIL®</t>
  </si>
  <si>
    <t>CLONALITÉ B (ONCO HÉMATOLOGIE)</t>
  </si>
  <si>
    <t>Joindre impérativement la fiche onco-hématologie et le compte-rendu du myélogramme.</t>
  </si>
  <si>
    <t>CLONALITE T  (ONCO HEMATOLOGIE)</t>
  </si>
  <si>
    <t>CLONAZEPAM</t>
  </si>
  <si>
    <t>RIVOTRIL®</t>
  </si>
  <si>
    <t>Selles fraiches (+4°C)</t>
  </si>
  <si>
    <t>CLOZAPINE</t>
  </si>
  <si>
    <t>LEPONEX®</t>
  </si>
  <si>
    <t>COCAINE</t>
  </si>
  <si>
    <t>BENZOYLECGONINE</t>
  </si>
  <si>
    <t>COMPLEMENT C1 ESTERASE INHIBITEUR</t>
  </si>
  <si>
    <t>Activité fonctionnelle</t>
  </si>
  <si>
    <t>Antigène (dosage pondéral)</t>
  </si>
  <si>
    <t>COMPLEXES IMMUNS CIRCULANTS</t>
  </si>
  <si>
    <t>COOMBS ERYTHROCYTAIRE DIRECT (TDA)</t>
  </si>
  <si>
    <t>COOMBS DIRECT</t>
  </si>
  <si>
    <t>Examen réalisé avec deux antiglobulines spécifiques : anti-IgG et anti-C3d.|Compléter la feuille de demande d’examens « Immuno-Hématologie » prévue à cet effet (préciser l’état civil complet du patient (nom de naissance (obligatoire), nom d'usage, prénom(s), date de naissance, sexe), la date et l’heure de prélèvement, le nom du préleveur et du prescripteur). |Identité complète et strictement identique sur le tube et la feuille de demande.</t>
  </si>
  <si>
    <t>COQUELUCHE</t>
  </si>
  <si>
    <t>Aspiration nasopharyngée</t>
  </si>
  <si>
    <t>Prélèvement en milieu de transport.|Préciser |. la date de début de la toux |. le statut vaccinal (vacciné depuis plus de 3 ans, vacciné depuis moins de 3 ans, statut vaccinal inconnu)|Le prélèvement doit être réalisé avant toute instauration d'une antibiothérapie par macrolides.</t>
  </si>
  <si>
    <t>Ecouvillon nasopharyngé</t>
  </si>
  <si>
    <t>CORPS CETONIQUES</t>
  </si>
  <si>
    <t>POTENTIEL REDOX</t>
  </si>
  <si>
    <t>Acide acétoacétique + beta hydroxybutyrate + acide pyruvique + acide lactique (sang total + acide perchlorique N V/V).</t>
  </si>
  <si>
    <t>CORTISOL</t>
  </si>
  <si>
    <t>Salive</t>
  </si>
  <si>
    <t>CORTISOL BINDING GLOBULIN</t>
  </si>
  <si>
    <t>COTININE</t>
  </si>
  <si>
    <t>TOBACCO TEST</t>
  </si>
  <si>
    <t>COXIELLA BURNETTI</t>
  </si>
  <si>
    <t>FIEVRE Q</t>
  </si>
  <si>
    <t>Ac de phase I (1/2ème dét.) IgG/IgM</t>
  </si>
  <si>
    <t>CRYPTOCOCCUS NEOFORMANS</t>
  </si>
  <si>
    <t>CRYPTOCOCCOSE</t>
  </si>
  <si>
    <t>Ag circulant (recherche/titrage)</t>
  </si>
  <si>
    <t>CTX</t>
  </si>
  <si>
    <t>ECLIA</t>
  </si>
  <si>
    <t>En raison d'une élévation en cours de journée, il est préférable de prélever le matin, idéalement avant 9h. Prélèvement strictement à jeun.|Centrifuger et congeler dans les 3 h qui suivent le prélèvement. Pour un suivi optimal, prélever toujours à la même heure que le prélèvement initial (ligne de base).</t>
  </si>
  <si>
    <t>Urines (seconde miction du matin)</t>
  </si>
  <si>
    <t>CUIVRE</t>
  </si>
  <si>
    <t>Tube sans gel de séparation ou décanter avant transport.</t>
  </si>
  <si>
    <t>CYFRA 21 1</t>
  </si>
  <si>
    <t>CYSTATINE C</t>
  </si>
  <si>
    <t>Ce dosage est rendu avec le débit de filtration glomérulaire en ml/min, calculé à partir de la Cystatine C.</t>
  </si>
  <si>
    <t>CYSTICERCOSE</t>
  </si>
  <si>
    <t>Dépistage (1/2ème dét.)</t>
  </si>
  <si>
    <t>Antigènes : T. solium/E. granulosus.</t>
  </si>
  <si>
    <t>CYSTINE</t>
  </si>
  <si>
    <t>CYTOMEGALOVIRUS</t>
  </si>
  <si>
    <t>Avidité des IgG</t>
  </si>
  <si>
    <t>IgG + IgM (1/2ème dét.)</t>
  </si>
  <si>
    <t>Isolement</t>
  </si>
  <si>
    <t>Liquide amniotique frais.|Joindre impérativement la fiche Diagnostic prénatal : renseignements cliniques et la copie du consentement et de l'attestation médicale de consultation.</t>
  </si>
  <si>
    <t>DEHYDROEPIANDROSTERONE</t>
  </si>
  <si>
    <t>DEHYDROEPIANDROSTERONE SULFATE</t>
  </si>
  <si>
    <t>DENGUE</t>
  </si>
  <si>
    <t>FLAVIVIRUS</t>
  </si>
  <si>
    <t>A réaliser à partir de 5 jours suivant le début des signes cliniques. Précisez la date de début des signes cliniques et le lieu de l'éventuelle contamination.</t>
  </si>
  <si>
    <t>DHT</t>
  </si>
  <si>
    <t>DIHYDROTESTOSTERONE</t>
  </si>
  <si>
    <t>DIAZEPAM + DESMETHYLDIAZEPAM</t>
  </si>
  <si>
    <t>DIPHTERIE (CONTRÔLE DE VACCINATION)</t>
  </si>
  <si>
    <t>Contôle d'immunité</t>
  </si>
  <si>
    <t>DISTOMATOSE</t>
  </si>
  <si>
    <t>DREPANOCYTOSE</t>
  </si>
  <si>
    <t>Post-natal : étude du gène HBB</t>
  </si>
  <si>
    <t>Joindre impérativement la fiche Etude de l'hémoglobine et la copie du consentement et de l'attestation médicale de consultation.</t>
  </si>
  <si>
    <t>EBV</t>
  </si>
  <si>
    <t>Ac anti-EBNA + Ac anti-VCA (IgG)</t>
  </si>
  <si>
    <t>Ac anti-VCA (IgM)</t>
  </si>
  <si>
    <t>Diagnotic moléculaire</t>
  </si>
  <si>
    <t>ECHINOCOCCOSE ALVEOLAIRE</t>
  </si>
  <si>
    <t>E. MULTILOCULARIS</t>
  </si>
  <si>
    <t>Antigènes : E. granulosus / E. multilocularis.</t>
  </si>
  <si>
    <t>ECP</t>
  </si>
  <si>
    <t>EOSINOPHIL CATIONIC PROTEIN</t>
  </si>
  <si>
    <t>Tube sec avec gel séparateur et activateur de coagulation. Laisser coaguler le sang total 60 à 120 min, à température ambiante (20-24 °C), centrifuger 10 min, à température ambiante, à 1000 - 1300 g, puis décanter le sérum et conserver à -20 °C.</t>
  </si>
  <si>
    <t>ELASTASE FECALE</t>
  </si>
  <si>
    <t>ELECTROPHORESE DES PROTEINES DU LCR</t>
  </si>
  <si>
    <t>Plasma exclu.</t>
  </si>
  <si>
    <t>ELECTROPHORESE DES PROTEINES URINAIRES</t>
  </si>
  <si>
    <t>Urines exemptes de borate.</t>
  </si>
  <si>
    <t>ENCEPHALITE A TIQUES (TBE)</t>
  </si>
  <si>
    <t>Sérologie IgG</t>
  </si>
  <si>
    <t>Précisez la date de début des signes cliniques et le lieu de l'éventuelle contamination</t>
  </si>
  <si>
    <t>Sérologie IgM</t>
  </si>
  <si>
    <t>ENTEROVIRUS</t>
  </si>
  <si>
    <t>Contrôle d'immunité anti-Poliovirus 1, 2 et 3</t>
  </si>
  <si>
    <t>Sérum stérile.</t>
  </si>
  <si>
    <t>Ecouvillon en milieu de transport</t>
  </si>
  <si>
    <t>ENZYME DE CONVERSION DE L'ANGIOTENSINE</t>
  </si>
  <si>
    <t>Sérum exclusivement.</t>
  </si>
  <si>
    <t>ERYTHROPOIETINE</t>
  </si>
  <si>
    <t>EPO</t>
  </si>
  <si>
    <t>Dans le cadre d'un suivi, les prélèvements doivent être réalisés à un moment constant de la journée en raison d'un rythme nycthéméral (recommandations : entre 7h30 et 12h00).</t>
  </si>
  <si>
    <t>ESTRADIOL</t>
  </si>
  <si>
    <t>Homme-enfant</t>
  </si>
  <si>
    <t>ESTRONE</t>
  </si>
  <si>
    <t>ETHAMBUTOL</t>
  </si>
  <si>
    <t>ETHOSUXIMIDE</t>
  </si>
  <si>
    <t>ZARONTIN</t>
  </si>
  <si>
    <t>EVEROLIMUS</t>
  </si>
  <si>
    <t>CERTICAN®</t>
  </si>
  <si>
    <t>Avant une nouvelle prise et toujours à la même heure.</t>
  </si>
  <si>
    <t>FACTEUR II</t>
  </si>
  <si>
    <t>PROTHROMBINE</t>
  </si>
  <si>
    <t>FACTEUR IX</t>
  </si>
  <si>
    <t>FACTEUR ANTI-HEMOPHILIQUE B</t>
  </si>
  <si>
    <t>FACTEUR V</t>
  </si>
  <si>
    <t>PROACCELERINE</t>
  </si>
  <si>
    <t>FACTEUR V LEIDEN</t>
  </si>
  <si>
    <t>Leiden (p.Arg506Glu)</t>
  </si>
  <si>
    <t>Joindre impérativement la fiche Prédisposition génétique et pharmacogénétique (http://www.lab-cerba.com/files/live/sites/Cerba/files/documents/FR/INDFRG.pdf) et la copie du consentement et de l'attestation médicale de consultation  (http://www.lab-cerba.com/files/live/sites/Cerba/files/documents/FR/CONSSG.pdf).</t>
  </si>
  <si>
    <t>FACTEUR VII</t>
  </si>
  <si>
    <t>PROCONVERTINE</t>
  </si>
  <si>
    <t>FACTEUR VIIIc</t>
  </si>
  <si>
    <t>FACTEUR ANTI-HEMOPHILIQUE A</t>
  </si>
  <si>
    <t>FACTEUR WILLEBRAND</t>
  </si>
  <si>
    <t>Voir exigences pré-analytiques spécifiques à l’hémostase : |http://www.lab-cerba.com/files/live/sites/Cerba/files/documents/FR/HEMOSTASE.pdf|(ou rubrique Espace Biologiste, Documents pratiques catégorie Hémostase).|- A réaliser en première intention. Les résultats doivent être interprétés en fonction du groupe sanguin ABO du patient.|- Dosage complété par le dosage immunologique (1013) si le résultat est diminué ou proche de la borne inférieure des valeurs de référence.</t>
  </si>
  <si>
    <t>Voir exigences pré-analytiques spécifiques à l’hémostase : |http://www.lab-cerba.com/files/live/sites/Cerba/files/documents/FR/HEMOSTASE.pdf|(ou rubrique Espace Biologiste, Documents pratiques catégorie Hémostase).|Technique complémentaire du dosage fonctionnel, le dosage immunologique ne peut être réalisé qu'en seconde intention lorsque l'activité du facteur Willebrand (0192) est diminuée ou proche de la borne inférieure des valeurs de référence.</t>
  </si>
  <si>
    <t>FACTEUR X</t>
  </si>
  <si>
    <t>FACTEUR STUART</t>
  </si>
  <si>
    <t>FACTEUR XI</t>
  </si>
  <si>
    <t>FACTEUR DE ROSENTHAL</t>
  </si>
  <si>
    <t>FACTEUR XII</t>
  </si>
  <si>
    <t>FACTEUR DE HAGEMAN</t>
  </si>
  <si>
    <t>FACTEURS RHUMATOIDES</t>
  </si>
  <si>
    <t>FECALOGRAMME</t>
  </si>
  <si>
    <t>Examen physique + lipides totaux + azote total + Ionogramme fécal + pH + pigments biliaires + hémoglobine + acides organiques + ammoniaque</t>
  </si>
  <si>
    <t>Volume impératif : 50 g.|Indiquer le poids total des selles de 24h.</t>
  </si>
  <si>
    <t>FERRITINE</t>
  </si>
  <si>
    <t>Erythrocytaire</t>
  </si>
  <si>
    <t>Culot globulaire</t>
  </si>
  <si>
    <t>Prélever 5 ml de sang sur héparinate de sodium;  centrifuger 10 mn; éliminer le plasma et la couche leucocytaire, puis laver 3 fois le culot avec du sérum physiologique (réhomogénéisation puis centrifugation). Joindre impérativement les résultats de la numération des globules rouges et du dosage de l'hémoglobine du sang total effectués le jour même. A prélever le jour de l'envoi du prélèvement.</t>
  </si>
  <si>
    <t>Glycosylée</t>
  </si>
  <si>
    <t>FIBROMAX®</t>
  </si>
  <si>
    <t>Autres indications</t>
  </si>
  <si>
    <t>Cet examen comprend un Fibrotest®, Actitest®, Ashtest®, Nashtest® et Stéatotest® en fonction de la clinique.|Renseignements indispensables : date de naissance, poids, taille, sexe et indication.</t>
  </si>
  <si>
    <t>FIEVRE JAUNE</t>
  </si>
  <si>
    <t>Contrôle d'immunité</t>
  </si>
  <si>
    <t>FIEVRE MEDITERRANEENNE FAMILIALE FMF (ETUDE DU GENE MEFV)</t>
  </si>
  <si>
    <t>analyse du gène MEFV (exons 2, 3, 5 et 10 y compris jonction exon/intron) par séquençage direct (type Sanger)</t>
  </si>
  <si>
    <t>Joindre impérativement au prélèvement l'attestation de consultation médicale accompagnée du consentement du patient à la réalisation du test (http://www.lab-cerba.com/home/transmettre-et-prescrire-un-exam/documents-pratiques.html), ainsi que la feuille de demande d'examen spécifique (http://www.lab-cerba.com/home/transmettre-et-prescrire-un-exam/documents-pratiques.html)</t>
  </si>
  <si>
    <t>FILARIOSE</t>
  </si>
  <si>
    <t>Sérologie, dépistage  (1/2ème dét.)</t>
  </si>
  <si>
    <t>FISH ONCO HEMATOLOGIE</t>
  </si>
  <si>
    <t>Recherche de remaniements et translocations chromosomiques 1 sonde métaphase</t>
  </si>
  <si>
    <t>Joindre impérativement la fiche Cytogénétique onco-hématologique.||LAM : PML-RARA, t(15;17)/ CBFB-MYH11, inv(16)/ AML1–ETO (RUNX1-RUNX1T1), t(8;21)/MLL, 11q23/EVI1, inv(3)(q21q26.2) ou t(3;3)(q21;q26.2)/BCR-ABL, t(9;22)/ EGR-1, 5q31/ZNF217, 20q13/D7S486, 7q31.…|LAL : BCR-ABL, t(9;22)/ MLL, 11q23/TEL-AML1 (ETV6-RUNX1) , t(12;21)/IgH-MYC, t(8;14).…|SMP/LMC : BCR-ABL, t(9;22).…|Hyperéosinophilie : F1P1L1-PDGFRA.…|SMD : locus EGR-1 en 5q31/ locus D7S486 en7q31/locus ZNF217 en 20q13/+8/P53 en 17p13.…|LLC/ Macroglobulinémie de Waldenström : locus MYB en 6q23/locus ATM-2 en 11q22/+12/locus D13S319 en 13q14/locus P53 en 17p13.…|Lymphomes/Syndromes lymphoprolifératifs chroniques : IgH-BCL2, t(14;18)/IgH-CCND1, t(11;14)/c-MYC-IgH, t(8;14)/MALT-1 en 18q21/ALK en 2p23/IgH en 14q32/P53 en 17p13/BCL6 en 3q27.…|Myélome/MGUS : locus FGFR3 en 4p16, locus IgH en 14q32, t(4;14)/locus D13S319 en 13q14/locus P53 en 17p13, alphasatellites des chromosomes 9,15.…</t>
  </si>
  <si>
    <t>Joindre impérativement la fiche Cytogénétique Onco-hématologique.|          |LAM : PML-RARA, t(15;17)/ CBFB-MYH11, inv(16)/ AML1–ETO (RUNX1-RUNX1T1), t(8;21)/MLL, 11q23/EVI1, inv(3)(q21q26.2) ou t(3;3)(q21;q26.2)/BCR-ABL, t(9;22)/ EGR-1, 5q31/ZNF217, 20q13/D7S486, 7q31.…|LAL : BCR-ABL, t(9;22)/ MLL, 11q23/TEL-AML1 (ETV6-RUNX1) , t(12;21)/IgH-MYC, t(8;14).…|SMP/LMC : BCR-ABL, t(9;22).…|Hyperéosinophilie : F1P1L1-PDGFRA.…|SMD : locus EGR-1 en 5q31/ locus D7S486 en7q31/locus ZNF217 en 20q13/+8/P53 en 17p13.…|LLC/ Macroglobulinémie de Waldenström : locus MYB en 6q23/locus ATM-2 en 11q22/+12/locus D13S319 en 13q14/locus P53 en 17p13.…|Lymphomes/Syndromes lymphoprolifératifs chroniques : IgH-BCL2, t(14;18)/IgH-CCND1, t(11;14)/c-MYC-IgH, t(8;14)/MALT-1 en 18q21/ALK en 2p23/IgH en 14q32/P53 en 17p13/BCL6 en 3q27.…|Myélome/MGUS : locus FGFR3 en 4p16, locus IgH en 14q32, t(4;14)/locus D13S319 en 13q14/locus P53 en 17p13, alphasatellites des chromosomes 9,15.…</t>
  </si>
  <si>
    <t>Recherche de remaniements et translocations chromosomiques 2 sondes ou plus</t>
  </si>
  <si>
    <t>FLECAINIDE</t>
  </si>
  <si>
    <t>FROTTIS DU COL UTERIN EN MILIEU LIQUIDE AVEC TEST HPV SI ASCUS OU AGC</t>
  </si>
  <si>
    <t>- Le frottis en milieu liquide peut être utilisé simultanément ou sous 28 jours pour effectuer un test HPV|- Délai technique et lecture: 5 jours (n'inclut pas l'acheminement du prélèvement).</t>
  </si>
  <si>
    <t>FRUCTOSAMINES</t>
  </si>
  <si>
    <t>PROTEINES GLYQUEES</t>
  </si>
  <si>
    <t>Exempt d'hémolyse.</t>
  </si>
  <si>
    <t>G6PD  ERYTHROCYTAIRE</t>
  </si>
  <si>
    <t>GLUCOSE-6-PHOSPHATE DESHYDROGENASE</t>
  </si>
  <si>
    <t>GABAPENTINE</t>
  </si>
  <si>
    <t>Avant une nouvelle prise thérapeutique.</t>
  </si>
  <si>
    <t>GALACTOCEREBROSIDASE</t>
  </si>
  <si>
    <t>GASTRINE</t>
  </si>
  <si>
    <t>Taux basal : à jeun depuis au moins 12 h.|Centrifuger à T° réfrigérée et congeler immédiatement. Prélever à distance (15j) d'une prise d'IPP.|Sérum exclusivement</t>
  </si>
  <si>
    <t>Gène UGT1A1 : analyse du promoteur</t>
  </si>
  <si>
    <t>Joindre impérativement la fiche  Troubles du développement et maladies génétiques et la copie du consentement et de l'attestation médicale de consultation.</t>
  </si>
  <si>
    <t>GRIPPE</t>
  </si>
  <si>
    <t>INFLUENZA VIRUS</t>
  </si>
  <si>
    <t>Diagnostic moléculaire Grippe A et B, A/H1N1</t>
  </si>
  <si>
    <t>HAEMOPHILUS INFLUENZAE TYPE B</t>
  </si>
  <si>
    <t>HAMA (AC ANTI MURINS)</t>
  </si>
  <si>
    <t>HANTAVIRUS</t>
  </si>
  <si>
    <t>Sérologie IgG et IgM</t>
  </si>
  <si>
    <t>HE4 ET SCORE ROMA</t>
  </si>
  <si>
    <t>Toute demande de HE4 entraine un dosage de CA125 qui sera systématiquement réalisé, ainsi que le calcul du score ROMA.</t>
  </si>
  <si>
    <t>HELICOBACTER PYLORI</t>
  </si>
  <si>
    <t>Biopsie gastrique (dans milieu de transport spécifique réfrigéré)</t>
  </si>
  <si>
    <t>Mentionner sur la FDE toute antibiothérapie dans les 2 mois précédant la réalisation de la biopsie gastrique.</t>
  </si>
  <si>
    <t>Recherche d'antigènes</t>
  </si>
  <si>
    <t>Sérodiagnostic (1/2ème dét.)</t>
  </si>
  <si>
    <t>Test respiratoire à l'urée marquée au 13C</t>
  </si>
  <si>
    <t>Air expiré</t>
  </si>
  <si>
    <t>Le sujet doit être à jeun depuis la veille, au repos, sans boire ni manger pendant l'épreuve. Le test doit être réalisé après arrêt de tout traitement antibiotique depuis au moins 4 semaines, arrêt des antisécrétoires depuis 2 semaines (IPP, anti-H2), arrêt des pansements gastro-intestinaux depuis 24 heures.</t>
  </si>
  <si>
    <t>HEMOCHROMATOSE</t>
  </si>
  <si>
    <t>Mutation H63D du gène HFE</t>
  </si>
  <si>
    <t>Mutation S65C du gène HFE</t>
  </si>
  <si>
    <t>HEMOCHROMATOSE (C282Y)</t>
  </si>
  <si>
    <t>Bilan individuel avec augmentation du coefficient de saturation de la transferrine supérieur à 45 % (confirmé sur un deuxième prélèvement)</t>
  </si>
  <si>
    <t>Joindre impérativement :|- la fiche Prédisposition génétique et pharmacogénétique (http://www.lab-cerba.com/files/live/sites/Cerba/files/documents/FR/INDFRG.pdf) et la copie du consentement et de l'attestation médicale de consultation  (http://www.lab-cerba.com/files/live/sites/Cerba/files/documents/FR/CONSSG.pdf).|- justificatif de l'indication (copie du résultat de la coefficient de saturation de la transferrine)</t>
  </si>
  <si>
    <t>Indication autre que celles autorisant une prise en charge par l’assurance maladie (CS-Tf supérieur à 45 % ou parent au premier degré homozygote)</t>
  </si>
  <si>
    <t>Sujet ayant un parent au 1er degré porteur de la mutation C282Y à l’état homozygote (sauf sujet mineur et femme ménopausée ou ne désirant plus avoir d’enfant)</t>
  </si>
  <si>
    <t>Joindre impérativement :|- la fiche Prédisposition génétique et pharmacogénétique (http://www.lab-cerba.com/files/live/sites/Cerba/files/documents/FR/INDFRG.pdf) et la copie du consentement et de l'attestation médicale de consultation  (http://www.lab-cerba.com/files/live/sites/Cerba/files/documents/FR/CONSSG.pdf).|- justificatif de l'indication (copie du résultat du parent homozygote et lien de parenté)</t>
  </si>
  <si>
    <t>HEMOGLOBINES</t>
  </si>
  <si>
    <t>Etude des hémoglobines</t>
  </si>
  <si>
    <t>Fournir si possible NFS (VGM, GR, Hb), bilan martial (si microcytose), origine géographique et contexte de la prescription afin qu'une interprétation adaptée puisse accompagner le compte-rendu.|Remarque:Technique non testée pour les nouveau-nés de moins de 1 mois|Dans le cadre d'une étude du gène (Alpha ou Béta-thalassémie), fournir consentement et attestation médicale de consultation</t>
  </si>
  <si>
    <t>HEPATITE B</t>
  </si>
  <si>
    <t>ADN viral (Quantification)</t>
  </si>
  <si>
    <t>Séparer et congeler dans les 6h.|Prévoir 2 tubes à hémolyse de 5 ml avec au moins 1,5 ml chacun.|Analyse réalisable également sur sérum</t>
  </si>
  <si>
    <t>Ac anti-HBc (IgM)</t>
  </si>
  <si>
    <t>Ac anti-HBe</t>
  </si>
  <si>
    <t>Ag HBe</t>
  </si>
  <si>
    <t>Ag HBs (Neutralisation)</t>
  </si>
  <si>
    <t>Ag HBs (Quantification)</t>
  </si>
  <si>
    <t>Détermination du génotype (A à H)</t>
  </si>
  <si>
    <t>Séparer et congeler dans les 6h.|Fournir le résultat de la charge virale.</t>
  </si>
  <si>
    <t>HEPATITE C</t>
  </si>
  <si>
    <t>ARN viral (quantification)</t>
  </si>
  <si>
    <t>Décanter et congeler dans les 6 h.  Prévoir 2 tubes à hémolyse de 5 ml avec au moins 1,5 ml chacun.|Analyse réalisable également sur sérum.</t>
  </si>
  <si>
    <t>Génotypage</t>
  </si>
  <si>
    <t>Décanter et congeler dans les 6 h.  Prévoir un tube séparé pour cet examen.</t>
  </si>
  <si>
    <t>Test de validation sur bandelette</t>
  </si>
  <si>
    <t>HEPATITE DELTA</t>
  </si>
  <si>
    <t>ARN viral recherche et quantification</t>
  </si>
  <si>
    <t>Séparer et congeler dans les 6h.</t>
  </si>
  <si>
    <t>HEPATITE E</t>
  </si>
  <si>
    <t>ARN viral</t>
  </si>
  <si>
    <t>HERPES SIMPLEX VIRUS 1 ET 2</t>
  </si>
  <si>
    <t>HSV</t>
  </si>
  <si>
    <t>Echantillon en milieu de transport.</t>
  </si>
  <si>
    <t>Humeur acqueuse</t>
  </si>
  <si>
    <t>Liquide amniotique frais. NE PAS CONGELER.|Joindre impérativement la fiche Diagnostic prénatal : renseignements cliniques et la copie du consentement et de l'attestation médicale de consultation.</t>
  </si>
  <si>
    <t>Prélèvement cutané</t>
  </si>
  <si>
    <t>Echantillon en milieu de transport M4RT.|La mise en culture doit être effectuée dans les 3 jours pour un résultat optimal.</t>
  </si>
  <si>
    <t>Prélèvement muqueux</t>
  </si>
  <si>
    <t>HERPES VIRUS 6</t>
  </si>
  <si>
    <t>HHV6</t>
  </si>
  <si>
    <t>Sérologie, IgG</t>
  </si>
  <si>
    <t>HERPES VIRUS 8</t>
  </si>
  <si>
    <t>HHV8</t>
  </si>
  <si>
    <t>HISTAMINE</t>
  </si>
  <si>
    <t>Précautions de prélèvement : au maximum 4 h après le prélèvement, centrifugation douce (1000 g) pendant 10-15 minutes à T° réfrigérée, puis congélation du plasma surnageant. Vous pouvez vous procurer le protocole choc sac sur simple demande en téléphonant au 01.34.40.20.20.|Le dosage sur plasma EDTA congelé est à demander au cours du choc anaphylactique (et non le dosage sur sang total hépariné).</t>
  </si>
  <si>
    <t>HLA B*27</t>
  </si>
  <si>
    <t>Antigène HLA-B*27</t>
  </si>
  <si>
    <t>Pour environ 5 % des patients, de même que pour les prélèvements excédant un délai préanalytique de 5 jours,  il est impossible de conclure avec certitude à l’absence ou la présence de l’Ag HLA-B*27 avec la technique de cytométrie de flux. Dans ce cas, il sera fait recours à une autre technique, le génotypage HLA-B*27, permettant de rechercher l’absence ou la présence de l’allèle HLA-B*27.|La mise en œuvre de cette technique de génotypage HLA-B*27 imposant de respecter les termes du décret n°2008-321 du 4 avril 2008, il sera nécessaire de disposer des coordonnées du médecin et de l’attestation de consultation certifiant que le médecin a recueilli le consentement du patient. Un exemplaire de ce document est téléchargeable sur le site internet du laboratoire CERBA : espace biologistes&gt;documents utiles&gt;examen des caractéristiques génétiques (http://www.lab-cerba.com/files/live/sites/Cerba/files/documents/FR/CONSSG.pdf).  Les résultats de ce test seront communiqués directement au médecin.</t>
  </si>
  <si>
    <t>Génotypage HLA-B*27</t>
  </si>
  <si>
    <t>HLA B*57:01</t>
  </si>
  <si>
    <t>Génotypage (analyse indirecte)</t>
  </si>
  <si>
    <t>HLA CLASSE I (A ET B)</t>
  </si>
  <si>
    <t>Joindre impérativement la fiche Prédisposition génétique et pharmacogénétique (http://www.lab-cerba.com/files/live/sites/Cerba/files/documents/FR/INDFRG.pdf) et la copie du consentement et de l'attestation médicale de consultation  (http://www.lab-cerba.com/files/live/sites/Cerba/files/documents/FR/CONSSG.pdf).|Ce typage est inscrit à la nomenclature dans le cadre de l'association HLA et maladies auto-immune. HLA et histocompatibilité : le Laboratoire Cerba n'est pas agréé EFI (European Federation of Immunogenetics ). Dans le cadre d’histocompatibilité, ce résultat est à compléter par la détermination d’un typage allélique de haute définition dans un centre agréé E.F.I.</t>
  </si>
  <si>
    <t>HLA CLASSE II (DR, DQ)</t>
  </si>
  <si>
    <t>Joindre impérativement la fiche Prédisposition génétique et pharmacogénétique (http://www.lab-cerba.com/files/live/sites/Cerba/files/documents/FR/INDFRG.pdf) et la copie du consentement et de l'attestation médicale de consultation  (http://www.lab-cerba.com/files/live/sites/Cerba/files/documents/FR/CONSSG.pdf).|Ce typage est inscrit à la nomenclature dans le cadre de l'association HLA et maladies auto-immune. HLA et histocompatibilité : le Laboratoire Cerba n'est pas agréé EFI (European Federation of Immunogenetics ).</t>
  </si>
  <si>
    <t>HOMOCYSTEINE</t>
  </si>
  <si>
    <t>Séparer rapidement du culot globulaire.</t>
  </si>
  <si>
    <t>HOMOCYSTINE</t>
  </si>
  <si>
    <t>HORMONE ANTI MULLERIENNE</t>
  </si>
  <si>
    <t>HORMONE DE CROISSANCE</t>
  </si>
  <si>
    <t>En cas d'épreuve (stimulation, freination), indiquer la nature du produit administré.</t>
  </si>
  <si>
    <t>HPN (HEMATURIE PAROXYSTIQUE NOCTURNE)</t>
  </si>
  <si>
    <t>Joindre les données de l'hémogramme et 2 frottis sanguins non fixés non colorés ainsi que le contexte de la prescription.|NB : la moelle osseuse est impropre à la recherche d'un clone HPN. Eviter les prélèvements le vendredi ou la veille des jours fériés, sauf urgence.</t>
  </si>
  <si>
    <t>HTLV I + II</t>
  </si>
  <si>
    <t>HVA</t>
  </si>
  <si>
    <t>HYDATIDOSE</t>
  </si>
  <si>
    <t>ECHINOCOCCUS GRANULOSUS</t>
  </si>
  <si>
    <t>HYDROXYCHLOROQUINE</t>
  </si>
  <si>
    <t>IGA TOTALES</t>
  </si>
  <si>
    <t>IGD</t>
  </si>
  <si>
    <t>IGE SPECIFIQUES</t>
  </si>
  <si>
    <t>C1 - Penicilloyl G (Penicilline G), Médicament</t>
  </si>
  <si>
    <t>Médicaments : pénicilline, amoxicilline, ampicilline et curarisants (myorelaxants).</t>
  </si>
  <si>
    <t>C2 - Penicilloyl V (Penicilline V), Médicament</t>
  </si>
  <si>
    <t>C202 - Suxamethonium (Succinylcholine), Médicament</t>
  </si>
  <si>
    <t>Prix par allergène.</t>
  </si>
  <si>
    <t>C260 - Ammonium quaternaire, Médicament</t>
  </si>
  <si>
    <t>C5 - Ampicilloyl (Ampicilline), Médicament</t>
  </si>
  <si>
    <t>Médicaments : pénicilline, amoxicilline, ampicilline et curarisants (myorelaxants).|Arrêt temporaire de l'analyse.</t>
  </si>
  <si>
    <t>C6 - Amoxicilloyl (Amoxicilline), Médicament</t>
  </si>
  <si>
    <t>C7 - Cefaclor, Médicament</t>
  </si>
  <si>
    <t>Médicaments Aspirine</t>
  </si>
  <si>
    <t>Médicaments Cefamandol</t>
  </si>
  <si>
    <t>Médicaments Ceftriaxone</t>
  </si>
  <si>
    <t>Médicaments Cefuroxime</t>
  </si>
  <si>
    <t>Médicaments Celocurine</t>
  </si>
  <si>
    <t>Médicaments Curares</t>
  </si>
  <si>
    <t>Médicaments Esméron® (Rocuronium bromure)</t>
  </si>
  <si>
    <t>Médicaments Gelofusine</t>
  </si>
  <si>
    <t>Médicaments Lidocaine</t>
  </si>
  <si>
    <t>Médicaments Mivacron® (Mivacurium)</t>
  </si>
  <si>
    <t>Médicaments Nimbex® (Cisatracurium)</t>
  </si>
  <si>
    <t>Médicaments Paracetamol</t>
  </si>
  <si>
    <t>Médicaments Pavulon® (Pancuronium)</t>
  </si>
  <si>
    <t>Médicaments Penthotal®</t>
  </si>
  <si>
    <t>Médicaments Propofol</t>
  </si>
  <si>
    <t>Médicaments Sulfamethoxazole</t>
  </si>
  <si>
    <t>Médicaments Telebrix®</t>
  </si>
  <si>
    <t>Médicaments Tracrium® (Atracurium)</t>
  </si>
  <si>
    <t>IGE SPÉCIFIQUES D'ALLERGÈNES MIXTES MULTIPLES SÉPARÉS SUR UN MÊME SUPPORT</t>
  </si>
  <si>
    <t>IGE SPÉCIFIQUES DE PNEUMALLERGÈNES MULTIPLES SÉPARÉS SUR UN MÊME SUPPORT</t>
  </si>
  <si>
    <t>IGE SPÉCIFIQUES DE TROPHALLERGÈNES MULTIPLES SÉPARÉS SUR UN MÊME SUPPORT</t>
  </si>
  <si>
    <t>IGF 1</t>
  </si>
  <si>
    <t>Centrifuger, décanter avant congélation afin d'éviter toute hémolyse.</t>
  </si>
  <si>
    <t>IGF 2</t>
  </si>
  <si>
    <t>IGF BP3</t>
  </si>
  <si>
    <t>IGG SOUS CLASSES</t>
  </si>
  <si>
    <t>IgG 1</t>
  </si>
  <si>
    <t>IgG 2</t>
  </si>
  <si>
    <t>IgG 3</t>
  </si>
  <si>
    <t>IgG 4</t>
  </si>
  <si>
    <t>IMIPRAMINE</t>
  </si>
  <si>
    <t>TOFRANIL</t>
  </si>
  <si>
    <t>IMMUNOPHENOTYPAGE LEUCEMIE AIGUE (&gt; 8 MONOCLONAUX)</t>
  </si>
  <si>
    <t>2 frottis de sang et/ou de moelle non fixés, non colorés. Prélever le jour de l'envoi du prélèvement. Joindre IMPERATIVEMENT les données de l'hémogramme, du myélogramme et la fiche Hématologie : Cytologie - Immunophénotypage. EVITER LES PRELEVEMENTS LE VENDREDI OU LA VEILLE DES JOURS FERIES, sauf urgence.|Anticorps utilisés  : cMPO, cCD3, cCD79a, CD11c, CD13,CD14, CD33, CD36, CD3, CD5, CD7, CD4, CD8, CD10, CD19, CD20, CD22, CD34, CD117, HLA DR.</t>
  </si>
  <si>
    <t>IMMUNOPHENOTYPAGE LYMPHOCYTAIRE (&gt; 8 MONOCLONAUX)</t>
  </si>
  <si>
    <t>2 frottis non fixés non colorés.|Anticorps disponibles : CD2, CD3, CD4, CD5, CD7, CD8, CD10, CD11c, CD19, CD20, CD22, CD23, CD25, CD38, CD43, CD45, CD56, CD57, CD79b, chaînes légères kappa et lambda, CD103, FMC7.  EVITER LES PRELEVEMENTS LE VENDREDI OU LA VEILLE DES JOURS FERIES, sauf urgence.|Prélever le jour de l'envoi du prélèvement. Joindre IMPERATIVEMENT les données de l'hémogramme, ainsi que la fiche Hématologie : Cytologie - Immunophénotypage.</t>
  </si>
  <si>
    <t>Sérum + LCR</t>
  </si>
  <si>
    <t>INHIBINE B</t>
  </si>
  <si>
    <t>INH B</t>
  </si>
  <si>
    <t>Prélever au 3ème ou 4ème jour du cycle chez la femme.</t>
  </si>
  <si>
    <t>Libre</t>
  </si>
  <si>
    <t>INTERFERON ALPHA</t>
  </si>
  <si>
    <t>IFN</t>
  </si>
  <si>
    <t>IODE PROTEIQUE</t>
  </si>
  <si>
    <t>IODURES URINAIRES</t>
  </si>
  <si>
    <t>A distance d'utilisation de produits de contraste ou de solutions iodées. Indiquer la diurèse.</t>
  </si>
  <si>
    <t>A distance d'utilisation de produits de contraste ou de solutions iodées.</t>
  </si>
  <si>
    <t>ISOELECTROFOCALISATION LCR/SERUM</t>
  </si>
  <si>
    <t>Cet examen est associé au calcul de l'index IGG.</t>
  </si>
  <si>
    <t>ISONIAZIDE</t>
  </si>
  <si>
    <t>Prélever 3 h après la prise. Indiquer la posologie de cette prise (mg).</t>
  </si>
  <si>
    <t>JAK 2 EXON12</t>
  </si>
  <si>
    <t>Recherche de mutations dans l'exon 12</t>
  </si>
  <si>
    <t>Joindre impérativement la fiche Onco-hématologie et le compte-rendu de la NFS.</t>
  </si>
  <si>
    <t>JAK 2 MUTATION V617F</t>
  </si>
  <si>
    <t>Recherche de la mutation V617F</t>
  </si>
  <si>
    <t>KELL (GENOTYPAGE)</t>
  </si>
  <si>
    <t>Post-natal : étude du gène KEL</t>
  </si>
  <si>
    <t>LACTATE DESHYDROGENASE</t>
  </si>
  <si>
    <t>LACTATE/PYRUVATE (RAPPORT)</t>
  </si>
  <si>
    <t>LAMOTRIGINE</t>
  </si>
  <si>
    <t>LAMICTAL</t>
  </si>
  <si>
    <t>LEGIONELLOSE</t>
  </si>
  <si>
    <t>Sérologie, titrage (1/2 ème dét.), Lp1 à Lp6</t>
  </si>
  <si>
    <t>LEISHMANIOSE</t>
  </si>
  <si>
    <t>Sérologie (1/2ème dét.)</t>
  </si>
  <si>
    <t>LEPTINE</t>
  </si>
  <si>
    <t>LEPTOSPIROSE</t>
  </si>
  <si>
    <t>Prélever avant toute antibiothérapie, du 1er au 15ème jour de la maladie.</t>
  </si>
  <si>
    <t>Sérologie, dépistage des IgM</t>
  </si>
  <si>
    <t>LEUCOTRIENES E4</t>
  </si>
  <si>
    <t>Prélever à 3 heures suivant l'accident anaphylactique ou le test de provocation et 24 heures après afin d'obtenir le taux basal.</t>
  </si>
  <si>
    <t>LEVETIRACETAM</t>
  </si>
  <si>
    <t>KEPPRA</t>
  </si>
  <si>
    <t>LITHIUM</t>
  </si>
  <si>
    <t>EDTA impératif.</t>
  </si>
  <si>
    <t>LYME (MALADIE DE)</t>
  </si>
  <si>
    <t>MALADIE DE LYME</t>
  </si>
  <si>
    <t>Liquide articulaire</t>
  </si>
  <si>
    <t>Test de confirmation (IgG/IgM)</t>
  </si>
  <si>
    <t>Sur prescription explicite.</t>
  </si>
  <si>
    <t>LYMPHOCYTES T3/T4/T8</t>
  </si>
  <si>
    <t>CD3, CD4, CD8</t>
  </si>
  <si>
    <t>Prélever de préférence le jour de l'envoi du prélèvement (délai pré-analytique de 4 jours) et joindre IMPERATIVEMENT la numération lymphocytaire du jour. Si le résultat de la numération lymphocytaire n'a pas été communiqué, les valeurs des différentes sous-populations seront exprimées uniquement en pourcentage et donc ininterprétables pour le clinicien.</t>
  </si>
  <si>
    <t>LYSOZYME</t>
  </si>
  <si>
    <t>MAGNESIUM</t>
  </si>
  <si>
    <t>Tubes sans gel de séparation.|En cas de vitamine B9 érythrocytaire associée, joindre un deuxième tube (sang total hépariné)</t>
  </si>
  <si>
    <t>MANGANESE</t>
  </si>
  <si>
    <t>MELATONINE (6 SULFATOXY)</t>
  </si>
  <si>
    <t>MERCURE</t>
  </si>
  <si>
    <t>Suivi d'une exposition professionnelle</t>
  </si>
  <si>
    <t>Fin de poste de travail et fin de semaine. Proscrire les tubes contenant du merthiolate (ex : L.D.M.).</t>
  </si>
  <si>
    <t>METANEPHRINES</t>
  </si>
  <si>
    <t>METANEPHRINES LIBRES</t>
  </si>
  <si>
    <t>NB: pour un délai optimal de rendu de résultat, UN aliquot congelé pour UNE analyse congelée</t>
  </si>
  <si>
    <t>METHADONE</t>
  </si>
  <si>
    <t>Dosage sérique</t>
  </si>
  <si>
    <t>MICROGLOBULINE ALPHA 1</t>
  </si>
  <si>
    <t>PROTEINE HC</t>
  </si>
  <si>
    <t>MICROGLOBULINE BETA 2</t>
  </si>
  <si>
    <t>Bêta 2-MICROGLOBULINE</t>
  </si>
  <si>
    <t>MPL, RECHERCHE DE MUTATION DU GENE</t>
  </si>
  <si>
    <t>MTHFR (MUTATION C677T)</t>
  </si>
  <si>
    <t>MUCOVISCIDOSE</t>
  </si>
  <si>
    <t>Post-natal : Etude complète ou ciblée du gène CFTR</t>
  </si>
  <si>
    <t>*Délais : étude ciblée : 5 jours, étude complète : 30 jours délai maximum.|Joindre impérativement la fiche Mucoviscidose et la copie du consentement et de l'attestation médicale de consultation.</t>
  </si>
  <si>
    <t>Prénatal : Etude complète ou ciblée du gène CFTR</t>
  </si>
  <si>
    <t>*Délais : étude ciblée : 3 jours, étude complète : de 10 à 25 jours selon l'urgence.|Liquide amniotique frais ou cultivé, sang foetal et villosités choriales en direct ou culture.|Joindre impérativement la fiche Diagnostic prénatal : renseignements cliniques et la copie du consentement et de l'attestation médicale de consultation.</t>
  </si>
  <si>
    <t>MUTATION DU GENE DE LA PROTHROMBINE</t>
  </si>
  <si>
    <t>Variant 20210G&gt;A</t>
  </si>
  <si>
    <t>MYCOBACTERIES</t>
  </si>
  <si>
    <t>Antibiogramme - Mycobactéries du complexe tuberculosis</t>
  </si>
  <si>
    <t>Souche pure.|Complexe tuberculosis exclusivement. Préciser sur la FDE tout antécédent d'antibiothérapie antituberculeuse.</t>
  </si>
  <si>
    <t>Tube stérile sur héparinate de lithium ou EDTA.|Nous vous prions de mentionner sur la FDE tout antécédent d'antibiothérapie antituberculeuse.</t>
  </si>
  <si>
    <t>Examen direct et culture</t>
  </si>
  <si>
    <t>Sauf sang, moelle osseuse.|Délais :|- examen direct : 1 j.|- culture : 6 s maximum.|Nous vous prions de mentionner sur la FDE tout antécédent d'antibiothérapie antituberculeuse.</t>
  </si>
  <si>
    <t>MYCOBACTERIES.</t>
  </si>
  <si>
    <t>Identification des mycobactéries non tuberculeuses</t>
  </si>
  <si>
    <t>Souche pure, cultivée sur milieu gélosé ou liquide. Indiquer impérativement l'origine du prélèvement.</t>
  </si>
  <si>
    <t>MYCOPLASMA GENITALIUM</t>
  </si>
  <si>
    <t>Prélèvement génital en milieu de transport.|Conditions préanalytiques :|- Prélèvement génital en milieu de transport|- sperme : 1 ml REFRIGERE à + 4°C- liquide ponction : 1 ml||A noter que pour toute demande de PCR Mycoplasma genitalium sur prélèvement génital sera rendu le résultat pour Trichomonas vaginalis.</t>
  </si>
  <si>
    <t>Conditions préanalytiques :|- Prélèvement génital en milieu de transport</t>
  </si>
  <si>
    <t>MYCOPLASMA PNEUMONIAE</t>
  </si>
  <si>
    <t>Sérologie enfant : IgG + IgM</t>
  </si>
  <si>
    <t>Sérologie, IgM (1/2ème dét.)</t>
  </si>
  <si>
    <t>MYCOPLASMES UROGENITAUX</t>
  </si>
  <si>
    <t>Culture (M. hominis / U. urealyticum)</t>
  </si>
  <si>
    <t>Sérologie (M. hominis / U. urealyticum)</t>
  </si>
  <si>
    <t>MYD88 RECHERCHE DE MUTATION</t>
  </si>
  <si>
    <t>L265P MYD88</t>
  </si>
  <si>
    <t>Joindre impérativement la fiche Onco-hématologie.</t>
  </si>
  <si>
    <t>NEISSERIA GONORRHOEAE</t>
  </si>
  <si>
    <t>Prélèvement génital en milieu de transport. Sperme : 1 ml.||A noter que pour toute demande de PCR Neisseria gonorrhoeae sera rendu le résultat pour N. gonorrhoeae et C. trachomatis.</t>
  </si>
  <si>
    <t>Prélèvement génital en milieu de transport. ||A noter que pour toute demande de PCR Neisseria gonorrhoeae sera rendu le résultat pour N. gonorrhoeae et C. trachomatis.</t>
  </si>
  <si>
    <t>NOROVIRUS (RECHERCHE D'ARN)</t>
  </si>
  <si>
    <t>NSE</t>
  </si>
  <si>
    <t>Centrifuger, décanter et congeler rapidement (&lt; 1h). Ne pas utiliser de tube avec gel congelé sans décantation.|Les sérums hémolysés seront refusés</t>
  </si>
  <si>
    <t>OPIACES</t>
  </si>
  <si>
    <t>Flacon propre sans conservateur. Conserver 24 h à + 4° C et congeler au-delà.</t>
  </si>
  <si>
    <t>OREILLONS</t>
  </si>
  <si>
    <t>Sérologie IgG + IgM spécifiques</t>
  </si>
  <si>
    <t>OSTEOCALCINE</t>
  </si>
  <si>
    <t>Prélever le matin à jeun. Congeler rapidement (&lt; 1h).</t>
  </si>
  <si>
    <t>OXALATE</t>
  </si>
  <si>
    <t>ACIDE OXALIQUE</t>
  </si>
  <si>
    <t>Urines de 24h acidifiées (acide chlorhydrique pH 2). Conserver les urines au réfrigérateur pendant le recueil entre chaque miction. En cas de prescription conjointe de citrates, le recueil peut être identique à celui demandé pour les oxalates. Bien homogénéiser les urines de 24 h acidifiées avant d'aliquoter (dépôt de cristaux d'oxalate sur les parois). Congeler les aliquots.</t>
  </si>
  <si>
    <t>OXCARBAZEPINE (10 HYDROXY CARBAZEPINE)</t>
  </si>
  <si>
    <t>PALUDISME</t>
  </si>
  <si>
    <t>Sérologie, IgG Plasmodium</t>
  </si>
  <si>
    <t>PARAINFLUENZA VIRUS</t>
  </si>
  <si>
    <t>PARAMYXOVIRUS</t>
  </si>
  <si>
    <t>Sérologie (types I, II, III), (1/2è dét.)</t>
  </si>
  <si>
    <t>PARVOVIRUS B19</t>
  </si>
  <si>
    <t>Sérologie, IgG + IgM</t>
  </si>
  <si>
    <t>PEPTIDE C</t>
  </si>
  <si>
    <t>C PEPTIDE</t>
  </si>
  <si>
    <t>PHENOBARBITAL</t>
  </si>
  <si>
    <t>PHENOL</t>
  </si>
  <si>
    <t>PHENYLALANINE</t>
  </si>
  <si>
    <t>PHENYTOINE</t>
  </si>
  <si>
    <t>PHOSPHATASES ALCALINES OSSEUSES</t>
  </si>
  <si>
    <t>Centrifuger et décanter avant congélation afin d'éviter toute hémolyse.</t>
  </si>
  <si>
    <t>Sérum + Urines</t>
  </si>
  <si>
    <t>PLASMINOGENE</t>
  </si>
  <si>
    <t>PLOMB</t>
  </si>
  <si>
    <t>Tube sans bille et sans gel. Feuille de suivi du saturnisme infantile obligatoire pour la plombémie d'un enfant mineur.|Voir exigences COFRAC : http://www.lab-cerba.com/files/live/sites/Cerba/files/documents/FR/COFRAC.pdf</t>
  </si>
  <si>
    <t>PNEUMOCYSTIS JIROVECII</t>
  </si>
  <si>
    <t>Détection qualitative d'ADN de Pneumocystis jirovecii</t>
  </si>
  <si>
    <t>Quantification ADN</t>
  </si>
  <si>
    <t>Recherche qualitative ADN</t>
  </si>
  <si>
    <t>POLYOMAVIRUS JC</t>
  </si>
  <si>
    <t>PORPHYRINES</t>
  </si>
  <si>
    <t>POUMON D'ELEVEUR D'OISEAUX</t>
  </si>
  <si>
    <t>ELEVEUR D'OISEAUX (maladie du poumon d')</t>
  </si>
  <si>
    <t>PREGNENOLONE</t>
  </si>
  <si>
    <t>Volume obligatoire.|Si cette analyse est demandée seule ou associée au SDHA, il est préférable de demander l'analyse PREGNENOLONE Sulfate</t>
  </si>
  <si>
    <t xml:space="preserve">PREGNENOLONE, 17 HYDROXY </t>
  </si>
  <si>
    <t>PROCOLLAGENE III PEPTIDE</t>
  </si>
  <si>
    <t>PROGESTERONE</t>
  </si>
  <si>
    <t>P4</t>
  </si>
  <si>
    <t xml:space="preserve">PROGESTERONE, 17 ALPHA HYDROXY </t>
  </si>
  <si>
    <t>PROTEINE C</t>
  </si>
  <si>
    <t>A effectuer de préférence au moins un moins après arrêt d'un éventuel traitement AVK.|Voir exigences pré-analytiques spécifiques à l’hémostase : |http://www.lab-cerba.com/files/live/sites/Cerba/files/documents/FR/HEMOSTASE.pdf|(ou rubrique Espace Biologiste, Documents pratiques catégorie Hémostase).</t>
  </si>
  <si>
    <t>Voir exigences pré-analytiques spécifiques à l’hémostase : |http://www.lab-cerba.com/files/live/sites/Cerba/files/documents/FR/HEMOSTASE.pdf|(ou rubrique Espace Biologiste, Documents pratiques catégorie Hémostase).|Réalisé en deuxième intention, uniquement si l'activité de la protéine C (0101) est inférieure aux valeurs de référence. A effectuer de préférence au moins un moins après arrêt d'un éventuel traitement AVK.</t>
  </si>
  <si>
    <t>PROTEINE S</t>
  </si>
  <si>
    <t>A effectuer de préférence au moins un mois après l'arrêt d'un éventuel traitement AVK.|Le dosage est difficilement interprétable en cas de grossesse ou de traitement oestro-progestatif.|Voir exigences pré-analytiques spécifiques à l’hémostase : |http://www.lab-cerba.com/files/live/sites/Cerba/files/documents/FR/HEMOSTASE.pdf|(ou rubrique Espace Biologiste, Documents pratiques catégorie Hémostase).|Le dosage peut être surestimé si le patient est sous Dabigatran (Pradaxa®), Rivaroxaban (Xarelto®), Apixaban (Eliquis®)</t>
  </si>
  <si>
    <t>Dosage immunologique de la protéine S antigène libre</t>
  </si>
  <si>
    <t>A effectuer de préférence au moins un mois après l'arrêt d'un éventuel traitement AVK.|Le dosage est difficilement interprétable en cas de grossesse ou de traitement oestro-progestatif.|Voir exigences pré-analytiques spécifiques à l’hémostase : |http://www.lab-cerba.com/files/live/sites/Cerba/files/documents/FR/HEMOSTASE.pdf|(ou rubrique Espace Biologiste, Documents pratiques catégorie Hémostase).</t>
  </si>
  <si>
    <t>PROTOPORPHYRINE ZINC (PPZ)</t>
  </si>
  <si>
    <t>PPZ</t>
  </si>
  <si>
    <t>PS 100</t>
  </si>
  <si>
    <t>PTH RELATED PEPTIDE (PTH RP)</t>
  </si>
  <si>
    <t>PTH LIBRE</t>
  </si>
  <si>
    <t>Centrifuger à T° réfrigérée, décanter et congeler immédiatement. Prélever sur tube spécial (Aprotinine) disponible sur demande.</t>
  </si>
  <si>
    <t>PYRUVATE KINASE</t>
  </si>
  <si>
    <t>PK</t>
  </si>
  <si>
    <t>QUANTIFERON®</t>
  </si>
  <si>
    <t>AIDE AU DIAGNOSTIC DE TUBERCULOSE MALADIE CHEZ L'ENFANT OU DE TUBERCULOSE EXTRAPULMONAIRE</t>
  </si>
  <si>
    <t>A réaliser dans le strict respect de la procédure fournie avec le kit de prélèvement disponible sur demande auprès de notre secrétariat médical.|La fiche de renseignements à compléter est disponible sur le site www.lab-cerba.com, espace biologiste, documents pratiques, infectiologie.</t>
  </si>
  <si>
    <t>AUTRE INDICATION</t>
  </si>
  <si>
    <t>AVANT LA MISE EN ROUTE D'UN TRAITEMENT par anti-TNF ALPHA</t>
  </si>
  <si>
    <t>ENFANT MIGRANT DE MOINS DE 15 ANS</t>
  </si>
  <si>
    <t>PATIENT INFECTE PAR LE VIH</t>
  </si>
  <si>
    <t>QUINIDINE</t>
  </si>
  <si>
    <t>RECEPTEUR SOLUBLE DE LA TRANSFERRINE</t>
  </si>
  <si>
    <t>RST</t>
  </si>
  <si>
    <t>Plasma non hémolysé.</t>
  </si>
  <si>
    <t>RENINE</t>
  </si>
  <si>
    <t>Centrifuger et congeler immédiatement.|La rénine pondérale prescrite en position couchée en même temps que l'aldostérone permet le calcul du rapport aldostérone/rénine.(RAR)|Prél. debout : après 1h de déambulation. Prél. couché : après au moins 1 h de décubitus.|NB: pour un délai optimal de rendu de résultat, UN aliquot congelé pour UNE analyse congelée</t>
  </si>
  <si>
    <t>RESISTANCE A LA PROTEINE C ACTIVEE</t>
  </si>
  <si>
    <t>Voir exigences pré-analytiques spécifiques à l’hémostase : |http://www.lab-cerba.com/files/live/sites/Cerba/files/documents/FR/HEMOSTASE.pdf|(ou rubrique Espace Biologiste, Documents pratiques catégorie Hémostase).|Ne pas prélever si le patient est sous traitement anticoagulant de type Dabigatran (Xarelto®), Apixaban (Eliquis®) car risque de faux positifs.</t>
  </si>
  <si>
    <t>RETINOL BINDING PROTEIN</t>
  </si>
  <si>
    <t>RBP</t>
  </si>
  <si>
    <t>RHESUS D GENOTYPAGE</t>
  </si>
  <si>
    <t>Prénatal : procédure non invasive (ADN circulant)</t>
  </si>
  <si>
    <t>Sang total EDTA (2 tubes de 5ml chaque ou plus, ne pas centrifuger, ne jamais ouvrir les tubes). L'échantillon doit parvenir au laboratoire en réfrigéré sous un délai de 5 jours maximum.|Joindre impérativement la fiche Génotypage RHD fœtal : détermination prénatale à partir du sang maternel avec consentement et attestation médicale de consultation.|ATTENTION : il est IMPERATIF de préciser s'il s'agit d'une première ou d'une deuxième détermination</t>
  </si>
  <si>
    <t>RICKETTSIOSES</t>
  </si>
  <si>
    <t>FIEVRE BOUTONNEUSE</t>
  </si>
  <si>
    <t>R. conori, R. typhi, dépistage, titrage, IgG et/ou IgM (1/2e dét.)</t>
  </si>
  <si>
    <t>RIFAMPICINE</t>
  </si>
  <si>
    <t>ROUGEOLE</t>
  </si>
  <si>
    <t>VIRUS MORBILLEUX</t>
  </si>
  <si>
    <t>Sérologie, IgG + IgM spécifiques</t>
  </si>
  <si>
    <t>Sérologie, IgG spécifiques</t>
  </si>
  <si>
    <t>RUBEOLE</t>
  </si>
  <si>
    <t>IgM (Immunocapture)</t>
  </si>
  <si>
    <t>SALICYLES</t>
  </si>
  <si>
    <t>SALMONELLOSE</t>
  </si>
  <si>
    <t>Sérodiagnostic de Widal et Felix (S. typhi, S. paratyphi A, B, C, S. Typhimunium, S. Enteritidis)</t>
  </si>
  <si>
    <t>SCC</t>
  </si>
  <si>
    <t>SELENIUM</t>
  </si>
  <si>
    <t>SEROTONINE</t>
  </si>
  <si>
    <t>Régime alimentaire : pendant les deux jours précédant le dosage, éviter la consommation de fruits secs, bananes, chocolat, agrumes.</t>
  </si>
  <si>
    <t>SEX BINDING PROTEIN</t>
  </si>
  <si>
    <t>SEXE (DIAGNOSTIC DE)</t>
  </si>
  <si>
    <t>Prénatal : détermination du sexe foetal (ADN circulant)</t>
  </si>
  <si>
    <t>Sérum non décanté exclusivement, sur tube avec gel séparateur. Centrifuger 10 min à 3000 g après coagulation. Joindre impérativement la fiche Détermination du sexe fœtal à partir du sang maternel et la copie du consentement et de l'attestation médicale de consultation.||Protocole de prélèvement particulier et documents obligatoires : voir la fiche Détermination du sexe fœtal à partir du sang maternel.</t>
  </si>
  <si>
    <t>SIROLIMUS</t>
  </si>
  <si>
    <t>SOMATOSTATINE</t>
  </si>
  <si>
    <t>Prélever le matin à jeun. Tube spécial aprotinine disponible sur demande. Centrifuger à T° réfrigérée, décanter et congeler immédiatement.|NB: pour un délai optimal de rendu de résultat, UN aliquot congelé pour UNE analyse congelée</t>
  </si>
  <si>
    <t>SOUS UNITE ALPHA LIBRE DE LA FSH, HCG, LH, TSH</t>
  </si>
  <si>
    <t>SPHEROCYTOSE HEREDITAIRE</t>
  </si>
  <si>
    <t>Joindre les résultats de la NFS et un frottis de sang non fixé non coloré.</t>
  </si>
  <si>
    <t>STAPHYLOCOQUES</t>
  </si>
  <si>
    <t>ANTISTAPHYLOLYSINE</t>
  </si>
  <si>
    <t>Ac anti-staphylolysine</t>
  </si>
  <si>
    <t>STEATORRHEE</t>
  </si>
  <si>
    <t>Dosage des graisses</t>
  </si>
  <si>
    <t>Indiquer le poids des selles de 24 h. Si le poids sec est inférieur à 15%, un ionogramme sera réalisé.|Volume impératif : 50 g</t>
  </si>
  <si>
    <t>STREPTOCOCCUS PNEUMONIAE</t>
  </si>
  <si>
    <t>PNEUMOCCOQUE</t>
  </si>
  <si>
    <t>STREPTOCOQUES</t>
  </si>
  <si>
    <t>Antistreptodornase</t>
  </si>
  <si>
    <t>Antistreptolysine O</t>
  </si>
  <si>
    <t>SYNDROME MYELOPROLIFERATIF</t>
  </si>
  <si>
    <t>Recherche de mutations des gènes JAK2 V617F, EXON 12/CALR/MPL</t>
  </si>
  <si>
    <t>Joindre IMPERATIVEMENT la fiche Oncohématologie-Génétique.</t>
  </si>
  <si>
    <t>SYNDROMES MICRO DELETIONNELS</t>
  </si>
  <si>
    <t>Liquide amniotique frais ou cultivé.|Joindre impérativement la fiche Diagnostic prénatal : renseignements cliniques et la copie du consentement et de l'attestation médicale de consultation.|Préciser le locus à étudier.</t>
  </si>
  <si>
    <t>SYPHILIS</t>
  </si>
  <si>
    <t>BW</t>
  </si>
  <si>
    <t>Examen direct</t>
  </si>
  <si>
    <t>Frottis non fixés</t>
  </si>
  <si>
    <t>Sérologie de confirmation IgG (Immunoblot), hors contexte de grossesse</t>
  </si>
  <si>
    <t>Sérologie de confirmation IgM, hors contexte de recherche de syphilis congénitale</t>
  </si>
  <si>
    <t>Sérologie, IgM spécifiques, contexte autre que syphilis congénitale</t>
  </si>
  <si>
    <t>Prise en charge limitée à la recherche chez l'enfant d'une syphilis congénitale. |En cas de positivité chez l'enfant de moins de 1 an, un immunoblot IgM de confirmation sera systématiquement ajouté.</t>
  </si>
  <si>
    <t>Sérologie, IgM spécifiques, recherche de syphilis congénitale chez le nouveau-né</t>
  </si>
  <si>
    <t>En cas de dépistage positif chez l'enfant de moins de 1 an, l'immunoblot de confirmation sera réalisé (N° d'ordre NABM : 1251 / B 180).</t>
  </si>
  <si>
    <t>Sérologie, dépistage/titrage</t>
  </si>
  <si>
    <t>En cas de dépistage positif, un VDRL avec titrage sera systématiquement ajouté.</t>
  </si>
  <si>
    <t>T3</t>
  </si>
  <si>
    <t>Indiquer la diurèse.</t>
  </si>
  <si>
    <t>TACROLIMUS</t>
  </si>
  <si>
    <t>Avant une nouvelle prise et toujours à la même heure. Température ambiante ou réfrigérée pendant 1 semaine. Au-delà, congeler à -20°C.</t>
  </si>
  <si>
    <t>TAENIASIS</t>
  </si>
  <si>
    <t>TEICOPLANINE</t>
  </si>
  <si>
    <t>TARGOCID®</t>
  </si>
  <si>
    <t>TEST D'ACTIVATION DES BASOPHILES (TAB)</t>
  </si>
  <si>
    <t>Test de dégranulation des Basophiles humains (TDBH)</t>
  </si>
  <si>
    <t>Acide pipémique (Pipram®)</t>
  </si>
  <si>
    <t>Prélever le jour de l'envoi (entre le lundi et le mercredi). Préciser le nom de l'allergène.</t>
  </si>
  <si>
    <t>Amoxicilline (Clamoxyl®)</t>
  </si>
  <si>
    <t>Amoxicilline et acide clavulanique (Augmentin® 500)</t>
  </si>
  <si>
    <t>Atracurium (Tracrium®)</t>
  </si>
  <si>
    <t>Benzoate</t>
  </si>
  <si>
    <t>Bleu Patente</t>
  </si>
  <si>
    <t>Bleu de Méthylène</t>
  </si>
  <si>
    <t>Cefadroxil (Oracefal®)</t>
  </si>
  <si>
    <t>Cefatrizine</t>
  </si>
  <si>
    <t>Cefpodoxime (Orelox®)</t>
  </si>
  <si>
    <t>Cefuroxime (Zinnat®)</t>
  </si>
  <si>
    <t>Cisatracurium (Nimbex®)</t>
  </si>
  <si>
    <t>Ioméprol (Iomeron®)</t>
  </si>
  <si>
    <t>Midazolam (Hypnovel®)</t>
  </si>
  <si>
    <t>Mivacurium (Mivacron®)</t>
  </si>
  <si>
    <t>Mélange Curares</t>
  </si>
  <si>
    <t>Pancuronium (Pavulon®)</t>
  </si>
  <si>
    <t>Penicilline G</t>
  </si>
  <si>
    <t>Penicilline V</t>
  </si>
  <si>
    <t>Pristinamycine (Pyostacine®)</t>
  </si>
  <si>
    <t>Procaïne</t>
  </si>
  <si>
    <t>Profil conservateur</t>
  </si>
  <si>
    <t>Prélever le jour de l'envoi (entre le lundi et le mercredi). |Allergènes testés : |métabisulfite, benzoate, glutamate, colorants jaune, colorants rouge.</t>
  </si>
  <si>
    <t>Propofol (Diprivan®)</t>
  </si>
  <si>
    <t>Péfloxacine (Péflacine®)</t>
  </si>
  <si>
    <t>Rocuronium (Esmeron®)</t>
  </si>
  <si>
    <t>Sufentanil (Sufenta®)</t>
  </si>
  <si>
    <t>Suxamethonium (Celocurine®)</t>
  </si>
  <si>
    <t>Thiopental (Pentothal®)</t>
  </si>
  <si>
    <t>Vecuronium (Norcuron®)</t>
  </si>
  <si>
    <t>Venin D'Abeille</t>
  </si>
  <si>
    <t>Venin de Frelon tête blanche</t>
  </si>
  <si>
    <t>Venin de Guêpe Poliste</t>
  </si>
  <si>
    <t>Venin de Guêpe Vespula</t>
  </si>
  <si>
    <t>TESTOSTERONE</t>
  </si>
  <si>
    <t>Biodisponible - Bioactive (homme)</t>
  </si>
  <si>
    <t>Totale (femme, enfant)</t>
  </si>
  <si>
    <t>Totale (homme)</t>
  </si>
  <si>
    <t>TETANOS</t>
  </si>
  <si>
    <t>IgG (contrôle vaccination)</t>
  </si>
  <si>
    <t>THEOPHYLLINE</t>
  </si>
  <si>
    <t>Tube sans gel de séparation. Avant une nouvelle prise.</t>
  </si>
  <si>
    <t>THYROGLOBULINE ULTRASENSIBLE</t>
  </si>
  <si>
    <t>TNF ALPHA</t>
  </si>
  <si>
    <t>TUMOR NECROSIS FACTOR</t>
  </si>
  <si>
    <t>Centrifuger à T° réfrigérée et congeler immédiatement (&lt; 30 min).</t>
  </si>
  <si>
    <t>TOBRAMYCINE</t>
  </si>
  <si>
    <t>NEBCINE</t>
  </si>
  <si>
    <t>TOPIRAMATE</t>
  </si>
  <si>
    <t>EPITOMAX</t>
  </si>
  <si>
    <t>TOXOCAROSE</t>
  </si>
  <si>
    <t>LARVA MIGRANS</t>
  </si>
  <si>
    <t>Dépistage (1/2ème dét)</t>
  </si>
  <si>
    <t>TOXOPLASMOSE</t>
  </si>
  <si>
    <t>TOXOPLASMA GONDII</t>
  </si>
  <si>
    <t>Avidité des IgG anti-Toxoplasma gondii</t>
  </si>
  <si>
    <t>Dépistage ou suivi IgG + IgM (1/2ème dét.)</t>
  </si>
  <si>
    <t>Sang foetal EDTA</t>
  </si>
  <si>
    <t>TP53 RECHERCHE DE MUTATION</t>
  </si>
  <si>
    <t>TPA</t>
  </si>
  <si>
    <t>TISSUE POLYPEPTIDE ANTIGEN</t>
  </si>
  <si>
    <t>TRICHINOSE</t>
  </si>
  <si>
    <t>TRICHINELLA SPIRALIS</t>
  </si>
  <si>
    <t>TRISOMIE 21 FOETALE</t>
  </si>
  <si>
    <t>Marqueurs sériques maternels 1er trimestre</t>
  </si>
  <si>
    <t>Sérum exclusivement. Centrifuger rapidement(maxi 4h), décanter aussitôt dans un tube sec, conserver à + 4°C. Si la transmission est supérieure à 2 jours, conserver congelé à - 20°C. Ce dépistage est réservé aux grossesses monofoetales. Prélèvement à réaliser entre 11,0 SA et 13,6 SA.|Les interprétations ne sont possibles qu'accompagnées de renseignements cliniques : âge de la patiente, date de gestation déterminée échographiquement, antécédents personnels, poids.|Tout erreur dans l'âge gestationnel à la date du prélèvement peut entraîner une erreur d'interprétation. Toute demande de dépistage devra obligatoirement s'accompagner d'une feuille de renseignements cliniques complétée par le médecin prescripteur, d'une attestation signée mentionnant que la patiente a été dûment informée et du consentement de la patiente.|Les renseignements échographiques (mesure de la clarté nucale, longueur cranio-caudale, date de l'échographie) et le n° d'appartenance de l'échographiste à un réseau de périnatalité doivent nous être transmis en même temps que le prélèvement.|Nous mettons, à cet effet,  à votre disposition des feuilles de demande d'examen spécifiques.</t>
  </si>
  <si>
    <t>TRYPANOSOMIASE</t>
  </si>
  <si>
    <t>Trypanosoma cruzi (1/2ème dét.)</t>
  </si>
  <si>
    <t>TRYPTASE</t>
  </si>
  <si>
    <t>PROTOCOLE</t>
  </si>
  <si>
    <t>En cas de choc anaphylactique, prélever entre 10 et 30 min puis entre 1h30 et 3h après le choc. Le protocole « choc anaphylactique »  et le kit de prélèvement sont disponibles sur simple demande.</t>
  </si>
  <si>
    <t>TULAREMIE</t>
  </si>
  <si>
    <t>UGT1A1</t>
  </si>
  <si>
    <t>VARICELLE ZONA</t>
  </si>
  <si>
    <t>VZV</t>
  </si>
  <si>
    <t>Produit de grattage</t>
  </si>
  <si>
    <t>Vésicules</t>
  </si>
  <si>
    <t>Sérologie, IgG + IgM spécifiques (1/2ème dét.)</t>
  </si>
  <si>
    <t>VIH</t>
  </si>
  <si>
    <t>Prévoir un tube séparé pour cet examen.</t>
  </si>
  <si>
    <t>Charge virale ARN VIH1</t>
  </si>
  <si>
    <t>Séparer et congeler dans les 6 h.|Prévoir 2 tubes à hémolyse de 5 ml avec au minimum 1,5 ml chacun. Eviter de congeler des tubes à séparateur.</t>
  </si>
  <si>
    <t>Génotype de résistance (RT et protéase)</t>
  </si>
  <si>
    <t>Prévoir un tube séparé pour cet examen. Fournir le dernier résultat de charge virale (&lt; 1 mois, sinon réalisée et facturée en plus) et les traitements suivis. Ce test n'est réalisable qu'avec une charge virale &gt; 100 copies/ml.</t>
  </si>
  <si>
    <t>Génotype de résistance (RT et protéase) sur ADN proviral</t>
  </si>
  <si>
    <t>Prévoir un tube séparé pour cet examen. Fournir le dernier résultat de charge virale  et les traitements suivis.</t>
  </si>
  <si>
    <t>Sérologie confirmation (VIH1+ VIH2)</t>
  </si>
  <si>
    <t>Prévoir un tube supplémentaire pour toute sérologie VIH quand elle est associée à un autre examen. |Un volume d'au moins 2 ml de sérum est obligatoire pour pouvoir assurer la séquence des différents examens.</t>
  </si>
  <si>
    <t>VITAMINE A1</t>
  </si>
  <si>
    <t>RETINOL</t>
  </si>
  <si>
    <t>VITAMINE B1</t>
  </si>
  <si>
    <t>THIAMINE</t>
  </si>
  <si>
    <t>VITAMINE B2</t>
  </si>
  <si>
    <t>VITAMINE B6</t>
  </si>
  <si>
    <t>PYRIDOXINE</t>
  </si>
  <si>
    <t>Si possible avant 250 mg de pyridoxine per os et 24 h après (2 cotations).</t>
  </si>
  <si>
    <t>VITAMINE C</t>
  </si>
  <si>
    <t>ACIDE ASCORBIQUE</t>
  </si>
  <si>
    <t>Centrifuger rapidement (&lt; 30min) à l'abri de la lumière, décanter, ajouter  1 ml d'huile de vaseline.en surface et congeler rapidement</t>
  </si>
  <si>
    <t>VITAMINE D</t>
  </si>
  <si>
    <t>1,25 dihydroxy (hémodialyse, rachitisme vitamino-résistant, ostéomalacie)</t>
  </si>
  <si>
    <t>Volume obligatoire (2 ml).|Centrifuger, décanter et congeler immédiatement.</t>
  </si>
  <si>
    <t>VITAMINE E</t>
  </si>
  <si>
    <t>ALPHA TOCOPHEROL</t>
  </si>
  <si>
    <t>VITAMINE K1</t>
  </si>
  <si>
    <t>VITAMINE PP</t>
  </si>
  <si>
    <t>VMA</t>
  </si>
  <si>
    <t>Sur acide chlorhydrique (pH 2). Urines des 24 h pour les adultes et urines de la nuit pour les enfants de moins de 15 ans.</t>
  </si>
  <si>
    <t>WHIPPLE (MALADIE DE)</t>
  </si>
  <si>
    <t>Sauf sérum, urines.</t>
  </si>
  <si>
    <t>XYLOSE</t>
  </si>
  <si>
    <t>Nécessité d'envoyer les deux natures pour effectuer l'examen.|Prélèvement sanguin avant et 2 h après ingestion d'une dose de D-Xylose (25 g dans 500 ml d'eau au-dessus de 30 kg, 5 g dans 100 ml au-dessous).|Recueil urinaire des 5 h suivant l'ingestion.</t>
  </si>
  <si>
    <t>YERSINIA</t>
  </si>
  <si>
    <t>Sérologie, 3 Ag et +</t>
  </si>
  <si>
    <t>Y. pseudotuberculosis : 5 Ag : I à V, Y. enterocolitica : 3 Ag : 0:3 ; 0:9 ; 0:5.</t>
  </si>
  <si>
    <t>ZINC</t>
  </si>
  <si>
    <t>Acanthamibes</t>
  </si>
  <si>
    <t>Amibes libre par PCR et examen direct</t>
  </si>
  <si>
    <t>ACANTHA</t>
  </si>
  <si>
    <t>Grattage de cornée - Transmission de la lame de scalpel dans un microtube (dispo. en ophtalmologie)</t>
  </si>
  <si>
    <t>Via Cerba</t>
  </si>
  <si>
    <t>CHNO</t>
  </si>
  <si>
    <t>CHNO des 15/20
Laboratoire de biologie médicale
28 rue de Charenton
75012 Paris</t>
  </si>
  <si>
    <t>01.40.02.16.94</t>
  </si>
  <si>
    <t>01.40.02.16.99</t>
  </si>
  <si>
    <t>http://www.quinze-vingts.manuelprelevement.fr</t>
  </si>
  <si>
    <t>GA</t>
  </si>
  <si>
    <t>Acides Aminés</t>
  </si>
  <si>
    <t>Chromatographie des Aa urinaires</t>
  </si>
  <si>
    <t>AAU</t>
  </si>
  <si>
    <t>urine (Miction du matin)</t>
  </si>
  <si>
    <t>5mL</t>
  </si>
  <si>
    <t>CHIBRA</t>
  </si>
  <si>
    <t xml:space="preserve">Hôpital d'adultes de Brabois
Laboratoire de Biochimie et Biologie Moléculaire 
Rue du Morvan 54511 Vandœuvre lès Nancy
</t>
  </si>
  <si>
    <t>03.83.15.48.53</t>
  </si>
  <si>
    <t>03.83.15.37.85</t>
  </si>
  <si>
    <t>https://chu-nancy.manuelprelevement.fr/ResultNew.aspx</t>
  </si>
  <si>
    <t>ABCB4 MDR 3</t>
  </si>
  <si>
    <t>DIVERS</t>
  </si>
  <si>
    <t>02.47.47.86.13</t>
  </si>
  <si>
    <t>Horaires d'ouverture :
du lundi au vendredi
de 8h30 à 16h30</t>
  </si>
  <si>
    <t>Chromatographie des Aa sanguins</t>
  </si>
  <si>
    <t>AAS</t>
  </si>
  <si>
    <t>Plasma Hépariné</t>
  </si>
  <si>
    <t>1mL (mini 0,4mL de sang total)</t>
  </si>
  <si>
    <t>Hôpital d'adultes de Brabois
Laboratoire de Biochimie et Biologie Moléculaire 
Rue du Morvan 54511 Vandœuvre lès Nancy</t>
  </si>
  <si>
    <t>Ac Anti granulocytes</t>
  </si>
  <si>
    <t>AAG</t>
  </si>
  <si>
    <t>SEC - non centrifugé</t>
  </si>
  <si>
    <t>10mL</t>
  </si>
  <si>
    <t>EFSCRE</t>
  </si>
  <si>
    <t>01.56.72.76.99</t>
  </si>
  <si>
    <t>Ac anti interféron</t>
  </si>
  <si>
    <t>Ac neutralisant de IFN Béta</t>
  </si>
  <si>
    <t>AAI</t>
  </si>
  <si>
    <t>SEC sans gel</t>
  </si>
  <si>
    <t>1 tube</t>
  </si>
  <si>
    <t>HORREN</t>
  </si>
  <si>
    <t>02.99.28.41.45</t>
  </si>
  <si>
    <t>Du lundi au jeudi</t>
  </si>
  <si>
    <t>Ac Anti facteur VIII</t>
  </si>
  <si>
    <t>Facteur VIII résiduel</t>
  </si>
  <si>
    <t>AAF8</t>
  </si>
  <si>
    <t>Citraté - Plasma</t>
  </si>
  <si>
    <t>HEMBRA</t>
  </si>
  <si>
    <t>03.83.15.37.89</t>
  </si>
  <si>
    <t>Ac Anti plaquette</t>
  </si>
  <si>
    <t>Coombs Plaquettaire</t>
  </si>
  <si>
    <t>AAPLQ</t>
  </si>
  <si>
    <t>INTS</t>
  </si>
  <si>
    <t>Ne pas prélevé le Vendredi après-midi, ni le Samedi et ni le dimanche</t>
  </si>
  <si>
    <t>Ac Anti érythropoïétine</t>
  </si>
  <si>
    <t>AAER</t>
  </si>
  <si>
    <t>SEC - Sérum</t>
  </si>
  <si>
    <t>HEMSTA</t>
  </si>
  <si>
    <t>01.49.28.22.72</t>
  </si>
  <si>
    <t>01.49.28.30.46</t>
  </si>
  <si>
    <t>Ac anti TNF alpha</t>
  </si>
  <si>
    <t>Nom du traitement : Rémicade, Infliximab</t>
  </si>
  <si>
    <t>ATNF</t>
  </si>
  <si>
    <t>SEC sans gel non centrifugé</t>
  </si>
  <si>
    <t>2 tubes (5mL mini)</t>
  </si>
  <si>
    <t>TOXTOU</t>
  </si>
  <si>
    <t>02.47.47.60.08</t>
  </si>
  <si>
    <t>Bon de demande de suivi thérapeutique des anticorps monoclonaux</t>
  </si>
  <si>
    <t>Noter : La pathologie, le poids du patient, la posologie, la date de la dernière cure et le nom du traitement
Si acheminement &gt;48h : centrifuger, Aliquoter et Congeler</t>
  </si>
  <si>
    <t>Ac Anti Ac Anti TNF alpha (si dosage TNF alpha bas)</t>
  </si>
  <si>
    <t>AATNF</t>
  </si>
  <si>
    <t>Toujours saisir le code ATNF
Noter : La pathologie, le poids du patient, la posologie, la date de la dernière cure et le nom du traitement
Si acheminement &gt;48h : centrifuger, Aliquoter et Congeler</t>
  </si>
  <si>
    <t>Ac HLA</t>
  </si>
  <si>
    <t>Ac Cytotoxiques</t>
  </si>
  <si>
    <t>ACHLA</t>
  </si>
  <si>
    <t xml:space="preserve">2 tubes </t>
  </si>
  <si>
    <t>IMMREI</t>
  </si>
  <si>
    <t>Acide Cyanhydrique</t>
  </si>
  <si>
    <t>Cyanure, Thiocyanates (Urine)</t>
  </si>
  <si>
    <t>ACYAN</t>
  </si>
  <si>
    <t>TOXILA</t>
  </si>
  <si>
    <t>02.51.77.70.82</t>
  </si>
  <si>
    <t>02.51.77.70.97</t>
  </si>
  <si>
    <t>Héparine et urine autorisés également</t>
  </si>
  <si>
    <t>Acide Mandélique</t>
  </si>
  <si>
    <t>AMAN</t>
  </si>
  <si>
    <t>15mL</t>
  </si>
  <si>
    <t>Acide Mévalonique</t>
  </si>
  <si>
    <t>04.72.12.96.32</t>
  </si>
  <si>
    <t>04.72.12.97.20</t>
  </si>
  <si>
    <t>Acides Organiques Urinaires</t>
  </si>
  <si>
    <t>Chromatographie des Acides Organiques Urinaires</t>
  </si>
  <si>
    <t>AOUU</t>
  </si>
  <si>
    <t>Activité Kinogénase</t>
  </si>
  <si>
    <t>Exploration de la Kininoformation</t>
  </si>
  <si>
    <t>AKINO</t>
  </si>
  <si>
    <t>Citraté - Sang total</t>
  </si>
  <si>
    <t>2 tubes de 4,5mL (1tube de 2,5mL pour un enfant de moins de 5 ans)</t>
  </si>
  <si>
    <t>GRENO</t>
  </si>
  <si>
    <t>04.76.76.84.63</t>
  </si>
  <si>
    <t>04.76.76.62.51</t>
  </si>
  <si>
    <t>Fiche de renseignement cliniques pour l'exploration biologique de l'angioedème</t>
  </si>
  <si>
    <t>Eviter les envois à partir du jeudi car fermé le WE</t>
  </si>
  <si>
    <t>Anti D dosage pondéral</t>
  </si>
  <si>
    <t>ANTID</t>
  </si>
  <si>
    <t>EFSBRA</t>
  </si>
  <si>
    <t>03.83.44.71.71</t>
  </si>
  <si>
    <t>03.83.44.71.73</t>
  </si>
  <si>
    <t>Anti Anti NMO</t>
  </si>
  <si>
    <t>Neuro Myélite Optique, Maladie de Devic</t>
  </si>
  <si>
    <t>AMNOPL</t>
  </si>
  <si>
    <t>SEC - Sérum + LCR</t>
  </si>
  <si>
    <t>5mL de sérum + 1mL LCR</t>
  </si>
  <si>
    <t>IMPITI</t>
  </si>
  <si>
    <t>01.42.17.84.88</t>
  </si>
  <si>
    <t>01.42.17.84.83</t>
  </si>
  <si>
    <t>Ac Anti récepteurs au NMDA</t>
  </si>
  <si>
    <t>Ac anti-N-methyl-D-aspartate glutamate receptor, Ac anti-rNMDA</t>
  </si>
  <si>
    <t>ANMDA</t>
  </si>
  <si>
    <t>1mL (500µL mini)</t>
  </si>
  <si>
    <t>ILYON</t>
  </si>
  <si>
    <t>04.78.86.30.68</t>
  </si>
  <si>
    <t>04.78.86.66.54</t>
  </si>
  <si>
    <t>Ac Anti VGKC</t>
  </si>
  <si>
    <t>AAC anti récepteurs te AAC anti canaux transmembranaires</t>
  </si>
  <si>
    <t>AVGKCPL</t>
  </si>
  <si>
    <t>5mL sérum + 1mL LCR</t>
  </si>
  <si>
    <t>U464</t>
  </si>
  <si>
    <t>04.91.69.89.43</t>
  </si>
  <si>
    <t>04.91.09.05.06</t>
  </si>
  <si>
    <t>AVK (dosage)</t>
  </si>
  <si>
    <t>Traitement : Préviscan, Coumadine</t>
  </si>
  <si>
    <t>AVK</t>
  </si>
  <si>
    <t>2mL</t>
  </si>
  <si>
    <t>PLIMOG</t>
  </si>
  <si>
    <t>05.55.05.67.43</t>
  </si>
  <si>
    <t>05.55.05.62.98</t>
  </si>
  <si>
    <t>Du lundi au vendredi de 9h à 17h</t>
  </si>
  <si>
    <t>http://chu-limoges.fr</t>
  </si>
  <si>
    <t>Arbovirus sur LCR</t>
  </si>
  <si>
    <t>Chikungunya par PCR</t>
  </si>
  <si>
    <t>CHIKPCRL</t>
  </si>
  <si>
    <t>1mL</t>
  </si>
  <si>
    <t>CNRARB</t>
  </si>
  <si>
    <t>04.13.73.21.82</t>
  </si>
  <si>
    <t>Autre Tél : 04.91.61.79.14</t>
  </si>
  <si>
    <t>https://chu-poitiers.manuelprelevement.fr</t>
  </si>
  <si>
    <t>Arbovirus dans le sang</t>
  </si>
  <si>
    <t>CHIKPCRS</t>
  </si>
  <si>
    <t>SEC - Sérum ou EDTA - Plasma</t>
  </si>
  <si>
    <t>5mL (300µL mini)</t>
  </si>
  <si>
    <t>Arixtra (dosage)</t>
  </si>
  <si>
    <t>ARIXTRA</t>
  </si>
  <si>
    <t>2 tubes Adultes</t>
  </si>
  <si>
    <t>HEMATO</t>
  </si>
  <si>
    <t>03.26.78.77.89</t>
  </si>
  <si>
    <t>03.26.78.81.71</t>
  </si>
  <si>
    <t>Amniocentèse</t>
  </si>
  <si>
    <t>pas de saisi</t>
  </si>
  <si>
    <t>Enveloppe</t>
  </si>
  <si>
    <t>pas de code</t>
  </si>
  <si>
    <t>03.26.78.78.78</t>
  </si>
  <si>
    <t>Barbitémie</t>
  </si>
  <si>
    <t>Penthotal, Thiopental, Thiobarbitémie</t>
  </si>
  <si>
    <t>PENTHO</t>
  </si>
  <si>
    <t>PHAREI</t>
  </si>
  <si>
    <t xml:space="preserve">Hôpital Maison Blanche
Laboratoire Pharmacologie
Rue cognacq Jay
51092 Reims Cedex
</t>
  </si>
  <si>
    <t>03.26.78.75.31</t>
  </si>
  <si>
    <t>03.26.78.84.56</t>
  </si>
  <si>
    <t>Caryotype</t>
  </si>
  <si>
    <t>CARYOPOSTN</t>
  </si>
  <si>
    <t>Hépariné sans gel - Sang total</t>
  </si>
  <si>
    <t>7mL</t>
  </si>
  <si>
    <t>GENREI</t>
  </si>
  <si>
    <t xml:space="preserve">Hôpital Maison Blanche
Laboratoire Cytogénétique
Rue cognacq Jay
51092 Reims Cedex
</t>
  </si>
  <si>
    <t>03.26.78.82.45</t>
  </si>
  <si>
    <t>03.26.78.41.45</t>
  </si>
  <si>
    <t>CARYOPRENA</t>
  </si>
  <si>
    <t>Liquide Amniotique</t>
  </si>
  <si>
    <t>Hôpital Maison Blanche
Laboratoire Cytogénétique
Rue cognacq Jay
51092 Reims Cedex</t>
  </si>
  <si>
    <t>X Fragile Génétique Moléculaire</t>
  </si>
  <si>
    <t>Hépariné sans gel - Sang total + EDTA Sang total</t>
  </si>
  <si>
    <t>Syndrôme de Freder Willi</t>
  </si>
  <si>
    <t>CHIMIO</t>
  </si>
  <si>
    <t>Héparine de lithium</t>
  </si>
  <si>
    <t>HBICHA</t>
  </si>
  <si>
    <t xml:space="preserve">Groupe Hospitalier Bichat-Claude Bernard
Laboratoire d'Hématologie et d'Immunologie Biologiques
Tour principale 37ème étage
46 rue Henri Huchard
75877 Paris Cedex 18
</t>
  </si>
  <si>
    <t>01.40.25.85.21</t>
  </si>
  <si>
    <t>01.40.25.88.53</t>
  </si>
  <si>
    <t>Prendre RDV
Prélèvement doit arriver avant 10h au laboratoire
A faire parvenir dans les 4h (max) après le prélèvement</t>
  </si>
  <si>
    <t>20mL</t>
  </si>
  <si>
    <t>Groupe Hospitalier Bichat-Claude Bernard
Laboratoire d'Hématologie et d'Immunologie Biologiques
Tour principale 37ème étage
46 rue Henri Huchard
75877 Paris Cedex 18</t>
  </si>
  <si>
    <t>Spot Test</t>
  </si>
  <si>
    <t>SUCRED</t>
  </si>
  <si>
    <t>10mL en 2 aliquots</t>
  </si>
  <si>
    <t>Clairance au iohexol T24</t>
  </si>
  <si>
    <t>Hépariné sans gel - Plasma</t>
  </si>
  <si>
    <t>Si prélever à partir du vendredi après midi, le transport peut attendre jusqu'au lundi</t>
  </si>
  <si>
    <t>CD34</t>
  </si>
  <si>
    <t>2 x 5mL</t>
  </si>
  <si>
    <t>HEBRA</t>
  </si>
  <si>
    <t>03.83.15.72.19</t>
  </si>
  <si>
    <t>03.83.15.76.60 ou 03.83.65.61.25</t>
  </si>
  <si>
    <t>Cryoglobuline</t>
  </si>
  <si>
    <t>CRYOG</t>
  </si>
  <si>
    <t>SEC sans gel chauffé à 37°C - Sérum</t>
  </si>
  <si>
    <t>http://laboratoire.chu-reims.fr</t>
  </si>
  <si>
    <t>Décarboxy-prothrombine</t>
  </si>
  <si>
    <t>DCPROTHRO</t>
  </si>
  <si>
    <t>LEVY</t>
  </si>
  <si>
    <t>01.44.12.59.30</t>
  </si>
  <si>
    <t>Déformabilité des Globules Rouges</t>
  </si>
  <si>
    <t>Ektacytométrie</t>
  </si>
  <si>
    <t>EKTACYT</t>
  </si>
  <si>
    <t>1mL Bébé + 5mL père + 5mL mère</t>
  </si>
  <si>
    <t>HEKB</t>
  </si>
  <si>
    <t>01.45.21.35.94</t>
  </si>
  <si>
    <t>01.45.21.20.16</t>
  </si>
  <si>
    <t>Cryofibrinogène</t>
  </si>
  <si>
    <t>Citraté - Plasma + SEC sans gel - Sérum</t>
  </si>
  <si>
    <t>5mL plasma citraté + 5mL sérum</t>
  </si>
  <si>
    <t>Via BLD</t>
  </si>
  <si>
    <t>http://biologiepathologie.chu-lille.fr</t>
  </si>
  <si>
    <t>Diaconit dosage</t>
  </si>
  <si>
    <t>Stitipentol</t>
  </si>
  <si>
    <t>STITIPENTO</t>
  </si>
  <si>
    <t>Hépariné lithium - Plasma</t>
  </si>
  <si>
    <t>PHCOCH</t>
  </si>
  <si>
    <t>01.58.41.32.90</t>
  </si>
  <si>
    <t>Délai de résultats : 2mois</t>
  </si>
  <si>
    <t>Diclofénac dosage</t>
  </si>
  <si>
    <t>Voltarène</t>
  </si>
  <si>
    <t>DICLOFENAC</t>
  </si>
  <si>
    <t>SEC - Sérum ou Plasma Hépariné</t>
  </si>
  <si>
    <t>PHGARC</t>
  </si>
  <si>
    <t>01.47.10.79.20</t>
  </si>
  <si>
    <t>Gb3 dosage</t>
  </si>
  <si>
    <t>Maldie de Fabry ou globotriaosylcéramide</t>
  </si>
  <si>
    <t>Urines - miction du matin ou Urine 24h</t>
  </si>
  <si>
    <t xml:space="preserve">CHU Reims
Réception des prélèvements 
Laboratoire de Biologie et de Recherche Pédiatrique
47 Rue Cognacq Jay 
51092 Reims
</t>
  </si>
  <si>
    <t>03.26.78.39.52</t>
  </si>
  <si>
    <t>03.26.78.38.82</t>
  </si>
  <si>
    <t>Acheminer dans les 24h</t>
  </si>
  <si>
    <t>htt://guide-laboratoire.chu-reims.fr</t>
  </si>
  <si>
    <t>Lyso Gb3</t>
  </si>
  <si>
    <t>Maladie de Fabry ou Lyso-globotriaosylcéramide</t>
  </si>
  <si>
    <t>EDTA - Sang total</t>
  </si>
  <si>
    <t>2mL (1mL mini)</t>
  </si>
  <si>
    <t>CHU Reims
Réception des prélèvements 
Laboratoire de Biologie et de Recherche Pédiatrique
47 Rue Cognacq Jay 
51092 Reims</t>
  </si>
  <si>
    <t>Activité Alpha-galactosidase</t>
  </si>
  <si>
    <t>Maladie  de Fabry</t>
  </si>
  <si>
    <t>2 x 7mL ou 5mL (enfant)</t>
  </si>
  <si>
    <t xml:space="preserve"> Acheminer dans les 24h
Ne surtout pas congeler
Eviter le vendredi après-midi</t>
  </si>
  <si>
    <t>Hydroxyzine</t>
  </si>
  <si>
    <t>Atarax</t>
  </si>
  <si>
    <t>SEC sans gel - Sérum</t>
  </si>
  <si>
    <t>5mL (0.5mL mini)</t>
  </si>
  <si>
    <t>CHU Reims
Réception des prélèvements 
Laboratoire Pharmacologie et Toxicologie
47 Rue Cognacq Jay 
51092 Reims</t>
  </si>
  <si>
    <t>03.26.78.39.52
03.26.78.75.31</t>
  </si>
  <si>
    <t>Béta D Glucane</t>
  </si>
  <si>
    <t>BDglucane</t>
  </si>
  <si>
    <t>BDGLUCAN</t>
  </si>
  <si>
    <t>7mL (adulte) 5mL ( enfant) (2mL mini)</t>
  </si>
  <si>
    <t>CHU Reims
Réception des prélèvements 
Laboratoire Mycologie
47 Rue Cognacq Jay 
51092 Reims</t>
  </si>
  <si>
    <t>03.26.78.42.20</t>
  </si>
  <si>
    <t>03.26.78.73.28</t>
  </si>
  <si>
    <t>Hépatite A par PCR</t>
  </si>
  <si>
    <t>EDTA -Plasma</t>
  </si>
  <si>
    <t>https://hupo.manuelprelevement.fr</t>
  </si>
  <si>
    <t>Acylcarnitine plasmatique</t>
  </si>
  <si>
    <t>Hépariné avec gel - Plasma</t>
  </si>
  <si>
    <t xml:space="preserve">CHU Nancy
Secteur Biochimie
Rue du Morvan
54511 Vandoeuvre-les-Nancy
</t>
  </si>
  <si>
    <t>Patient à jeûn ou lors d'une décompensation aigüe</t>
  </si>
  <si>
    <t>Bilan énergétique</t>
  </si>
  <si>
    <t>Hépariné + Fuorure + Acide perchlorique + tube EDTA</t>
  </si>
  <si>
    <t xml:space="preserve">1mL plasma hépariné + 1mL plasma fluorure + tube complet </t>
  </si>
  <si>
    <t>CHU Nancy
Secteur Biochimie
Rue du Morvan
54511 Vandoeuvre-les-Nancy</t>
  </si>
  <si>
    <t>Préciser les Temps sur le bon et les tubes (le bilan T'0 comprend systématiquement le dosage des acides aminés (un tube héparine doit être ajouté). Si vous ne le souhaitez pas, le préciser.
Prélever à T'0  (càd à jeûn) puis à T1 (càd 1h après repas) : 
- 1 tube fluorure (glucose)
- 1 tube EDTA (acides gras libres)
-1 tube perchlorique avec tube EDTA (Attention mettre la même quantité de sang total EDTA dans le tube avec l'acide perchlorique, bien homogénéiser en agitant fortement)
Décanter le tube EDTA (AGL) et le fluorure(Glucose); tube avec l'acide perchlorique (laisser tel quel)
Les congeler à -20°C</t>
  </si>
  <si>
    <t>Titrage MNS1</t>
  </si>
  <si>
    <t>Titrage Anticorps</t>
  </si>
  <si>
    <t>Préciser quel Anticorps testé</t>
  </si>
  <si>
    <t>https//chu-nancy.manuelprelevement.fr/Laboratory</t>
  </si>
  <si>
    <t>Propylène glycol dosage sanguin</t>
  </si>
  <si>
    <t>PROPYLGLYC</t>
  </si>
  <si>
    <t>3mL</t>
  </si>
  <si>
    <t>TOXCEN</t>
  </si>
  <si>
    <t>03.83.85.13.84</t>
  </si>
  <si>
    <t>03.83.85.27.54</t>
  </si>
  <si>
    <t>Mettre la date et l'heure du prélèvement, le contexte clinique, la thérapeutique du patient et le traitement en cas d'intoxication.</t>
  </si>
  <si>
    <t>http//www.chu-nancy.manuelprelevement.fr</t>
  </si>
  <si>
    <t>Propylène glycol dosage urinaire</t>
  </si>
  <si>
    <t>Urine</t>
  </si>
  <si>
    <t>CHU Nancy
Laboratoire de Pharmacologie et Toxicologie
29 Avenue du Maréchal de Lattre de Tassigny
54000 Nancy</t>
  </si>
  <si>
    <t>SEC avec gel</t>
  </si>
  <si>
    <t>1 tube Sec (500µL mini sérum)</t>
  </si>
  <si>
    <t>01.49.81.28.31
01.49.81.28.28</t>
  </si>
  <si>
    <t>01.49.81.28.39</t>
  </si>
  <si>
    <t>https://chu-mondor.manuelprelevement.fr/ResultNew.aspx</t>
  </si>
  <si>
    <t>Macroprolactine (sur strasbourg)</t>
  </si>
  <si>
    <t>MACROPRL</t>
  </si>
  <si>
    <t>EFSTR</t>
  </si>
  <si>
    <t>03.69.55.07.20</t>
  </si>
  <si>
    <t>DROCHEV</t>
  </si>
  <si>
    <t>Cheveux dans une boite de pétrie</t>
  </si>
  <si>
    <t>1 boite de pétrie</t>
  </si>
  <si>
    <t>05.55.05.61.23</t>
  </si>
  <si>
    <t xml:space="preserve">Echinocossose </t>
  </si>
  <si>
    <t>ECHINOLCR</t>
  </si>
  <si>
    <t>1 cône</t>
  </si>
  <si>
    <t>PARREI</t>
  </si>
  <si>
    <t>Flyer : CHU Robert Debré</t>
  </si>
  <si>
    <t>Eskazole dosage</t>
  </si>
  <si>
    <t>Zentel</t>
  </si>
  <si>
    <t>ESKAZOLE</t>
  </si>
  <si>
    <t>Hépariné - Plasma</t>
  </si>
  <si>
    <t>PHBESA</t>
  </si>
  <si>
    <t>03.81.66.83.00</t>
  </si>
  <si>
    <t>Fiche de Renseignement</t>
  </si>
  <si>
    <t>Remplir la fiche de renseignement, dose de Zentel, horaire des prises et heures de prélèvements</t>
  </si>
  <si>
    <t>Ethylène glycol</t>
  </si>
  <si>
    <t>ETYLGLYCO</t>
  </si>
  <si>
    <t>03.83.65.61.28</t>
  </si>
  <si>
    <t>Possibilité d'envoi le weekend</t>
  </si>
  <si>
    <t>Méthanol</t>
  </si>
  <si>
    <t>Fluorure - sang total</t>
  </si>
  <si>
    <t>Etude des fonctions plaquettaires</t>
  </si>
  <si>
    <t>Fonction plaquettaire thrombopathie</t>
  </si>
  <si>
    <t>FONCTIONPL</t>
  </si>
  <si>
    <t>Citraté non CTAG - sang total</t>
  </si>
  <si>
    <t>15mL mini</t>
  </si>
  <si>
    <t>03.26.78.41.15
03.26.78.46.59</t>
  </si>
  <si>
    <t>Exploration d'une neutropénie</t>
  </si>
  <si>
    <t>Recherche d'Ac anti granulocytes fixés in vivo et circulants</t>
  </si>
  <si>
    <t>EDTA -Sang total + SEC</t>
  </si>
  <si>
    <t>Fansidar dosage</t>
  </si>
  <si>
    <t>FANSIDAR</t>
  </si>
  <si>
    <t>SEC - Sérum ou Hépariné - Plasma</t>
  </si>
  <si>
    <t>1.5mL</t>
  </si>
  <si>
    <t>Mettre en Remarque interne l'heure du prélèvement, le poids du patient, la dernière prise de fansidar et la posologie HN</t>
  </si>
  <si>
    <t>Galactose 1 Phosphate Erythrocytaire</t>
  </si>
  <si>
    <t>GALACT1PE</t>
  </si>
  <si>
    <t>Hépariné - Sang total</t>
  </si>
  <si>
    <t>8mL</t>
  </si>
  <si>
    <t>Galactosémie</t>
  </si>
  <si>
    <t>GALACT</t>
  </si>
  <si>
    <t>BIOPED</t>
  </si>
  <si>
    <t>03.26.78.75.63</t>
  </si>
  <si>
    <t>Centrifugé, décanté et congelé immédiatement
Flyer : CHU Robert Debré</t>
  </si>
  <si>
    <t>Galactosurie</t>
  </si>
  <si>
    <t>GALACTUR</t>
  </si>
  <si>
    <t>Laboratoire de Biologie et Recherches Pédiatriques
American Memorial Hospital
47 Rue Cognacq Jay
51090 Reims cedex</t>
  </si>
  <si>
    <t>Galactose 1 Phosphate uridyl transférase</t>
  </si>
  <si>
    <t>UDPGE</t>
  </si>
  <si>
    <t>BLYON</t>
  </si>
  <si>
    <t>Gêne OCRL1</t>
  </si>
  <si>
    <t>04.76.76.56.64</t>
  </si>
  <si>
    <t>Consentement + fiche de renseignement genétique</t>
  </si>
  <si>
    <t>HBPM orgaran</t>
  </si>
  <si>
    <t>ORGARAN</t>
  </si>
  <si>
    <t>ARO</t>
  </si>
  <si>
    <t>Histoplasme identification</t>
  </si>
  <si>
    <t>PDP ou aspiration bronchique ensemencé sur tubes Sabouraud sans actidione incubé 30 jours</t>
  </si>
  <si>
    <t>Si positif envoyer sans ouvrir les tubes</t>
  </si>
  <si>
    <t>Histoplasme sérologie</t>
  </si>
  <si>
    <t>HISTOPLASM</t>
  </si>
  <si>
    <t>SEC - Centrifugé</t>
  </si>
  <si>
    <t>2 tubes</t>
  </si>
  <si>
    <t>IPPARI</t>
  </si>
  <si>
    <t>01.45.68.83.54</t>
  </si>
  <si>
    <t>Fiche de renseignement Centre National Mycoses invasives et Antifongiques</t>
  </si>
  <si>
    <t>HT21 Date dépassé</t>
  </si>
  <si>
    <t>HT21DD</t>
  </si>
  <si>
    <t>BIORD</t>
  </si>
  <si>
    <t>01.40.03.53.81</t>
  </si>
  <si>
    <t>01.40.03.53.80</t>
  </si>
  <si>
    <t>Listeria par PCR sur LCR</t>
  </si>
  <si>
    <t>LISTLCR</t>
  </si>
  <si>
    <t>100µL mini</t>
  </si>
  <si>
    <t>MICNEC</t>
  </si>
  <si>
    <t>01.44.49.49.68</t>
  </si>
  <si>
    <t>Lymphocytes CD4 et CD8 sur LBA</t>
  </si>
  <si>
    <t>ANAPATH</t>
  </si>
  <si>
    <t>LBA</t>
  </si>
  <si>
    <t>TROYES</t>
  </si>
  <si>
    <t>03.25.49.49.14</t>
  </si>
  <si>
    <t>Peut-être fait avec l'anapath de Troyes</t>
  </si>
  <si>
    <t>Maladie de Charcot Marie TOOTH</t>
  </si>
  <si>
    <t>SLA : Sclérose Latérale Amyotroptique</t>
  </si>
  <si>
    <t>CHARCOTMT</t>
  </si>
  <si>
    <t>GENKB</t>
  </si>
  <si>
    <t>01.45.21.33.29</t>
  </si>
  <si>
    <t>Attestation de Consentement et feuille de laboratoire de génétique moléculaire, pharmaco et hormono.</t>
  </si>
  <si>
    <t>Maltase Acide</t>
  </si>
  <si>
    <t>MALTASEAC</t>
  </si>
  <si>
    <t>Mutation PMP22</t>
  </si>
  <si>
    <t>Neuropathie héréditaire avec hyper sensibilité à la pression</t>
  </si>
  <si>
    <t>PMP22</t>
  </si>
  <si>
    <t>Attestation de Consentement + Feuille de génétique moléculaire , pharmaco et hormonologie</t>
  </si>
  <si>
    <t>Mutation ABCB4 ou MDR3</t>
  </si>
  <si>
    <t>ABCB4</t>
  </si>
  <si>
    <t>GENPIT</t>
  </si>
  <si>
    <t>Labo : 01.42.17.76.13 Réception : 01.42.17.76.17</t>
  </si>
  <si>
    <t>Mutation gène NEM1 ou gène AIP</t>
  </si>
  <si>
    <t>NEM1</t>
  </si>
  <si>
    <t>Mutation SDH(X)</t>
  </si>
  <si>
    <t>03.56.09.38.81</t>
  </si>
  <si>
    <t>Mutation V128L</t>
  </si>
  <si>
    <t>V128L</t>
  </si>
  <si>
    <t>5mL sang de Cordon</t>
  </si>
  <si>
    <t>01.45.21.35.68 ou 01.45.21.35.74</t>
  </si>
  <si>
    <t>Formulaire de consentement livre et éclairé</t>
  </si>
  <si>
    <t>Mutation sur le gène MC4R</t>
  </si>
  <si>
    <t>MC4R</t>
  </si>
  <si>
    <t>GENTIP</t>
  </si>
  <si>
    <t>Mutation du gène de la Lamine A/C et du gène PPay2</t>
  </si>
  <si>
    <t>Insulino-Résistance avec lipodystrophie partielle</t>
  </si>
  <si>
    <t>LAMINEAC</t>
  </si>
  <si>
    <t>Via Cerba (&lt;24h)</t>
  </si>
  <si>
    <t>GENSA</t>
  </si>
  <si>
    <t>01.49.28.20.20</t>
  </si>
  <si>
    <t>Formulaire de consentement + demande Examen de Génétique Moléculaire</t>
  </si>
  <si>
    <t>Neuropathie Amyloïde</t>
  </si>
  <si>
    <t>Mutation du gène TTR</t>
  </si>
  <si>
    <t>TTR</t>
  </si>
  <si>
    <t>Attestation de Consentement + Feuille Laboratoire de Génétique Moléculaire, Pharmaco et Hormonologie</t>
  </si>
  <si>
    <t>Neutropénie Néonatale</t>
  </si>
  <si>
    <t>GRANULNEO</t>
  </si>
  <si>
    <t>EDTA -Sang total + SEC - Sérum</t>
  </si>
  <si>
    <t>Mère : 20mL EDTA sang total + 10mL Sérum 
Père : 20mL EDTA Sang total 
Enfant : 2mL (mini) EDTA Sang total</t>
  </si>
  <si>
    <t>Via Cerba ou Chronopost</t>
  </si>
  <si>
    <t>01.56.72.76.79</t>
  </si>
  <si>
    <t>Sur RDV du lundi au jeudi et avant 10h le vendredi</t>
  </si>
  <si>
    <t>NGS</t>
  </si>
  <si>
    <t>GENBRA</t>
  </si>
  <si>
    <t>03.83.15.37.71</t>
  </si>
  <si>
    <t xml:space="preserve">Joindre NFP </t>
  </si>
  <si>
    <t>Préciser si sang ou moelle</t>
  </si>
  <si>
    <t>Propylène glycol</t>
  </si>
  <si>
    <t>Chronopost</t>
  </si>
  <si>
    <t>Oxysterol Plasmatique</t>
  </si>
  <si>
    <t>Protéine 14.3.3</t>
  </si>
  <si>
    <t>Creutzfeldt Jacob</t>
  </si>
  <si>
    <t>PROT1433</t>
  </si>
  <si>
    <t>0,5mL (mini) ou 3mL pour l'ensemble des marqueurs de neurodégénérescence</t>
  </si>
  <si>
    <t>REIMS</t>
  </si>
  <si>
    <t>03.26.78.85.39</t>
  </si>
  <si>
    <t>Ribavirine dosage</t>
  </si>
  <si>
    <t>RIBAVIR</t>
  </si>
  <si>
    <t>Héparinate de lithium - Plasma ou EDTA - Plasma</t>
  </si>
  <si>
    <t>2,5mL</t>
  </si>
  <si>
    <t>PHBICH</t>
  </si>
  <si>
    <t>01.40.25.84.54</t>
  </si>
  <si>
    <t>01.42.63.58.25</t>
  </si>
  <si>
    <t>Feuille de Renseignements Dosage des Antiviraux</t>
  </si>
  <si>
    <t>SRA</t>
  </si>
  <si>
    <t>Sérotonine Radiomarquée</t>
  </si>
  <si>
    <t>Citraté sans CTAD - Plasma et SEC ou Sérum</t>
  </si>
  <si>
    <t>1500µL Plasma citraté ou 1500µL de sérum</t>
  </si>
  <si>
    <t>Congelé à -80°C</t>
  </si>
  <si>
    <t>02.18.37.06.31 ou 02.47.47.81.20</t>
  </si>
  <si>
    <t>Feuille de Renseignements cliniques + score probabilité clinique TIH</t>
  </si>
  <si>
    <t>Syndrôme de Kennedy</t>
  </si>
  <si>
    <t>KENNEDY</t>
  </si>
  <si>
    <t>Attestation de consentement + Feuille Laboratoire Génétique Moléculaire, Pharmaco et Hormonologie</t>
  </si>
  <si>
    <t>Protéine Neuro</t>
  </si>
  <si>
    <t>TAU, Béta-Amyloïde, S100B, Protéine Phospho-TAU</t>
  </si>
  <si>
    <t>PRONEURO</t>
  </si>
  <si>
    <t>Test EMA</t>
  </si>
  <si>
    <t>Résistance globulaire</t>
  </si>
  <si>
    <t>EMA</t>
  </si>
  <si>
    <t>2 x 5mL (2mL mini pour nourrisson)</t>
  </si>
  <si>
    <t>01.45.21.35.97 ou 01.45.21.21.21</t>
  </si>
  <si>
    <t>Consentement éclairé + Feuille rensignement clinico-biologiques</t>
  </si>
  <si>
    <t>Test d'élution des Anticorps</t>
  </si>
  <si>
    <t>Elution</t>
  </si>
  <si>
    <t>ELU</t>
  </si>
  <si>
    <t>1,5mL</t>
  </si>
  <si>
    <t>Groupe ABO Rhésus de l'enfant et de la mère</t>
  </si>
  <si>
    <t>Confirmation de l'envoi par le biologiste de garde</t>
  </si>
  <si>
    <t>Théralène</t>
  </si>
  <si>
    <t>Alimémazine</t>
  </si>
  <si>
    <t>THERALENE</t>
  </si>
  <si>
    <t>05.55.05.61.40</t>
  </si>
  <si>
    <t>Trombopénie Induite à l'héparine</t>
  </si>
  <si>
    <t>Test d'activation plaquettaire (Ac Anti PF4 plaquettes et Ac anti PF4 Héparine)</t>
  </si>
  <si>
    <t>TIH</t>
  </si>
  <si>
    <t>Citraté  non CTAD - Plasma</t>
  </si>
  <si>
    <t>Joindre NFP de la semaine précédente + Questionnaire "Suspicion de TIH score 4T"</t>
  </si>
  <si>
    <t>Thrombopénie Néonatale</t>
  </si>
  <si>
    <t>Incompatibilité plaquettaire foeto-maternelle ou groupage plaquettaire</t>
  </si>
  <si>
    <t>THRNEONAT</t>
  </si>
  <si>
    <t>VEGF Dosage</t>
  </si>
  <si>
    <t>Facteur de croissance de l'endothélium vasculaire</t>
  </si>
  <si>
    <t>VEGF</t>
  </si>
  <si>
    <t>SEC avec gel - Sérum</t>
  </si>
  <si>
    <t xml:space="preserve">Laboratoire Immunochimie_x000D_
Hôpital Pitié Salpêtrière_x000D_
Boulevard de l'Hôpital_x000D_
75651 Paris Cedex 13_x000D_
</t>
  </si>
  <si>
    <t xml:space="preserve">Feuille demande d'examen d'immunochimie </t>
  </si>
  <si>
    <t>Dosage antifongique Voriconazole</t>
  </si>
  <si>
    <t>Noter :  Heure de prélèvement + Nom du Traitement + Heure de la Dernière Prise et sa posologie</t>
  </si>
  <si>
    <t>Maladie de Wilson</t>
  </si>
  <si>
    <t>WILSON</t>
  </si>
  <si>
    <t>BIOLAR</t>
  </si>
  <si>
    <t>01.49.95.64.31 ou 01.49.95.64.40</t>
  </si>
  <si>
    <t>Zidovuline</t>
  </si>
  <si>
    <t>Rétrovir</t>
  </si>
  <si>
    <t>ZIDOVULINE</t>
  </si>
  <si>
    <t xml:space="preserve">Laboratoire Toxico et Pharmacocinétique_x000D_
Hôpital Bichat_x000D_
Rue Henri Huchard_x000D_
75877 Paris Cedex 18_x000D_
</t>
  </si>
  <si>
    <t>https://www.lab-cerba.com/home/transmettre-et-prescrire-un-exam/catalogue-en-ligne/catalogue.html</t>
  </si>
  <si>
    <t>C82</t>
  </si>
  <si>
    <t>C83</t>
  </si>
  <si>
    <t>C68</t>
  </si>
  <si>
    <t>C127</t>
  </si>
  <si>
    <t>C84</t>
  </si>
  <si>
    <t>C397</t>
  </si>
  <si>
    <t>C119</t>
  </si>
  <si>
    <t>C149</t>
  </si>
  <si>
    <t>6TGN</t>
  </si>
  <si>
    <t>C731</t>
  </si>
  <si>
    <t>AQP4</t>
  </si>
  <si>
    <t>C729</t>
  </si>
  <si>
    <t>C733</t>
  </si>
  <si>
    <t>C44</t>
  </si>
  <si>
    <t>C551</t>
  </si>
  <si>
    <t>C543</t>
  </si>
  <si>
    <t>C45</t>
  </si>
  <si>
    <t>C46C (couché) C46D (debout)</t>
  </si>
  <si>
    <t>C245</t>
  </si>
  <si>
    <t>C47</t>
  </si>
  <si>
    <t>C339</t>
  </si>
  <si>
    <t>C605</t>
  </si>
  <si>
    <t>C307</t>
  </si>
  <si>
    <t>C304</t>
  </si>
  <si>
    <t>C349</t>
  </si>
  <si>
    <t>C576</t>
  </si>
  <si>
    <t>C49</t>
  </si>
  <si>
    <t>adulte</t>
  </si>
  <si>
    <t>C51</t>
  </si>
  <si>
    <t>enfant de moins de 20 ans</t>
  </si>
  <si>
    <t>C725</t>
  </si>
  <si>
    <t>C348</t>
  </si>
  <si>
    <t>C448</t>
  </si>
  <si>
    <t>C272</t>
  </si>
  <si>
    <t>C661</t>
  </si>
  <si>
    <t>C53</t>
  </si>
  <si>
    <t>C361</t>
  </si>
  <si>
    <t>C418</t>
  </si>
  <si>
    <t>C668</t>
  </si>
  <si>
    <t>C54</t>
  </si>
  <si>
    <t>C492B</t>
  </si>
  <si>
    <t>C492S</t>
  </si>
  <si>
    <t>C55</t>
  </si>
  <si>
    <t>C569B</t>
  </si>
  <si>
    <t>C569S</t>
  </si>
  <si>
    <t>C104</t>
  </si>
  <si>
    <t>C523</t>
  </si>
  <si>
    <t>C679</t>
  </si>
  <si>
    <t>C402</t>
  </si>
  <si>
    <t>C717</t>
  </si>
  <si>
    <t>C56</t>
  </si>
  <si>
    <t>C442</t>
  </si>
  <si>
    <t>C71</t>
  </si>
  <si>
    <t>C254</t>
  </si>
  <si>
    <t>C690</t>
  </si>
  <si>
    <t>C73</t>
  </si>
  <si>
    <t>C58</t>
  </si>
  <si>
    <t>C59</t>
  </si>
  <si>
    <t>C681</t>
  </si>
  <si>
    <t>C61</t>
  </si>
  <si>
    <t>C62</t>
  </si>
  <si>
    <t>CALCUL</t>
  </si>
  <si>
    <t>C533</t>
  </si>
  <si>
    <t>C653</t>
  </si>
  <si>
    <t>C345</t>
  </si>
  <si>
    <t>C66</t>
  </si>
  <si>
    <t>C65</t>
  </si>
  <si>
    <t>C549</t>
  </si>
  <si>
    <t>C527</t>
  </si>
  <si>
    <t>C449</t>
  </si>
  <si>
    <t>C620</t>
  </si>
  <si>
    <t>C241</t>
  </si>
  <si>
    <t>C296</t>
  </si>
  <si>
    <t>C249</t>
  </si>
  <si>
    <t>C499</t>
  </si>
  <si>
    <t>C451</t>
  </si>
  <si>
    <t>Recherche directe PCR</t>
  </si>
  <si>
    <t>C384</t>
  </si>
  <si>
    <t>C319</t>
  </si>
  <si>
    <t>C405</t>
  </si>
  <si>
    <t>C596</t>
  </si>
  <si>
    <t>C452</t>
  </si>
  <si>
    <t>C465</t>
  </si>
  <si>
    <t>C69</t>
  </si>
  <si>
    <t>C265</t>
  </si>
  <si>
    <t>C696</t>
  </si>
  <si>
    <t>C248</t>
  </si>
  <si>
    <t>C628</t>
  </si>
  <si>
    <t>C647</t>
  </si>
  <si>
    <t>C256</t>
  </si>
  <si>
    <t>C652</t>
  </si>
  <si>
    <t>C558</t>
  </si>
  <si>
    <t>C622</t>
  </si>
  <si>
    <t>C253</t>
  </si>
  <si>
    <t>C74</t>
  </si>
  <si>
    <t>C468</t>
  </si>
  <si>
    <t>C324</t>
  </si>
  <si>
    <t>C623</t>
  </si>
  <si>
    <t>C711</t>
  </si>
  <si>
    <t>C669</t>
  </si>
  <si>
    <t>C674</t>
  </si>
  <si>
    <t>C77</t>
  </si>
  <si>
    <t>C298</t>
  </si>
  <si>
    <t>C530</t>
  </si>
  <si>
    <t>C251</t>
  </si>
  <si>
    <t>C279</t>
  </si>
  <si>
    <t>C302</t>
  </si>
  <si>
    <t>C609</t>
  </si>
  <si>
    <t>C612</t>
  </si>
  <si>
    <t>C458</t>
  </si>
  <si>
    <t>C450</t>
  </si>
  <si>
    <t>C79S</t>
  </si>
  <si>
    <t>C79B</t>
  </si>
  <si>
    <t>S79S</t>
  </si>
  <si>
    <t>C712</t>
  </si>
  <si>
    <t>C618</t>
  </si>
  <si>
    <t>C80</t>
  </si>
  <si>
    <t>C81</t>
  </si>
  <si>
    <t>C354</t>
  </si>
  <si>
    <t>C85</t>
  </si>
  <si>
    <t>C297</t>
  </si>
  <si>
    <t>C86</t>
  </si>
  <si>
    <t>C88</t>
  </si>
  <si>
    <t>C689</t>
  </si>
  <si>
    <t>C90</t>
  </si>
  <si>
    <t>C91</t>
  </si>
  <si>
    <t>C383B</t>
  </si>
  <si>
    <t>C383S</t>
  </si>
  <si>
    <t>C92</t>
  </si>
  <si>
    <t>C698</t>
  </si>
  <si>
    <t>C493</t>
  </si>
  <si>
    <t>C515</t>
  </si>
  <si>
    <t>C514</t>
  </si>
  <si>
    <t>C600</t>
  </si>
  <si>
    <t>C601</t>
  </si>
  <si>
    <t>C544</t>
  </si>
  <si>
    <t>C559</t>
  </si>
  <si>
    <t>C93</t>
  </si>
  <si>
    <t>C292</t>
  </si>
  <si>
    <t>C94</t>
  </si>
  <si>
    <t>C96</t>
  </si>
  <si>
    <t>C340</t>
  </si>
  <si>
    <t>C320</t>
  </si>
  <si>
    <t>C554</t>
  </si>
  <si>
    <t>C513</t>
  </si>
  <si>
    <t>C506</t>
  </si>
  <si>
    <t>C683</t>
  </si>
  <si>
    <t>C97</t>
  </si>
  <si>
    <t>C335</t>
  </si>
  <si>
    <t>C505</t>
  </si>
  <si>
    <t>C414</t>
  </si>
  <si>
    <t>C98</t>
  </si>
  <si>
    <t>C394</t>
  </si>
  <si>
    <t>C381</t>
  </si>
  <si>
    <t>C380</t>
  </si>
  <si>
    <t>C512</t>
  </si>
  <si>
    <t>C685</t>
  </si>
  <si>
    <t>C703</t>
  </si>
  <si>
    <t>C518</t>
  </si>
  <si>
    <t>C706</t>
  </si>
  <si>
    <t>C347</t>
  </si>
  <si>
    <t>C695</t>
  </si>
  <si>
    <t>C611</t>
  </si>
  <si>
    <t>C589</t>
  </si>
  <si>
    <t>C430</t>
  </si>
  <si>
    <t>C691</t>
  </si>
  <si>
    <t>C701</t>
  </si>
  <si>
    <t>C103</t>
  </si>
  <si>
    <t>C619</t>
  </si>
  <si>
    <t>C344</t>
  </si>
  <si>
    <t>C100</t>
  </si>
  <si>
    <t>C598</t>
  </si>
  <si>
    <t>C545</t>
  </si>
  <si>
    <t>C567</t>
  </si>
  <si>
    <t>C266</t>
  </si>
  <si>
    <t>C640</t>
  </si>
  <si>
    <t>C635</t>
  </si>
  <si>
    <t>C727</t>
  </si>
  <si>
    <t>C269</t>
  </si>
  <si>
    <t>C491</t>
  </si>
  <si>
    <t>C391</t>
  </si>
  <si>
    <t>C423</t>
  </si>
  <si>
    <t>C247</t>
  </si>
  <si>
    <t>HEMOCHROMATOSE (C282Y + H63D + S65C)</t>
  </si>
  <si>
    <t>C464</t>
  </si>
  <si>
    <t>C343</t>
  </si>
  <si>
    <t>C262</t>
  </si>
  <si>
    <t>C432</t>
  </si>
  <si>
    <t>C107</t>
  </si>
  <si>
    <t>C106</t>
  </si>
  <si>
    <t>C566</t>
  </si>
  <si>
    <t>C615</t>
  </si>
  <si>
    <t>C654</t>
  </si>
  <si>
    <t>C111</t>
  </si>
  <si>
    <t>C112</t>
  </si>
  <si>
    <t>C332</t>
  </si>
  <si>
    <t>C529</t>
  </si>
  <si>
    <t>Anticorps totaux (IgG)</t>
  </si>
  <si>
    <t>C113</t>
  </si>
  <si>
    <t>C599</t>
  </si>
  <si>
    <t>C590</t>
  </si>
  <si>
    <t>C434B</t>
  </si>
  <si>
    <t>C434S</t>
  </si>
  <si>
    <t>C117</t>
  </si>
  <si>
    <t>C438</t>
  </si>
  <si>
    <t>C118</t>
  </si>
  <si>
    <t>C478B</t>
  </si>
  <si>
    <t>C478S</t>
  </si>
  <si>
    <t>C363</t>
  </si>
  <si>
    <t>C120</t>
  </si>
  <si>
    <t>C121</t>
  </si>
  <si>
    <t>C728</t>
  </si>
  <si>
    <t>C532</t>
  </si>
  <si>
    <t>C289</t>
  </si>
  <si>
    <t>C122</t>
  </si>
  <si>
    <t>C123</t>
  </si>
  <si>
    <t>C375</t>
  </si>
  <si>
    <t>C479</t>
  </si>
  <si>
    <t>C124</t>
  </si>
  <si>
    <t>C614</t>
  </si>
  <si>
    <t>C125</t>
  </si>
  <si>
    <t>C400</t>
  </si>
  <si>
    <t>C126</t>
  </si>
  <si>
    <t>C651</t>
  </si>
  <si>
    <t>C334</t>
  </si>
  <si>
    <t>C370</t>
  </si>
  <si>
    <t>C258</t>
  </si>
  <si>
    <t>C490</t>
  </si>
  <si>
    <t>C509</t>
  </si>
  <si>
    <t>C517</t>
  </si>
  <si>
    <t>C264</t>
  </si>
  <si>
    <t>C697</t>
  </si>
  <si>
    <t>C410</t>
  </si>
  <si>
    <t>C129</t>
  </si>
  <si>
    <t>C411</t>
  </si>
  <si>
    <t>C502</t>
  </si>
  <si>
    <t>C360</t>
  </si>
  <si>
    <t>C409</t>
  </si>
  <si>
    <t>C323</t>
  </si>
  <si>
    <t>C366</t>
  </si>
  <si>
    <t>C131</t>
  </si>
  <si>
    <t>C132</t>
  </si>
  <si>
    <t>C133</t>
  </si>
  <si>
    <t>C616</t>
  </si>
  <si>
    <t>C508</t>
  </si>
  <si>
    <t>C662</t>
  </si>
  <si>
    <t>C293</t>
  </si>
  <si>
    <t>C557</t>
  </si>
  <si>
    <t>C494</t>
  </si>
  <si>
    <t>C135</t>
  </si>
  <si>
    <t>C299</t>
  </si>
  <si>
    <t>C541</t>
  </si>
  <si>
    <t>C469</t>
  </si>
  <si>
    <t>C137</t>
  </si>
  <si>
    <t>C555</t>
  </si>
  <si>
    <t>C578</t>
  </si>
  <si>
    <t>C306</t>
  </si>
  <si>
    <t>C437B</t>
  </si>
  <si>
    <t>C437S</t>
  </si>
  <si>
    <t>C139</t>
  </si>
  <si>
    <t>C313B</t>
  </si>
  <si>
    <t>C313S</t>
  </si>
  <si>
    <t>C140</t>
  </si>
  <si>
    <t>C587</t>
  </si>
  <si>
    <t>C595</t>
  </si>
  <si>
    <t>C379</t>
  </si>
  <si>
    <t>C393</t>
  </si>
  <si>
    <t>C699</t>
  </si>
  <si>
    <t>C396</t>
  </si>
  <si>
    <t>C141</t>
  </si>
  <si>
    <t>C580</t>
  </si>
  <si>
    <t>C390</t>
  </si>
  <si>
    <t>C547</t>
  </si>
  <si>
    <t>C283</t>
  </si>
  <si>
    <t>C649</t>
  </si>
  <si>
    <t>C476</t>
  </si>
  <si>
    <t>C342</t>
  </si>
  <si>
    <t>C371</t>
  </si>
  <si>
    <t>C404</t>
  </si>
  <si>
    <t>C142</t>
  </si>
  <si>
    <t>C511AB</t>
  </si>
  <si>
    <t>C511AS</t>
  </si>
  <si>
    <t>C144B</t>
  </si>
  <si>
    <t>C144S</t>
  </si>
  <si>
    <t>C511</t>
  </si>
  <si>
    <t>C143</t>
  </si>
  <si>
    <t>C664</t>
  </si>
  <si>
    <t>C146</t>
  </si>
  <si>
    <t>C624</t>
  </si>
  <si>
    <t>C145</t>
  </si>
  <si>
    <t>C281</t>
  </si>
  <si>
    <t>C147</t>
  </si>
  <si>
    <t>C705</t>
  </si>
  <si>
    <t>C568</t>
  </si>
  <si>
    <t>C670</t>
  </si>
  <si>
    <t>C148S</t>
  </si>
  <si>
    <t>C148B</t>
  </si>
  <si>
    <t>C573</t>
  </si>
  <si>
    <t>C408</t>
  </si>
  <si>
    <t>C603</t>
  </si>
  <si>
    <t>C151</t>
  </si>
  <si>
    <t>C41</t>
  </si>
  <si>
    <t>C540</t>
  </si>
  <si>
    <t>C152</t>
  </si>
  <si>
    <t>C327</t>
  </si>
  <si>
    <t>C723</t>
  </si>
  <si>
    <t>C290</t>
  </si>
  <si>
    <t>C565</t>
  </si>
  <si>
    <t>C300</t>
  </si>
  <si>
    <t>C301</t>
  </si>
  <si>
    <t>C714</t>
  </si>
  <si>
    <t>C357</t>
  </si>
  <si>
    <t>C525</t>
  </si>
  <si>
    <t>C459</t>
  </si>
  <si>
    <t>C261</t>
  </si>
  <si>
    <t>C310</t>
  </si>
  <si>
    <t>C153</t>
  </si>
  <si>
    <t>C154</t>
  </si>
  <si>
    <t>C155</t>
  </si>
  <si>
    <t>C537</t>
  </si>
  <si>
    <t>C535S</t>
  </si>
  <si>
    <t>C535B</t>
  </si>
  <si>
    <t>C156</t>
  </si>
  <si>
    <t>C157</t>
  </si>
  <si>
    <t>C158</t>
  </si>
  <si>
    <t>C163</t>
  </si>
  <si>
    <t>C164</t>
  </si>
  <si>
    <t>C643</t>
  </si>
  <si>
    <t>C166</t>
  </si>
  <si>
    <t>C167</t>
  </si>
  <si>
    <t>C169</t>
  </si>
  <si>
    <t>C168</t>
  </si>
  <si>
    <t>C171</t>
  </si>
  <si>
    <t>C170</t>
  </si>
  <si>
    <t>C367</t>
  </si>
  <si>
    <t>C721</t>
  </si>
  <si>
    <t>C542</t>
  </si>
  <si>
    <t>C175</t>
  </si>
  <si>
    <t>C519</t>
  </si>
  <si>
    <t>C672</t>
  </si>
  <si>
    <t>C406</t>
  </si>
  <si>
    <t>C176C (couché) ou 
C176D (debout)</t>
  </si>
  <si>
    <t>C178</t>
  </si>
  <si>
    <t>C287</t>
  </si>
  <si>
    <t>C657</t>
  </si>
  <si>
    <t>C179</t>
  </si>
  <si>
    <t>C341</t>
  </si>
  <si>
    <t>C561</t>
  </si>
  <si>
    <t>C180</t>
  </si>
  <si>
    <t>C321</t>
  </si>
  <si>
    <t>C720</t>
  </si>
  <si>
    <t>C443</t>
  </si>
  <si>
    <t>C181</t>
  </si>
  <si>
    <t>C329</t>
  </si>
  <si>
    <t>C182</t>
  </si>
  <si>
    <t>C273</t>
  </si>
  <si>
    <t>C627</t>
  </si>
  <si>
    <t>C577</t>
  </si>
  <si>
    <t>C593</t>
  </si>
  <si>
    <t>C428</t>
  </si>
  <si>
    <t>C704</t>
  </si>
  <si>
    <t>C257</t>
  </si>
  <si>
    <t>STEA</t>
  </si>
  <si>
    <t>C675</t>
  </si>
  <si>
    <t>C482</t>
  </si>
  <si>
    <t>C355</t>
  </si>
  <si>
    <t>POOL Streptococcique</t>
  </si>
  <si>
    <t>C355 + C482</t>
  </si>
  <si>
    <t>C629</t>
  </si>
  <si>
    <t>C671</t>
  </si>
  <si>
    <t>C637B</t>
  </si>
  <si>
    <t>C637S</t>
  </si>
  <si>
    <t>C687</t>
  </si>
  <si>
    <t>C686</t>
  </si>
  <si>
    <t>C259</t>
  </si>
  <si>
    <t>C315</t>
  </si>
  <si>
    <t>C678</t>
  </si>
  <si>
    <t>C524</t>
  </si>
  <si>
    <t>C187</t>
  </si>
  <si>
    <t>C584</t>
  </si>
  <si>
    <t>C189</t>
  </si>
  <si>
    <t>C487</t>
  </si>
  <si>
    <t>C726 (-15ANS)
C604 (FEMME)</t>
  </si>
  <si>
    <t>C610</t>
  </si>
  <si>
    <t>C325</t>
  </si>
  <si>
    <t>C716</t>
  </si>
  <si>
    <t>C214</t>
  </si>
  <si>
    <t>C215</t>
  </si>
  <si>
    <t>C570</t>
  </si>
  <si>
    <t>C585</t>
  </si>
  <si>
    <t>C582</t>
  </si>
  <si>
    <t>C456</t>
  </si>
  <si>
    <t>C475</t>
  </si>
  <si>
    <t>C713 (Nné)</t>
  </si>
  <si>
    <t>C680</t>
  </si>
  <si>
    <t>C216</t>
  </si>
  <si>
    <t>C218</t>
  </si>
  <si>
    <t>HT21</t>
  </si>
  <si>
    <t>C626</t>
  </si>
  <si>
    <t>C398</t>
  </si>
  <si>
    <t>C221</t>
  </si>
  <si>
    <t>C665</t>
  </si>
  <si>
    <t>C377</t>
  </si>
  <si>
    <t>C471</t>
  </si>
  <si>
    <t>C222</t>
  </si>
  <si>
    <t>charge virale ARN VIH2</t>
  </si>
  <si>
    <t>C667</t>
  </si>
  <si>
    <t>C226B</t>
  </si>
  <si>
    <t>C226S</t>
  </si>
  <si>
    <t>C483</t>
  </si>
  <si>
    <t>C466</t>
  </si>
  <si>
    <t>C227</t>
  </si>
  <si>
    <t>C228</t>
  </si>
  <si>
    <t>VITB2</t>
  </si>
  <si>
    <t>C229</t>
  </si>
  <si>
    <t>C231</t>
  </si>
  <si>
    <t>C233</t>
  </si>
  <si>
    <t>C234</t>
  </si>
  <si>
    <t>C235</t>
  </si>
  <si>
    <t>C236</t>
  </si>
  <si>
    <t>C237</t>
  </si>
  <si>
    <t>C724</t>
  </si>
  <si>
    <t>C244</t>
  </si>
  <si>
    <t>C631</t>
  </si>
  <si>
    <t>C282</t>
  </si>
  <si>
    <t xml:space="preserve">Service Biochimie et Biologie Moléculaire
Dr CHAPPUIS
Hôpital Labroissière
2 Rue Ambroise Paré
75475 Paris Cedex 10
</t>
  </si>
  <si>
    <t>Prendre RDV du lundi au mercredi
Mettre pack de glace pour garder réfrigéré l'envoi
Ne pas Congeler
Délai de rendu d'environ 2 mois</t>
  </si>
  <si>
    <t>11 DF
COMPOSE S
DF 11
S</t>
  </si>
  <si>
    <t>ANDROSTERONE
ETIOCHOLANOLONE
A+E
CETO</t>
  </si>
  <si>
    <t>17 OH STEROIDES URINAIRES
OH</t>
  </si>
  <si>
    <t>21 DF
DF 21</t>
  </si>
  <si>
    <t>5 HYDROXY-INDOLEACETATE
ACIDE 5 HYDROXY-INDOLACETIQUE</t>
  </si>
  <si>
    <t>6 TGN
6 MMP</t>
  </si>
  <si>
    <t>AC ANTI-BETA-2 GLYCOPROTEINE 1
B2GP1</t>
  </si>
  <si>
    <t>BP180 AC ANTI
BP230 AC ANTI
BPAG1 AC ANTI-
BPAG2 AC ANTI-
HERPES GESTATIONIS FACTOR
ANTI-HGF
HGF
HERPES GESTATIONIS</t>
  </si>
  <si>
    <t>VGCC
ANTICORPS ANTI-CANAUX CALCIQUES</t>
  </si>
  <si>
    <t>ANTICORPS ANTI-CANAUX POTASSIQUES
CANAUX POTASSIQUES
VGKC
LGI1
ANTICORPS ANTI-LGI1
CASPR2
ANTICORPS ANTI-CASPR2</t>
  </si>
  <si>
    <t>aCL
AC ANTI-CARDIOLIPIDE</t>
  </si>
  <si>
    <t>AC ANTI-ESTOMAC
ANTICORPS ANTI-CELLULES GASTRIQUES</t>
  </si>
  <si>
    <t>AC ANTI-CENp
ANTICORPS ANTI-CENTROMERE B</t>
  </si>
  <si>
    <t>AC ANTI-CELLULES STEROÏDES
ANTICORPS ANTI-SURRENALES
ANTICORPS ANTI-GLANDES SURRENALES</t>
  </si>
  <si>
    <t>ANCA
MPO
PR3
c-ANCA
p-ANCA
x-ANCA
ANCA ATYPIQUES
ANTI-MPO
ANTI-PR3
ANTI-MYELOPEROXYDASE
ANTI-PROTEINASE 3</t>
  </si>
  <si>
    <t>AC ANTI-LCA-1
AC ANTI-TISSUS
ANTI-LIVER CYTOSOL ANTIGEN 1</t>
  </si>
  <si>
    <t>AC ANTI-TUBULINE
AC ANTI-VIMENTINE
AC ANTI-VINCULINE</t>
  </si>
  <si>
    <t>EMA
ENDOMYSIUM</t>
  </si>
  <si>
    <t>FI
ANTICORPS ANTI-FI</t>
  </si>
  <si>
    <t>AC ANTI-KERATINE
AC ANTI-PERINUCLEAIRES
AC ANTI-PROFILAGGRINE
AC ANTI-STRATUM CORNEUM
AKA</t>
  </si>
  <si>
    <t>GM1
GM2
GD1a
GD1b
GQ1b
ANTI-GM1
ANTI-GM2
ANTI-GD1a
ANTI-GD1b
ANTI-GQ1b
ANTI-GANGLIOSIDES
ANTI-GLYCOLIPIDES
AC ANTI-SULFATIDES
ANTI-SULFATIDES</t>
  </si>
  <si>
    <t>AC ANTI-GLUTEN
GLIADINE (AC anti-)
GLUTEN
IgA SPECIFIQUES ANTI-GLUTEN
IgG SPECIFIQUES ANTI-GLUTEN
GLIADINE DEAMINEE
GLIADINE DESAMINEE
GLIADINE DEAMIDEE</t>
  </si>
  <si>
    <t>ANNA-1 AC ANTI-
HU</t>
  </si>
  <si>
    <t>AC ANTI-MICROSOMES (de foie et de rein)
AC ANTI-TISSU
Ac anti-réticulum endoplasmique
ANTICORPS ANTI-CYTOCHROME P450 II D6
LKM1</t>
  </si>
  <si>
    <t>MAG
MYELINE ASSOCIATED GLYCOPROTEIN</t>
  </si>
  <si>
    <t>Pemphigoïde bulleuse
ANTI-MEMBRANE EPIDERMIQUE
ANTI-MB</t>
  </si>
  <si>
    <t>GOODPASTURE (syndrome de)
ANTI-MBG
ANTI-GBM</t>
  </si>
  <si>
    <t>AC ANTI-M2
AC ANTI-M5
AMA
AC ANTI TISSUS
ANTI-E2
ANTI-PDH
ANTI-PYRUVATE DESHYDROGENASE</t>
  </si>
  <si>
    <t>AC ANTI-ACTINE
AC ANTI-TISSUS
ASMA
ACTINE
AC ANTI SMA</t>
  </si>
  <si>
    <t>Ac anti-Ri
Ac anti-Yo
Ac anti-Hu</t>
  </si>
  <si>
    <t>NMO
Aquaporine 4
AQP4
DEVIC
Neuromyelite optique</t>
  </si>
  <si>
    <t>AC ANTI-ESPACE INTERCELLULAIRE
AC ANTI-MEMBRANE BASALE EPIDERMIQUE
AC ANTI SUBSTANCE INTERCELLULAIRE
ANTI-SIC
ANTI-MB
ANTICORPS ANTI-EPIDERME</t>
  </si>
  <si>
    <t>Ac ANTI-CITRULLINE
CCP
AC ANTI-CCP-2
ACPA</t>
  </si>
  <si>
    <t>PROTHROMBINE
AC ANTI</t>
  </si>
  <si>
    <t>NMDAR
NMDA récepteur
N-méthyl-D-aspartate (NMDAR)
NMDA R</t>
  </si>
  <si>
    <t>AC ANTI-RECEPTEURS DE LA TSH
TSAb
TSI
TRAb
TRAK
LATS
TSAb
TBII
TSAb
TBIAb
TSI</t>
  </si>
  <si>
    <t>AC ANTI-PLAQUE MOTRICE
AC ANTI-THYMUS
MYASTHENIE
ANTI-Rach</t>
  </si>
  <si>
    <t>AC ANTI-PROTEINES RIBOSOMALES P
AC ANTI-RIBOSOMES P</t>
  </si>
  <si>
    <t>AC ANTI-ANTIGENES SOLUBLES DU FOIE
AC ANTI-SLA-LP</t>
  </si>
  <si>
    <t>RO
SSA</t>
  </si>
  <si>
    <t>AC ANTI-ESPACES INTERCELLULAIRES
PEMPHIGUS
AC ANTI-ICS</t>
  </si>
  <si>
    <t>AC ANTI-tTG
TTG
TRANSGLUTAMINASE TISSULAIRE (AC ANTI-)</t>
  </si>
  <si>
    <t>Yo
AC ANTI APCA1</t>
  </si>
  <si>
    <t>Anticorps anti-synthetases (PL7, PL12, EJ, OJ)
Myosite (PL7, PL12, EJ, OJ, SRP, Mi2, Ku, PM/Scl)
Synthetase (PL7, PL12, EJ, OJ)
Ac anti-SRP
Ac anti-Mi2
Ac anti-EJ, OJ</t>
  </si>
  <si>
    <t>ANTIGENE CARCINO-EMBRYONNAIRE
Ag CARCINO-EMBRYONNAIRE</t>
  </si>
  <si>
    <t>ACIDE TRANS-TRANS-MUCONIQUE
ttMA</t>
  </si>
  <si>
    <t>ADRENO-CORTICOTROPIC HORMONE
CORTICOSTIMULINE
CORTICOTROPHINE</t>
  </si>
  <si>
    <t>ANTIDIURETIC HORMONE
ARGININE-VASOPRESSINE
VASOPRESSINE
HORMONE ANTIDIURETIQUE</t>
  </si>
  <si>
    <t>CRYSTAL METH
ECSTASY</t>
  </si>
  <si>
    <t>G ADIOL
GLYCURONIDE D'ANDROSTANEDIOL
3 ALPHA ANDROSTANEDIOL</t>
  </si>
  <si>
    <t>DELTA 4-ANDROSTENEDIONE
D4</t>
  </si>
  <si>
    <t>ANTI-PROTHROMBINASE
LUPUS ANTICOAGULANT
ACC
temps de venin de vipère
LA</t>
  </si>
  <si>
    <t>AT III
ANTITHROMBINE III
AT III ACTIVITE</t>
  </si>
  <si>
    <t>ROCHALIMAEA
GRIFFES DU CHAT (Maladie des)
MALADIE DES GRIFFES DU CHAT
GRIFFES DU CHAT
LYMPHORETICULOSE BENIGNE D'INOCULATION</t>
  </si>
  <si>
    <t>PROTEINE 52K
PROTEINE DE BENCE-JONES
PROTEINES THERMO SOLUBLE
PROTEINURIE CHAINES LEGERES
CHAINES LEGERES RECHERCHE
IMMUNOFIXATION DES URINES De 24H00
IMMUNOFIXATION</t>
  </si>
  <si>
    <t>FIEVRE DE MALTE
ROSE BENGALE
WRIGHT (diagnostic de)</t>
  </si>
  <si>
    <t>Ag TAG 72
TAG72
724</t>
  </si>
  <si>
    <t>hCT
TCT
THYROCALCITONINE</t>
  </si>
  <si>
    <t>C. fetus
C. JEJUNI</t>
  </si>
  <si>
    <t>CANNABIS
THC</t>
  </si>
  <si>
    <t>SMP
LMC
Polyglobulie primitive
maladie de Vaquez
Thrombocytémie essentielle
Splénomégalie myéloïde
Myélofibrose primitive
Hyperéosinophilie
Leucémie myélomonocytaire chronique
Syndromes lymphoprolifératifs chroniques
LLC
Myélome
Myélome multiple
Gammapat</t>
  </si>
  <si>
    <t>ADRENALINE
DOPAMINE
NORADRENALINE</t>
  </si>
  <si>
    <t>LIBRES DOSAGE
FREELITE</t>
  </si>
  <si>
    <t>OPL
ORNITHOSE/PSITTACOSE
PSITTACOSE</t>
  </si>
  <si>
    <t>CICLOSPORINE A
NEORAL</t>
  </si>
  <si>
    <t>C1 INHIBITEUR PONDERAL
C1 INHIBITEUR
INHIBITEUR DE LA C1 ESTERASE
C1 inh</t>
  </si>
  <si>
    <t>CIC
IMMUNS COMPLEXES CIRCULANTS</t>
  </si>
  <si>
    <t>BACILLE DE BORDET-GENGOU
BORDETELLA PERTUSSIS</t>
  </si>
  <si>
    <t>COMPOSE F
F
CLU
FCU
FLU
F</t>
  </si>
  <si>
    <t>CBG
TRANSCORTINE</t>
  </si>
  <si>
    <t>CROSS-LAPS®
TELOPEPTIDES C TERMINAL
TELOPEPTIDES DU COLLAGENE I
PEPTIDES DE DEGRADATION DU COLLAGENE</t>
  </si>
  <si>
    <t>FILTRATION GLOMERULAIRE, débit
DFG - Débit de filtration glomerulaire</t>
  </si>
  <si>
    <t>CMV
VIRUS DES INCLUSIONS CYTOMEGALIQUES</t>
  </si>
  <si>
    <t>DHA
DHEA</t>
  </si>
  <si>
    <t>DHAS
DHEA
SDHA
SDHEA
SULFATE DE DEHYDROEPIANDROSTERONE</t>
  </si>
  <si>
    <t>N-DESMETHYLDIAZEPAM
NOVAZAM®
PRAXADIUM
VALIUM</t>
  </si>
  <si>
    <t>FASCIOLA HEPATICA
GRANDE DOUVE</t>
  </si>
  <si>
    <t>HEMOGLOBINOPATHIE
HEMOGLOBINES (étude des)
E6V
BETA-GLOBINE</t>
  </si>
  <si>
    <t>EPSTEIN BARR VIRUS
MNI(SEROLOGIE)</t>
  </si>
  <si>
    <t>ELECTROPHORESE DES PROTEINES
PROTEINOGRAMME
IMMUNOGLOBULINE MONOCLONALE
Ig MONOCLONALE
PIC MONOCLONAL, dosage
EPP</t>
  </si>
  <si>
    <t>TBE
ENCEPHALITE VERNO ESTIVALE
MEVE
FSME</t>
  </si>
  <si>
    <t>POLIOVIRUS
POLIOMYELITE</t>
  </si>
  <si>
    <t>ANGIOCONVERTASE
ECA</t>
  </si>
  <si>
    <t>17 BETA ESTRADIOL
E 2
ESTROGENES SERIQUES
OESTRADIOL
O 2</t>
  </si>
  <si>
    <t>E 1
ESTROGENES SERIQUES
OESTRONE
O 1</t>
  </si>
  <si>
    <t>R506Q
Mutation p.Arg506Glu
Leiden
MUTATION DU FACTEUR V LEIDEN</t>
  </si>
  <si>
    <t>COFACTEUR DE LA RISTOCETINE
WILLEBRAND FACTOR
RISTOCETINE
VWF:COR
VON WILLEBRAND FACTOR</t>
  </si>
  <si>
    <t>ROSETTE RHUMATOÏDE
LATEX WAALER ROSE
FR</t>
  </si>
  <si>
    <t>DIGESTION DES SELLES
COPROLOGIE FONCTIONNELLE</t>
  </si>
  <si>
    <t>VIRUS AMARIL
YFV
VFJ</t>
  </si>
  <si>
    <t>HAMA
Ac anti-murins
Ac IgG anti-souris</t>
  </si>
  <si>
    <t>FIEVRE HEMORRAGIQUE A SYNDROME RENAL
FHSR
HFRS
HANTAAN
SEOUL
PUUMALA</t>
  </si>
  <si>
    <t>SCORE ROMA
ROMA</t>
  </si>
  <si>
    <t>MUTATION p.His63Glu
MUTATION p.Ser65Cys
HFE
MUTATION DU GENE HFE</t>
  </si>
  <si>
    <t>HFE
HFE1</t>
  </si>
  <si>
    <t>ELECTROPHORESE DES HEMOGLOBINES
RECHERCHE DE DREPANOCYTOSE
RECHERCHE DE THALASSEMIE
HEMOGLOBINOPATHIE
DREPANOCYTOSE
THALASSEMIE</t>
  </si>
  <si>
    <t>Ag AUSTRALIA
AC ANTI-HB Core
AC ANTI-HBc
AC ANTI-HBe
ADN VHB
AC ANTI-HBs
Ag HBs
ANTI-HBc IgM
HBV
VHB
Ag HBe
HBeAg
Ac anti-HBe
VACCINATION
ADN VHB
HBV DNA
CHARGE VIRALE VHB
HBV GENOTYPE
Ac anti-HB Core IgM
Ac anti-HBc IgM</t>
  </si>
  <si>
    <t>AC ANTI-VHC
AC ANTI-HEPATITE C
ARN  DU VIRUS DE L'HEPATITE C
GENOTYPAGE DU VIRUS DE L'HEPATITE C
RIBA
VHC
HCV
VHC CONFIRMATION
ARN VHC
HCV RNA
CHARGE VIRALE VHC
QUANTIFICATION ARN VHC
VHC GENOTYPE
HCV GENOTYPE</t>
  </si>
  <si>
    <t>AC ANTI-DELTA VIRUS
AC ANTI-HEPATITE DELTA
Ag DELTA VIRUS
DELTA VIRUS ANTICORPS
DELTA VIRUS ANTIGENE
VHD
HDV
AC ANTI-DELTA IgM
DELTA VIRUS
ARN DELTA
ARN VHD
HDV RNA
AC ANTI-HEPATITE DELTA IgM</t>
  </si>
  <si>
    <t>VHE
HEV
ARN VHE
AC ANTI-HEPATITE E
IgM ANTI VHE
IgG ANTI VHE</t>
  </si>
  <si>
    <t>ANTIGENES LEUCOPLAQUETTAIRES
B27
B5
HISTOCOMPATIBILITE
B51
HLAA29</t>
  </si>
  <si>
    <t>ANTIGENES LEUCOPLAQUETTAIRES
TYPAGE HLA II
HLA DR4
HLA DR3
HLA DR2
HLA DR1
HLA DQ2
HLA DQ8
HLA DQB1*0602</t>
  </si>
  <si>
    <t>A.M.H.
H.A.M.
M.I.S.</t>
  </si>
  <si>
    <t>GH
HORMONE SOMATOTROPE
hGH
SOMATHORMONE
SOMATOTROPHINE
STH</t>
  </si>
  <si>
    <t>PNH CLONE
CLONE HPN
HEMOGLOBINURIE PAROXYSTIQUE NOCTURNE
MARCHIAFAVA MICHELLI</t>
  </si>
  <si>
    <t>HOMOVANILLATE
ACIDE HOMOVANILLIQUE</t>
  </si>
  <si>
    <t>IgA
IgA SALIVAIRES
IMMUNOGLOBULINES A</t>
  </si>
  <si>
    <t>IgD TOTALES
IMMUNOGLOBULINES D</t>
  </si>
  <si>
    <t>CLA MIXTE
MAST CLA ALLERGÈNES MIXTES
MULTI-ALLERGÈNES MIXTES SÉPARÉS
ALLERGÈNES MULTIPLES MIXTES SÉPARÉS
CLA
CLA 30
CLA30</t>
  </si>
  <si>
    <t>CLA PNEUMALLERGÈNES
CLA 30
CLA
MAST CLA
MULTI-ALLERGÈNES SÉPARÉS RESPIRATOIRES
ALLERGÈNES MULTIPLES SÉPARÉS RESPIRATOIRES
CLA30</t>
  </si>
  <si>
    <t>CLA TROPHALLERGÈNES
CLA
MAST CLA ALLERGÈNES ALIMENTAIRES
MULTI-ALLERGÈNES SÉPARÉS ALIMENTAIRES
ALLERGÈNES MULTIPLES SÉPARÉS ALIMENTAIRES
CLA 30
CLA30</t>
  </si>
  <si>
    <t>INSULINE GROWTH FACTOR
SMC
SOMATOMEDINE C</t>
  </si>
  <si>
    <t>IGF II
Insulin Growth Factor II</t>
  </si>
  <si>
    <t>PHENOTYPAGE
MARQUEURS DE LEUCEMIE
LEUCEMIE AIGUE
HEMOPATHIE AIGUE</t>
  </si>
  <si>
    <t>PHENOTYPAGE LYMPHOCYTAIRE
SCORE DE MATUTES
SOUS-POPULATIONS LYMPHOCYTAIRES
MARQUEURS LYMPHOCYTAIRES T
MARQUEURS LYMPHOCYTAIRES B
HEMOPATHIE LYMPHOÏDE
RECHERCHE DE SYNDROME LYMPHOPROLIFERATIF CHRONIQUE
LLC</t>
  </si>
  <si>
    <t>IF
IMMUNOELECTROPHORESE DES PROTEINES
ISOELECTROFOCALISATION LCR/SERUM
BANDES OLIGOCLONALES LCR
OLIGOCLONALITE LCR
SCLEROSE EN PLAQUE
FOCALISATION ISOELECTRIQUE
ISOFOCALISATION
PROFIL OLIGOCLONAL LCR</t>
  </si>
  <si>
    <t>INH
RIMIFON®
RIFATER
RIFINAH
TEST D'ACETYLATION</t>
  </si>
  <si>
    <t>ALLO-IMMUNISATION
HETEROZYGOTIE KELL
GENOTYPAGE K1/K2</t>
  </si>
  <si>
    <t>LTE4
PROTOCOLE   CHOCSAC</t>
  </si>
  <si>
    <t>T3, T4, T8
LYMPHOCYTES CD4
CD4
MARQUEURS LYMPHOCYTAIRES T</t>
  </si>
  <si>
    <t>MELATONINE URINAIRE
SMT
5-SMT</t>
  </si>
  <si>
    <t>METHOXY-AMINES
METHOXYLES (dérivés)
NORMETANEPHRINE</t>
  </si>
  <si>
    <t>VARIANT THERMOLABILE DE LA MTHFR
MUTATION c.665C&gt;T
p.Ala222Val</t>
  </si>
  <si>
    <t>GENE CFTR
FIBROSE KYSTIQUE DU PANCREAS
PANCREATITE HEREDITAIRE
INFERTILITE MASCULINE
AGENESIE BILATERALE DES CANAUX DEFERENTS
VARIANT 5T</t>
  </si>
  <si>
    <t>PROTHROMBINE(MUTATION)
mutation gène facteur II</t>
  </si>
  <si>
    <t>TUBERCULOSE
BK</t>
  </si>
  <si>
    <t>UREAPLASMA UREALYTICUM
MYCOPLASMA HOMINIS
Ac ANTI U.UREALYTICUM</t>
  </si>
  <si>
    <t>ENOLASE SPECIFIQUE
NEURON SPECIFIC ENOLASE</t>
  </si>
  <si>
    <t>MORPHINE
PHOLCODINE
HEROINE
CODEINE</t>
  </si>
  <si>
    <t>VIRUS OURLIEN
SEROLOGIE OURLIENNE</t>
  </si>
  <si>
    <t>GAMMA CARBOXYGLUTAMIC ACID
BGP
GLA  PROTEINE OSSEUSE</t>
  </si>
  <si>
    <t>TRILEPTAL
10-HYDROXY-CARBAZEPINE</t>
  </si>
  <si>
    <t>5eme MALADIE
ANASARQUE FOETO-PLACENTAIRE
MORT FOETALE IN UTERO</t>
  </si>
  <si>
    <t>ALEPSAL
BARBITEMIE (Dosage)
GARDENAL</t>
  </si>
  <si>
    <t>DIHYDAN®
DIPHENYL-HYDANTOÏNE</t>
  </si>
  <si>
    <t>B ALP
BONE ALP
ISO-ENZYMES DE LA PHOSPHATASE ALCALINE
OSTASE
PALO</t>
  </si>
  <si>
    <t>PNEUMOCYSTIS CARINII
PNEUMOCYSTOSE</t>
  </si>
  <si>
    <t>VIRUS JC
POLYOMAVIRUS JCV
JCV
JC VIRUS
CHARGE VIRALE JCV</t>
  </si>
  <si>
    <t>P5
PREG</t>
  </si>
  <si>
    <t>DELTA 5-PREGNENOLONE
DELTA 5-STEROIDE
OHPre</t>
  </si>
  <si>
    <t>OH PROGESTERONE
OHP
17 ALPHA, HYDROXY-PROGESTERONE
17 OH P
OHP4</t>
  </si>
  <si>
    <t>PROTEINE S TOTALE Ag
PS TOTALE Ag
PROTEINE S TOT Ag</t>
  </si>
  <si>
    <t>PROTEINE S100
S100BETA</t>
  </si>
  <si>
    <t>TUBERCULOSE
MYCOBACTERIUM TUBERCULOSIS</t>
  </si>
  <si>
    <t>FACTEUR DE DAHLBACK
RPCA</t>
  </si>
  <si>
    <t>RHD
GENOTYPAGE RHESUS
ADN FOETAL CIRCULANT
RHD NON INVASIF SANG MATERNEL</t>
  </si>
  <si>
    <t>ACIDE ACETYLSALICYLIQUE
ASPIRINE</t>
  </si>
  <si>
    <t>PARATYPHOÏDE A, B et C
TYPHOÏDE</t>
  </si>
  <si>
    <t>SQUAMOUS CELL CARCINOMA
TA 4</t>
  </si>
  <si>
    <t>5-HT
5 HYDROXY-TRYPTAMINE</t>
  </si>
  <si>
    <t>PROTEINE SPECIFIQUE DE TRANSPORT DE LA TESTOSTERONE
SBP
SHBG
TeBG
TEGB</t>
  </si>
  <si>
    <t>MALADIE LIEE A L'X
SRY
AMBIGUITE SEXUELLE
HYPERPLASIE CONGENITALE DES SURRENALES
ADN FOETAL CIRCULANT
SEXE CHROMOSOMIQUE</t>
  </si>
  <si>
    <t>SOUS-UNITE ALPHA A HORMONES HYPOPHYSAIRES
FSH (sous-unité ALPHA libre)
hCG (sous-unité ALPHA libre)
LH (sous-unité ALPHA libre)
TSH (sous-unité ALPHA libre)</t>
  </si>
  <si>
    <t>MINKOWSKY-CHAUFFARD
RESISTANCE OSMOTIQUE</t>
  </si>
  <si>
    <t>LIPIDES TOTAUX DANS LES SELLES
GRAISSES DANS LES SELLES</t>
  </si>
  <si>
    <t>ANTIGENES BACTERIENS SOLUBLES
PNEUMOCOQUE
STREPTOCOQUE</t>
  </si>
  <si>
    <t>SMP
BILAN SMP
TE,PV,SMM</t>
  </si>
  <si>
    <t>DIGEORGE
WILLIAMS ET BEUREN
SMITH MAGENIS
WOLF HIRSCHHORN
ANGELMAN
PRADER-WILLI
CRI DU CHAT</t>
  </si>
  <si>
    <t>FT3
T3 L
TRI-IODOTHYRONINE
REVERSE T3
REVERSE TRIIODOTHYRONINE
RT3
T3R TRI-IODOTHYRONINE</t>
  </si>
  <si>
    <t>FK506
PROGRAF®</t>
  </si>
  <si>
    <t>TAENIA
CYSTICERCOSE</t>
  </si>
  <si>
    <t>Ac ANTI-TETANOS
CONTROLE D'IMMUNITE ANTITETANIQUE</t>
  </si>
  <si>
    <t>hTG
Tg</t>
  </si>
  <si>
    <t>HT21
MARQUEURS SERIQUES MATERNELS DE LA TRISOMIE 21 FOETALE
MSM T 21</t>
  </si>
  <si>
    <t>T. AMERICAINE
Maladie de Chagas</t>
  </si>
  <si>
    <t>AIDS
SIDA
ANTIRETROVIRAUX
ARV
RALTEGRAVIR
ELVITEGRAVIR
DOLUTEGRAVIR
PI
IP
NRTI
INRT
NNRTI
INNRT
AC ANTI-VIH
Ag VIH1 (P24/P25)
LAV
RT
REVERSE TRANSCRIPTASE
HIV
WESTERN BLOT HIV
CHARGE VIRALE VIH1
Ag P24
ARN HIV
ARN VIH
ADN CELLULAIRE
PROVIRAL
RETRO-TRANSC</t>
  </si>
  <si>
    <t>1,25 DIHYDROXYCHOLECALCIFEROL
1,25 HYDROXYCHOLECALCIFEROL
25 HYDROXYCHOLECALCIFEROL
25 OH D2
25 OH D3
CALCITRIOL</t>
  </si>
  <si>
    <t>NICOTINAMIDE
VITAMINE B 3</t>
  </si>
  <si>
    <t>ACIDE VANYLMANDELIQUE
VANYLMANDELATE</t>
  </si>
  <si>
    <t>TROPHERYMA WHIPPLEI
WHIPPLEI
TROPHERYMA WHIPPELII
WHIPPELII</t>
  </si>
  <si>
    <t>D-XYLOSE
TEST AU D-XYLOSE</t>
  </si>
  <si>
    <t xml:space="preserve">CHU de Brabois
Laboratoire d'Hémostase
Avenue du Morva
54511 Vandoeuvre-les-Nancy
</t>
  </si>
  <si>
    <t xml:space="preserve">Laboratoire d'Hématologie
Hôpital Saint Antoine
Rue du Faubourg Saint Antoine
75571 Paris Cedex 12
</t>
  </si>
  <si>
    <t xml:space="preserve">TOXILABO
Rue Pierre Adolphe Bobierre
44300 Nantes
</t>
  </si>
  <si>
    <t xml:space="preserve">EFS Rhône Alpes - Site de Grenoble
Exploration fonctionnelle de l'Angioedème
29 Avenue Maquis du Grésivaudon
38700 La Tronche
</t>
  </si>
  <si>
    <t xml:space="preserve">EFS Lorraine Champagne
10 Avenue de Bourgogne
54511 Vandoeuvre-les-Nancy
</t>
  </si>
  <si>
    <t xml:space="preserve">Hôpital Pitié Salpêtrière
Laboratoire d'immuno-chimie
Boulevard de l'hôpital
75651 Paris Cedex 13
</t>
  </si>
  <si>
    <t>Réception des prélèvements du lundi au vendredi de 8h30 à 16h30
Samedi, dimanche et jours fériés : Fermé</t>
  </si>
  <si>
    <t xml:space="preserve">Hospices Civils de Lyon
Groupement Hospitalier Sud - Immunologie (Bât. 3D)
165 Chemin du Grand Revoyet
69495 Pierre Bénite Cedex
</t>
  </si>
  <si>
    <t>LCR prélevés sur tube conique en plastique (tubes en verrecet poudrier refusés)
Température réfrigérée dans un délai entre 2 et 14 jours
Autre téléphone : 04.78.36.30.68</t>
  </si>
  <si>
    <t>Unité Inserm U464
Faculté de Médecine Nord
Boulevard Pierre Dramard
13344 Marseille Cedex 15</t>
  </si>
  <si>
    <t xml:space="preserve">Centre Régional de Pharmacovigilance de Limoges
Hôpital Dupuytren - CHU
Laboratoire de Pharmacologie
2 Avenue Martin-Luther-King
87072 Limoges Cedex
</t>
  </si>
  <si>
    <t>CNR Arbovirus - IHU Méditerrannée infection
1er étage, Laboratoire n°114
19-21 Boulevard Jean Moulin
13005 Marseille</t>
  </si>
  <si>
    <t xml:space="preserve">Laboratoire d'Hématologie
Hôpital Robert Debré
Avenue du Général Koenig
51092 Reims Cedex
</t>
  </si>
  <si>
    <t>Noter l'heure de prélèvement, l'heure de l'injection ainsi que sa posologie
Se fait 24h/24 et 7jr/7
En garde, faire confirmer l'envoi par le prescripteur et appeler un taxi</t>
  </si>
  <si>
    <t>CHU Maison Blanche - Service Génétique
POL BOUIN
45 Rue Cognacq Jay
51092 Reims Cedex</t>
  </si>
  <si>
    <t>Tracer sur le cahier spécifique ( Noter la date de réception, la date d'envoi et le N° flyer)
Faire un Fyer : CHU Robert Debré et Préciser CHU Maison Blanche - Service Génétique</t>
  </si>
  <si>
    <t>Préciser le traitement, la posologie et l'heure de la dernière prise
Flyer : CHU Robert Debré
Préciser CHU Maison Blanche - Service  Génétique</t>
  </si>
  <si>
    <t xml:space="preserve">CHU Robert Debré - Réception centralisée des prélèvements
1 rue Général Koenig
51092 Reims
</t>
  </si>
  <si>
    <t xml:space="preserve">CHU Nancy
Laboratoire d'hématologie
Rue du Morvan
54500 Vandoeuvre-les-Nancy
</t>
  </si>
  <si>
    <t>Hôpital Robert Debré
Laboratoire d'immunologie
Avenue du Général Koenig
51092 Reims Cedex</t>
  </si>
  <si>
    <t xml:space="preserve">Laboratoire Claude LEVY
Avenue de Verdun
94200 Ivry-sur-Seine
</t>
  </si>
  <si>
    <t xml:space="preserve">Hôpital Bicêtre
Laboratoire Hématologie
Rue du Général Leclerc
97278 Le Kremlin Bicêtre
</t>
  </si>
  <si>
    <t>Sur RDV du lundi au mercredi
GR frais envoyé avec pack réfrigérant</t>
  </si>
  <si>
    <t xml:space="preserve">CHRU Lille
</t>
  </si>
  <si>
    <t>Préchauffer les tubes secs et citratés à 37°C et mettre à l'étuve pdt 2h (comme pour une cryo)Envoi vers le CHRU Lille via la navette de BLD (qui part à 13h).
Donc uniquement du lundi au jeudi.</t>
  </si>
  <si>
    <t xml:space="preserve">Hôpital Cochin - Bâtiment Jena Dausset
Centre de tri du laboratoire rez de jardin
à l'attention de la Pharmacologie
27 rue du Faubourg St Jacques
75014 Paris
</t>
  </si>
  <si>
    <t xml:space="preserve">Laboratoire de pharmacologie et Toxicologie
CHU APHP
104 Boulevard Raymond Poincaré
92380 Garches
</t>
  </si>
  <si>
    <t>Date et heure de prélèvement
Traitement
Date et heure de dernière prise de traitement</t>
  </si>
  <si>
    <t>Hopital Paul Brousse
Laboratoire de Virologie
12 Avenue Paul Vaillant Couturier
94800 Villejuif</t>
  </si>
  <si>
    <t xml:space="preserve">EFS Brabois
10 Avenue de Bougogne
54511 Vandoeuvre-les-Nancy
</t>
  </si>
  <si>
    <t>Goupe Hospitalier Henri Mondor
Centre National de référence des Hépatites B, C et Delta
51 Avenue du Mlle de Lattre de Tassigny
94000 Créteuil Cedex</t>
  </si>
  <si>
    <t xml:space="preserve">Laboratoire d'exploration fonctionnelle par les isotopes
Plateau technique de biologie
Nouvel Hôpital Civil
Place de l'hôpital
67094 Strasbourg Cedex
</t>
  </si>
  <si>
    <t xml:space="preserve">Laboratoire Pharmacologie
Dr Marquet
Hôpital Dupuytren
87000 Limoges
</t>
  </si>
  <si>
    <t xml:space="preserve">Laboratoire Parasitologie
Hôpital Maison Blanche
Rue Cognacq-Jay
51092 Reims Cedex
</t>
  </si>
  <si>
    <t xml:space="preserve">Laboratoire Pharmacologie et Toxicologie
Hôpital J.Minjoz
2 Boulevard Alexandre Fleming
25030 Besancon Cedex
</t>
  </si>
  <si>
    <t xml:space="preserve">Laboratoire de Toxicologie
Brabois
54035 Nancy
</t>
  </si>
  <si>
    <t xml:space="preserve">Laboratoire d'hématologie
Hôpital Robert Debré
Avenue du Général Koenig
51092 Reims cedex
</t>
  </si>
  <si>
    <t>Sur RDV du lundi au vendredi (hors jours férié) avant 14h
Patient à jeûn strict
Arrêt des AINS 3 jours auparavant
Arrêt de l'aspirine et des anti-P2Y12 (Plavix, Efient, Brilique, Kengrexal) 10 jours auparavant</t>
  </si>
  <si>
    <t xml:space="preserve">Laboratoire de Pharmacologie
Hôpital Maison Blanche
Rue Cognacq Jay
51092 Reims cedex
</t>
  </si>
  <si>
    <t xml:space="preserve">Laboratoire de Biochimie et Biologie Moléculaire
Hôpital d'adultes de Brabois
Rue du Morvan
54511 Vandoeuvre-les-Nancy
</t>
  </si>
  <si>
    <t>Prendre RDV avant de prélever.
Faire parvenir le jour même.
Ne surtout pas centrifuger les tubes</t>
  </si>
  <si>
    <t>Laboratoire Hématologie
Hôpital Robert Debré
Avenue du Général Koenig
51092 Reims Cedex</t>
  </si>
  <si>
    <t>24h/24 &amp; 7jr/7
En garde, appeler un taxi après confirmation de l'envoi par le prescripteur
Renseigner la date du début de traitement, dosage curatif ou préventif
Si décongeler en arrivant chez nous, l'envoyer décongeler mais le préciser sur la feuille d'envoi</t>
  </si>
  <si>
    <t xml:space="preserve">Laboratoire Parasitologie
Hôpital Robert Debré
Avenue du Général koenig
51092 Reims Cedex
</t>
  </si>
  <si>
    <t xml:space="preserve">Cn Mycoses invasives et Antifongiques
Institut Pasteur
25 rue du Dr Roux
75724 Paris Cedex 15
</t>
  </si>
  <si>
    <t xml:space="preserve">Laboratoire Microbiologie NECKER
Rue de Sèvres
75743 Paris Cedex 15
</t>
  </si>
  <si>
    <t>ANAPATH
CH Troyes
101 Avenue Anatole France
10000 Troyes</t>
  </si>
  <si>
    <t xml:space="preserve">Laboratoire Génétique Moléculaire
Hôpital Bicêtre
Rue du Général Leclerc
94275 Le Kremlin Bicêtre Cedex
</t>
  </si>
  <si>
    <t xml:space="preserve">Laboratoire Génétique Molécilaire
Hôpital Bicêtre
Rue du Général Leclerc
94275 Le Kremlin Bicêtre Cedex
</t>
  </si>
  <si>
    <t xml:space="preserve">Laboratoire de Génétique Pr Gaillard
Hôpital Maison Blanche
45 Rue Cognacq Jay
51090 Reims
</t>
  </si>
  <si>
    <t>Flyer : CHU Robert Debré
Prélèvement retransmis au laboratoire génétique moléculaire de Lille</t>
  </si>
  <si>
    <t xml:space="preserve">Laboratoire Biochimie Kremlin Bicêtre
78 Rue du Général Leclerc
94275 Le Kremlin Bicêtre
</t>
  </si>
  <si>
    <t>Laboratoire de Biologie et Génétique Moléculaire
Hôpital St Antoine
Rue du Faubourg St Antoine
75012 Paris</t>
  </si>
  <si>
    <t xml:space="preserve">Laboratoire Génétique Moléculaire
Hôpital Bicêtre
Rue du Général Leclerc
94275 Le Kremlin Bicêtre
</t>
  </si>
  <si>
    <t xml:space="preserve">Laboratoire HLA - EFS
1 Voie Félix Eboué
94000 Créteil
</t>
  </si>
  <si>
    <t>Laboratoire Génétique 
CHU Nancy
Rue du Morvan
54511 Vandoeuvre les Nancy</t>
  </si>
  <si>
    <t xml:space="preserve">Hôpital Central
Laboratoire de Pharmacologie
29 Avenue du Maréchal de Lattre de Tassigny
54000 Nancy
</t>
  </si>
  <si>
    <t>CH Biologie et Pathologie et Service Maladie Héréditaire
59 Boulevard Pinel
69677 Bron Cedex</t>
  </si>
  <si>
    <t>Laboratoire Biochimie
Hôpital Robert Debré
Avenue Général Koenig
51092 Reims Cedex</t>
  </si>
  <si>
    <t>Noter l'aspect du LCR et taux Protéinorachie
Centrifuger à 2000g à 4°C pdt 10min et décanter dans 3 tubes
Congeler à -80°C dans tube eppendorf si + de 4 jours</t>
  </si>
  <si>
    <t xml:space="preserve">Laboratoire Toxicologie et Pharmaco-cinétique
Hôpital BICHAT
Rue Henri Huchard
75877 Paris Cedex 18
</t>
  </si>
  <si>
    <t xml:space="preserve">CHRU Tours
Service Hématologie - Hémostase
Hôpital Trousseau
37044 Tours Cedex
</t>
  </si>
  <si>
    <t xml:space="preserve">Laboratoire Biochimie
Hôpital Robert Debré
Avenue Général Koenig
51092 Reims Cedex
</t>
  </si>
  <si>
    <t>Centrifugé rapidement et décanté dans un tube eppendorf
Congeler à -80°C si &gt; 4jours</t>
  </si>
  <si>
    <t>Laboratoire Hématologie
Niveau 4 - Secteur Broca
CHU Bicêtre
78 Rue du Général Leclerc
94274 Le Kremlin Bicêtre</t>
  </si>
  <si>
    <t>Sur prise de RDV obligatoire au Dr Véronique PICARD au 01.45.21.35.97 ou 01.45.21.21.21 (ou Dr Fénéant-Thibault 01.45.21.35.79 ou 01.45.21.35.83)
Tubes sont roulés dans "plastique bulle" et placés dans une boite polystyrène contenant des blocs de glaces pour maintenir le prélèvement à 4°C.
Inscrire sur le colis, la mention " A conserver au froid"
Les échantillons doivent impérativement arriver froids en moins de 24h</t>
  </si>
  <si>
    <t xml:space="preserve">Laboratoire Pharmacologie et Toxicologie
Hôpital Dupuytren
Avenue Martin Luther King
87042 Limoges
</t>
  </si>
  <si>
    <t>Archivé le</t>
  </si>
  <si>
    <t>raison</t>
  </si>
  <si>
    <t>impact pour cellule informatique</t>
  </si>
  <si>
    <t xml:space="preserve">Chimiotactisme des polynucléaires </t>
  </si>
  <si>
    <t>dosage Enfant</t>
  </si>
  <si>
    <t>dosage Adulte</t>
  </si>
  <si>
    <t>Au plus tard 15h30 à la plate-forme
Joindre la numération</t>
  </si>
  <si>
    <t>Feuille de renseignements Arboviroses</t>
  </si>
  <si>
    <t>Feuille de renseignement Dosage d'Anticorps anti-canaux potassiques (VGKC)</t>
  </si>
  <si>
    <t>Feuille de renseignement + Contexte clinique + Traitement</t>
  </si>
  <si>
    <t>Feuille Dosage des AntiCorps Anti érithropoïétine</t>
  </si>
  <si>
    <t>16/12/2022 ARO</t>
  </si>
  <si>
    <t>Plus envoyé depuis Molis (2015), vu avec Mr BINEAU le 04/11/22 ARO</t>
  </si>
  <si>
    <t>NGS + myélofibrose</t>
  </si>
  <si>
    <t>Ne pas envoyer d'urine de 24h</t>
  </si>
  <si>
    <t>gène MDR3</t>
  </si>
  <si>
    <t>7mL mini</t>
  </si>
  <si>
    <t>CHRU Hopitaux de Tours
Site Bretonneau
Laboratoire de Biochimie et Biologie Moléculaire
2 Boulevard Tonnellé
37000 Tours</t>
  </si>
  <si>
    <t>02.47.47.37.95
Cadre de santé : 02.34.37.89.09</t>
  </si>
  <si>
    <t>https://www.chu-tours.fr/guide-des-examens-guide-des-prelevements/</t>
  </si>
  <si>
    <t>06/07/2022</t>
  </si>
  <si>
    <t>si délai d'acheminement &gt; à 1h, centrifuger et congeler le plasma à - 20 °C et faire acheminer congelé accompagné du tube primaire ou spécifier sur l'aliquot qu'il s'agit de plasma hépariné.</t>
  </si>
  <si>
    <t xml:space="preserve">EFS Henri MONDOR - HLA- ILP
1 voie Félix Eboué
94000 Créteil
</t>
  </si>
  <si>
    <t>01.56.72.76.75</t>
  </si>
  <si>
    <t>Envoi début de semaine et joindre la NFP
Délai d'acheminement &lt;4 jours sinon conservation &lt; -20°C après décantation
Labo ouvet du lundi au vendredi de 9h à 17h</t>
  </si>
  <si>
    <t>https://efs-idf.manuelprelevement.fr/ResultNew.aspx</t>
  </si>
  <si>
    <t>CHU Rennes
Pôle de BIOLOGIE - Réception centrale des analyses
2 rue Henri Le Guilloux
35033 Rennes Cedex 9</t>
  </si>
  <si>
    <t>02.99.28.99.34
STANDARD CHU : 02 99 28 43 21 Poste 85677</t>
  </si>
  <si>
    <t>1 tube CTAD-PET</t>
  </si>
  <si>
    <t>03.83.15.37.65</t>
  </si>
  <si>
    <t>Après 12 mois de traitement par Interféron bêta. Prélever minimum 24 heures après la dernière injection d'Interféron beta</t>
  </si>
  <si>
    <t>http://manuelprelevement.chu-rennes.fr/sections/manuel_prelevement/repertoire_des_analy</t>
  </si>
  <si>
    <t>Centrifugation PPP (double centrifugation)
Prélèvement veineux, piqûre franche
Ne pas commencer par le tube avec citrate mais par un tube sec
Ne jamais prélever après un tube hépariné
Ne pas prélever du côté de la perfusion
Histoire hémorragique
Traitement anticoagulant</t>
  </si>
  <si>
    <t>Taper : INFLIXIMAB</t>
  </si>
  <si>
    <t>CHRU Hopitaux de Tours
Site Bretonneau
Laboratoire de Pharmacologie et Toxicologie
2 Boulevard Tonnellé
37000 Tours</t>
  </si>
  <si>
    <t>02.47.47.30.11</t>
  </si>
  <si>
    <t/>
  </si>
  <si>
    <t>1 tubes (2mL mini)</t>
  </si>
  <si>
    <t>07/07/2022</t>
  </si>
  <si>
    <t>acidurie mévalonique, déficit en mévalonate kinase, mévalonate, Syndrôme Hyper IgD</t>
  </si>
  <si>
    <t xml:space="preserve">Urines - miction  </t>
  </si>
  <si>
    <t xml:space="preserve">CHU Lyon HCL-GH EST_x000D_
LBMMS Service Biochimie et Biologie Moléculaire UM Pathologies Héréditaires du Métabolisme et du Globule Rouge_x000D_
59 Boulevard Pinel_x000D_
69677 Bron Cedex_x000D_
</t>
  </si>
  <si>
    <t>15mL urine de la nuit ou miction du matin (10mL mini)</t>
  </si>
  <si>
    <t>Miction au cours d'un épisode de fièvre</t>
  </si>
  <si>
    <t>http://www.biobook.chu-lyon.fr</t>
  </si>
  <si>
    <t>Si délai d'acheminement supérieur à 6 heures, congeler et acheminer congelé.</t>
  </si>
  <si>
    <t>Ac anti-NMDAr Page 7</t>
  </si>
  <si>
    <t>https://biobook.chu-lyon.fr/Home</t>
  </si>
  <si>
    <t>03.20.44.54.80 ou 03.20.44.51.84</t>
  </si>
  <si>
    <t>Laboratoire de Pharmaco et Toxicologie clinique
CHU Nancy
5 rue du Morvan
54500 Vandoeuvre les nancy</t>
  </si>
  <si>
    <t>https://chu-nancy.manuelprelevement.fr/</t>
  </si>
  <si>
    <t>GALT</t>
  </si>
  <si>
    <t>étude génétique</t>
  </si>
  <si>
    <t>5mL (2mL mini)</t>
  </si>
  <si>
    <t>Laboratoire Biochimie
AP-HP Université Paris Saclay
-Hôpital Bicêtre-
78 Rue du Général Leclerc
94270 LE KREMLIN-BICÊTRE</t>
  </si>
  <si>
    <t>01.45.21.35.68</t>
  </si>
  <si>
    <t>01.45.21.35.74</t>
  </si>
  <si>
    <t>https://hups.manuelprelevement.fr/ResultNew.aspx</t>
  </si>
  <si>
    <t>Syndrome de Lowe et Maladie de Dent (gène OCRL)</t>
  </si>
  <si>
    <t>étude moléculaire</t>
  </si>
  <si>
    <t>UM Génétique Moléculaire : Maladies Héréditaires et Oncologie
Institut de Biologie et Pathologie – R+2
Centre Hospitalier Universitaire de Grenoble Alpes
CS 10217
38043 GRENOBLE CEDEX</t>
  </si>
  <si>
    <t>04.76.76.46.74
Secrétariat 04.76.76.55.73</t>
  </si>
  <si>
    <t>http://www.monkiosquesante.org/KS_EXP/LivretBio</t>
  </si>
  <si>
    <t xml:space="preserve">EFS Henri MONDOR - HLA - ILP
1 voie Félix Eboué
94000 Créteil
</t>
  </si>
  <si>
    <t xml:space="preserve">Laboratoire Biochimie Hormonologie
CHU Robert Debré
48 Boulevard Serrurier
75019 Paris
</t>
  </si>
  <si>
    <t>feuille de renseignement et consentement + compte rendu écho</t>
  </si>
  <si>
    <t>https://aphp.manuelprelevement.fr/ResultNew.aspx</t>
  </si>
  <si>
    <t>Maladie de Pompe ou 
Glycogénose par déficit en Maltase acide</t>
  </si>
  <si>
    <t>Laboratoire Biochimie métabolomique et protéomique (BMP)
AP-HP Centre - Université de Paris
Hôpital Universitaire Necker - Enfants malades
149 rue de Sèvres
75015 Paris</t>
  </si>
  <si>
    <t>01.44.49.58.58</t>
  </si>
  <si>
    <t>01.44.49.51.30</t>
  </si>
  <si>
    <t>Renseignement clinique + Consentement génétique</t>
  </si>
  <si>
    <t>Réception : Bâtiment Lavoisier 4ème étage
Ne pas envoyer le vendredi, ni jours fériés
Ouverture: du lundi au vendredi de 8h30 à 17h00, fermé week-end et jours fériés</t>
  </si>
  <si>
    <t>Syndrôme LPAC ou 
Lithiase biliaire à faible niveau de phospholipides ou
Cholestase gravidique ou
Cholestase intra-hépatique progressive familiale</t>
  </si>
  <si>
    <t>etude génétique</t>
  </si>
  <si>
    <t>Adulte : 2 tubes de 7,5mL 
Enfant : 2 tubes de 5mL</t>
  </si>
  <si>
    <t xml:space="preserve">Centre de Génétique Moléculaire et Chromosomique
Hôpital Pitié - Salpêtrière Charles - Foix
Bâtiment de Pharmacie
47-83 Boulevard de l'hôpital
75651 Paris Cedex 13
</t>
  </si>
  <si>
    <t>Acheminer dans les 72h au labo</t>
  </si>
  <si>
    <t>PHÉOCHROMOCYTOME - PARAGANGLIOME</t>
  </si>
  <si>
    <t>gène SDHx (SDHA, SDHB, SDHC, SDHD et SDHAF2)</t>
  </si>
  <si>
    <t xml:space="preserve">Laboratoire Génétique Moléculaire : Oncogénétique
Hôpitaux universitaires Paris Ouest - Hôpital Georges Pompidou
20 Rue Leblanc
75015 Paris
</t>
  </si>
  <si>
    <t>01.56.09.38.84</t>
  </si>
  <si>
    <t>Joindre au prélèvement :
- Un consentement signé par le médecin prescripteur et le patient (ou les 2 parents en cas de patient mineur)
- Un compte-rendu d'hospitalisation ou de consultation ou résumé clinique
- Le questionnaire phénotypique correspondant
- Un arbre généalogique
- La feuille de demande incluant les informations concernant l'échantillon biologique</t>
  </si>
  <si>
    <t>Récepteur aux mélanocortines de type 4 ou obésité par déficit du récépteur de la mélanocortine 4</t>
  </si>
  <si>
    <t>2 x 5mL (Adulte : 2 x3 mL mini - Pédiatrie : 2 x1 mL mini)</t>
  </si>
  <si>
    <t xml:space="preserve">UF Génétique obésité et dyslipidémie
AP-HP Sorbonne université - Hospital Pitié-Salpétrière Charles-Foix
47/83 Boulevard de l'hôpital
75651 Paris Cedex 13
</t>
  </si>
  <si>
    <t>01.42.16.21.95
Secrétariat : 01.42.17.76.47</t>
  </si>
  <si>
    <t>01.42.17.76.18</t>
  </si>
  <si>
    <t>Centre de tri - Hôpital Pitié Salpêtrière
Bâtiment Pharmacie 3 ème étage
Envoyer du lundi au jeudi</t>
  </si>
  <si>
    <t>5mL (mini 0,5mL)</t>
  </si>
  <si>
    <t xml:space="preserve">Laboratoire Pharmacologie Toxicologie
Hôpital Maison Blanche
45 Rue Cognacq Jay
51092 Reims cedex
</t>
  </si>
  <si>
    <t>Téléphone principale 03.26.78.39.52 
Secrétariat technique 03.26.78.75.31</t>
  </si>
  <si>
    <t>Guide des examens de biologie médicale (chu-reims.fr)</t>
  </si>
  <si>
    <t>4 aliquots de 1mL</t>
  </si>
  <si>
    <t>Taxi si urgent sinon via Cerba</t>
  </si>
  <si>
    <t xml:space="preserve">Laboratoire Hématologie
Hôpital Robert Debré
Avenue Général Koenig
51092 Reims Cedex
</t>
  </si>
  <si>
    <t>03.26.78.41.15 ou 46.59</t>
  </si>
  <si>
    <t>Fait 24h/24 et 7j/7_x000D_
Téléphoner au 03.26.78.41.15 pour prévenir de l'arrivée des tubes._x000D_
Si besoin de résultat, faxé en urgence._x000D_
Si envoyer ne Urgent par taxi mettre des pain de glace pour bien le conserver congeler</t>
  </si>
  <si>
    <t>horaires d'ouverture :
du lundi au vendredi
de 8h30 à 16h30 - samedi 8h à 13h a l'accueil des prélèvements biologiques</t>
  </si>
  <si>
    <t>03.26.78.32,13</t>
  </si>
  <si>
    <t>03.10,73,66,31</t>
  </si>
  <si>
    <t xml:space="preserve">CHU Reims
Laboratoire d'Immunologie- Histo compatibilité
Avenue Général Koenig
51092 Reims
</t>
  </si>
  <si>
    <t>10mL adulte 7mL enfant 3mL nouveau né</t>
  </si>
  <si>
    <t>03.26.78.85.82</t>
  </si>
  <si>
    <t xml:space="preserve">Flyer : CHU Robert Debré
Préciser CHU Maison Blanche 
</t>
  </si>
  <si>
    <t>10mL Hépariné + 10ml EDTA adulte / enfant 7mL héparine + 7mL EDTA</t>
  </si>
  <si>
    <t xml:space="preserve">Mettre en Remarque interne : X Fragile Génétique Moléculaire
Flyer : CHU Robert Debré
Préciser CHU Maison Blanche 
</t>
  </si>
  <si>
    <t xml:space="preserve">Mettre en remarque interne : Syndrôme de Freder Willi
Flyer : CHU Robert Debré
Préciser CHU Maison Blanche 
</t>
  </si>
  <si>
    <t>Pas le we ou veille de férié</t>
  </si>
  <si>
    <t>03,26,78,41,15 /46,59</t>
  </si>
  <si>
    <t>03,26,78,81,71</t>
  </si>
  <si>
    <t>Orgaran / Arixtra</t>
  </si>
  <si>
    <t>03,26,78,42,20</t>
  </si>
  <si>
    <t>03,26,78,73,28</t>
  </si>
  <si>
    <t xml:space="preserve"> 03.26.78.22.53</t>
  </si>
  <si>
    <t>1mL (mini) ou 3mL pour l'ensemble des marqueurs de neurodégénérescence</t>
  </si>
  <si>
    <t>6X3mL</t>
  </si>
  <si>
    <t>03,20,44,48,01</t>
  </si>
  <si>
    <t>03,20,44,49,57</t>
  </si>
  <si>
    <t>EDTA -Plasma +Sérum</t>
  </si>
  <si>
    <t>1 tubeEDTA + 1 tube sec</t>
  </si>
  <si>
    <t>01.45.59.36,54</t>
  </si>
  <si>
    <t>7ml min (0,4ml de plasma)</t>
  </si>
  <si>
    <t>03 83 65 61 07</t>
  </si>
  <si>
    <r>
      <t>03 83 65 61 71</t>
    </r>
    <r>
      <rPr>
        <sz val="11"/>
        <color rgb="FF7030A0"/>
        <rFont val="Arial"/>
        <family val="2"/>
      </rPr>
      <t> </t>
    </r>
  </si>
  <si>
    <t>03,83,85,13,84</t>
  </si>
  <si>
    <t>EDTA</t>
  </si>
  <si>
    <t>Pot stérile</t>
  </si>
  <si>
    <t>BIOCOH</t>
  </si>
  <si>
    <t xml:space="preserve">Héparine de lithim sans gel </t>
  </si>
  <si>
    <t>3  tubes de sang</t>
  </si>
  <si>
    <t>via Cerba</t>
  </si>
  <si>
    <t>Drogue sur cheveux (Cannabinoïdes)</t>
  </si>
  <si>
    <t>8mL EDTA + 10mL SEC</t>
  </si>
  <si>
    <t>2 tubes à décanté</t>
  </si>
  <si>
    <t>Possibilité d'envoi le weekend A renseigner sur demande d'analyse : date et heure de prélèvement, thérapeutique du patient et traitements mis en oeuvre dans le cadre de l'intoxication, dose supposée ingérée et heure supposée de l'ingestion</t>
  </si>
  <si>
    <t>Etat</t>
  </si>
  <si>
    <t>ACTIF</t>
  </si>
  <si>
    <t>ARCHIVE</t>
  </si>
  <si>
    <t>PARAMETRAGE EN COURS</t>
  </si>
  <si>
    <t>Sous traite à CERBA</t>
  </si>
  <si>
    <t>Sur RDV du Lundi au Jeudi</t>
  </si>
  <si>
    <t xml:space="preserve">Via Cerba </t>
  </si>
  <si>
    <t>Mère : 20mL EDTA sang total  Père : 20mL EDTA Sang total Enfant : 1mL EDTA Sang total</t>
  </si>
  <si>
    <t xml:space="preserve">EDTA -Sang total </t>
  </si>
  <si>
    <t>EFS Site de STRASBOURG SPIELMANN
10 RUE SPIELMANN
67000 STRASBOURG</t>
  </si>
  <si>
    <t>03.88.21.25.07</t>
  </si>
  <si>
    <t>03.88.21.25.44</t>
  </si>
  <si>
    <t>15mL Sang total EDTA</t>
  </si>
  <si>
    <t>POINTS REDOX</t>
  </si>
  <si>
    <t>EFS GRAND EST 
85-87 Bd Lobau, 54064 Nancy</t>
  </si>
  <si>
    <t>03.83.17.65.86</t>
  </si>
  <si>
    <t>03.83.32.68.18</t>
  </si>
  <si>
    <t>ARN Virale VHB et VHC Génotypage de Résistance</t>
  </si>
  <si>
    <t xml:space="preserve">Envoi &gt; 3 jours à congeler et envoyer avec pain de glace
</t>
  </si>
  <si>
    <t>Du lundi au jeudi
Feuille de renseignement Dosage d'Anticorps anti-canaux potassiques (VGKC)</t>
  </si>
  <si>
    <t>Eviter les envois à partir du jeudi car fermé le WE
Fiche de renseignement cliniques pour l'exploration biologique de l'angioedème</t>
  </si>
  <si>
    <t>Réception des prélèvements du lundi au vendredi de 8h30 à 16h30
Samedi, dimanche et jours fériés : Fermé
Feuille de renseignement + Contexte clinique + Traitement</t>
  </si>
  <si>
    <t>Autre Tél : 04.91.61.79.14
Feuille de renseignements Arboviroses</t>
  </si>
  <si>
    <t xml:space="preserve">Préciser si sang ou moelle
Joindre NFP </t>
  </si>
  <si>
    <t>Sur RDV du lundi au jeudi et avant 10h le vendredi
Bon de demande de suivi thérapeutique des anticorps monoclonaux</t>
  </si>
  <si>
    <t xml:space="preserve">Sur prise de RDV obligatoire au Dr Véronique PICARD au 01.45.21.35.97 ou 01.45.21.21.21 (ou Dr Fénéant-Thibault 01.45.21.35.79 ou 01.45.21.35.83)
Tubes sont roulés dans "plastique bulle" et placés dans une boite polystyrène contenant des blocs de glaces pour maintenir le prélèvement à 4°C.
Inscrire sur le colis, la mention " A conserver au froid"
Les échantillons doivent impérativement arriver froids en moins de 24h
</t>
  </si>
  <si>
    <t xml:space="preserve">Précisez Centre de biologie pathologie </t>
  </si>
  <si>
    <t>Chromatographie des sucres</t>
  </si>
  <si>
    <t xml:space="preserve">CHU Lille 
</t>
  </si>
  <si>
    <t>LILLE2</t>
  </si>
  <si>
    <t>HT21DD#0771</t>
  </si>
  <si>
    <t>*HT21*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</si>
</sst>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0\.00\.00"/>
  </numFmts>
  <fonts count="16" x14ac:knownFonts="1">
    <font>
      <sz val="11"/>
      <color theme="1"/>
      <name val="Calibri"/>
      <family val="2"/>
      <scheme val="minor"/>
    </font>
    <font>
      <sz val="11"/>
      <color theme="1"/>
      <name val="Wingdings"/>
      <charset val="2"/>
    </font>
    <font>
      <b/>
      <sz val="11"/>
      <color theme="0"/>
      <name val="Calibri"/>
      <family val="2"/>
      <scheme val="minor"/>
    </font>
    <font>
      <u/>
      <sz val="11"/>
      <color theme="10"/>
      <name val="Calibri"/>
      <family val="2"/>
      <scheme val="minor"/>
    </font>
    <font>
      <b/>
      <sz val="11"/>
      <color rgb="FFFF0000"/>
      <name val="Calibri"/>
      <family val="2"/>
      <scheme val="minor"/>
    </font>
    <font>
      <u/>
      <sz val="11"/>
      <color rgb="FF0563C1"/>
      <name val="Calibri"/>
      <family val="2"/>
      <charset val="1"/>
    </font>
    <font>
      <b/>
      <i/>
      <sz val="11"/>
      <color rgb="FFFF0000"/>
      <name val="Calibri"/>
      <family val="2"/>
      <charset val="1"/>
    </font>
    <font>
      <sz val="9"/>
      <color indexed="81"/>
      <name val="Tahoma"/>
      <charset val="1"/>
    </font>
    <font>
      <b/>
      <sz val="9"/>
      <color indexed="81"/>
      <name val="Tahoma"/>
      <charset val="1"/>
    </font>
    <font>
      <sz val="11"/>
      <color rgb="FF006100"/>
      <name val="Calibri"/>
      <family val="2"/>
      <scheme val="minor"/>
    </font>
    <font>
      <sz val="11"/>
      <color rgb="FF9C0006"/>
      <name val="Calibri"/>
      <family val="2"/>
      <scheme val="minor"/>
    </font>
    <font>
      <sz val="11"/>
      <color rgb="FF9C5700"/>
      <name val="Calibri"/>
      <family val="2"/>
      <scheme val="minor"/>
    </font>
    <font>
      <sz val="11"/>
      <color rgb="FF7030A0"/>
      <name val="Arial"/>
      <family val="2"/>
    </font>
    <font>
      <b/>
      <sz val="11"/>
      <color rgb="FF7030A0"/>
      <name val="Arial"/>
      <family val="2"/>
    </font>
    <font>
      <sz val="11"/>
      <name val="Calibri"/>
      <family val="2"/>
      <scheme val="minor"/>
    </font>
    <font>
      <sz val="11"/>
      <color theme="8"/>
      <name val="Calibri"/>
      <family val="2"/>
      <scheme val="minor"/>
    </font>
  </fonts>
  <fills count="10">
    <fill>
      <patternFill patternType="none"/>
    </fill>
    <fill>
      <patternFill patternType="gray125"/>
    </fill>
    <fill>
      <patternFill patternType="solid">
        <fgColor theme="4"/>
        <bgColor theme="4"/>
      </patternFill>
    </fill>
    <fill>
      <patternFill patternType="solid">
        <fgColor rgb="FFFFFF00"/>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theme="7" tint="0.79998168889431442"/>
        <bgColor indexed="64"/>
      </patternFill>
    </fill>
  </fills>
  <borders count="4">
    <border>
      <left/>
      <right/>
      <top/>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s>
  <cellStyleXfs count="5">
    <xf numFmtId="0" fontId="0" fillId="0" borderId="0"/>
    <xf numFmtId="0" fontId="3" fillId="0" borderId="0" applyNumberFormat="0" applyFill="0" applyBorder="0" applyAlignment="0" applyProtection="0"/>
    <xf numFmtId="0" fontId="9" fillId="6" borderId="0" applyNumberFormat="0" applyBorder="0" applyAlignment="0" applyProtection="0"/>
    <xf numFmtId="0" fontId="10" fillId="7" borderId="0" applyNumberFormat="0" applyBorder="0" applyAlignment="0" applyProtection="0"/>
    <xf numFmtId="0" fontId="11" fillId="8" borderId="0" applyNumberFormat="0" applyBorder="0" applyAlignment="0" applyProtection="0"/>
  </cellStyleXfs>
  <cellXfs count="58">
    <xf numFmtId="0" fontId="0" fillId="0" borderId="0" xfId="0"/>
    <xf numFmtId="0" fontId="1" fillId="0" borderId="0" xfId="0" applyFont="1"/>
    <xf numFmtId="0" fontId="2" fillId="2" borderId="0" xfId="0" applyFont="1" applyFill="1"/>
    <xf numFmtId="0" fontId="2" fillId="2" borderId="1" xfId="0" applyFont="1" applyFill="1" applyBorder="1"/>
    <xf numFmtId="0" fontId="2" fillId="2" borderId="3" xfId="0" applyFont="1" applyFill="1" applyBorder="1"/>
    <xf numFmtId="0" fontId="2" fillId="2" borderId="2" xfId="0" applyFont="1" applyFill="1" applyBorder="1"/>
    <xf numFmtId="49" fontId="2" fillId="2" borderId="1" xfId="0" applyNumberFormat="1" applyFont="1" applyFill="1" applyBorder="1"/>
    <xf numFmtId="0" fontId="0" fillId="4" borderId="0" xfId="0" applyFill="1"/>
    <xf numFmtId="0" fontId="0" fillId="4" borderId="0" xfId="0" applyFill="1" applyAlignment="1">
      <alignment wrapText="1"/>
    </xf>
    <xf numFmtId="49" fontId="0" fillId="4" borderId="0" xfId="0" applyNumberFormat="1" applyFill="1" applyAlignment="1">
      <alignment wrapText="1"/>
    </xf>
    <xf numFmtId="49" fontId="0" fillId="4" borderId="0" xfId="0" applyNumberFormat="1" applyFill="1"/>
    <xf numFmtId="14" fontId="0" fillId="4" borderId="0" xfId="0" applyNumberFormat="1" applyFill="1"/>
    <xf numFmtId="0" fontId="5" fillId="4" borderId="0" xfId="1" applyFont="1" applyFill="1" applyBorder="1" applyAlignment="1" applyProtection="1"/>
    <xf numFmtId="0" fontId="0" fillId="0" borderId="0" xfId="0" applyAlignment="1">
      <alignment horizontal="left" vertical="top" wrapText="1"/>
    </xf>
    <xf numFmtId="49" fontId="0" fillId="0" borderId="0" xfId="0" applyNumberFormat="1" applyAlignment="1">
      <alignment horizontal="left" vertical="top" wrapText="1"/>
    </xf>
    <xf numFmtId="0" fontId="0" fillId="3" borderId="0" xfId="0" applyFill="1" applyAlignment="1">
      <alignment horizontal="left" vertical="top" wrapText="1"/>
    </xf>
    <xf numFmtId="49" fontId="0" fillId="5" borderId="0" xfId="0" applyNumberFormat="1" applyFill="1" applyAlignment="1">
      <alignment vertical="top" wrapText="1"/>
    </xf>
    <xf numFmtId="0" fontId="5" fillId="0" borderId="0" xfId="1" applyFont="1" applyBorder="1" applyAlignment="1" applyProtection="1">
      <alignment horizontal="left" vertical="top" wrapText="1"/>
    </xf>
    <xf numFmtId="0" fontId="6" fillId="0" borderId="0" xfId="0" applyFont="1" applyAlignment="1">
      <alignment horizontal="left" vertical="top" wrapText="1"/>
    </xf>
    <xf numFmtId="0" fontId="5" fillId="0" borderId="0" xfId="1" applyFont="1" applyBorder="1" applyAlignment="1">
      <alignment horizontal="left" vertical="top" wrapText="1"/>
    </xf>
    <xf numFmtId="0" fontId="0" fillId="5" borderId="0" xfId="0" applyFill="1" applyAlignment="1">
      <alignment horizontal="left" vertical="top" wrapText="1"/>
    </xf>
    <xf numFmtId="14" fontId="0" fillId="0" borderId="0" xfId="0" applyNumberFormat="1" applyAlignment="1">
      <alignment horizontal="left" vertical="top" wrapText="1"/>
    </xf>
    <xf numFmtId="49" fontId="0" fillId="5" borderId="0" xfId="0" applyNumberFormat="1" applyFill="1" applyAlignment="1">
      <alignment horizontal="left" vertical="top" wrapText="1"/>
    </xf>
    <xf numFmtId="0" fontId="3" fillId="5" borderId="0" xfId="1" applyFill="1" applyAlignment="1">
      <alignment horizontal="left" vertical="top" wrapText="1"/>
    </xf>
    <xf numFmtId="14" fontId="0" fillId="5" borderId="0" xfId="0" applyNumberFormat="1" applyFill="1" applyAlignment="1">
      <alignment horizontal="left" vertical="top" wrapText="1"/>
    </xf>
    <xf numFmtId="164" fontId="0" fillId="5" borderId="0" xfId="0" applyNumberFormat="1" applyFill="1" applyAlignment="1">
      <alignment horizontal="left" vertical="top" wrapText="1"/>
    </xf>
    <xf numFmtId="0" fontId="13" fillId="5" borderId="0" xfId="0" applyFont="1" applyFill="1"/>
    <xf numFmtId="0" fontId="12" fillId="5" borderId="0" xfId="0" applyFont="1" applyFill="1"/>
    <xf numFmtId="0" fontId="14" fillId="5" borderId="0" xfId="2" applyFont="1" applyFill="1" applyAlignment="1">
      <alignment horizontal="left" vertical="top" wrapText="1"/>
    </xf>
    <xf numFmtId="49" fontId="14" fillId="5" borderId="0" xfId="2" applyNumberFormat="1" applyFont="1" applyFill="1" applyAlignment="1">
      <alignment horizontal="left" vertical="top" wrapText="1"/>
    </xf>
    <xf numFmtId="14" fontId="14" fillId="5" borderId="0" xfId="2" applyNumberFormat="1" applyFont="1" applyFill="1" applyAlignment="1">
      <alignment horizontal="left" vertical="top" wrapText="1"/>
    </xf>
    <xf numFmtId="0" fontId="15" fillId="5" borderId="0" xfId="2" applyFont="1" applyFill="1" applyAlignment="1">
      <alignment horizontal="left" vertical="top" wrapText="1"/>
    </xf>
    <xf numFmtId="0" fontId="14" fillId="5" borderId="0" xfId="4" applyFont="1" applyFill="1" applyAlignment="1">
      <alignment horizontal="left" vertical="top" wrapText="1"/>
    </xf>
    <xf numFmtId="0" fontId="10" fillId="5" borderId="0" xfId="3" applyFill="1" applyAlignment="1">
      <alignment horizontal="left" vertical="top" wrapText="1"/>
    </xf>
    <xf numFmtId="0" fontId="0" fillId="9" borderId="0" xfId="0" applyFill="1" applyAlignment="1">
      <alignment horizontal="left" vertical="top" wrapText="1"/>
    </xf>
    <xf numFmtId="49" fontId="0" fillId="9" borderId="0" xfId="0" applyNumberFormat="1" applyFill="1" applyAlignment="1">
      <alignment horizontal="left" vertical="top" wrapText="1"/>
    </xf>
    <xf numFmtId="14" fontId="0" fillId="9" borderId="0" xfId="0" applyNumberFormat="1" applyFill="1" applyAlignment="1">
      <alignment horizontal="left" vertical="top" wrapText="1"/>
    </xf>
    <xf numFmtId="0" fontId="0" fillId="4" borderId="0" xfId="0" applyFill="1" applyAlignment="1">
      <alignment horizontal="left" vertical="top" wrapText="1"/>
    </xf>
    <xf numFmtId="49" fontId="0" fillId="4" borderId="0" xfId="0" applyNumberFormat="1" applyFill="1" applyAlignment="1">
      <alignment horizontal="left" vertical="top" wrapText="1"/>
    </xf>
    <xf numFmtId="0" fontId="5" fillId="4" borderId="0" xfId="1" applyFont="1" applyFill="1" applyBorder="1" applyAlignment="1" applyProtection="1">
      <alignment horizontal="left" vertical="top" wrapText="1"/>
    </xf>
    <xf numFmtId="14" fontId="0" fillId="4" borderId="0" xfId="0" applyNumberFormat="1" applyFill="1" applyAlignment="1">
      <alignment horizontal="left" vertical="top" wrapText="1"/>
    </xf>
    <xf numFmtId="49" fontId="0" fillId="0" borderId="0" xfId="0" applyNumberFormat="1" applyFill="1" applyAlignment="1">
      <alignment horizontal="left" vertical="top" wrapText="1"/>
    </xf>
    <xf numFmtId="0" fontId="0" fillId="0" borderId="0" xfId="0" applyFill="1" applyAlignment="1">
      <alignment horizontal="left" vertical="top" wrapText="1"/>
    </xf>
    <xf numFmtId="0" fontId="4" fillId="0" borderId="0" xfId="0" applyFont="1" applyFill="1" applyAlignment="1">
      <alignment horizontal="left" vertical="top" wrapText="1"/>
    </xf>
    <xf numFmtId="0" fontId="3" fillId="0" borderId="0" xfId="1" applyFill="1" applyAlignment="1">
      <alignment horizontal="left" vertical="top" wrapText="1"/>
    </xf>
    <xf numFmtId="14" fontId="0" fillId="0" borderId="0" xfId="0" applyNumberFormat="1" applyFill="1" applyAlignment="1">
      <alignment horizontal="left" vertical="top" wrapText="1"/>
    </xf>
    <xf numFmtId="164" fontId="0" fillId="0" borderId="0" xfId="0" applyNumberFormat="1" applyFill="1" applyAlignment="1">
      <alignment horizontal="left" vertical="top" wrapText="1"/>
    </xf>
    <xf numFmtId="0" fontId="10" fillId="0" borderId="0" xfId="3" applyFill="1" applyAlignment="1">
      <alignment horizontal="left" vertical="top" wrapText="1"/>
    </xf>
    <xf numFmtId="0" fontId="13" fillId="0" borderId="0" xfId="0" applyFont="1" applyFill="1"/>
    <xf numFmtId="0" fontId="12" fillId="0" borderId="0" xfId="0" applyFont="1" applyFill="1"/>
    <xf numFmtId="0" fontId="14" fillId="0" borderId="0" xfId="4" applyFont="1" applyFill="1" applyAlignment="1">
      <alignment horizontal="left" vertical="top" wrapText="1"/>
    </xf>
    <xf numFmtId="0" fontId="5" fillId="0" borderId="0" xfId="1" applyFont="1" applyFill="1" applyBorder="1" applyAlignment="1">
      <alignment horizontal="left" vertical="top" wrapText="1"/>
    </xf>
    <xf numFmtId="49" fontId="0" fillId="0" borderId="0" xfId="0" applyNumberFormat="1" applyFill="1" applyAlignment="1">
      <alignment vertical="top" wrapText="1"/>
    </xf>
    <xf numFmtId="0" fontId="14" fillId="0" borderId="0" xfId="2" applyFont="1" applyFill="1" applyAlignment="1">
      <alignment horizontal="left" vertical="top" wrapText="1"/>
    </xf>
    <xf numFmtId="49" fontId="14" fillId="0" borderId="0" xfId="2" applyNumberFormat="1" applyFont="1" applyFill="1" applyAlignment="1">
      <alignment horizontal="left" vertical="top" wrapText="1"/>
    </xf>
    <xf numFmtId="0" fontId="15" fillId="0" borderId="0" xfId="2" applyFont="1" applyFill="1" applyAlignment="1">
      <alignment horizontal="left" vertical="top" wrapText="1"/>
    </xf>
    <xf numFmtId="14" fontId="14" fillId="0" borderId="0" xfId="2" applyNumberFormat="1" applyFont="1" applyFill="1" applyAlignment="1">
      <alignment horizontal="left" vertical="top" wrapText="1"/>
    </xf>
    <xf numFmtId="4" fontId="0" fillId="0" borderId="0" xfId="0" applyNumberFormat="1" applyFill="1" applyAlignment="1">
      <alignment horizontal="left" vertical="top" wrapText="1"/>
    </xf>
  </cellXfs>
  <cellStyles count="5">
    <cellStyle name="Insatisfaisant" xfId="3" builtinId="27"/>
    <cellStyle name="Lien hypertexte" xfId="1" builtinId="8"/>
    <cellStyle name="Neutre" xfId="4" builtinId="28"/>
    <cellStyle name="Normal" xfId="0" builtinId="0"/>
    <cellStyle name="Satisfaisant" xfId="2" builtinId="26"/>
  </cellStyles>
  <dxfs count="21">
    <dxf>
      <font>
        <b/>
        <i val="0"/>
        <strike val="0"/>
        <condense val="0"/>
        <extend val="0"/>
        <outline val="0"/>
        <shadow val="0"/>
        <u val="none"/>
        <vertAlign val="baseline"/>
        <sz val="11"/>
        <color theme="0"/>
        <name val="Calibri"/>
        <scheme val="minor"/>
      </font>
      <fill>
        <patternFill patternType="solid">
          <fgColor theme="4"/>
          <bgColor theme="4"/>
        </patternFill>
      </fill>
    </dxf>
    <dxf>
      <numFmt numFmtId="19" formatCode="dd/mm/yyyy"/>
      <alignment horizontal="left" vertical="top" textRotation="0" wrapText="1" indent="0" justifyLastLine="0" shrinkToFit="0" readingOrder="0"/>
    </dxf>
    <dxf>
      <fill>
        <patternFill patternType="solid">
          <fgColor indexed="64"/>
          <bgColor theme="9" tint="0.39997558519241921"/>
        </patternFill>
      </fill>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numFmt numFmtId="30" formatCode="@"/>
      <alignment horizontal="left" vertical="top" textRotation="0" wrapText="1" indent="0" justifyLastLine="0" shrinkToFit="0" readingOrder="0"/>
    </dxf>
    <dxf>
      <numFmt numFmtId="30" formatCode="@"/>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6</xdr:col>
      <xdr:colOff>364832</xdr:colOff>
      <xdr:row>21</xdr:row>
      <xdr:rowOff>2673</xdr:rowOff>
    </xdr:from>
    <xdr:ext cx="1730667" cy="937629"/>
    <xdr:sp macro="" textlink="">
      <xdr:nvSpPr>
        <xdr:cNvPr id="4" name="Rectangle 3">
          <a:extLst>
            <a:ext uri="{FF2B5EF4-FFF2-40B4-BE49-F238E27FC236}">
              <a16:creationId xmlns:a16="http://schemas.microsoft.com/office/drawing/2014/main" id="{00000000-0008-0000-0000-000004000000}"/>
            </a:ext>
          </a:extLst>
        </xdr:cNvPr>
        <xdr:cNvSpPr/>
      </xdr:nvSpPr>
      <xdr:spPr>
        <a:xfrm>
          <a:off x="4936832" y="4003173"/>
          <a:ext cx="1730667" cy="937629"/>
        </a:xfrm>
        <a:prstGeom prst="rect">
          <a:avLst/>
        </a:prstGeom>
        <a:noFill/>
      </xdr:spPr>
      <xdr:txBody>
        <a:bodyPr wrap="square" lIns="91440" tIns="45720" rIns="91440" bIns="45720">
          <a:spAutoFit/>
        </a:bodyPr>
        <a:lstStyle/>
        <a:p>
          <a:pPr algn="ctr"/>
          <a:endParaRPr lang="fr-FR" sz="5400" b="1" cap="none" spc="0">
            <a:ln w="9525">
              <a:solidFill>
                <a:schemeClr val="bg1"/>
              </a:solidFill>
              <a:prstDash val="solid"/>
            </a:ln>
            <a:solidFill>
              <a:schemeClr val="accent5"/>
            </a:solidFill>
            <a:effectLst>
              <a:outerShdw blurRad="12700" dist="38100" dir="2700000" algn="tl" rotWithShape="0">
                <a:schemeClr val="accent5">
                  <a:lumMod val="60000"/>
                  <a:lumOff val="40000"/>
                </a:schemeClr>
              </a:outerShdw>
            </a:effectLst>
          </a:endParaRPr>
        </a:p>
      </xdr:txBody>
    </xdr:sp>
    <xdr:clientData/>
  </xdr:oneCellAnchor>
  <xdr:oneCellAnchor>
    <xdr:from>
      <xdr:col>9</xdr:col>
      <xdr:colOff>204268</xdr:colOff>
      <xdr:row>9</xdr:row>
      <xdr:rowOff>3192</xdr:rowOff>
    </xdr:from>
    <xdr:ext cx="6849514" cy="937629"/>
    <xdr:sp macro="" textlink="">
      <xdr:nvSpPr>
        <xdr:cNvPr id="5" name="Rectangle 4">
          <a:extLst>
            <a:ext uri="{FF2B5EF4-FFF2-40B4-BE49-F238E27FC236}">
              <a16:creationId xmlns:a16="http://schemas.microsoft.com/office/drawing/2014/main" id="{BF22A25C-5079-63A1-E7B2-AB8BCEA49692}"/>
            </a:ext>
          </a:extLst>
        </xdr:cNvPr>
        <xdr:cNvSpPr/>
      </xdr:nvSpPr>
      <xdr:spPr>
        <a:xfrm>
          <a:off x="7062268" y="1717692"/>
          <a:ext cx="6849514" cy="937629"/>
        </a:xfrm>
        <a:prstGeom prst="rect">
          <a:avLst/>
        </a:prstGeom>
        <a:noFill/>
      </xdr:spPr>
      <xdr:txBody>
        <a:bodyPr wrap="none" lIns="91440" tIns="45720" rIns="91440" bIns="45720">
          <a:spAutoFit/>
        </a:bodyPr>
        <a:lstStyle/>
        <a:p>
          <a:pPr algn="ctr"/>
          <a:r>
            <a:rPr lang="fr-FR" sz="5400" b="1" cap="none" spc="0">
              <a:ln w="9525">
                <a:solidFill>
                  <a:schemeClr val="bg1"/>
                </a:solidFill>
                <a:prstDash val="solid"/>
              </a:ln>
              <a:solidFill>
                <a:schemeClr val="accent5"/>
              </a:solidFill>
              <a:effectLst>
                <a:outerShdw blurRad="12700" dist="38100" dir="2700000" algn="tl" rotWithShape="0">
                  <a:schemeClr val="accent5">
                    <a:lumMod val="60000"/>
                    <a:lumOff val="40000"/>
                  </a:schemeClr>
                </a:outerShdw>
              </a:effectLst>
            </a:rPr>
            <a:t>RECHERCHE</a:t>
          </a:r>
          <a:r>
            <a:rPr lang="fr-FR" sz="5400" b="1" cap="none" spc="0" baseline="0">
              <a:ln w="9525">
                <a:solidFill>
                  <a:schemeClr val="bg1"/>
                </a:solidFill>
                <a:prstDash val="solid"/>
              </a:ln>
              <a:solidFill>
                <a:schemeClr val="accent5"/>
              </a:solidFill>
              <a:effectLst>
                <a:outerShdw blurRad="12700" dist="38100" dir="2700000" algn="tl" rotWithShape="0">
                  <a:schemeClr val="accent5">
                    <a:lumMod val="60000"/>
                    <a:lumOff val="40000"/>
                  </a:schemeClr>
                </a:outerShdw>
              </a:effectLst>
            </a:rPr>
            <a:t> ENVOI EXTERIEUR</a:t>
          </a:r>
          <a:endParaRPr lang="fr-FR" sz="5400" b="1" cap="none" spc="0">
            <a:ln w="9525">
              <a:solidFill>
                <a:schemeClr val="bg1"/>
              </a:solidFill>
              <a:prstDash val="solid"/>
            </a:ln>
            <a:solidFill>
              <a:schemeClr val="accent5"/>
            </a:solidFill>
            <a:effectLst>
              <a:outerShdw blurRad="12700" dist="38100" dir="2700000" algn="tl" rotWithShape="0">
                <a:schemeClr val="accent5">
                  <a:lumMod val="60000"/>
                  <a:lumOff val="40000"/>
                </a:schemeClr>
              </a:outerShdw>
            </a:effectLst>
          </a:endParaRPr>
        </a:p>
      </xdr:txBody>
    </xdr:sp>
    <xdr:clientData/>
  </xdr:oneCellAnchor>
  <xdr:twoCellAnchor editAs="oneCell">
    <xdr:from>
      <xdr:col>8</xdr:col>
      <xdr:colOff>666749</xdr:colOff>
      <xdr:row>17</xdr:row>
      <xdr:rowOff>123824</xdr:rowOff>
    </xdr:from>
    <xdr:to>
      <xdr:col>11</xdr:col>
      <xdr:colOff>123824</xdr:colOff>
      <xdr:row>26</xdr:row>
      <xdr:rowOff>152399</xdr:rowOff>
    </xdr:to>
    <xdr:pic macro="[0]!OuvreFormulairedeRecherche">
      <xdr:nvPicPr>
        <xdr:cNvPr id="8" name="Graphique 7" descr="Recherches">
          <a:extLst>
            <a:ext uri="{FF2B5EF4-FFF2-40B4-BE49-F238E27FC236}">
              <a16:creationId xmlns:a16="http://schemas.microsoft.com/office/drawing/2014/main" id="{70D4D296-C423-4FFD-7406-D9028426F86D}"/>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6762749" y="3362324"/>
          <a:ext cx="1743075" cy="1743075"/>
        </a:xfrm>
        <a:prstGeom prst="rect">
          <a:avLst/>
        </a:prstGeom>
      </xdr:spPr>
    </xdr:pic>
    <xdr:clientData/>
  </xdr:twoCellAnchor>
  <xdr:oneCellAnchor>
    <xdr:from>
      <xdr:col>12</xdr:col>
      <xdr:colOff>114300</xdr:colOff>
      <xdr:row>18</xdr:row>
      <xdr:rowOff>152401</xdr:rowOff>
    </xdr:from>
    <xdr:ext cx="4810125" cy="968983"/>
    <xdr:sp macro="" textlink="">
      <xdr:nvSpPr>
        <xdr:cNvPr id="9" name="Rectangle 8">
          <a:extLst>
            <a:ext uri="{FF2B5EF4-FFF2-40B4-BE49-F238E27FC236}">
              <a16:creationId xmlns:a16="http://schemas.microsoft.com/office/drawing/2014/main" id="{1BABA3C1-E662-D483-F963-71D20DE88467}"/>
            </a:ext>
          </a:extLst>
        </xdr:cNvPr>
        <xdr:cNvSpPr/>
      </xdr:nvSpPr>
      <xdr:spPr>
        <a:xfrm>
          <a:off x="9258300" y="3581401"/>
          <a:ext cx="4810125" cy="968983"/>
        </a:xfrm>
        <a:prstGeom prst="rect">
          <a:avLst/>
        </a:prstGeom>
        <a:solidFill>
          <a:sysClr val="window" lastClr="FFFFFF"/>
        </a:solidFill>
      </xdr:spPr>
      <xdr:style>
        <a:lnRef idx="2">
          <a:schemeClr val="accent2"/>
        </a:lnRef>
        <a:fillRef idx="1">
          <a:schemeClr val="lt1"/>
        </a:fillRef>
        <a:effectRef idx="0">
          <a:schemeClr val="accent2"/>
        </a:effectRef>
        <a:fontRef idx="minor">
          <a:schemeClr val="dk1"/>
        </a:fontRef>
      </xdr:style>
      <xdr:txBody>
        <a:bodyPr wrap="square" lIns="91440" tIns="45720" rIns="91440" bIns="45720">
          <a:spAutoFit/>
        </a:bodyPr>
        <a:lstStyle/>
        <a:p>
          <a:pPr algn="ctr"/>
          <a:r>
            <a:rPr lang="fr-FR" sz="2800" b="1" cap="none" spc="0">
              <a:ln w="22225">
                <a:solidFill>
                  <a:schemeClr val="accent2"/>
                </a:solidFill>
                <a:prstDash val="solid"/>
              </a:ln>
              <a:solidFill>
                <a:srgbClr val="FF0000"/>
              </a:solidFill>
              <a:effectLst/>
            </a:rPr>
            <a:t>Pour commencer la recherche </a:t>
          </a:r>
        </a:p>
        <a:p>
          <a:pPr algn="ctr"/>
          <a:r>
            <a:rPr lang="fr-FR" sz="2800" b="1" cap="none" spc="0">
              <a:ln w="22225">
                <a:solidFill>
                  <a:schemeClr val="accent2"/>
                </a:solidFill>
                <a:prstDash val="solid"/>
              </a:ln>
              <a:solidFill>
                <a:srgbClr val="FF0000"/>
              </a:solidFill>
              <a:effectLst/>
            </a:rPr>
            <a:t>CLIQUEZ sur</a:t>
          </a:r>
          <a:r>
            <a:rPr lang="fr-FR" sz="2800" b="1" cap="none" spc="0" baseline="0">
              <a:ln w="22225">
                <a:solidFill>
                  <a:schemeClr val="accent2"/>
                </a:solidFill>
                <a:prstDash val="solid"/>
              </a:ln>
              <a:solidFill>
                <a:srgbClr val="FF0000"/>
              </a:solidFill>
              <a:effectLst/>
            </a:rPr>
            <a:t> la loupe</a:t>
          </a:r>
          <a:endParaRPr lang="fr-FR" sz="2800" b="1" cap="none" spc="0">
            <a:ln w="22225">
              <a:solidFill>
                <a:schemeClr val="accent2"/>
              </a:solidFill>
              <a:prstDash val="solid"/>
            </a:ln>
            <a:solidFill>
              <a:srgbClr val="FF0000"/>
            </a:solidFill>
            <a:effectLst/>
          </a:endParaRP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3</xdr:col>
      <xdr:colOff>0</xdr:colOff>
      <xdr:row>11</xdr:row>
      <xdr:rowOff>0</xdr:rowOff>
    </xdr:from>
    <xdr:to>
      <xdr:col>4</xdr:col>
      <xdr:colOff>400050</xdr:colOff>
      <xdr:row>17</xdr:row>
      <xdr:rowOff>28575</xdr:rowOff>
    </xdr:to>
    <xdr:sp macro="[0]!OuvreFormulairesaisie" textlink="">
      <xdr:nvSpPr>
        <xdr:cNvPr id="3" name="Signe Plus 2">
          <a:extLst>
            <a:ext uri="{FF2B5EF4-FFF2-40B4-BE49-F238E27FC236}">
              <a16:creationId xmlns:a16="http://schemas.microsoft.com/office/drawing/2014/main" id="{5E29A6A2-4CF1-4F2B-91EA-FBD2D611240C}"/>
            </a:ext>
          </a:extLst>
        </xdr:cNvPr>
        <xdr:cNvSpPr/>
      </xdr:nvSpPr>
      <xdr:spPr>
        <a:xfrm>
          <a:off x="2286000" y="2095500"/>
          <a:ext cx="1162050" cy="1171575"/>
        </a:xfrm>
        <a:prstGeom prst="mathPlu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oneCellAnchor>
    <xdr:from>
      <xdr:col>5</xdr:col>
      <xdr:colOff>171450</xdr:colOff>
      <xdr:row>11</xdr:row>
      <xdr:rowOff>142875</xdr:rowOff>
    </xdr:from>
    <xdr:ext cx="4810125" cy="968983"/>
    <xdr:sp macro="" textlink="">
      <xdr:nvSpPr>
        <xdr:cNvPr id="2" name="Rectangle 1">
          <a:extLst>
            <a:ext uri="{FF2B5EF4-FFF2-40B4-BE49-F238E27FC236}">
              <a16:creationId xmlns:a16="http://schemas.microsoft.com/office/drawing/2014/main" id="{2D91815E-9868-45AC-8835-0DCB05C31F9E}"/>
            </a:ext>
          </a:extLst>
        </xdr:cNvPr>
        <xdr:cNvSpPr/>
      </xdr:nvSpPr>
      <xdr:spPr>
        <a:xfrm>
          <a:off x="3981450" y="2238375"/>
          <a:ext cx="4810125" cy="968983"/>
        </a:xfrm>
        <a:prstGeom prst="rect">
          <a:avLst/>
        </a:prstGeom>
        <a:solidFill>
          <a:sysClr val="window" lastClr="FFFFFF"/>
        </a:solidFill>
      </xdr:spPr>
      <xdr:style>
        <a:lnRef idx="2">
          <a:schemeClr val="accent2"/>
        </a:lnRef>
        <a:fillRef idx="1">
          <a:schemeClr val="lt1"/>
        </a:fillRef>
        <a:effectRef idx="0">
          <a:schemeClr val="accent2"/>
        </a:effectRef>
        <a:fontRef idx="minor">
          <a:schemeClr val="dk1"/>
        </a:fontRef>
      </xdr:style>
      <xdr:txBody>
        <a:bodyPr wrap="square" lIns="91440" tIns="45720" rIns="91440" bIns="45720">
          <a:spAutoFit/>
        </a:bodyPr>
        <a:lstStyle/>
        <a:p>
          <a:pPr algn="ctr"/>
          <a:r>
            <a:rPr lang="fr-FR" sz="2800" b="1" cap="none" spc="0">
              <a:ln w="22225">
                <a:solidFill>
                  <a:schemeClr val="accent2"/>
                </a:solidFill>
                <a:prstDash val="solid"/>
              </a:ln>
              <a:solidFill>
                <a:srgbClr val="FF0000"/>
              </a:solidFill>
              <a:effectLst/>
            </a:rPr>
            <a:t>Pour commencer la SAISIE </a:t>
          </a:r>
        </a:p>
        <a:p>
          <a:pPr algn="ctr"/>
          <a:r>
            <a:rPr lang="fr-FR" sz="2800" b="1" cap="none" spc="0">
              <a:ln w="22225">
                <a:solidFill>
                  <a:schemeClr val="accent2"/>
                </a:solidFill>
                <a:prstDash val="solid"/>
              </a:ln>
              <a:solidFill>
                <a:srgbClr val="FF0000"/>
              </a:solidFill>
              <a:effectLst/>
            </a:rPr>
            <a:t>CLIQUEZ sur</a:t>
          </a:r>
          <a:r>
            <a:rPr lang="fr-FR" sz="2800" b="1" cap="none" spc="0" baseline="0">
              <a:ln w="22225">
                <a:solidFill>
                  <a:schemeClr val="accent2"/>
                </a:solidFill>
                <a:prstDash val="solid"/>
              </a:ln>
              <a:solidFill>
                <a:srgbClr val="FF0000"/>
              </a:solidFill>
              <a:effectLst/>
            </a:rPr>
            <a:t> le +</a:t>
          </a:r>
          <a:endParaRPr lang="fr-FR" sz="2800" b="1" cap="none" spc="0">
            <a:ln w="22225">
              <a:solidFill>
                <a:schemeClr val="accent2"/>
              </a:solidFill>
              <a:prstDash val="solid"/>
            </a:ln>
            <a:solidFill>
              <a:srgbClr val="FF0000"/>
            </a:solidFill>
            <a:effectLst/>
          </a:endParaRPr>
        </a:p>
      </xdr:txBody>
    </xdr:sp>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Tableau5" displayName="Tableau5" ref="A1:R833" totalsRowShown="0" headerRowDxfId="20" dataDxfId="19">
  <tableColumns count="18">
    <tableColumn id="1" xr3:uid="{00000000-0010-0000-0000-000001000000}" name="Analyse" dataDxfId="18"/>
    <tableColumn id="7" xr3:uid="{00000000-0010-0000-0000-000007000000}" name="Synonyme" dataDxfId="17"/>
    <tableColumn id="2" xr3:uid="{00000000-0010-0000-0000-000002000000}" name="Précision" dataDxfId="16"/>
    <tableColumn id="3" xr3:uid="{00000000-0010-0000-0000-000003000000}" name="code MOLIS" dataDxfId="15"/>
    <tableColumn id="4" xr3:uid="{00000000-0010-0000-0000-000004000000}" name="Nature" dataDxfId="14"/>
    <tableColumn id="5" xr3:uid="{00000000-0010-0000-0000-000005000000}" name="Volume" dataDxfId="13"/>
    <tableColumn id="6" xr3:uid="{00000000-0010-0000-0000-000006000000}" name="Température" dataDxfId="12"/>
    <tableColumn id="8" xr3:uid="{00000000-0010-0000-0000-000008000000}" name="Transporteur" dataDxfId="11"/>
    <tableColumn id="9" xr3:uid="{00000000-0010-0000-0000-000009000000}" name="Code feuille envoi" dataDxfId="10"/>
    <tableColumn id="10" xr3:uid="{00000000-0010-0000-0000-00000A000000}" name="Lieu" dataDxfId="9"/>
    <tableColumn id="11" xr3:uid="{00000000-0010-0000-0000-00000B000000}" name="N°Téléphone" dataDxfId="8"/>
    <tableColumn id="12" xr3:uid="{00000000-0010-0000-0000-00000C000000}" name="N°Fax" dataDxfId="7"/>
    <tableColumn id="13" xr3:uid="{00000000-0010-0000-0000-00000D000000}" name="Document" dataDxfId="6"/>
    <tableColumn id="14" xr3:uid="{00000000-0010-0000-0000-00000E000000}" name="Remarque" dataDxfId="5"/>
    <tableColumn id="16" xr3:uid="{00000000-0010-0000-0000-000010000000}" name="lien internet" dataDxfId="4"/>
    <tableColumn id="15" xr3:uid="{00000000-0010-0000-0000-00000F000000}" name="Saisie par" dataDxfId="3"/>
    <tableColumn id="18" xr3:uid="{00000000-0010-0000-0000-000012000000}" name="Etat" dataDxfId="2"/>
    <tableColumn id="17" xr3:uid="{00000000-0010-0000-0000-000011000000}" name="date de création ou révision" dataDxfId="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D3:D5" totalsRowShown="0">
  <autoFilter ref="D3:D5" xr:uid="{00000000-0009-0000-0100-000002000000}"/>
  <tableColumns count="1">
    <tableColumn id="1" xr3:uid="{00000000-0010-0000-0100-000001000000}" name="Transporteur"/>
  </tableColumns>
  <tableStyleInfo name="TableStyleMedium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3" displayName="Tableau3" ref="E3:E6" totalsRowShown="0">
  <autoFilter ref="E3:E6" xr:uid="{00000000-0009-0000-0100-000003000000}"/>
  <tableColumns count="1">
    <tableColumn id="1" xr3:uid="{00000000-0010-0000-0200-000001000000}" name="Température"/>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B3:B10" totalsRowShown="0" headerRowDxfId="0">
  <autoFilter ref="B3:B10" xr:uid="{00000000-0009-0000-0100-000004000000}"/>
  <tableColumns count="1">
    <tableColumn id="1" xr3:uid="{00000000-0010-0000-0300-000001000000}" name="Nature"/>
  </tableColumns>
  <tableStyleInfo name="TableStyleMedium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3" Type="http://schemas.openxmlformats.org/officeDocument/2006/relationships/hyperlink" Target="https://biobook.chu-lyon.fr/Home" TargetMode="External"/><Relationship Id="rId18" Type="http://schemas.openxmlformats.org/officeDocument/2006/relationships/hyperlink" Target="https://aphp.manuelprelevement.fr/ResultNew.aspx" TargetMode="External"/><Relationship Id="rId26" Type="http://schemas.openxmlformats.org/officeDocument/2006/relationships/hyperlink" Target="http://guide-laboratoire.chu-reims.fr/" TargetMode="External"/><Relationship Id="rId21" Type="http://schemas.openxmlformats.org/officeDocument/2006/relationships/hyperlink" Target="https://aphp.manuelprelevement.fr/ResultNew.aspx" TargetMode="External"/><Relationship Id="rId34" Type="http://schemas.openxmlformats.org/officeDocument/2006/relationships/hyperlink" Target="https://chu-nancy.manuelprelevement.fr/ResultNew.aspx" TargetMode="External"/><Relationship Id="rId7" Type="http://schemas.openxmlformats.org/officeDocument/2006/relationships/hyperlink" Target="http://manuelprelevement.chu-rennes.fr/sections/manuel_prelevement/repertoire_des_analy" TargetMode="External"/><Relationship Id="rId12" Type="http://schemas.openxmlformats.org/officeDocument/2006/relationships/hyperlink" Target="https://chu-nancy.manuelprelevement.fr/ResultNew.aspx" TargetMode="External"/><Relationship Id="rId17" Type="http://schemas.openxmlformats.org/officeDocument/2006/relationships/hyperlink" Target="https://efs-idf.manuelprelevement.fr/ResultNew.aspx" TargetMode="External"/><Relationship Id="rId25" Type="http://schemas.openxmlformats.org/officeDocument/2006/relationships/hyperlink" Target="http://guide-laboratoire.chu-reims.fr/" TargetMode="External"/><Relationship Id="rId33" Type="http://schemas.openxmlformats.org/officeDocument/2006/relationships/hyperlink" Target="http://guide-laboratoire.chu-reims.fr/" TargetMode="External"/><Relationship Id="rId38" Type="http://schemas.openxmlformats.org/officeDocument/2006/relationships/comments" Target="../comments1.xml"/><Relationship Id="rId2" Type="http://schemas.openxmlformats.org/officeDocument/2006/relationships/hyperlink" Target="https://www.lab-cerba.com/home/transmettre-et-prescrire-un-exam/catalogue-en-ligne/catalogue.html" TargetMode="External"/><Relationship Id="rId16" Type="http://schemas.openxmlformats.org/officeDocument/2006/relationships/hyperlink" Target="http://www.monkiosquesante.org/KS_EXP/LivretBio" TargetMode="External"/><Relationship Id="rId20" Type="http://schemas.openxmlformats.org/officeDocument/2006/relationships/hyperlink" Target="https://aphp.manuelprelevement.fr/ResultNew.aspx" TargetMode="External"/><Relationship Id="rId29" Type="http://schemas.openxmlformats.org/officeDocument/2006/relationships/hyperlink" Target="http://guide-laboratoire.chu-reims.fr/" TargetMode="External"/><Relationship Id="rId1" Type="http://schemas.openxmlformats.org/officeDocument/2006/relationships/hyperlink" Target="https://www.lab-cerba.com/home/transmettre-et-prescrire-un-exam/catalogue-en-ligne/catalogue.html" TargetMode="External"/><Relationship Id="rId6" Type="http://schemas.openxmlformats.org/officeDocument/2006/relationships/hyperlink" Target="https://efs-idf.manuelprelevement.fr/ResultNew.aspx" TargetMode="External"/><Relationship Id="rId11" Type="http://schemas.openxmlformats.org/officeDocument/2006/relationships/hyperlink" Target="http://www.biobook.chu-lyon.fr/" TargetMode="External"/><Relationship Id="rId24" Type="http://schemas.openxmlformats.org/officeDocument/2006/relationships/hyperlink" Target="http://guide-laboratoire.chu-reims.fr/" TargetMode="External"/><Relationship Id="rId32" Type="http://schemas.openxmlformats.org/officeDocument/2006/relationships/hyperlink" Target="http://guide-laboratoire.chu-reims.fr/" TargetMode="External"/><Relationship Id="rId37" Type="http://schemas.openxmlformats.org/officeDocument/2006/relationships/table" Target="../tables/table1.xml"/><Relationship Id="rId5" Type="http://schemas.openxmlformats.org/officeDocument/2006/relationships/hyperlink" Target="https://chu-nancy.manuelprelevement.fr/ResultNew.aspx" TargetMode="External"/><Relationship Id="rId15" Type="http://schemas.openxmlformats.org/officeDocument/2006/relationships/hyperlink" Target="https://hups.manuelprelevement.fr/ResultNew.aspx" TargetMode="External"/><Relationship Id="rId23" Type="http://schemas.openxmlformats.org/officeDocument/2006/relationships/hyperlink" Target="http://guide-laboratoire.chu-reims.fr/" TargetMode="External"/><Relationship Id="rId28" Type="http://schemas.openxmlformats.org/officeDocument/2006/relationships/hyperlink" Target="http://guide-laboratoire.chu-reims.fr/" TargetMode="External"/><Relationship Id="rId36" Type="http://schemas.openxmlformats.org/officeDocument/2006/relationships/vmlDrawing" Target="../drawings/vmlDrawing1.vml"/><Relationship Id="rId10" Type="http://schemas.openxmlformats.org/officeDocument/2006/relationships/hyperlink" Target="https://www.chu-tours.fr/guide-des-examens-guide-des-prelevements/" TargetMode="External"/><Relationship Id="rId19" Type="http://schemas.openxmlformats.org/officeDocument/2006/relationships/hyperlink" Target="https://aphp.manuelprelevement.fr/ResultNew.aspx" TargetMode="External"/><Relationship Id="rId31" Type="http://schemas.openxmlformats.org/officeDocument/2006/relationships/hyperlink" Target="http://guide-laboratoire.chu-reims.fr/" TargetMode="External"/><Relationship Id="rId4" Type="http://schemas.openxmlformats.org/officeDocument/2006/relationships/hyperlink" Target="https://www.chu-tours.fr/guide-des-examens-guide-des-prelevements/" TargetMode="External"/><Relationship Id="rId9" Type="http://schemas.openxmlformats.org/officeDocument/2006/relationships/hyperlink" Target="https://www.chu-tours.fr/guide-des-examens-guide-des-prelevements/" TargetMode="External"/><Relationship Id="rId14" Type="http://schemas.openxmlformats.org/officeDocument/2006/relationships/hyperlink" Target="https://chu-nancy.manuelprelevement.fr/" TargetMode="External"/><Relationship Id="rId22" Type="http://schemas.openxmlformats.org/officeDocument/2006/relationships/hyperlink" Target="https://aphp.manuelprelevement.fr/ResultNew.aspx" TargetMode="External"/><Relationship Id="rId27" Type="http://schemas.openxmlformats.org/officeDocument/2006/relationships/hyperlink" Target="http://guide-laboratoire.chu-reims.fr/" TargetMode="External"/><Relationship Id="rId30" Type="http://schemas.openxmlformats.org/officeDocument/2006/relationships/hyperlink" Target="http://guide-laboratoire.chu-reims.fr/" TargetMode="External"/><Relationship Id="rId35" Type="http://schemas.openxmlformats.org/officeDocument/2006/relationships/printerSettings" Target="../printerSettings/printerSettings2.bin"/><Relationship Id="rId8" Type="http://schemas.openxmlformats.org/officeDocument/2006/relationships/hyperlink" Target="https://chu-nancy.manuelprelevement.fr/ResultNew.aspx" TargetMode="External"/><Relationship Id="rId3" Type="http://schemas.openxmlformats.org/officeDocument/2006/relationships/hyperlink" Target="https://chu-nancy.manuelprelevement.fr/ResultNew.aspx" TargetMode="Externa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4"/>
  </sheetPr>
  <dimension ref="M19"/>
  <sheetViews>
    <sheetView showGridLines="0" topLeftCell="G1" workbookViewId="0">
      <selection activeCell="J23" sqref="J23"/>
    </sheetView>
  </sheetViews>
  <sheetFormatPr baseColWidth="10" defaultRowHeight="15" x14ac:dyDescent="0.25"/>
  <sheetData>
    <row r="19" spans="13:13" x14ac:dyDescent="0.25">
      <c r="M19" s="1"/>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O2775"/>
  <sheetViews>
    <sheetView tabSelected="1" topLeftCell="Q1" zoomScale="80" zoomScaleNormal="80" workbookViewId="0">
      <selection activeCell="AG3" sqref="AG3"/>
    </sheetView>
  </sheetViews>
  <sheetFormatPr baseColWidth="10" defaultRowHeight="15" x14ac:dyDescent="0.25"/>
  <cols>
    <col min="1" max="1" width="73.42578125" style="13" customWidth="1"/>
    <col min="2" max="2" width="11.42578125" style="13"/>
    <col min="3" max="3" width="21.85546875" style="13" customWidth="1"/>
    <col min="4" max="4" width="17.140625" style="13" customWidth="1"/>
    <col min="5" max="5" width="40.7109375" style="13" customWidth="1"/>
    <col min="6" max="9" width="11.42578125" style="13"/>
    <col min="10" max="10" width="12.7109375" style="14" bestFit="1" customWidth="1"/>
    <col min="11" max="11" width="16.140625" style="14" customWidth="1"/>
    <col min="12" max="12" width="16.28515625" style="13" customWidth="1"/>
    <col min="13" max="13" width="14.7109375" style="13" customWidth="1"/>
    <col min="14" max="14" width="14.28515625" style="13" customWidth="1"/>
    <col min="15" max="15" width="11.42578125" style="13"/>
    <col min="16" max="16" width="20.5703125" style="13" customWidth="1"/>
    <col min="17" max="17" width="15.85546875" style="13" customWidth="1"/>
    <col min="18" max="18" width="13.28515625" style="13" customWidth="1"/>
    <col min="19" max="20" width="11.42578125" style="13"/>
    <col min="21" max="21" width="11.28515625" style="41" customWidth="1"/>
    <col min="22" max="22" width="20.85546875" style="42" customWidth="1"/>
    <col min="23" max="23" width="12.42578125" style="42" customWidth="1"/>
    <col min="24" max="24" width="17" style="42" customWidth="1"/>
    <col min="25" max="25" width="9.140625" style="42" customWidth="1"/>
    <col min="26" max="26" width="12.85546875" style="42" customWidth="1"/>
    <col min="27" max="27" width="12.42578125" style="42" customWidth="1"/>
    <col min="28" max="29" width="11.42578125" style="42" customWidth="1"/>
    <col min="30" max="31" width="12.7109375" style="41" customWidth="1"/>
    <col min="32" max="33" width="11.42578125" style="42" customWidth="1"/>
    <col min="34" max="34" width="14.42578125" style="42" customWidth="1"/>
    <col min="35" max="38" width="11.42578125" style="42" customWidth="1"/>
    <col min="39" max="39" width="11.42578125" style="42"/>
    <col min="40" max="40" width="11.42578125" style="13"/>
    <col min="41" max="41" width="14.5703125" style="13" customWidth="1"/>
    <col min="42" max="42" width="14.7109375" style="13" customWidth="1"/>
    <col min="43" max="16384" width="11.42578125" style="13"/>
  </cols>
  <sheetData>
    <row r="1" spans="1:41" ht="45" x14ac:dyDescent="0.25">
      <c r="A1" s="13" t="s">
        <v>0</v>
      </c>
      <c r="B1" s="13" t="s">
        <v>32</v>
      </c>
      <c r="C1" s="13" t="s">
        <v>33</v>
      </c>
      <c r="D1" s="13" t="s">
        <v>1</v>
      </c>
      <c r="E1" s="13" t="s">
        <v>2</v>
      </c>
      <c r="F1" s="13" t="s">
        <v>4</v>
      </c>
      <c r="G1" s="13" t="s">
        <v>3</v>
      </c>
      <c r="H1" s="13" t="s">
        <v>6</v>
      </c>
      <c r="I1" s="13" t="s">
        <v>7</v>
      </c>
      <c r="J1" s="14" t="s">
        <v>5</v>
      </c>
      <c r="K1" s="14" t="s">
        <v>8</v>
      </c>
      <c r="L1" s="13" t="s">
        <v>9</v>
      </c>
      <c r="M1" s="13" t="s">
        <v>10</v>
      </c>
      <c r="N1" s="13" t="s">
        <v>11</v>
      </c>
      <c r="O1" s="13" t="s">
        <v>12</v>
      </c>
      <c r="P1" s="13" t="s">
        <v>17</v>
      </c>
      <c r="Q1" s="13" t="s">
        <v>2415</v>
      </c>
      <c r="R1" s="13" t="s">
        <v>13</v>
      </c>
      <c r="S1" s="13" t="s">
        <v>14</v>
      </c>
      <c r="U1" s="41" t="s">
        <v>15</v>
      </c>
      <c r="AF1" s="43"/>
      <c r="AG1" s="43">
        <f>COUNTA(AG3:AG947)+2</f>
        <v>3</v>
      </c>
    </row>
    <row r="2" spans="1:41" ht="165" x14ac:dyDescent="0.25">
      <c r="A2" s="13" t="s">
        <v>34</v>
      </c>
      <c r="B2" s="13" t="s">
        <v>35</v>
      </c>
      <c r="D2" s="13" t="s">
        <v>1614</v>
      </c>
      <c r="E2" s="13" t="s">
        <v>36</v>
      </c>
      <c r="O2" s="17" t="s">
        <v>1613</v>
      </c>
      <c r="Q2" s="13" t="s">
        <v>2416</v>
      </c>
      <c r="S2" s="13" t="s">
        <v>1</v>
      </c>
      <c r="U2" s="42" t="s">
        <v>0</v>
      </c>
      <c r="V2" s="42" t="s">
        <v>32</v>
      </c>
      <c r="W2" s="42" t="s">
        <v>33</v>
      </c>
      <c r="X2" s="42" t="s">
        <v>1</v>
      </c>
      <c r="Y2" s="42" t="s">
        <v>2</v>
      </c>
      <c r="Z2" s="42" t="s">
        <v>4</v>
      </c>
      <c r="AA2" s="42" t="s">
        <v>3</v>
      </c>
      <c r="AB2" s="42" t="s">
        <v>6</v>
      </c>
      <c r="AC2" s="42" t="s">
        <v>7</v>
      </c>
      <c r="AD2" s="41" t="s">
        <v>5</v>
      </c>
      <c r="AE2" s="41" t="s">
        <v>8</v>
      </c>
      <c r="AF2" s="42" t="s">
        <v>9</v>
      </c>
      <c r="AG2" s="42" t="s">
        <v>10</v>
      </c>
      <c r="AH2" s="42" t="s">
        <v>11</v>
      </c>
      <c r="AI2" s="42" t="s">
        <v>12</v>
      </c>
      <c r="AJ2" s="42" t="s">
        <v>17</v>
      </c>
      <c r="AK2" s="42" t="s">
        <v>2415</v>
      </c>
      <c r="AL2" s="42" t="s">
        <v>13</v>
      </c>
      <c r="AO2" s="14"/>
    </row>
    <row r="3" spans="1:41" ht="409.5" x14ac:dyDescent="0.25">
      <c r="A3" s="13" t="s">
        <v>34</v>
      </c>
      <c r="B3" s="13" t="s">
        <v>35</v>
      </c>
      <c r="D3" s="13" t="s">
        <v>1614</v>
      </c>
      <c r="E3" s="13" t="s">
        <v>37</v>
      </c>
      <c r="L3" s="17"/>
      <c r="O3" s="17" t="s">
        <v>1613</v>
      </c>
      <c r="Q3" s="13" t="s">
        <v>2416</v>
      </c>
      <c r="S3" s="13" t="s">
        <v>2446</v>
      </c>
      <c r="U3" s="13" t="s">
        <v>1052</v>
      </c>
      <c r="V3" s="13" t="s">
        <v>2204</v>
      </c>
      <c r="W3" s="13" t="s">
        <v>1053</v>
      </c>
      <c r="X3" s="13" t="s">
        <v>2011</v>
      </c>
      <c r="Y3" s="13" t="s">
        <v>37</v>
      </c>
      <c r="Z3" s="13"/>
      <c r="AA3" s="13"/>
      <c r="AB3" s="13"/>
      <c r="AC3" s="13"/>
      <c r="AD3" s="14"/>
      <c r="AE3" s="14"/>
      <c r="AF3" s="13"/>
      <c r="AG3" s="13"/>
      <c r="AH3" s="13" t="s">
        <v>1054</v>
      </c>
      <c r="AI3" s="19" t="s">
        <v>1613</v>
      </c>
      <c r="AJ3" s="13"/>
      <c r="AK3" s="13" t="s">
        <v>2416</v>
      </c>
      <c r="AL3" s="13"/>
      <c r="AM3" s="42">
        <f>IF(U3&lt;&gt;0,1,0)</f>
        <v>1</v>
      </c>
    </row>
    <row r="4" spans="1:41" ht="165" x14ac:dyDescent="0.25">
      <c r="A4" s="13" t="s">
        <v>38</v>
      </c>
      <c r="B4" s="13" t="s">
        <v>2041</v>
      </c>
      <c r="D4" s="13" t="s">
        <v>1615</v>
      </c>
      <c r="E4" s="13" t="s">
        <v>36</v>
      </c>
      <c r="N4" s="13" t="s">
        <v>40</v>
      </c>
      <c r="O4" s="17" t="s">
        <v>1613</v>
      </c>
      <c r="Q4" s="13" t="s">
        <v>2416</v>
      </c>
      <c r="U4" s="20" t="s">
        <v>1476</v>
      </c>
      <c r="V4" s="20"/>
      <c r="W4" s="20"/>
      <c r="X4" s="20" t="s">
        <v>1477</v>
      </c>
      <c r="Y4" s="20" t="s">
        <v>1169</v>
      </c>
      <c r="Z4" s="20" t="s">
        <v>1472</v>
      </c>
      <c r="AA4" s="20" t="s">
        <v>29</v>
      </c>
      <c r="AB4" s="20" t="s">
        <v>1109</v>
      </c>
      <c r="AC4" s="20" t="s">
        <v>1478</v>
      </c>
      <c r="AD4" s="22" t="s">
        <v>2343</v>
      </c>
      <c r="AE4" s="22" t="s">
        <v>1479</v>
      </c>
      <c r="AF4" s="20" t="s">
        <v>1480</v>
      </c>
      <c r="AG4" s="23" t="s">
        <v>2445</v>
      </c>
      <c r="AH4" s="20" t="s">
        <v>2344</v>
      </c>
      <c r="AI4" s="23" t="s">
        <v>2345</v>
      </c>
      <c r="AJ4" s="20" t="s">
        <v>1465</v>
      </c>
      <c r="AK4" s="13" t="s">
        <v>2416</v>
      </c>
      <c r="AL4" s="24">
        <v>44798</v>
      </c>
      <c r="AM4" s="42">
        <f>IF(U4&lt;&gt;0,AM3+1,0)</f>
        <v>2</v>
      </c>
    </row>
    <row r="5" spans="1:41" ht="165" x14ac:dyDescent="0.25">
      <c r="A5" s="13" t="s">
        <v>38</v>
      </c>
      <c r="B5" s="13" t="s">
        <v>2041</v>
      </c>
      <c r="D5" s="13" t="s">
        <v>1615</v>
      </c>
      <c r="E5" s="13" t="s">
        <v>37</v>
      </c>
      <c r="N5" s="13" t="s">
        <v>40</v>
      </c>
      <c r="O5" s="17" t="s">
        <v>1613</v>
      </c>
      <c r="Q5" s="13" t="s">
        <v>2416</v>
      </c>
      <c r="U5" s="42"/>
      <c r="AG5" s="47"/>
      <c r="AL5" s="45"/>
      <c r="AM5" s="42">
        <f t="shared" ref="AM5:AM45" si="0">IF(U5&lt;&gt;0,AM4+1,0)</f>
        <v>0</v>
      </c>
    </row>
    <row r="6" spans="1:41" ht="165" x14ac:dyDescent="0.25">
      <c r="A6" s="13" t="s">
        <v>41</v>
      </c>
      <c r="B6" s="13" t="s">
        <v>2042</v>
      </c>
      <c r="C6" s="13" t="s">
        <v>42</v>
      </c>
      <c r="D6" s="13" t="s">
        <v>1616</v>
      </c>
      <c r="E6" s="13" t="s">
        <v>43</v>
      </c>
      <c r="O6" s="17" t="s">
        <v>1613</v>
      </c>
      <c r="Q6" s="13" t="s">
        <v>2416</v>
      </c>
      <c r="S6" s="13" t="s">
        <v>16</v>
      </c>
      <c r="U6" s="42"/>
      <c r="AL6" s="45"/>
      <c r="AM6" s="42">
        <f t="shared" si="0"/>
        <v>0</v>
      </c>
    </row>
    <row r="7" spans="1:41" ht="165" x14ac:dyDescent="0.25">
      <c r="A7" s="13" t="s">
        <v>44</v>
      </c>
      <c r="B7" s="13" t="s">
        <v>2043</v>
      </c>
      <c r="D7" s="13" t="s">
        <v>1617</v>
      </c>
      <c r="E7" s="13" t="s">
        <v>43</v>
      </c>
      <c r="F7" s="18"/>
      <c r="O7" s="17" t="s">
        <v>1613</v>
      </c>
      <c r="Q7" s="13" t="s">
        <v>2416</v>
      </c>
      <c r="S7" s="13">
        <f>COUNTA(U3:U9947)</f>
        <v>2</v>
      </c>
      <c r="U7" s="42"/>
      <c r="AG7" s="44"/>
      <c r="AL7" s="45"/>
      <c r="AM7" s="42">
        <f t="shared" si="0"/>
        <v>0</v>
      </c>
    </row>
    <row r="8" spans="1:41" ht="165" x14ac:dyDescent="0.25">
      <c r="A8" s="13" t="s">
        <v>45</v>
      </c>
      <c r="B8" s="13" t="s">
        <v>2044</v>
      </c>
      <c r="D8" s="13" t="s">
        <v>1618</v>
      </c>
      <c r="E8" s="13" t="s">
        <v>36</v>
      </c>
      <c r="F8" s="18"/>
      <c r="O8" s="17" t="s">
        <v>1613</v>
      </c>
      <c r="Q8" s="13" t="s">
        <v>2416</v>
      </c>
      <c r="U8" s="42"/>
      <c r="AG8" s="44"/>
      <c r="AL8" s="45"/>
      <c r="AM8" s="42">
        <f t="shared" si="0"/>
        <v>0</v>
      </c>
    </row>
    <row r="9" spans="1:41" ht="165" x14ac:dyDescent="0.25">
      <c r="A9" s="13" t="s">
        <v>45</v>
      </c>
      <c r="B9" s="13" t="s">
        <v>2044</v>
      </c>
      <c r="D9" s="13" t="s">
        <v>1618</v>
      </c>
      <c r="E9" s="13" t="s">
        <v>37</v>
      </c>
      <c r="F9" s="18"/>
      <c r="O9" s="17" t="s">
        <v>1613</v>
      </c>
      <c r="Q9" s="13" t="s">
        <v>2416</v>
      </c>
      <c r="U9" s="42"/>
      <c r="AG9" s="44"/>
      <c r="AL9" s="45"/>
      <c r="AM9" s="42">
        <f t="shared" si="0"/>
        <v>0</v>
      </c>
    </row>
    <row r="10" spans="1:41" ht="165" x14ac:dyDescent="0.25">
      <c r="A10" s="13" t="s">
        <v>46</v>
      </c>
      <c r="D10" s="13" t="s">
        <v>1619</v>
      </c>
      <c r="E10" s="13" t="s">
        <v>48</v>
      </c>
      <c r="O10" s="17" t="s">
        <v>1613</v>
      </c>
      <c r="Q10" s="13" t="s">
        <v>2416</v>
      </c>
      <c r="U10" s="42"/>
      <c r="AL10" s="45"/>
      <c r="AM10" s="42">
        <f t="shared" si="0"/>
        <v>0</v>
      </c>
    </row>
    <row r="11" spans="1:41" ht="315" x14ac:dyDescent="0.25">
      <c r="A11" s="13" t="s">
        <v>50</v>
      </c>
      <c r="B11" s="13" t="s">
        <v>2045</v>
      </c>
      <c r="D11" s="13" t="s">
        <v>1620</v>
      </c>
      <c r="E11" s="13" t="s">
        <v>43</v>
      </c>
      <c r="N11" s="13" t="s">
        <v>51</v>
      </c>
      <c r="O11" s="17" t="s">
        <v>1613</v>
      </c>
      <c r="Q11" s="13" t="s">
        <v>2416</v>
      </c>
      <c r="U11" s="42"/>
      <c r="AG11" s="44"/>
      <c r="AL11" s="45"/>
      <c r="AM11" s="42">
        <f t="shared" si="0"/>
        <v>0</v>
      </c>
    </row>
    <row r="12" spans="1:41" ht="165" x14ac:dyDescent="0.25">
      <c r="A12" s="13" t="s">
        <v>52</v>
      </c>
      <c r="D12" s="13" t="s">
        <v>1621</v>
      </c>
      <c r="E12" s="13" t="s">
        <v>37</v>
      </c>
      <c r="O12" s="17" t="s">
        <v>1613</v>
      </c>
      <c r="Q12" s="13" t="s">
        <v>2416</v>
      </c>
      <c r="U12" s="42"/>
      <c r="AE12" s="48"/>
      <c r="AF12" s="49"/>
      <c r="AG12" s="44"/>
      <c r="AI12" s="44"/>
      <c r="AL12" s="45"/>
      <c r="AM12" s="42">
        <f t="shared" si="0"/>
        <v>0</v>
      </c>
    </row>
    <row r="13" spans="1:41" ht="165" x14ac:dyDescent="0.25">
      <c r="A13" s="13" t="s">
        <v>53</v>
      </c>
      <c r="B13" s="13" t="s">
        <v>2046</v>
      </c>
      <c r="D13" s="13" t="s">
        <v>1622</v>
      </c>
      <c r="E13" s="13" t="s">
        <v>54</v>
      </c>
      <c r="N13" s="13" t="s">
        <v>55</v>
      </c>
      <c r="O13" s="17" t="s">
        <v>1613</v>
      </c>
      <c r="Q13" s="13" t="s">
        <v>2416</v>
      </c>
      <c r="U13" s="42"/>
      <c r="AL13" s="45"/>
      <c r="AM13" s="42">
        <f t="shared" si="0"/>
        <v>0</v>
      </c>
    </row>
    <row r="14" spans="1:41" ht="165" x14ac:dyDescent="0.25">
      <c r="A14" s="13" t="s">
        <v>56</v>
      </c>
      <c r="B14" s="13" t="s">
        <v>57</v>
      </c>
      <c r="C14" s="13" t="s">
        <v>58</v>
      </c>
      <c r="D14" s="13" t="s">
        <v>59</v>
      </c>
      <c r="E14" s="13" t="s">
        <v>37</v>
      </c>
      <c r="N14" s="13" t="s">
        <v>60</v>
      </c>
      <c r="O14" s="17" t="s">
        <v>1613</v>
      </c>
      <c r="Q14" s="13" t="s">
        <v>2416</v>
      </c>
      <c r="U14" s="42"/>
      <c r="AG14" s="44"/>
      <c r="AL14" s="45"/>
      <c r="AM14" s="42">
        <f t="shared" si="0"/>
        <v>0</v>
      </c>
    </row>
    <row r="15" spans="1:41" ht="165" x14ac:dyDescent="0.25">
      <c r="A15" s="13" t="s">
        <v>61</v>
      </c>
      <c r="B15" s="13" t="s">
        <v>62</v>
      </c>
      <c r="D15" s="13" t="s">
        <v>63</v>
      </c>
      <c r="E15" s="13" t="s">
        <v>37</v>
      </c>
      <c r="O15" s="17" t="s">
        <v>1613</v>
      </c>
      <c r="Q15" s="13" t="s">
        <v>2416</v>
      </c>
      <c r="U15" s="42"/>
      <c r="AL15" s="45"/>
      <c r="AM15" s="42">
        <f t="shared" si="0"/>
        <v>0</v>
      </c>
    </row>
    <row r="16" spans="1:41" ht="165" x14ac:dyDescent="0.25">
      <c r="A16" s="13" t="s">
        <v>64</v>
      </c>
      <c r="B16" s="13" t="s">
        <v>65</v>
      </c>
      <c r="D16" s="13" t="s">
        <v>66</v>
      </c>
      <c r="E16" s="13" t="s">
        <v>37</v>
      </c>
      <c r="O16" s="17" t="s">
        <v>1613</v>
      </c>
      <c r="Q16" s="13" t="s">
        <v>2416</v>
      </c>
      <c r="U16" s="42"/>
      <c r="AG16" s="44"/>
      <c r="AL16" s="45"/>
      <c r="AM16" s="42">
        <f t="shared" si="0"/>
        <v>0</v>
      </c>
    </row>
    <row r="17" spans="1:39" ht="315" x14ac:dyDescent="0.25">
      <c r="A17" s="13" t="s">
        <v>67</v>
      </c>
      <c r="B17" s="13" t="s">
        <v>68</v>
      </c>
      <c r="D17" s="13" t="s">
        <v>69</v>
      </c>
      <c r="E17" s="13" t="s">
        <v>37</v>
      </c>
      <c r="O17" s="17" t="s">
        <v>1613</v>
      </c>
      <c r="Q17" s="13" t="s">
        <v>2416</v>
      </c>
      <c r="U17" s="42"/>
      <c r="AI17" s="44"/>
      <c r="AL17" s="45"/>
      <c r="AM17" s="42">
        <f t="shared" si="0"/>
        <v>0</v>
      </c>
    </row>
    <row r="18" spans="1:39" ht="409.5" x14ac:dyDescent="0.25">
      <c r="A18" s="13" t="s">
        <v>71</v>
      </c>
      <c r="B18" s="13" t="s">
        <v>72</v>
      </c>
      <c r="C18" s="13" t="s">
        <v>73</v>
      </c>
      <c r="D18" s="13" t="s">
        <v>74</v>
      </c>
      <c r="E18" s="13" t="s">
        <v>37</v>
      </c>
      <c r="N18" s="13" t="s">
        <v>75</v>
      </c>
      <c r="O18" s="17" t="s">
        <v>1613</v>
      </c>
      <c r="Q18" s="13" t="s">
        <v>2416</v>
      </c>
      <c r="U18" s="42"/>
      <c r="AG18" s="44"/>
      <c r="AI18" s="44"/>
      <c r="AL18" s="45"/>
      <c r="AM18" s="42">
        <f t="shared" si="0"/>
        <v>0</v>
      </c>
    </row>
    <row r="19" spans="1:39" ht="165" x14ac:dyDescent="0.25">
      <c r="A19" s="13" t="s">
        <v>77</v>
      </c>
      <c r="B19" s="13" t="s">
        <v>2047</v>
      </c>
      <c r="C19" s="13" t="s">
        <v>78</v>
      </c>
      <c r="D19" s="13" t="s">
        <v>79</v>
      </c>
      <c r="E19" s="13" t="s">
        <v>37</v>
      </c>
      <c r="O19" s="17" t="s">
        <v>1613</v>
      </c>
      <c r="Q19" s="13" t="s">
        <v>2416</v>
      </c>
      <c r="U19" s="42"/>
      <c r="AG19" s="44"/>
      <c r="AI19" s="44"/>
      <c r="AL19" s="45"/>
      <c r="AM19" s="42">
        <f t="shared" si="0"/>
        <v>0</v>
      </c>
    </row>
    <row r="20" spans="1:39" ht="165" x14ac:dyDescent="0.25">
      <c r="A20" s="13" t="s">
        <v>77</v>
      </c>
      <c r="B20" s="13" t="s">
        <v>2047</v>
      </c>
      <c r="C20" s="13" t="s">
        <v>80</v>
      </c>
      <c r="D20" s="13" t="s">
        <v>81</v>
      </c>
      <c r="E20" s="13" t="s">
        <v>37</v>
      </c>
      <c r="O20" s="17" t="s">
        <v>1613</v>
      </c>
      <c r="Q20" s="13" t="s">
        <v>2416</v>
      </c>
      <c r="U20" s="42"/>
      <c r="Z20" s="50"/>
      <c r="AI20" s="44"/>
      <c r="AL20" s="45"/>
      <c r="AM20" s="42">
        <f t="shared" si="0"/>
        <v>0</v>
      </c>
    </row>
    <row r="21" spans="1:39" ht="240" x14ac:dyDescent="0.25">
      <c r="A21" s="13" t="s">
        <v>82</v>
      </c>
      <c r="B21" s="13" t="s">
        <v>2048</v>
      </c>
      <c r="D21" s="13" t="s">
        <v>83</v>
      </c>
      <c r="E21" s="13" t="s">
        <v>37</v>
      </c>
      <c r="O21" s="17" t="s">
        <v>1613</v>
      </c>
      <c r="Q21" s="13" t="s">
        <v>2416</v>
      </c>
      <c r="U21" s="42"/>
      <c r="AG21" s="44"/>
      <c r="AI21" s="44"/>
      <c r="AL21" s="45"/>
      <c r="AM21" s="42">
        <f t="shared" si="0"/>
        <v>0</v>
      </c>
    </row>
    <row r="22" spans="1:39" ht="165" x14ac:dyDescent="0.25">
      <c r="A22" s="13" t="s">
        <v>84</v>
      </c>
      <c r="D22" s="13" t="s">
        <v>85</v>
      </c>
      <c r="E22" s="13" t="s">
        <v>37</v>
      </c>
      <c r="O22" s="17" t="s">
        <v>1613</v>
      </c>
      <c r="Q22" s="13" t="s">
        <v>2416</v>
      </c>
      <c r="U22" s="42"/>
      <c r="AG22" s="44"/>
      <c r="AL22" s="45"/>
      <c r="AM22" s="42">
        <f t="shared" si="0"/>
        <v>0</v>
      </c>
    </row>
    <row r="23" spans="1:39" ht="165" x14ac:dyDescent="0.25">
      <c r="A23" s="13" t="s">
        <v>86</v>
      </c>
      <c r="B23" s="13" t="s">
        <v>2049</v>
      </c>
      <c r="D23" s="13" t="s">
        <v>87</v>
      </c>
      <c r="E23" s="13" t="s">
        <v>70</v>
      </c>
      <c r="O23" s="17" t="s">
        <v>1613</v>
      </c>
      <c r="Q23" s="13" t="s">
        <v>2416</v>
      </c>
      <c r="U23" s="42"/>
      <c r="AL23" s="45"/>
      <c r="AM23" s="42">
        <f t="shared" si="0"/>
        <v>0</v>
      </c>
    </row>
    <row r="24" spans="1:39" ht="165" x14ac:dyDescent="0.25">
      <c r="A24" s="13" t="s">
        <v>86</v>
      </c>
      <c r="B24" s="13" t="s">
        <v>2049</v>
      </c>
      <c r="D24" s="13" t="s">
        <v>1623</v>
      </c>
      <c r="E24" s="13" t="s">
        <v>37</v>
      </c>
      <c r="O24" s="17" t="s">
        <v>1613</v>
      </c>
      <c r="Q24" s="13" t="s">
        <v>2416</v>
      </c>
      <c r="U24" s="42"/>
      <c r="AI24" s="44"/>
      <c r="AL24" s="45"/>
      <c r="AM24" s="42">
        <f t="shared" si="0"/>
        <v>0</v>
      </c>
    </row>
    <row r="25" spans="1:39" ht="240" x14ac:dyDescent="0.25">
      <c r="A25" s="13" t="s">
        <v>88</v>
      </c>
      <c r="B25" s="13" t="s">
        <v>2050</v>
      </c>
      <c r="D25" s="13" t="s">
        <v>89</v>
      </c>
      <c r="E25" s="13" t="s">
        <v>70</v>
      </c>
      <c r="O25" s="17" t="s">
        <v>1613</v>
      </c>
      <c r="Q25" s="13" t="s">
        <v>2416</v>
      </c>
      <c r="U25" s="42"/>
      <c r="AI25" s="51"/>
      <c r="AM25" s="42">
        <f t="shared" si="0"/>
        <v>0</v>
      </c>
    </row>
    <row r="26" spans="1:39" ht="240" x14ac:dyDescent="0.25">
      <c r="A26" s="13" t="s">
        <v>88</v>
      </c>
      <c r="B26" s="13" t="s">
        <v>2050</v>
      </c>
      <c r="D26" s="13" t="s">
        <v>90</v>
      </c>
      <c r="E26" s="13" t="s">
        <v>37</v>
      </c>
      <c r="O26" s="17" t="s">
        <v>1613</v>
      </c>
      <c r="Q26" s="13" t="s">
        <v>2416</v>
      </c>
      <c r="U26" s="42"/>
      <c r="AI26" s="51"/>
      <c r="AM26" s="42">
        <f t="shared" si="0"/>
        <v>0</v>
      </c>
    </row>
    <row r="27" spans="1:39" ht="165" x14ac:dyDescent="0.25">
      <c r="A27" s="13" t="s">
        <v>91</v>
      </c>
      <c r="B27" s="13" t="s">
        <v>2051</v>
      </c>
      <c r="C27" s="13" t="s">
        <v>92</v>
      </c>
      <c r="D27" s="13" t="s">
        <v>93</v>
      </c>
      <c r="E27" s="13" t="s">
        <v>37</v>
      </c>
      <c r="O27" s="17" t="s">
        <v>1613</v>
      </c>
      <c r="Q27" s="13" t="s">
        <v>2416</v>
      </c>
      <c r="U27" s="42"/>
      <c r="AI27" s="51"/>
      <c r="AM27" s="42">
        <f t="shared" si="0"/>
        <v>0</v>
      </c>
    </row>
    <row r="28" spans="1:39" ht="165" x14ac:dyDescent="0.25">
      <c r="A28" s="13" t="s">
        <v>94</v>
      </c>
      <c r="B28" s="13" t="s">
        <v>2052</v>
      </c>
      <c r="D28" s="13" t="s">
        <v>95</v>
      </c>
      <c r="E28" s="13" t="s">
        <v>37</v>
      </c>
      <c r="O28" s="17" t="s">
        <v>1613</v>
      </c>
      <c r="Q28" s="13" t="s">
        <v>2416</v>
      </c>
      <c r="U28" s="42"/>
      <c r="AI28" s="51"/>
      <c r="AM28" s="42">
        <f t="shared" si="0"/>
        <v>0</v>
      </c>
    </row>
    <row r="29" spans="1:39" ht="165" x14ac:dyDescent="0.25">
      <c r="A29" s="13" t="s">
        <v>96</v>
      </c>
      <c r="B29" s="13" t="s">
        <v>2053</v>
      </c>
      <c r="D29" s="13" t="s">
        <v>97</v>
      </c>
      <c r="E29" s="13" t="s">
        <v>37</v>
      </c>
      <c r="N29" s="13" t="s">
        <v>98</v>
      </c>
      <c r="O29" s="17" t="s">
        <v>1613</v>
      </c>
      <c r="Q29" s="13" t="s">
        <v>2416</v>
      </c>
      <c r="U29" s="42"/>
      <c r="AI29" s="51"/>
      <c r="AM29" s="42">
        <f t="shared" si="0"/>
        <v>0</v>
      </c>
    </row>
    <row r="30" spans="1:39" ht="180" x14ac:dyDescent="0.25">
      <c r="A30" s="13" t="s">
        <v>99</v>
      </c>
      <c r="B30" s="13" t="s">
        <v>2054</v>
      </c>
      <c r="D30" s="13" t="s">
        <v>100</v>
      </c>
      <c r="E30" s="13" t="s">
        <v>37</v>
      </c>
      <c r="O30" s="17" t="s">
        <v>1613</v>
      </c>
      <c r="Q30" s="13" t="s">
        <v>2416</v>
      </c>
      <c r="U30" s="42"/>
      <c r="AI30" s="51"/>
      <c r="AM30" s="42">
        <f t="shared" si="0"/>
        <v>0</v>
      </c>
    </row>
    <row r="31" spans="1:39" ht="240" x14ac:dyDescent="0.25">
      <c r="A31" s="13" t="s">
        <v>101</v>
      </c>
      <c r="B31" s="13" t="s">
        <v>2055</v>
      </c>
      <c r="C31" s="13" t="s">
        <v>102</v>
      </c>
      <c r="D31" s="13" t="s">
        <v>103</v>
      </c>
      <c r="E31" s="13" t="s">
        <v>37</v>
      </c>
      <c r="O31" s="17" t="s">
        <v>1613</v>
      </c>
      <c r="Q31" s="13" t="s">
        <v>2416</v>
      </c>
      <c r="U31" s="42"/>
      <c r="AI31" s="51"/>
      <c r="AM31" s="42">
        <f t="shared" si="0"/>
        <v>0</v>
      </c>
    </row>
    <row r="32" spans="1:39" ht="240" x14ac:dyDescent="0.25">
      <c r="A32" s="13" t="s">
        <v>101</v>
      </c>
      <c r="B32" s="13" t="s">
        <v>2055</v>
      </c>
      <c r="C32" s="13" t="s">
        <v>104</v>
      </c>
      <c r="D32" s="13" t="s">
        <v>105</v>
      </c>
      <c r="E32" s="13" t="s">
        <v>37</v>
      </c>
      <c r="O32" s="17" t="s">
        <v>1613</v>
      </c>
      <c r="Q32" s="13" t="s">
        <v>2416</v>
      </c>
      <c r="U32" s="42"/>
      <c r="AI32" s="51"/>
      <c r="AM32" s="42">
        <f t="shared" si="0"/>
        <v>0</v>
      </c>
    </row>
    <row r="33" spans="1:39" ht="165" x14ac:dyDescent="0.25">
      <c r="A33" s="13" t="s">
        <v>106</v>
      </c>
      <c r="B33" s="13" t="s">
        <v>2056</v>
      </c>
      <c r="C33" s="13" t="s">
        <v>73</v>
      </c>
      <c r="D33" s="13" t="s">
        <v>107</v>
      </c>
      <c r="E33" s="13" t="s">
        <v>37</v>
      </c>
      <c r="O33" s="17" t="s">
        <v>1613</v>
      </c>
      <c r="Q33" s="13" t="s">
        <v>2416</v>
      </c>
      <c r="U33" s="42"/>
      <c r="AI33" s="51"/>
      <c r="AM33" s="42">
        <f t="shared" si="0"/>
        <v>0</v>
      </c>
    </row>
    <row r="34" spans="1:39" ht="165" x14ac:dyDescent="0.25">
      <c r="A34" s="13" t="s">
        <v>108</v>
      </c>
      <c r="B34" s="13" t="s">
        <v>2057</v>
      </c>
      <c r="D34" s="13" t="s">
        <v>109</v>
      </c>
      <c r="E34" s="13" t="s">
        <v>37</v>
      </c>
      <c r="O34" s="17" t="s">
        <v>1613</v>
      </c>
      <c r="Q34" s="13" t="s">
        <v>2416</v>
      </c>
      <c r="U34" s="42"/>
      <c r="AI34" s="51"/>
      <c r="AM34" s="42">
        <f t="shared" si="0"/>
        <v>0</v>
      </c>
    </row>
    <row r="35" spans="1:39" ht="165" x14ac:dyDescent="0.25">
      <c r="A35" s="13" t="s">
        <v>110</v>
      </c>
      <c r="B35" s="13" t="s">
        <v>2058</v>
      </c>
      <c r="C35" s="13" t="s">
        <v>111</v>
      </c>
      <c r="D35" s="13" t="s">
        <v>112</v>
      </c>
      <c r="E35" s="13" t="s">
        <v>37</v>
      </c>
      <c r="O35" s="17" t="s">
        <v>1613</v>
      </c>
      <c r="Q35" s="13" t="s">
        <v>2416</v>
      </c>
      <c r="U35" s="42"/>
      <c r="AI35" s="51"/>
      <c r="AM35" s="42">
        <f t="shared" si="0"/>
        <v>0</v>
      </c>
    </row>
    <row r="36" spans="1:39" ht="165" x14ac:dyDescent="0.25">
      <c r="A36" s="13" t="s">
        <v>113</v>
      </c>
      <c r="B36" s="13" t="s">
        <v>2059</v>
      </c>
      <c r="D36" s="13" t="s">
        <v>114</v>
      </c>
      <c r="E36" s="13" t="s">
        <v>37</v>
      </c>
      <c r="O36" s="17" t="s">
        <v>1613</v>
      </c>
      <c r="Q36" s="13" t="s">
        <v>2416</v>
      </c>
      <c r="U36" s="42"/>
      <c r="AI36" s="51"/>
      <c r="AM36" s="42">
        <f t="shared" si="0"/>
        <v>0</v>
      </c>
    </row>
    <row r="37" spans="1:39" ht="180" x14ac:dyDescent="0.25">
      <c r="A37" s="13" t="s">
        <v>115</v>
      </c>
      <c r="B37" s="13" t="s">
        <v>2060</v>
      </c>
      <c r="D37" s="13" t="s">
        <v>116</v>
      </c>
      <c r="E37" s="13" t="s">
        <v>37</v>
      </c>
      <c r="O37" s="17" t="s">
        <v>1613</v>
      </c>
      <c r="Q37" s="13" t="s">
        <v>2416</v>
      </c>
      <c r="U37" s="42"/>
      <c r="AI37" s="51"/>
      <c r="AM37" s="42">
        <f t="shared" si="0"/>
        <v>0</v>
      </c>
    </row>
    <row r="38" spans="1:39" ht="165" x14ac:dyDescent="0.25">
      <c r="A38" s="13" t="s">
        <v>117</v>
      </c>
      <c r="B38" s="13" t="s">
        <v>65</v>
      </c>
      <c r="D38" s="13" t="s">
        <v>66</v>
      </c>
      <c r="E38" s="13" t="s">
        <v>37</v>
      </c>
      <c r="O38" s="17" t="s">
        <v>1613</v>
      </c>
      <c r="Q38" s="13" t="s">
        <v>2416</v>
      </c>
      <c r="U38" s="42"/>
      <c r="AI38" s="51"/>
      <c r="AM38" s="42">
        <f t="shared" si="0"/>
        <v>0</v>
      </c>
    </row>
    <row r="39" spans="1:39" ht="300" x14ac:dyDescent="0.25">
      <c r="A39" s="13" t="s">
        <v>118</v>
      </c>
      <c r="B39" s="13" t="s">
        <v>2061</v>
      </c>
      <c r="C39" s="13" t="s">
        <v>119</v>
      </c>
      <c r="D39" s="13" t="s">
        <v>120</v>
      </c>
      <c r="E39" s="13" t="s">
        <v>37</v>
      </c>
      <c r="N39" s="13" t="s">
        <v>121</v>
      </c>
      <c r="O39" s="17" t="s">
        <v>1613</v>
      </c>
      <c r="Q39" s="13" t="s">
        <v>2416</v>
      </c>
      <c r="U39" s="42"/>
      <c r="AI39" s="51"/>
      <c r="AM39" s="42">
        <f t="shared" si="0"/>
        <v>0</v>
      </c>
    </row>
    <row r="40" spans="1:39" ht="285" x14ac:dyDescent="0.25">
      <c r="A40" s="13" t="s">
        <v>122</v>
      </c>
      <c r="B40" s="13" t="s">
        <v>2062</v>
      </c>
      <c r="C40" s="13" t="s">
        <v>111</v>
      </c>
      <c r="D40" s="13" t="s">
        <v>123</v>
      </c>
      <c r="E40" s="13" t="s">
        <v>37</v>
      </c>
      <c r="O40" s="17" t="s">
        <v>1613</v>
      </c>
      <c r="Q40" s="13" t="s">
        <v>2416</v>
      </c>
      <c r="U40" s="42"/>
      <c r="AI40" s="51"/>
      <c r="AM40" s="42">
        <f t="shared" si="0"/>
        <v>0</v>
      </c>
    </row>
    <row r="41" spans="1:39" ht="165" x14ac:dyDescent="0.25">
      <c r="A41" s="13" t="s">
        <v>124</v>
      </c>
      <c r="D41" s="13" t="s">
        <v>125</v>
      </c>
      <c r="E41" s="13" t="s">
        <v>37</v>
      </c>
      <c r="O41" s="17" t="s">
        <v>1613</v>
      </c>
      <c r="Q41" s="13" t="s">
        <v>2416</v>
      </c>
      <c r="U41" s="42"/>
      <c r="AI41" s="51"/>
      <c r="AM41" s="42">
        <f t="shared" si="0"/>
        <v>0</v>
      </c>
    </row>
    <row r="42" spans="1:39" ht="165" x14ac:dyDescent="0.25">
      <c r="A42" s="13" t="s">
        <v>127</v>
      </c>
      <c r="D42" s="13" t="s">
        <v>128</v>
      </c>
      <c r="E42" s="13" t="s">
        <v>37</v>
      </c>
      <c r="O42" s="17" t="s">
        <v>1613</v>
      </c>
      <c r="Q42" s="13" t="s">
        <v>2416</v>
      </c>
      <c r="U42" s="42"/>
      <c r="AI42" s="51"/>
      <c r="AM42" s="42">
        <f t="shared" si="0"/>
        <v>0</v>
      </c>
    </row>
    <row r="43" spans="1:39" ht="165" x14ac:dyDescent="0.25">
      <c r="A43" s="13" t="s">
        <v>129</v>
      </c>
      <c r="B43" s="13" t="s">
        <v>2063</v>
      </c>
      <c r="C43" s="13" t="s">
        <v>73</v>
      </c>
      <c r="D43" s="13" t="s">
        <v>131</v>
      </c>
      <c r="E43" s="13" t="s">
        <v>70</v>
      </c>
      <c r="O43" s="17" t="s">
        <v>1613</v>
      </c>
      <c r="Q43" s="13" t="s">
        <v>2416</v>
      </c>
      <c r="U43" s="42"/>
      <c r="AI43" s="51"/>
      <c r="AM43" s="42">
        <f t="shared" si="0"/>
        <v>0</v>
      </c>
    </row>
    <row r="44" spans="1:39" ht="165" x14ac:dyDescent="0.25">
      <c r="A44" s="13" t="s">
        <v>129</v>
      </c>
      <c r="B44" s="13" t="s">
        <v>2063</v>
      </c>
      <c r="C44" s="13" t="s">
        <v>73</v>
      </c>
      <c r="D44" s="13" t="s">
        <v>132</v>
      </c>
      <c r="E44" s="13" t="s">
        <v>37</v>
      </c>
      <c r="O44" s="17" t="s">
        <v>1613</v>
      </c>
      <c r="Q44" s="13" t="s">
        <v>2416</v>
      </c>
      <c r="U44" s="42"/>
      <c r="AI44" s="51"/>
      <c r="AM44" s="42">
        <f t="shared" si="0"/>
        <v>0</v>
      </c>
    </row>
    <row r="45" spans="1:39" ht="165" x14ac:dyDescent="0.25">
      <c r="A45" s="13" t="s">
        <v>133</v>
      </c>
      <c r="B45" s="13" t="s">
        <v>134</v>
      </c>
      <c r="D45" s="13" t="s">
        <v>135</v>
      </c>
      <c r="E45" s="13" t="s">
        <v>37</v>
      </c>
      <c r="O45" s="17" t="s">
        <v>1613</v>
      </c>
      <c r="Q45" s="13" t="s">
        <v>2416</v>
      </c>
      <c r="U45" s="42"/>
      <c r="AI45" s="51"/>
      <c r="AM45" s="42">
        <f t="shared" si="0"/>
        <v>0</v>
      </c>
    </row>
    <row r="46" spans="1:39" ht="165" x14ac:dyDescent="0.25">
      <c r="A46" s="13" t="s">
        <v>136</v>
      </c>
      <c r="B46" s="13" t="s">
        <v>137</v>
      </c>
      <c r="D46" s="13" t="s">
        <v>138</v>
      </c>
      <c r="E46" s="13" t="s">
        <v>37</v>
      </c>
      <c r="O46" s="17" t="s">
        <v>1613</v>
      </c>
      <c r="Q46" s="13" t="s">
        <v>2416</v>
      </c>
      <c r="U46" s="42"/>
      <c r="AI46" s="51"/>
      <c r="AM46" s="42">
        <f t="shared" ref="AM46:AM48" si="1">IF(U46&lt;&gt;0,AM45,0)+1</f>
        <v>1</v>
      </c>
    </row>
    <row r="47" spans="1:39" ht="165" x14ac:dyDescent="0.25">
      <c r="A47" s="13" t="s">
        <v>139</v>
      </c>
      <c r="D47" s="13" t="s">
        <v>140</v>
      </c>
      <c r="E47" s="13" t="s">
        <v>141</v>
      </c>
      <c r="O47" s="17" t="s">
        <v>1613</v>
      </c>
      <c r="Q47" s="13" t="s">
        <v>2416</v>
      </c>
      <c r="U47" s="42"/>
      <c r="AI47" s="51"/>
      <c r="AM47" s="42">
        <f t="shared" si="1"/>
        <v>1</v>
      </c>
    </row>
    <row r="48" spans="1:39" ht="165" x14ac:dyDescent="0.25">
      <c r="A48" s="13" t="s">
        <v>139</v>
      </c>
      <c r="D48" s="13" t="s">
        <v>140</v>
      </c>
      <c r="E48" s="13" t="s">
        <v>37</v>
      </c>
      <c r="O48" s="17" t="s">
        <v>1613</v>
      </c>
      <c r="Q48" s="13" t="s">
        <v>2416</v>
      </c>
      <c r="U48" s="42"/>
      <c r="AI48" s="51"/>
      <c r="AM48" s="42">
        <f t="shared" si="1"/>
        <v>1</v>
      </c>
    </row>
    <row r="49" spans="1:35" ht="240" x14ac:dyDescent="0.25">
      <c r="A49" s="13" t="s">
        <v>142</v>
      </c>
      <c r="B49" s="13" t="s">
        <v>2064</v>
      </c>
      <c r="C49" s="13" t="s">
        <v>73</v>
      </c>
      <c r="D49" s="13" t="s">
        <v>143</v>
      </c>
      <c r="E49" s="13" t="s">
        <v>37</v>
      </c>
      <c r="O49" s="17" t="s">
        <v>1613</v>
      </c>
      <c r="Q49" s="13" t="s">
        <v>2416</v>
      </c>
      <c r="U49" s="42"/>
      <c r="AI49" s="51"/>
    </row>
    <row r="50" spans="1:35" ht="240" x14ac:dyDescent="0.25">
      <c r="A50" s="13" t="s">
        <v>142</v>
      </c>
      <c r="B50" s="13" t="s">
        <v>2064</v>
      </c>
      <c r="C50" s="13" t="s">
        <v>144</v>
      </c>
      <c r="D50" s="13" t="s">
        <v>145</v>
      </c>
      <c r="E50" s="13" t="s">
        <v>37</v>
      </c>
      <c r="N50" s="13" t="s">
        <v>76</v>
      </c>
      <c r="O50" s="17" t="s">
        <v>1613</v>
      </c>
      <c r="Q50" s="13" t="s">
        <v>2416</v>
      </c>
      <c r="U50" s="42"/>
      <c r="AI50" s="51"/>
    </row>
    <row r="51" spans="1:35" ht="165" x14ac:dyDescent="0.25">
      <c r="A51" s="13" t="s">
        <v>146</v>
      </c>
      <c r="B51" s="13" t="s">
        <v>2065</v>
      </c>
      <c r="D51" s="13" t="s">
        <v>147</v>
      </c>
      <c r="E51" s="13" t="s">
        <v>37</v>
      </c>
      <c r="O51" s="17" t="s">
        <v>1613</v>
      </c>
      <c r="Q51" s="13" t="s">
        <v>2416</v>
      </c>
      <c r="U51" s="42"/>
      <c r="AI51" s="51"/>
    </row>
    <row r="52" spans="1:35" ht="165" x14ac:dyDescent="0.25">
      <c r="A52" s="13" t="s">
        <v>148</v>
      </c>
      <c r="B52" s="13" t="s">
        <v>2066</v>
      </c>
      <c r="D52" s="13" t="s">
        <v>149</v>
      </c>
      <c r="E52" s="13" t="s">
        <v>37</v>
      </c>
      <c r="N52" s="13" t="s">
        <v>150</v>
      </c>
      <c r="O52" s="17" t="s">
        <v>1613</v>
      </c>
      <c r="Q52" s="13" t="s">
        <v>2416</v>
      </c>
      <c r="U52" s="42"/>
      <c r="AI52" s="51"/>
    </row>
    <row r="53" spans="1:35" ht="165" x14ac:dyDescent="0.25">
      <c r="A53" s="13" t="s">
        <v>151</v>
      </c>
      <c r="B53" s="13" t="s">
        <v>2067</v>
      </c>
      <c r="D53" s="13" t="s">
        <v>152</v>
      </c>
      <c r="E53" s="13" t="s">
        <v>37</v>
      </c>
      <c r="N53" s="13" t="s">
        <v>153</v>
      </c>
      <c r="O53" s="17" t="s">
        <v>1613</v>
      </c>
      <c r="Q53" s="13" t="s">
        <v>2416</v>
      </c>
      <c r="U53" s="42"/>
      <c r="AI53" s="51"/>
    </row>
    <row r="54" spans="1:35" ht="195" x14ac:dyDescent="0.25">
      <c r="A54" s="13" t="s">
        <v>154</v>
      </c>
      <c r="B54" s="13" t="s">
        <v>2068</v>
      </c>
      <c r="C54" s="13" t="s">
        <v>73</v>
      </c>
      <c r="D54" s="13" t="s">
        <v>155</v>
      </c>
      <c r="E54" s="13" t="s">
        <v>37</v>
      </c>
      <c r="O54" s="17" t="s">
        <v>1613</v>
      </c>
      <c r="Q54" s="13" t="s">
        <v>2416</v>
      </c>
      <c r="U54" s="42"/>
      <c r="AI54" s="51"/>
    </row>
    <row r="55" spans="1:35" ht="195" x14ac:dyDescent="0.25">
      <c r="A55" s="13" t="s">
        <v>154</v>
      </c>
      <c r="B55" s="13" t="s">
        <v>2068</v>
      </c>
      <c r="C55" s="13" t="s">
        <v>156</v>
      </c>
      <c r="D55" s="13" t="s">
        <v>157</v>
      </c>
      <c r="E55" s="13" t="s">
        <v>37</v>
      </c>
      <c r="N55" s="13" t="s">
        <v>76</v>
      </c>
      <c r="O55" s="17" t="s">
        <v>1613</v>
      </c>
      <c r="Q55" s="13" t="s">
        <v>2416</v>
      </c>
      <c r="U55" s="42"/>
      <c r="AI55" s="51"/>
    </row>
    <row r="56" spans="1:35" ht="165" x14ac:dyDescent="0.25">
      <c r="A56" s="13" t="s">
        <v>158</v>
      </c>
      <c r="B56" s="13" t="s">
        <v>2069</v>
      </c>
      <c r="C56" s="13" t="s">
        <v>73</v>
      </c>
      <c r="D56" s="13" t="s">
        <v>159</v>
      </c>
      <c r="E56" s="13" t="s">
        <v>37</v>
      </c>
      <c r="O56" s="17" t="s">
        <v>1613</v>
      </c>
      <c r="Q56" s="13" t="s">
        <v>2416</v>
      </c>
      <c r="U56" s="42"/>
      <c r="AI56" s="51"/>
    </row>
    <row r="57" spans="1:35" ht="165" x14ac:dyDescent="0.25">
      <c r="A57" s="13" t="s">
        <v>158</v>
      </c>
      <c r="B57" s="13" t="s">
        <v>2069</v>
      </c>
      <c r="C57" s="13" t="s">
        <v>160</v>
      </c>
      <c r="D57" s="13" t="s">
        <v>161</v>
      </c>
      <c r="E57" s="13" t="s">
        <v>37</v>
      </c>
      <c r="N57" s="13" t="s">
        <v>76</v>
      </c>
      <c r="O57" s="17" t="s">
        <v>1613</v>
      </c>
      <c r="Q57" s="13" t="s">
        <v>2416</v>
      </c>
      <c r="U57" s="42"/>
      <c r="AI57" s="51"/>
    </row>
    <row r="58" spans="1:35" ht="165" x14ac:dyDescent="0.25">
      <c r="A58" s="13" t="s">
        <v>162</v>
      </c>
      <c r="B58" s="13" t="s">
        <v>163</v>
      </c>
      <c r="D58" s="13" t="s">
        <v>164</v>
      </c>
      <c r="E58" s="13" t="s">
        <v>37</v>
      </c>
      <c r="O58" s="17" t="s">
        <v>1613</v>
      </c>
      <c r="Q58" s="13" t="s">
        <v>2416</v>
      </c>
      <c r="U58" s="42"/>
      <c r="AI58" s="51"/>
    </row>
    <row r="59" spans="1:35" ht="165" x14ac:dyDescent="0.25">
      <c r="A59" s="13" t="s">
        <v>165</v>
      </c>
      <c r="B59" s="13" t="s">
        <v>166</v>
      </c>
      <c r="D59" s="13" t="s">
        <v>167</v>
      </c>
      <c r="E59" s="13" t="s">
        <v>37</v>
      </c>
      <c r="O59" s="17" t="s">
        <v>1613</v>
      </c>
      <c r="Q59" s="13" t="s">
        <v>2416</v>
      </c>
      <c r="U59" s="42"/>
      <c r="AI59" s="51"/>
    </row>
    <row r="60" spans="1:35" ht="165" x14ac:dyDescent="0.25">
      <c r="A60" s="13" t="s">
        <v>168</v>
      </c>
      <c r="D60" s="13" t="s">
        <v>169</v>
      </c>
      <c r="E60" s="13" t="s">
        <v>37</v>
      </c>
      <c r="O60" s="17" t="s">
        <v>1613</v>
      </c>
      <c r="Q60" s="13" t="s">
        <v>2416</v>
      </c>
      <c r="U60" s="42"/>
      <c r="AI60" s="51"/>
    </row>
    <row r="61" spans="1:35" ht="165" x14ac:dyDescent="0.25">
      <c r="A61" s="13" t="s">
        <v>170</v>
      </c>
      <c r="B61" s="13" t="s">
        <v>2070</v>
      </c>
      <c r="D61" s="13" t="s">
        <v>131</v>
      </c>
      <c r="E61" s="13" t="s">
        <v>70</v>
      </c>
      <c r="O61" s="17" t="s">
        <v>1613</v>
      </c>
      <c r="Q61" s="13" t="s">
        <v>2416</v>
      </c>
      <c r="U61" s="42"/>
      <c r="AI61" s="51"/>
    </row>
    <row r="62" spans="1:35" ht="165" x14ac:dyDescent="0.25">
      <c r="A62" s="13" t="s">
        <v>170</v>
      </c>
      <c r="B62" s="13" t="s">
        <v>2070</v>
      </c>
      <c r="D62" s="13" t="s">
        <v>132</v>
      </c>
      <c r="E62" s="13" t="s">
        <v>37</v>
      </c>
      <c r="O62" s="17" t="s">
        <v>1613</v>
      </c>
      <c r="Q62" s="13" t="s">
        <v>2416</v>
      </c>
      <c r="U62" s="42"/>
      <c r="AI62" s="51"/>
    </row>
    <row r="63" spans="1:35" ht="165" x14ac:dyDescent="0.25">
      <c r="A63" s="13" t="s">
        <v>171</v>
      </c>
      <c r="B63" s="13" t="s">
        <v>2071</v>
      </c>
      <c r="D63" s="13" t="s">
        <v>1624</v>
      </c>
      <c r="E63" s="13" t="s">
        <v>37</v>
      </c>
      <c r="O63" s="17" t="s">
        <v>1613</v>
      </c>
      <c r="Q63" s="13" t="s">
        <v>2416</v>
      </c>
      <c r="U63" s="42"/>
      <c r="AI63" s="51"/>
    </row>
    <row r="64" spans="1:35" ht="165" x14ac:dyDescent="0.25">
      <c r="A64" s="13" t="s">
        <v>172</v>
      </c>
      <c r="B64" s="13" t="s">
        <v>57</v>
      </c>
      <c r="C64" s="13" t="s">
        <v>58</v>
      </c>
      <c r="D64" s="13" t="s">
        <v>59</v>
      </c>
      <c r="E64" s="13" t="s">
        <v>37</v>
      </c>
      <c r="N64" s="13" t="s">
        <v>60</v>
      </c>
      <c r="O64" s="17" t="s">
        <v>1613</v>
      </c>
      <c r="Q64" s="13" t="s">
        <v>2416</v>
      </c>
      <c r="U64" s="42"/>
      <c r="AI64" s="51"/>
    </row>
    <row r="65" spans="1:35" ht="165" x14ac:dyDescent="0.25">
      <c r="A65" s="13" t="s">
        <v>173</v>
      </c>
      <c r="D65" s="13" t="s">
        <v>174</v>
      </c>
      <c r="E65" s="13" t="s">
        <v>37</v>
      </c>
      <c r="O65" s="17" t="s">
        <v>1613</v>
      </c>
      <c r="Q65" s="13" t="s">
        <v>2416</v>
      </c>
      <c r="U65" s="42"/>
      <c r="AI65" s="51"/>
    </row>
    <row r="66" spans="1:35" ht="270" x14ac:dyDescent="0.25">
      <c r="A66" s="13" t="s">
        <v>175</v>
      </c>
      <c r="B66" s="13" t="s">
        <v>2072</v>
      </c>
      <c r="D66" s="13" t="s">
        <v>176</v>
      </c>
      <c r="E66" s="13" t="s">
        <v>37</v>
      </c>
      <c r="O66" s="17" t="s">
        <v>1613</v>
      </c>
      <c r="Q66" s="13" t="s">
        <v>2416</v>
      </c>
      <c r="U66" s="42"/>
      <c r="AI66" s="51"/>
    </row>
    <row r="67" spans="1:35" ht="165" x14ac:dyDescent="0.25">
      <c r="A67" s="13" t="s">
        <v>177</v>
      </c>
      <c r="B67" s="13" t="s">
        <v>2073</v>
      </c>
      <c r="D67" s="13" t="s">
        <v>178</v>
      </c>
      <c r="E67" s="13" t="s">
        <v>37</v>
      </c>
      <c r="O67" s="17" t="s">
        <v>1613</v>
      </c>
      <c r="Q67" s="13" t="s">
        <v>2416</v>
      </c>
      <c r="U67" s="42"/>
      <c r="AI67" s="51"/>
    </row>
    <row r="68" spans="1:35" ht="165" x14ac:dyDescent="0.25">
      <c r="A68" s="13" t="s">
        <v>179</v>
      </c>
      <c r="B68" s="13" t="s">
        <v>180</v>
      </c>
      <c r="D68" s="13" t="s">
        <v>181</v>
      </c>
      <c r="E68" s="13" t="s">
        <v>37</v>
      </c>
      <c r="O68" s="17" t="s">
        <v>1613</v>
      </c>
      <c r="Q68" s="13" t="s">
        <v>2416</v>
      </c>
      <c r="U68" s="42"/>
      <c r="AI68" s="51"/>
    </row>
    <row r="69" spans="1:35" ht="165" x14ac:dyDescent="0.25">
      <c r="A69" s="13" t="s">
        <v>182</v>
      </c>
      <c r="C69" s="13" t="s">
        <v>104</v>
      </c>
      <c r="D69" s="13" t="s">
        <v>1625</v>
      </c>
      <c r="E69" s="13" t="s">
        <v>37</v>
      </c>
      <c r="O69" s="17" t="s">
        <v>1613</v>
      </c>
      <c r="Q69" s="13" t="s">
        <v>2416</v>
      </c>
      <c r="U69" s="42"/>
      <c r="AI69" s="51"/>
    </row>
    <row r="70" spans="1:35" ht="165" x14ac:dyDescent="0.25">
      <c r="A70" s="13" t="s">
        <v>183</v>
      </c>
      <c r="B70" s="13" t="s">
        <v>2074</v>
      </c>
      <c r="D70" s="13" t="s">
        <v>184</v>
      </c>
      <c r="E70" s="13" t="s">
        <v>37</v>
      </c>
      <c r="O70" s="17" t="s">
        <v>1613</v>
      </c>
      <c r="Q70" s="13" t="s">
        <v>2416</v>
      </c>
      <c r="U70" s="42"/>
      <c r="AI70" s="51"/>
    </row>
    <row r="71" spans="1:35" ht="165" x14ac:dyDescent="0.25">
      <c r="A71" s="13" t="s">
        <v>185</v>
      </c>
      <c r="B71" s="13" t="s">
        <v>2075</v>
      </c>
      <c r="D71" s="13" t="s">
        <v>186</v>
      </c>
      <c r="E71" s="13" t="s">
        <v>70</v>
      </c>
      <c r="O71" s="17" t="s">
        <v>1613</v>
      </c>
      <c r="Q71" s="13" t="s">
        <v>2416</v>
      </c>
      <c r="U71" s="42"/>
      <c r="AI71" s="51"/>
    </row>
    <row r="72" spans="1:35" ht="165" x14ac:dyDescent="0.25">
      <c r="A72" s="13" t="s">
        <v>185</v>
      </c>
      <c r="B72" s="13" t="s">
        <v>2075</v>
      </c>
      <c r="D72" s="13" t="s">
        <v>187</v>
      </c>
      <c r="E72" s="13" t="s">
        <v>37</v>
      </c>
      <c r="O72" s="17" t="s">
        <v>1613</v>
      </c>
      <c r="Q72" s="13" t="s">
        <v>2416</v>
      </c>
      <c r="U72" s="42"/>
      <c r="AI72" s="51"/>
    </row>
    <row r="73" spans="1:35" ht="195" x14ac:dyDescent="0.25">
      <c r="A73" s="13" t="s">
        <v>188</v>
      </c>
      <c r="B73" s="13" t="s">
        <v>2076</v>
      </c>
      <c r="D73" s="13" t="s">
        <v>189</v>
      </c>
      <c r="E73" s="13" t="s">
        <v>37</v>
      </c>
      <c r="N73" s="13" t="s">
        <v>190</v>
      </c>
      <c r="O73" s="17" t="s">
        <v>1613</v>
      </c>
      <c r="Q73" s="13" t="s">
        <v>2416</v>
      </c>
      <c r="U73" s="42"/>
      <c r="AI73" s="51"/>
    </row>
    <row r="74" spans="1:35" ht="165" x14ac:dyDescent="0.25">
      <c r="A74" s="13" t="s">
        <v>191</v>
      </c>
      <c r="B74" s="13" t="s">
        <v>2077</v>
      </c>
      <c r="D74" s="13" t="s">
        <v>192</v>
      </c>
      <c r="E74" s="13" t="s">
        <v>37</v>
      </c>
      <c r="O74" s="17" t="s">
        <v>1613</v>
      </c>
      <c r="Q74" s="13" t="s">
        <v>2416</v>
      </c>
      <c r="U74" s="42"/>
      <c r="AI74" s="51"/>
    </row>
    <row r="75" spans="1:35" ht="165" x14ac:dyDescent="0.25">
      <c r="A75" s="13" t="s">
        <v>193</v>
      </c>
      <c r="C75" s="13" t="s">
        <v>207</v>
      </c>
      <c r="D75" s="13" t="s">
        <v>194</v>
      </c>
      <c r="E75" s="13" t="s">
        <v>37</v>
      </c>
      <c r="O75" s="17" t="s">
        <v>1613</v>
      </c>
      <c r="Q75" s="13" t="s">
        <v>2416</v>
      </c>
      <c r="U75" s="42"/>
      <c r="AI75" s="51"/>
    </row>
    <row r="76" spans="1:35" ht="165" x14ac:dyDescent="0.25">
      <c r="A76" s="13" t="s">
        <v>195</v>
      </c>
      <c r="B76" s="13" t="s">
        <v>2078</v>
      </c>
      <c r="D76" s="13" t="s">
        <v>196</v>
      </c>
      <c r="E76" s="13" t="s">
        <v>37</v>
      </c>
      <c r="O76" s="17" t="s">
        <v>1613</v>
      </c>
      <c r="Q76" s="13" t="s">
        <v>2416</v>
      </c>
      <c r="U76" s="42"/>
      <c r="AI76" s="51"/>
    </row>
    <row r="77" spans="1:35" ht="165" x14ac:dyDescent="0.25">
      <c r="A77" s="13" t="s">
        <v>197</v>
      </c>
      <c r="B77" s="13" t="s">
        <v>198</v>
      </c>
      <c r="D77" s="13" t="s">
        <v>199</v>
      </c>
      <c r="E77" s="13" t="s">
        <v>37</v>
      </c>
      <c r="O77" s="17" t="s">
        <v>1613</v>
      </c>
      <c r="Q77" s="13" t="s">
        <v>2416</v>
      </c>
      <c r="U77" s="42"/>
      <c r="AI77" s="51"/>
    </row>
    <row r="78" spans="1:35" ht="165" x14ac:dyDescent="0.25">
      <c r="A78" s="13" t="s">
        <v>200</v>
      </c>
      <c r="B78" s="13" t="s">
        <v>2079</v>
      </c>
      <c r="D78" s="13" t="s">
        <v>201</v>
      </c>
      <c r="E78" s="13" t="s">
        <v>37</v>
      </c>
      <c r="O78" s="17" t="s">
        <v>1613</v>
      </c>
      <c r="Q78" s="13" t="s">
        <v>2416</v>
      </c>
      <c r="U78" s="42"/>
      <c r="AI78" s="51"/>
    </row>
    <row r="79" spans="1:35" ht="165" x14ac:dyDescent="0.25">
      <c r="A79" s="13" t="s">
        <v>202</v>
      </c>
      <c r="B79" s="13" t="s">
        <v>2080</v>
      </c>
      <c r="D79" s="13" t="s">
        <v>203</v>
      </c>
      <c r="E79" s="13" t="s">
        <v>37</v>
      </c>
      <c r="O79" s="17" t="s">
        <v>1613</v>
      </c>
      <c r="Q79" s="13" t="s">
        <v>2416</v>
      </c>
      <c r="U79" s="42"/>
      <c r="AI79" s="51"/>
    </row>
    <row r="80" spans="1:35" ht="165" x14ac:dyDescent="0.25">
      <c r="A80" s="13" t="s">
        <v>204</v>
      </c>
      <c r="B80" s="13" t="s">
        <v>2081</v>
      </c>
      <c r="D80" s="13" t="s">
        <v>205</v>
      </c>
      <c r="E80" s="13" t="s">
        <v>37</v>
      </c>
      <c r="O80" s="17" t="s">
        <v>1613</v>
      </c>
      <c r="Q80" s="13" t="s">
        <v>2416</v>
      </c>
      <c r="U80" s="42"/>
      <c r="AI80" s="51"/>
    </row>
    <row r="81" spans="1:35" ht="165" x14ac:dyDescent="0.25">
      <c r="A81" s="13" t="s">
        <v>206</v>
      </c>
      <c r="B81" s="13" t="s">
        <v>2082</v>
      </c>
      <c r="C81" s="13" t="s">
        <v>207</v>
      </c>
      <c r="D81" s="13" t="s">
        <v>208</v>
      </c>
      <c r="E81" s="13" t="s">
        <v>37</v>
      </c>
      <c r="O81" s="17" t="s">
        <v>1613</v>
      </c>
      <c r="Q81" s="13" t="s">
        <v>2416</v>
      </c>
      <c r="U81" s="42"/>
      <c r="AI81" s="51"/>
    </row>
    <row r="82" spans="1:35" ht="165" x14ac:dyDescent="0.25">
      <c r="A82" s="13" t="s">
        <v>206</v>
      </c>
      <c r="B82" s="13" t="s">
        <v>2082</v>
      </c>
      <c r="C82" s="13" t="s">
        <v>78</v>
      </c>
      <c r="D82" s="13" t="s">
        <v>209</v>
      </c>
      <c r="E82" s="13" t="s">
        <v>37</v>
      </c>
      <c r="O82" s="17" t="s">
        <v>1613</v>
      </c>
      <c r="Q82" s="13" t="s">
        <v>2416</v>
      </c>
      <c r="U82" s="42"/>
      <c r="AI82" s="51"/>
    </row>
    <row r="83" spans="1:35" ht="165" x14ac:dyDescent="0.25">
      <c r="A83" s="13" t="s">
        <v>210</v>
      </c>
      <c r="B83" s="13" t="s">
        <v>2083</v>
      </c>
      <c r="C83" s="13" t="s">
        <v>73</v>
      </c>
      <c r="D83" s="13" t="s">
        <v>211</v>
      </c>
      <c r="E83" s="13" t="s">
        <v>37</v>
      </c>
      <c r="O83" s="17" t="s">
        <v>1613</v>
      </c>
      <c r="Q83" s="13" t="s">
        <v>2416</v>
      </c>
      <c r="U83" s="42"/>
      <c r="AI83" s="51"/>
    </row>
    <row r="84" spans="1:35" ht="270" x14ac:dyDescent="0.25">
      <c r="A84" s="13" t="s">
        <v>212</v>
      </c>
      <c r="B84" s="13" t="s">
        <v>2084</v>
      </c>
      <c r="D84" s="13" t="s">
        <v>213</v>
      </c>
      <c r="E84" s="13" t="s">
        <v>37</v>
      </c>
      <c r="N84" s="13" t="s">
        <v>214</v>
      </c>
      <c r="O84" s="17" t="s">
        <v>1613</v>
      </c>
      <c r="Q84" s="13" t="s">
        <v>2416</v>
      </c>
      <c r="U84" s="42"/>
      <c r="AI84" s="51"/>
    </row>
    <row r="85" spans="1:35" ht="165" x14ac:dyDescent="0.25">
      <c r="A85" s="13" t="s">
        <v>215</v>
      </c>
      <c r="B85" s="13" t="s">
        <v>57</v>
      </c>
      <c r="C85" s="13" t="s">
        <v>58</v>
      </c>
      <c r="D85" s="13" t="s">
        <v>59</v>
      </c>
      <c r="E85" s="13" t="s">
        <v>37</v>
      </c>
      <c r="N85" s="13" t="s">
        <v>60</v>
      </c>
      <c r="O85" s="17" t="s">
        <v>1613</v>
      </c>
      <c r="Q85" s="13" t="s">
        <v>2416</v>
      </c>
      <c r="U85" s="42"/>
      <c r="AI85" s="51"/>
    </row>
    <row r="86" spans="1:35" ht="165" x14ac:dyDescent="0.25">
      <c r="A86" s="13" t="s">
        <v>216</v>
      </c>
      <c r="B86" s="13" t="s">
        <v>2085</v>
      </c>
      <c r="D86" s="13" t="s">
        <v>1626</v>
      </c>
      <c r="E86" s="13" t="s">
        <v>217</v>
      </c>
      <c r="N86" s="13" t="s">
        <v>218</v>
      </c>
      <c r="O86" s="17" t="s">
        <v>1613</v>
      </c>
      <c r="Q86" s="13" t="s">
        <v>2416</v>
      </c>
      <c r="U86" s="42"/>
      <c r="AI86" s="51"/>
    </row>
    <row r="87" spans="1:35" ht="165" x14ac:dyDescent="0.25">
      <c r="A87" s="13" t="s">
        <v>220</v>
      </c>
      <c r="D87" s="13" t="s">
        <v>221</v>
      </c>
      <c r="E87" s="13" t="s">
        <v>222</v>
      </c>
      <c r="O87" s="17" t="s">
        <v>1613</v>
      </c>
      <c r="Q87" s="13" t="s">
        <v>2416</v>
      </c>
      <c r="U87" s="42"/>
      <c r="AI87" s="51"/>
    </row>
    <row r="88" spans="1:35" ht="165" x14ac:dyDescent="0.25">
      <c r="A88" s="13" t="s">
        <v>226</v>
      </c>
      <c r="B88" s="13" t="s">
        <v>227</v>
      </c>
      <c r="D88" s="13" t="s">
        <v>228</v>
      </c>
      <c r="E88" s="13" t="s">
        <v>229</v>
      </c>
      <c r="N88" s="13" t="s">
        <v>230</v>
      </c>
      <c r="O88" s="17" t="s">
        <v>1613</v>
      </c>
      <c r="Q88" s="13" t="s">
        <v>2416</v>
      </c>
      <c r="U88" s="42"/>
      <c r="AI88" s="51"/>
    </row>
    <row r="89" spans="1:35" ht="165" x14ac:dyDescent="0.25">
      <c r="A89" s="13" t="s">
        <v>231</v>
      </c>
      <c r="B89" s="13" t="s">
        <v>232</v>
      </c>
      <c r="D89" s="13" t="s">
        <v>233</v>
      </c>
      <c r="E89" s="13" t="s">
        <v>234</v>
      </c>
      <c r="N89" s="13" t="s">
        <v>235</v>
      </c>
      <c r="O89" s="17" t="s">
        <v>1613</v>
      </c>
      <c r="Q89" s="13" t="s">
        <v>2416</v>
      </c>
      <c r="U89" s="42"/>
      <c r="AI89" s="51"/>
    </row>
    <row r="90" spans="1:35" ht="165" x14ac:dyDescent="0.25">
      <c r="A90" s="13" t="s">
        <v>238</v>
      </c>
      <c r="B90" s="13" t="s">
        <v>239</v>
      </c>
      <c r="D90" s="13" t="s">
        <v>240</v>
      </c>
      <c r="E90" s="13" t="s">
        <v>241</v>
      </c>
      <c r="N90" s="13" t="s">
        <v>242</v>
      </c>
      <c r="O90" s="17" t="s">
        <v>1613</v>
      </c>
      <c r="Q90" s="13" t="s">
        <v>2416</v>
      </c>
      <c r="U90" s="42"/>
      <c r="AI90" s="51"/>
    </row>
    <row r="91" spans="1:35" ht="165" x14ac:dyDescent="0.25">
      <c r="A91" s="13" t="s">
        <v>238</v>
      </c>
      <c r="B91" s="13" t="s">
        <v>239</v>
      </c>
      <c r="D91" s="13" t="s">
        <v>243</v>
      </c>
      <c r="E91" s="13" t="s">
        <v>47</v>
      </c>
      <c r="O91" s="17" t="s">
        <v>1613</v>
      </c>
      <c r="Q91" s="13" t="s">
        <v>2416</v>
      </c>
      <c r="U91" s="42"/>
      <c r="AI91" s="51"/>
    </row>
    <row r="92" spans="1:35" ht="165" x14ac:dyDescent="0.25">
      <c r="A92" s="13" t="s">
        <v>238</v>
      </c>
      <c r="B92" s="13" t="s">
        <v>239</v>
      </c>
      <c r="D92" s="13" t="s">
        <v>243</v>
      </c>
      <c r="E92" s="13" t="s">
        <v>37</v>
      </c>
      <c r="O92" s="17" t="s">
        <v>1613</v>
      </c>
      <c r="Q92" s="13" t="s">
        <v>2416</v>
      </c>
      <c r="U92" s="42"/>
      <c r="AI92" s="51"/>
    </row>
    <row r="93" spans="1:35" ht="165" x14ac:dyDescent="0.25">
      <c r="A93" s="13" t="s">
        <v>244</v>
      </c>
      <c r="D93" s="13" t="s">
        <v>245</v>
      </c>
      <c r="E93" s="13" t="s">
        <v>48</v>
      </c>
      <c r="O93" s="17" t="s">
        <v>1613</v>
      </c>
      <c r="Q93" s="13" t="s">
        <v>2416</v>
      </c>
      <c r="U93" s="42"/>
      <c r="AI93" s="51"/>
    </row>
    <row r="94" spans="1:35" ht="165" x14ac:dyDescent="0.25">
      <c r="A94" s="13" t="s">
        <v>246</v>
      </c>
      <c r="B94" s="13" t="s">
        <v>2086</v>
      </c>
      <c r="D94" s="13" t="s">
        <v>39</v>
      </c>
      <c r="E94" s="13" t="s">
        <v>234</v>
      </c>
      <c r="N94" s="13" t="s">
        <v>237</v>
      </c>
      <c r="O94" s="17" t="s">
        <v>1613</v>
      </c>
      <c r="Q94" s="13" t="s">
        <v>2416</v>
      </c>
      <c r="U94" s="42"/>
      <c r="AI94" s="51"/>
    </row>
    <row r="95" spans="1:35" ht="165" x14ac:dyDescent="0.25">
      <c r="A95" s="13" t="s">
        <v>247</v>
      </c>
      <c r="B95" s="13" t="s">
        <v>248</v>
      </c>
      <c r="D95" s="13" t="s">
        <v>249</v>
      </c>
      <c r="E95" s="13" t="s">
        <v>229</v>
      </c>
      <c r="N95" s="13" t="s">
        <v>230</v>
      </c>
      <c r="O95" s="17" t="s">
        <v>1613</v>
      </c>
      <c r="Q95" s="13" t="s">
        <v>2416</v>
      </c>
      <c r="U95" s="42"/>
      <c r="AI95" s="51"/>
    </row>
    <row r="96" spans="1:35" ht="165" x14ac:dyDescent="0.25">
      <c r="A96" s="13" t="s">
        <v>250</v>
      </c>
      <c r="C96" s="13" t="s">
        <v>251</v>
      </c>
      <c r="D96" s="13" t="s">
        <v>252</v>
      </c>
      <c r="E96" s="13" t="s">
        <v>48</v>
      </c>
      <c r="O96" s="17" t="s">
        <v>1613</v>
      </c>
      <c r="Q96" s="13" t="s">
        <v>2416</v>
      </c>
      <c r="U96" s="42"/>
      <c r="AI96" s="51"/>
    </row>
    <row r="97" spans="1:35" ht="165" x14ac:dyDescent="0.25">
      <c r="A97" s="13" t="s">
        <v>250</v>
      </c>
      <c r="C97" s="13" t="s">
        <v>253</v>
      </c>
      <c r="D97" s="13" t="s">
        <v>254</v>
      </c>
      <c r="E97" s="13" t="s">
        <v>47</v>
      </c>
      <c r="N97" s="13" t="s">
        <v>236</v>
      </c>
      <c r="O97" s="17" t="s">
        <v>1613</v>
      </c>
      <c r="Q97" s="13" t="s">
        <v>2416</v>
      </c>
      <c r="U97" s="42"/>
      <c r="AI97" s="51"/>
    </row>
    <row r="98" spans="1:35" ht="165" x14ac:dyDescent="0.25">
      <c r="A98" s="13" t="s">
        <v>250</v>
      </c>
      <c r="C98" s="13" t="s">
        <v>253</v>
      </c>
      <c r="D98" s="13" t="s">
        <v>255</v>
      </c>
      <c r="E98" s="13" t="s">
        <v>48</v>
      </c>
      <c r="O98" s="17" t="s">
        <v>1613</v>
      </c>
      <c r="Q98" s="13" t="s">
        <v>2416</v>
      </c>
      <c r="U98" s="42"/>
      <c r="AI98" s="51"/>
    </row>
    <row r="99" spans="1:35" ht="165" x14ac:dyDescent="0.25">
      <c r="A99" s="13" t="s">
        <v>256</v>
      </c>
      <c r="B99" s="13" t="s">
        <v>257</v>
      </c>
      <c r="D99" s="13" t="s">
        <v>258</v>
      </c>
      <c r="E99" s="13" t="s">
        <v>37</v>
      </c>
      <c r="N99" s="13" t="s">
        <v>259</v>
      </c>
      <c r="O99" s="17" t="s">
        <v>1613</v>
      </c>
      <c r="Q99" s="13" t="s">
        <v>2416</v>
      </c>
      <c r="U99" s="42"/>
      <c r="AI99" s="51"/>
    </row>
    <row r="100" spans="1:35" ht="165" x14ac:dyDescent="0.25">
      <c r="A100" s="13" t="s">
        <v>260</v>
      </c>
      <c r="B100" s="13" t="s">
        <v>261</v>
      </c>
      <c r="D100" s="13" t="s">
        <v>262</v>
      </c>
      <c r="E100" s="13" t="s">
        <v>37</v>
      </c>
      <c r="O100" s="17" t="s">
        <v>1613</v>
      </c>
      <c r="Q100" s="13" t="s">
        <v>2416</v>
      </c>
      <c r="U100" s="42"/>
      <c r="AI100" s="51"/>
    </row>
    <row r="101" spans="1:35" ht="165" x14ac:dyDescent="0.25">
      <c r="A101" s="13" t="s">
        <v>263</v>
      </c>
      <c r="D101" s="13" t="s">
        <v>264</v>
      </c>
      <c r="E101" s="13" t="s">
        <v>265</v>
      </c>
      <c r="O101" s="17" t="s">
        <v>1613</v>
      </c>
      <c r="Q101" s="13" t="s">
        <v>2416</v>
      </c>
      <c r="U101" s="42"/>
      <c r="AI101" s="51"/>
    </row>
    <row r="102" spans="1:35" ht="165" x14ac:dyDescent="0.25">
      <c r="A102" s="13" t="s">
        <v>266</v>
      </c>
      <c r="D102" s="13" t="s">
        <v>267</v>
      </c>
      <c r="E102" s="13" t="s">
        <v>234</v>
      </c>
      <c r="N102" s="13" t="s">
        <v>237</v>
      </c>
      <c r="O102" s="17" t="s">
        <v>1613</v>
      </c>
      <c r="Q102" s="13" t="s">
        <v>2416</v>
      </c>
      <c r="U102" s="42"/>
      <c r="AI102" s="51"/>
    </row>
    <row r="103" spans="1:35" ht="165" x14ac:dyDescent="0.25">
      <c r="A103" s="13" t="s">
        <v>268</v>
      </c>
      <c r="D103" s="13" t="s">
        <v>269</v>
      </c>
      <c r="E103" s="13" t="s">
        <v>270</v>
      </c>
      <c r="N103" s="13" t="s">
        <v>271</v>
      </c>
      <c r="O103" s="17" t="s">
        <v>1613</v>
      </c>
      <c r="Q103" s="13" t="s">
        <v>2416</v>
      </c>
      <c r="U103" s="42"/>
      <c r="AI103" s="51"/>
    </row>
    <row r="104" spans="1:35" ht="165" x14ac:dyDescent="0.25">
      <c r="A104" s="13" t="s">
        <v>268</v>
      </c>
      <c r="C104" s="13" t="s">
        <v>272</v>
      </c>
      <c r="D104" s="13" t="s">
        <v>273</v>
      </c>
      <c r="E104" s="13" t="s">
        <v>48</v>
      </c>
      <c r="O104" s="17" t="s">
        <v>1613</v>
      </c>
      <c r="Q104" s="13" t="s">
        <v>2416</v>
      </c>
      <c r="U104" s="42"/>
      <c r="AI104" s="51"/>
    </row>
    <row r="105" spans="1:35" ht="409.5" x14ac:dyDescent="0.25">
      <c r="A105" s="13" t="s">
        <v>274</v>
      </c>
      <c r="B105" s="13" t="s">
        <v>2087</v>
      </c>
      <c r="D105" s="13" t="s">
        <v>275</v>
      </c>
      <c r="E105" s="13" t="s">
        <v>276</v>
      </c>
      <c r="N105" s="13" t="s">
        <v>277</v>
      </c>
      <c r="O105" s="17" t="s">
        <v>1613</v>
      </c>
      <c r="Q105" s="13" t="s">
        <v>2416</v>
      </c>
      <c r="U105" s="42"/>
      <c r="AI105" s="51"/>
    </row>
    <row r="106" spans="1:35" ht="195" x14ac:dyDescent="0.25">
      <c r="A106" s="13" t="s">
        <v>280</v>
      </c>
      <c r="C106" s="13" t="s">
        <v>281</v>
      </c>
      <c r="D106" s="13" t="s">
        <v>282</v>
      </c>
      <c r="E106" s="13" t="s">
        <v>126</v>
      </c>
      <c r="N106" s="13" t="s">
        <v>283</v>
      </c>
      <c r="O106" s="17" t="s">
        <v>1613</v>
      </c>
      <c r="Q106" s="13" t="s">
        <v>2416</v>
      </c>
      <c r="U106" s="42"/>
      <c r="AI106" s="51"/>
    </row>
    <row r="107" spans="1:35" ht="165" x14ac:dyDescent="0.25">
      <c r="A107" s="13" t="s">
        <v>284</v>
      </c>
      <c r="D107" s="13" t="s">
        <v>285</v>
      </c>
      <c r="E107" s="13" t="s">
        <v>70</v>
      </c>
      <c r="O107" s="17" t="s">
        <v>1613</v>
      </c>
      <c r="Q107" s="13" t="s">
        <v>2416</v>
      </c>
      <c r="U107" s="42"/>
      <c r="AI107" s="51"/>
    </row>
    <row r="108" spans="1:35" ht="165" x14ac:dyDescent="0.25">
      <c r="A108" s="13" t="s">
        <v>284</v>
      </c>
      <c r="D108" s="13" t="s">
        <v>285</v>
      </c>
      <c r="E108" s="13" t="s">
        <v>241</v>
      </c>
      <c r="O108" s="17" t="s">
        <v>1613</v>
      </c>
      <c r="Q108" s="13" t="s">
        <v>2416</v>
      </c>
      <c r="U108" s="42"/>
      <c r="AI108" s="51"/>
    </row>
    <row r="109" spans="1:35" ht="165" x14ac:dyDescent="0.25">
      <c r="A109" s="13" t="s">
        <v>284</v>
      </c>
      <c r="D109" s="13" t="s">
        <v>285</v>
      </c>
      <c r="E109" s="13" t="s">
        <v>217</v>
      </c>
      <c r="O109" s="17" t="s">
        <v>1613</v>
      </c>
      <c r="Q109" s="13" t="s">
        <v>2416</v>
      </c>
      <c r="U109" s="42"/>
      <c r="AI109" s="51"/>
    </row>
    <row r="110" spans="1:35" ht="165" x14ac:dyDescent="0.25">
      <c r="A110" s="13" t="s">
        <v>284</v>
      </c>
      <c r="D110" s="13" t="s">
        <v>286</v>
      </c>
      <c r="E110" s="13" t="s">
        <v>37</v>
      </c>
      <c r="O110" s="17" t="s">
        <v>1613</v>
      </c>
      <c r="Q110" s="13" t="s">
        <v>2416</v>
      </c>
      <c r="U110" s="42"/>
      <c r="AI110" s="51"/>
    </row>
    <row r="111" spans="1:35" ht="240" x14ac:dyDescent="0.25">
      <c r="A111" s="13" t="s">
        <v>294</v>
      </c>
      <c r="B111" s="13" t="s">
        <v>2088</v>
      </c>
      <c r="D111" s="13" t="s">
        <v>1627</v>
      </c>
      <c r="E111" s="13" t="s">
        <v>25</v>
      </c>
      <c r="N111" s="13" t="s">
        <v>295</v>
      </c>
      <c r="O111" s="17" t="s">
        <v>1613</v>
      </c>
      <c r="Q111" s="13" t="s">
        <v>2416</v>
      </c>
      <c r="U111" s="42"/>
      <c r="AI111" s="51"/>
    </row>
    <row r="112" spans="1:35" ht="240" x14ac:dyDescent="0.25">
      <c r="A112" s="13" t="s">
        <v>294</v>
      </c>
      <c r="B112" s="13" t="s">
        <v>2088</v>
      </c>
      <c r="D112" s="13" t="s">
        <v>1627</v>
      </c>
      <c r="E112" s="13" t="s">
        <v>47</v>
      </c>
      <c r="N112" s="13" t="s">
        <v>295</v>
      </c>
      <c r="O112" s="17" t="s">
        <v>1613</v>
      </c>
      <c r="Q112" s="13" t="s">
        <v>2416</v>
      </c>
      <c r="U112" s="42"/>
      <c r="AI112" s="51"/>
    </row>
    <row r="113" spans="1:35" ht="165" x14ac:dyDescent="0.25">
      <c r="A113" s="13" t="s">
        <v>294</v>
      </c>
      <c r="B113" s="13" t="s">
        <v>2088</v>
      </c>
      <c r="D113" s="13" t="s">
        <v>1628</v>
      </c>
      <c r="E113" s="13" t="s">
        <v>43</v>
      </c>
      <c r="O113" s="17" t="s">
        <v>1613</v>
      </c>
      <c r="Q113" s="13" t="s">
        <v>2416</v>
      </c>
      <c r="U113" s="42"/>
      <c r="AI113" s="51"/>
    </row>
    <row r="114" spans="1:35" ht="409.5" x14ac:dyDescent="0.25">
      <c r="A114" s="13" t="s">
        <v>296</v>
      </c>
      <c r="B114" s="13" t="s">
        <v>297</v>
      </c>
      <c r="C114" s="13" t="s">
        <v>104</v>
      </c>
      <c r="D114" s="13" t="s">
        <v>1629</v>
      </c>
      <c r="E114" s="13" t="s">
        <v>298</v>
      </c>
      <c r="N114" s="13" t="s">
        <v>299</v>
      </c>
      <c r="O114" s="17" t="s">
        <v>1613</v>
      </c>
      <c r="Q114" s="13" t="s">
        <v>2416</v>
      </c>
      <c r="U114" s="42"/>
      <c r="AI114" s="51"/>
    </row>
    <row r="115" spans="1:35" ht="165" x14ac:dyDescent="0.25">
      <c r="A115" s="13" t="s">
        <v>301</v>
      </c>
      <c r="D115" s="13" t="s">
        <v>1630</v>
      </c>
      <c r="E115" s="13" t="s">
        <v>37</v>
      </c>
      <c r="N115" s="13" t="s">
        <v>302</v>
      </c>
      <c r="O115" s="17" t="s">
        <v>1613</v>
      </c>
      <c r="Q115" s="13" t="s">
        <v>2416</v>
      </c>
      <c r="U115" s="42"/>
      <c r="AI115" s="51"/>
    </row>
    <row r="116" spans="1:35" ht="180" x14ac:dyDescent="0.25">
      <c r="A116" s="13" t="s">
        <v>303</v>
      </c>
      <c r="D116" s="13" t="s">
        <v>1631</v>
      </c>
      <c r="E116" s="13" t="s">
        <v>47</v>
      </c>
      <c r="N116" s="13" t="s">
        <v>304</v>
      </c>
      <c r="O116" s="17" t="s">
        <v>1613</v>
      </c>
      <c r="Q116" s="13" t="s">
        <v>2416</v>
      </c>
      <c r="U116" s="42"/>
      <c r="AI116" s="51"/>
    </row>
    <row r="117" spans="1:35" ht="180" x14ac:dyDescent="0.25">
      <c r="A117" s="13" t="s">
        <v>303</v>
      </c>
      <c r="D117" s="13" t="s">
        <v>1631</v>
      </c>
      <c r="E117" s="13" t="s">
        <v>37</v>
      </c>
      <c r="N117" s="13" t="s">
        <v>304</v>
      </c>
      <c r="O117" s="17" t="s">
        <v>1613</v>
      </c>
      <c r="Q117" s="13" t="s">
        <v>2416</v>
      </c>
      <c r="U117" s="42"/>
      <c r="AI117" s="51"/>
    </row>
    <row r="118" spans="1:35" ht="165" x14ac:dyDescent="0.25">
      <c r="A118" s="13" t="s">
        <v>303</v>
      </c>
      <c r="D118" s="13" t="s">
        <v>1632</v>
      </c>
      <c r="E118" s="13" t="s">
        <v>43</v>
      </c>
      <c r="O118" s="17" t="s">
        <v>1613</v>
      </c>
      <c r="Q118" s="13" t="s">
        <v>2416</v>
      </c>
      <c r="U118" s="42"/>
      <c r="AI118" s="51"/>
    </row>
    <row r="119" spans="1:35" ht="165" x14ac:dyDescent="0.25">
      <c r="A119" s="13" t="s">
        <v>308</v>
      </c>
      <c r="C119" s="13" t="s">
        <v>309</v>
      </c>
      <c r="D119" s="13" t="s">
        <v>1633</v>
      </c>
      <c r="E119" s="13" t="s">
        <v>37</v>
      </c>
      <c r="O119" s="17" t="s">
        <v>1613</v>
      </c>
      <c r="Q119" s="13" t="s">
        <v>2416</v>
      </c>
      <c r="U119" s="42"/>
      <c r="AI119" s="51"/>
    </row>
    <row r="120" spans="1:35" ht="165" x14ac:dyDescent="0.25">
      <c r="A120" s="13" t="s">
        <v>311</v>
      </c>
      <c r="B120" s="13" t="s">
        <v>312</v>
      </c>
      <c r="D120" s="13" t="s">
        <v>1634</v>
      </c>
      <c r="E120" s="13" t="s">
        <v>36</v>
      </c>
      <c r="N120" s="13" t="s">
        <v>313</v>
      </c>
      <c r="O120" s="17" t="s">
        <v>1613</v>
      </c>
      <c r="Q120" s="13" t="s">
        <v>2416</v>
      </c>
      <c r="U120" s="42"/>
      <c r="AI120" s="51"/>
    </row>
    <row r="121" spans="1:35" ht="165" x14ac:dyDescent="0.25">
      <c r="A121" s="13" t="s">
        <v>311</v>
      </c>
      <c r="B121" s="13" t="s">
        <v>312</v>
      </c>
      <c r="D121" s="13" t="s">
        <v>1634</v>
      </c>
      <c r="E121" s="13" t="s">
        <v>37</v>
      </c>
      <c r="N121" s="13" t="s">
        <v>313</v>
      </c>
      <c r="O121" s="17" t="s">
        <v>1613</v>
      </c>
      <c r="Q121" s="13" t="s">
        <v>2416</v>
      </c>
      <c r="U121" s="42"/>
      <c r="AI121" s="51"/>
    </row>
    <row r="122" spans="1:35" ht="165" x14ac:dyDescent="0.25">
      <c r="A122" s="13" t="s">
        <v>314</v>
      </c>
      <c r="D122" s="13" t="s">
        <v>1635</v>
      </c>
      <c r="E122" s="13" t="s">
        <v>270</v>
      </c>
      <c r="N122" s="13" t="s">
        <v>271</v>
      </c>
      <c r="O122" s="17" t="s">
        <v>1613</v>
      </c>
      <c r="Q122" s="13" t="s">
        <v>2416</v>
      </c>
      <c r="U122" s="42"/>
      <c r="AI122" s="51"/>
    </row>
    <row r="123" spans="1:35" ht="165" x14ac:dyDescent="0.25">
      <c r="A123" s="13" t="s">
        <v>315</v>
      </c>
      <c r="B123" s="13" t="s">
        <v>316</v>
      </c>
      <c r="C123" s="13" t="s">
        <v>42</v>
      </c>
      <c r="D123" s="13" t="s">
        <v>1636</v>
      </c>
      <c r="E123" s="13" t="s">
        <v>25</v>
      </c>
      <c r="N123" s="13" t="s">
        <v>317</v>
      </c>
      <c r="O123" s="17" t="s">
        <v>1613</v>
      </c>
      <c r="Q123" s="13" t="s">
        <v>2416</v>
      </c>
      <c r="U123" s="42"/>
      <c r="AI123" s="51"/>
    </row>
    <row r="124" spans="1:35" ht="165" x14ac:dyDescent="0.25">
      <c r="A124" s="13" t="s">
        <v>315</v>
      </c>
      <c r="B124" s="13" t="s">
        <v>316</v>
      </c>
      <c r="C124" s="13" t="s">
        <v>42</v>
      </c>
      <c r="D124" s="13" t="s">
        <v>1637</v>
      </c>
      <c r="E124" s="13" t="s">
        <v>43</v>
      </c>
      <c r="N124" s="13" t="s">
        <v>318</v>
      </c>
      <c r="O124" s="17" t="s">
        <v>1613</v>
      </c>
      <c r="Q124" s="13" t="s">
        <v>2416</v>
      </c>
      <c r="U124" s="42"/>
      <c r="AI124" s="51"/>
    </row>
    <row r="125" spans="1:35" ht="390" x14ac:dyDescent="0.25">
      <c r="A125" s="13" t="s">
        <v>315</v>
      </c>
      <c r="B125" s="13" t="s">
        <v>316</v>
      </c>
      <c r="C125" s="13" t="s">
        <v>319</v>
      </c>
      <c r="D125" s="13" t="s">
        <v>1638</v>
      </c>
      <c r="E125" s="13" t="s">
        <v>320</v>
      </c>
      <c r="N125" s="13" t="s">
        <v>321</v>
      </c>
      <c r="O125" s="17" t="s">
        <v>1613</v>
      </c>
      <c r="Q125" s="13" t="s">
        <v>2416</v>
      </c>
      <c r="U125" s="42"/>
      <c r="AI125" s="51"/>
    </row>
    <row r="126" spans="1:35" ht="165" x14ac:dyDescent="0.25">
      <c r="A126" s="13" t="s">
        <v>322</v>
      </c>
      <c r="B126" s="13" t="s">
        <v>2089</v>
      </c>
      <c r="C126" s="13" t="s">
        <v>323</v>
      </c>
      <c r="D126" s="13" t="s">
        <v>1639</v>
      </c>
      <c r="E126" s="13" t="s">
        <v>324</v>
      </c>
      <c r="O126" s="17" t="s">
        <v>1613</v>
      </c>
      <c r="Q126" s="13" t="s">
        <v>2416</v>
      </c>
      <c r="U126" s="42"/>
      <c r="AI126" s="51"/>
    </row>
    <row r="127" spans="1:35" ht="165" x14ac:dyDescent="0.25">
      <c r="A127" s="13" t="s">
        <v>326</v>
      </c>
      <c r="B127" s="13" t="s">
        <v>2090</v>
      </c>
      <c r="D127" s="13" t="s">
        <v>1640</v>
      </c>
      <c r="E127" s="13" t="s">
        <v>36</v>
      </c>
      <c r="O127" s="17" t="s">
        <v>1613</v>
      </c>
      <c r="Q127" s="13" t="s">
        <v>2416</v>
      </c>
      <c r="U127" s="42"/>
      <c r="AI127" s="51"/>
    </row>
    <row r="128" spans="1:35" ht="165" x14ac:dyDescent="0.25">
      <c r="A128" s="13" t="s">
        <v>326</v>
      </c>
      <c r="B128" s="13" t="s">
        <v>2090</v>
      </c>
      <c r="D128" s="13" t="s">
        <v>1640</v>
      </c>
      <c r="E128" s="13" t="s">
        <v>37</v>
      </c>
      <c r="O128" s="17" t="s">
        <v>1613</v>
      </c>
      <c r="Q128" s="13" t="s">
        <v>2416</v>
      </c>
      <c r="U128" s="42"/>
      <c r="AI128" s="51"/>
    </row>
    <row r="129" spans="1:35" ht="165" x14ac:dyDescent="0.25">
      <c r="A129" s="13" t="s">
        <v>327</v>
      </c>
      <c r="B129" s="13" t="s">
        <v>2091</v>
      </c>
      <c r="C129" s="13" t="s">
        <v>1641</v>
      </c>
      <c r="D129" s="13" t="s">
        <v>1642</v>
      </c>
      <c r="E129" s="13" t="s">
        <v>37</v>
      </c>
      <c r="N129" s="13" t="s">
        <v>328</v>
      </c>
      <c r="O129" s="17" t="s">
        <v>1613</v>
      </c>
      <c r="Q129" s="13" t="s">
        <v>2416</v>
      </c>
      <c r="U129" s="42"/>
      <c r="AI129" s="51"/>
    </row>
    <row r="130" spans="1:35" ht="165" x14ac:dyDescent="0.25">
      <c r="A130" s="13" t="s">
        <v>327</v>
      </c>
      <c r="B130" s="13" t="s">
        <v>2091</v>
      </c>
      <c r="C130" s="13" t="s">
        <v>1643</v>
      </c>
      <c r="D130" s="13" t="s">
        <v>1644</v>
      </c>
      <c r="E130" s="13" t="s">
        <v>37</v>
      </c>
      <c r="N130" s="13" t="s">
        <v>328</v>
      </c>
      <c r="O130" s="17" t="s">
        <v>1613</v>
      </c>
      <c r="Q130" s="13" t="s">
        <v>2416</v>
      </c>
      <c r="U130" s="42"/>
      <c r="AI130" s="51"/>
    </row>
    <row r="131" spans="1:35" ht="165" x14ac:dyDescent="0.25">
      <c r="A131" s="13" t="s">
        <v>329</v>
      </c>
      <c r="D131" s="13" t="s">
        <v>1645</v>
      </c>
      <c r="E131" s="13" t="s">
        <v>25</v>
      </c>
      <c r="N131" s="13" t="s">
        <v>317</v>
      </c>
      <c r="O131" s="17" t="s">
        <v>1613</v>
      </c>
      <c r="Q131" s="13" t="s">
        <v>2416</v>
      </c>
      <c r="U131" s="42"/>
      <c r="AI131" s="51"/>
    </row>
    <row r="132" spans="1:35" ht="165" x14ac:dyDescent="0.25">
      <c r="A132" s="13" t="s">
        <v>330</v>
      </c>
      <c r="B132" s="13" t="s">
        <v>331</v>
      </c>
      <c r="C132" s="13" t="s">
        <v>293</v>
      </c>
      <c r="D132" s="13" t="s">
        <v>1646</v>
      </c>
      <c r="E132" s="13" t="s">
        <v>37</v>
      </c>
      <c r="O132" s="17" t="s">
        <v>1613</v>
      </c>
      <c r="Q132" s="13" t="s">
        <v>2416</v>
      </c>
      <c r="U132" s="42"/>
      <c r="AI132" s="51"/>
    </row>
    <row r="133" spans="1:35" ht="409.5" x14ac:dyDescent="0.25">
      <c r="A133" s="13" t="s">
        <v>332</v>
      </c>
      <c r="B133" s="13" t="s">
        <v>2092</v>
      </c>
      <c r="D133" s="13" t="s">
        <v>1647</v>
      </c>
      <c r="E133" s="13" t="s">
        <v>278</v>
      </c>
      <c r="N133" s="13" t="s">
        <v>333</v>
      </c>
      <c r="O133" s="17" t="s">
        <v>1613</v>
      </c>
      <c r="Q133" s="13" t="s">
        <v>2416</v>
      </c>
      <c r="U133" s="42"/>
      <c r="AI133" s="51"/>
    </row>
    <row r="134" spans="1:35" ht="375" x14ac:dyDescent="0.25">
      <c r="A134" s="13" t="s">
        <v>336</v>
      </c>
      <c r="B134" s="13" t="s">
        <v>337</v>
      </c>
      <c r="D134" s="13" t="s">
        <v>1648</v>
      </c>
      <c r="E134" s="13" t="s">
        <v>47</v>
      </c>
      <c r="N134" s="13" t="s">
        <v>338</v>
      </c>
      <c r="O134" s="17" t="s">
        <v>1613</v>
      </c>
      <c r="Q134" s="13" t="s">
        <v>2416</v>
      </c>
      <c r="U134" s="42"/>
      <c r="AI134" s="51"/>
    </row>
    <row r="135" spans="1:35" ht="375" x14ac:dyDescent="0.25">
      <c r="A135" s="13" t="s">
        <v>336</v>
      </c>
      <c r="B135" s="13" t="s">
        <v>337</v>
      </c>
      <c r="D135" s="13" t="s">
        <v>1648</v>
      </c>
      <c r="E135" s="13" t="s">
        <v>37</v>
      </c>
      <c r="N135" s="13" t="s">
        <v>338</v>
      </c>
      <c r="O135" s="17" t="s">
        <v>1613</v>
      </c>
      <c r="Q135" s="13" t="s">
        <v>2416</v>
      </c>
      <c r="U135" s="42"/>
      <c r="AI135" s="51"/>
    </row>
    <row r="136" spans="1:35" ht="409.5" x14ac:dyDescent="0.25">
      <c r="A136" s="13" t="s">
        <v>339</v>
      </c>
      <c r="B136" s="13" t="s">
        <v>2093</v>
      </c>
      <c r="C136" s="13" t="s">
        <v>340</v>
      </c>
      <c r="D136" s="13" t="s">
        <v>1649</v>
      </c>
      <c r="E136" s="13" t="s">
        <v>278</v>
      </c>
      <c r="N136" s="13" t="s">
        <v>341</v>
      </c>
      <c r="O136" s="17" t="s">
        <v>1613</v>
      </c>
      <c r="Q136" s="13" t="s">
        <v>2416</v>
      </c>
      <c r="U136" s="42"/>
      <c r="AI136" s="51"/>
    </row>
    <row r="137" spans="1:35" ht="165" x14ac:dyDescent="0.25">
      <c r="A137" s="13" t="s">
        <v>343</v>
      </c>
      <c r="C137" s="13" t="s">
        <v>42</v>
      </c>
      <c r="D137" s="13" t="s">
        <v>1650</v>
      </c>
      <c r="E137" s="13" t="s">
        <v>270</v>
      </c>
      <c r="N137" s="13" t="s">
        <v>344</v>
      </c>
      <c r="O137" s="17" t="s">
        <v>1613</v>
      </c>
      <c r="Q137" s="13" t="s">
        <v>2416</v>
      </c>
      <c r="U137" s="42"/>
      <c r="AI137" s="51"/>
    </row>
    <row r="138" spans="1:35" ht="165" x14ac:dyDescent="0.25">
      <c r="A138" s="13" t="s">
        <v>343</v>
      </c>
      <c r="C138" s="13" t="s">
        <v>42</v>
      </c>
      <c r="D138" s="13" t="s">
        <v>1650</v>
      </c>
      <c r="E138" s="13" t="s">
        <v>37</v>
      </c>
      <c r="O138" s="17" t="s">
        <v>1613</v>
      </c>
      <c r="Q138" s="13" t="s">
        <v>2416</v>
      </c>
      <c r="U138" s="42"/>
      <c r="AI138" s="51"/>
    </row>
    <row r="139" spans="1:35" ht="195" x14ac:dyDescent="0.25">
      <c r="A139" s="13" t="s">
        <v>345</v>
      </c>
      <c r="C139" s="13" t="s">
        <v>346</v>
      </c>
      <c r="D139" s="13" t="s">
        <v>1651</v>
      </c>
      <c r="E139" s="13" t="s">
        <v>54</v>
      </c>
      <c r="N139" s="13" t="s">
        <v>347</v>
      </c>
      <c r="O139" s="17" t="s">
        <v>1613</v>
      </c>
      <c r="Q139" s="13" t="s">
        <v>2416</v>
      </c>
      <c r="U139" s="42"/>
      <c r="AI139" s="51"/>
    </row>
    <row r="140" spans="1:35" ht="165" x14ac:dyDescent="0.25">
      <c r="A140" s="13" t="s">
        <v>348</v>
      </c>
      <c r="D140" s="13" t="s">
        <v>1652</v>
      </c>
      <c r="E140" s="13" t="s">
        <v>234</v>
      </c>
      <c r="N140" s="13" t="s">
        <v>307</v>
      </c>
      <c r="O140" s="17" t="s">
        <v>1613</v>
      </c>
      <c r="Q140" s="13" t="s">
        <v>2416</v>
      </c>
      <c r="U140" s="42"/>
      <c r="AI140" s="51"/>
    </row>
    <row r="141" spans="1:35" ht="165" x14ac:dyDescent="0.25">
      <c r="A141" s="13" t="s">
        <v>349</v>
      </c>
      <c r="C141" s="13" t="s">
        <v>293</v>
      </c>
      <c r="D141" s="13" t="s">
        <v>1653</v>
      </c>
      <c r="E141" s="13" t="s">
        <v>37</v>
      </c>
      <c r="O141" s="17" t="s">
        <v>1613</v>
      </c>
      <c r="Q141" s="13" t="s">
        <v>2416</v>
      </c>
      <c r="U141" s="42"/>
      <c r="AI141" s="51"/>
    </row>
    <row r="142" spans="1:35" ht="165" x14ac:dyDescent="0.25">
      <c r="A142" s="13" t="s">
        <v>350</v>
      </c>
      <c r="B142" s="13" t="s">
        <v>351</v>
      </c>
      <c r="C142" s="13" t="s">
        <v>352</v>
      </c>
      <c r="D142" s="13" t="s">
        <v>1654</v>
      </c>
      <c r="E142" s="13" t="s">
        <v>353</v>
      </c>
      <c r="O142" s="17" t="s">
        <v>1613</v>
      </c>
      <c r="Q142" s="13" t="s">
        <v>2416</v>
      </c>
      <c r="U142" s="42"/>
      <c r="AI142" s="51"/>
    </row>
    <row r="143" spans="1:35" ht="165" x14ac:dyDescent="0.25">
      <c r="A143" s="13" t="s">
        <v>350</v>
      </c>
      <c r="B143" s="13" t="s">
        <v>351</v>
      </c>
      <c r="C143" s="13" t="s">
        <v>352</v>
      </c>
      <c r="D143" s="13" t="s">
        <v>1655</v>
      </c>
      <c r="E143" s="13" t="s">
        <v>37</v>
      </c>
      <c r="O143" s="17" t="s">
        <v>1613</v>
      </c>
      <c r="Q143" s="13" t="s">
        <v>2416</v>
      </c>
      <c r="U143" s="42"/>
      <c r="AI143" s="51"/>
    </row>
    <row r="144" spans="1:35" ht="165" x14ac:dyDescent="0.25">
      <c r="A144" s="13" t="s">
        <v>350</v>
      </c>
      <c r="B144" s="13" t="s">
        <v>351</v>
      </c>
      <c r="C144" s="13" t="s">
        <v>355</v>
      </c>
      <c r="D144" s="13" t="s">
        <v>1656</v>
      </c>
      <c r="E144" s="13" t="s">
        <v>37</v>
      </c>
      <c r="O144" s="17" t="s">
        <v>1613</v>
      </c>
      <c r="Q144" s="13" t="s">
        <v>2416</v>
      </c>
      <c r="U144" s="42"/>
      <c r="AI144" s="51"/>
    </row>
    <row r="145" spans="1:35" ht="255" x14ac:dyDescent="0.25">
      <c r="A145" s="13" t="s">
        <v>356</v>
      </c>
      <c r="B145" s="13" t="s">
        <v>2094</v>
      </c>
      <c r="C145" s="13" t="s">
        <v>357</v>
      </c>
      <c r="D145" s="13" t="s">
        <v>1657</v>
      </c>
      <c r="E145" s="13" t="s">
        <v>287</v>
      </c>
      <c r="O145" s="17" t="s">
        <v>1613</v>
      </c>
      <c r="Q145" s="13" t="s">
        <v>2416</v>
      </c>
      <c r="U145" s="42"/>
      <c r="AI145" s="51"/>
    </row>
    <row r="146" spans="1:35" ht="255" x14ac:dyDescent="0.25">
      <c r="A146" s="13" t="s">
        <v>356</v>
      </c>
      <c r="B146" s="13" t="s">
        <v>2094</v>
      </c>
      <c r="C146" s="13" t="s">
        <v>357</v>
      </c>
      <c r="D146" s="13" t="s">
        <v>1657</v>
      </c>
      <c r="E146" s="13" t="s">
        <v>358</v>
      </c>
      <c r="O146" s="17" t="s">
        <v>1613</v>
      </c>
      <c r="Q146" s="13" t="s">
        <v>2416</v>
      </c>
      <c r="U146" s="42"/>
      <c r="AI146" s="51"/>
    </row>
    <row r="147" spans="1:35" ht="255" x14ac:dyDescent="0.25">
      <c r="A147" s="13" t="s">
        <v>356</v>
      </c>
      <c r="B147" s="13" t="s">
        <v>2094</v>
      </c>
      <c r="C147" s="13" t="s">
        <v>357</v>
      </c>
      <c r="D147" s="13" t="s">
        <v>1657</v>
      </c>
      <c r="E147" s="13" t="s">
        <v>359</v>
      </c>
      <c r="O147" s="17" t="s">
        <v>1613</v>
      </c>
      <c r="Q147" s="13" t="s">
        <v>2416</v>
      </c>
      <c r="U147" s="42"/>
      <c r="AI147" s="51"/>
    </row>
    <row r="148" spans="1:35" ht="255" x14ac:dyDescent="0.25">
      <c r="A148" s="13" t="s">
        <v>356</v>
      </c>
      <c r="B148" s="13" t="s">
        <v>2094</v>
      </c>
      <c r="C148" s="13" t="s">
        <v>357</v>
      </c>
      <c r="D148" s="13" t="s">
        <v>1658</v>
      </c>
      <c r="E148" s="13" t="s">
        <v>54</v>
      </c>
      <c r="O148" s="17" t="s">
        <v>1613</v>
      </c>
      <c r="Q148" s="13" t="s">
        <v>2416</v>
      </c>
      <c r="U148" s="42"/>
      <c r="AI148" s="51"/>
    </row>
    <row r="149" spans="1:35" ht="255" x14ac:dyDescent="0.25">
      <c r="A149" s="13" t="s">
        <v>356</v>
      </c>
      <c r="B149" s="13" t="s">
        <v>2094</v>
      </c>
      <c r="C149" s="13" t="s">
        <v>360</v>
      </c>
      <c r="D149" s="13" t="s">
        <v>1659</v>
      </c>
      <c r="E149" s="13" t="s">
        <v>37</v>
      </c>
      <c r="O149" s="17" t="s">
        <v>1613</v>
      </c>
      <c r="Q149" s="13" t="s">
        <v>2416</v>
      </c>
      <c r="U149" s="42"/>
      <c r="AI149" s="51"/>
    </row>
    <row r="150" spans="1:35" ht="225" x14ac:dyDescent="0.25">
      <c r="A150" s="13" t="s">
        <v>361</v>
      </c>
      <c r="C150" s="13" t="s">
        <v>362</v>
      </c>
      <c r="D150" s="13" t="s">
        <v>1660</v>
      </c>
      <c r="E150" s="13" t="s">
        <v>54</v>
      </c>
      <c r="N150" s="13" t="s">
        <v>363</v>
      </c>
      <c r="O150" s="17" t="s">
        <v>1613</v>
      </c>
      <c r="Q150" s="13" t="s">
        <v>2416</v>
      </c>
      <c r="U150" s="42"/>
      <c r="AI150" s="51"/>
    </row>
    <row r="151" spans="1:35" ht="225" x14ac:dyDescent="0.25">
      <c r="A151" s="13" t="s">
        <v>361</v>
      </c>
      <c r="C151" s="13" t="s">
        <v>364</v>
      </c>
      <c r="D151" s="13" t="s">
        <v>1661</v>
      </c>
      <c r="E151" s="13" t="s">
        <v>54</v>
      </c>
      <c r="N151" s="13" t="s">
        <v>363</v>
      </c>
      <c r="O151" s="17" t="s">
        <v>1613</v>
      </c>
      <c r="Q151" s="13" t="s">
        <v>2416</v>
      </c>
      <c r="U151" s="42"/>
      <c r="AI151" s="51"/>
    </row>
    <row r="152" spans="1:35" ht="300" x14ac:dyDescent="0.25">
      <c r="A152" s="13" t="s">
        <v>365</v>
      </c>
      <c r="B152" s="13" t="s">
        <v>2095</v>
      </c>
      <c r="D152" s="13" t="s">
        <v>1662</v>
      </c>
      <c r="E152" s="13" t="s">
        <v>43</v>
      </c>
      <c r="N152" s="13" t="s">
        <v>366</v>
      </c>
      <c r="O152" s="17" t="s">
        <v>1613</v>
      </c>
      <c r="Q152" s="13" t="s">
        <v>2416</v>
      </c>
      <c r="U152" s="42"/>
      <c r="AI152" s="51"/>
    </row>
    <row r="153" spans="1:35" ht="165" x14ac:dyDescent="0.25">
      <c r="A153" s="13" t="s">
        <v>368</v>
      </c>
      <c r="D153" s="13" t="s">
        <v>1663</v>
      </c>
      <c r="E153" s="13" t="s">
        <v>306</v>
      </c>
      <c r="N153" s="13" t="s">
        <v>305</v>
      </c>
      <c r="O153" s="17" t="s">
        <v>1613</v>
      </c>
      <c r="Q153" s="13" t="s">
        <v>2416</v>
      </c>
      <c r="U153" s="42"/>
      <c r="AI153" s="51"/>
    </row>
    <row r="154" spans="1:35" ht="165" x14ac:dyDescent="0.25">
      <c r="A154" s="13" t="s">
        <v>369</v>
      </c>
      <c r="B154" s="13" t="s">
        <v>370</v>
      </c>
      <c r="C154" s="13" t="s">
        <v>355</v>
      </c>
      <c r="D154" s="13" t="s">
        <v>1664</v>
      </c>
      <c r="E154" s="13" t="s">
        <v>37</v>
      </c>
      <c r="O154" s="17" t="s">
        <v>1613</v>
      </c>
      <c r="Q154" s="13" t="s">
        <v>2416</v>
      </c>
      <c r="U154" s="42"/>
      <c r="AI154" s="51"/>
    </row>
    <row r="155" spans="1:35" ht="165" x14ac:dyDescent="0.25">
      <c r="A155" s="13" t="s">
        <v>371</v>
      </c>
      <c r="B155" s="13" t="s">
        <v>2096</v>
      </c>
      <c r="C155" s="13" t="s">
        <v>372</v>
      </c>
      <c r="D155" s="13" t="s">
        <v>1665</v>
      </c>
      <c r="E155" s="13" t="s">
        <v>37</v>
      </c>
      <c r="O155" s="17" t="s">
        <v>1613</v>
      </c>
      <c r="Q155" s="13" t="s">
        <v>2416</v>
      </c>
      <c r="U155" s="42"/>
      <c r="AI155" s="51"/>
    </row>
    <row r="156" spans="1:35" ht="165" x14ac:dyDescent="0.25">
      <c r="A156" s="13" t="s">
        <v>373</v>
      </c>
      <c r="B156" s="13" t="s">
        <v>374</v>
      </c>
      <c r="D156" s="13" t="s">
        <v>1666</v>
      </c>
      <c r="E156" s="13" t="s">
        <v>37</v>
      </c>
      <c r="O156" s="17" t="s">
        <v>1613</v>
      </c>
      <c r="Q156" s="13" t="s">
        <v>2416</v>
      </c>
      <c r="U156" s="42"/>
      <c r="AI156" s="51"/>
    </row>
    <row r="157" spans="1:35" ht="165" x14ac:dyDescent="0.25">
      <c r="A157" s="13" t="s">
        <v>375</v>
      </c>
      <c r="B157" s="13" t="s">
        <v>374</v>
      </c>
      <c r="D157" s="13" t="s">
        <v>1667</v>
      </c>
      <c r="E157" s="13" t="s">
        <v>37</v>
      </c>
      <c r="O157" s="17" t="s">
        <v>1613</v>
      </c>
      <c r="Q157" s="13" t="s">
        <v>2416</v>
      </c>
      <c r="U157" s="42"/>
      <c r="AI157" s="51"/>
    </row>
    <row r="158" spans="1:35" ht="165" x14ac:dyDescent="0.25">
      <c r="A158" s="13" t="s">
        <v>100</v>
      </c>
      <c r="B158" s="13" t="s">
        <v>374</v>
      </c>
      <c r="D158" s="13" t="s">
        <v>1668</v>
      </c>
      <c r="E158" s="13" t="s">
        <v>37</v>
      </c>
      <c r="O158" s="17" t="s">
        <v>1613</v>
      </c>
      <c r="Q158" s="13" t="s">
        <v>2416</v>
      </c>
      <c r="U158" s="42"/>
      <c r="AI158" s="51"/>
    </row>
    <row r="159" spans="1:35" ht="165" x14ac:dyDescent="0.25">
      <c r="A159" s="13" t="s">
        <v>376</v>
      </c>
      <c r="B159" s="13">
        <v>125</v>
      </c>
      <c r="D159" s="13" t="s">
        <v>1669</v>
      </c>
      <c r="E159" s="13" t="s">
        <v>217</v>
      </c>
      <c r="N159" s="13" t="s">
        <v>218</v>
      </c>
      <c r="O159" s="17" t="s">
        <v>1613</v>
      </c>
      <c r="Q159" s="13" t="s">
        <v>2416</v>
      </c>
      <c r="U159" s="42"/>
      <c r="AI159" s="51"/>
    </row>
    <row r="160" spans="1:35" ht="165" x14ac:dyDescent="0.25">
      <c r="A160" s="13" t="s">
        <v>377</v>
      </c>
      <c r="D160" s="13" t="s">
        <v>1670</v>
      </c>
      <c r="E160" s="13" t="s">
        <v>37</v>
      </c>
      <c r="N160" s="13" t="s">
        <v>219</v>
      </c>
      <c r="O160" s="17" t="s">
        <v>1613</v>
      </c>
      <c r="Q160" s="13" t="s">
        <v>2416</v>
      </c>
      <c r="U160" s="42"/>
      <c r="AI160" s="51"/>
    </row>
    <row r="161" spans="1:35" ht="165" x14ac:dyDescent="0.25">
      <c r="A161" s="13" t="s">
        <v>378</v>
      </c>
      <c r="B161" s="13" t="s">
        <v>2097</v>
      </c>
      <c r="D161" s="13" t="s">
        <v>1671</v>
      </c>
      <c r="E161" s="13" t="s">
        <v>37</v>
      </c>
      <c r="N161" s="13" t="s">
        <v>379</v>
      </c>
      <c r="O161" s="17" t="s">
        <v>1613</v>
      </c>
      <c r="Q161" s="13" t="s">
        <v>2416</v>
      </c>
      <c r="U161" s="42"/>
      <c r="AI161" s="51"/>
    </row>
    <row r="162" spans="1:35" ht="165" x14ac:dyDescent="0.25">
      <c r="A162" s="13" t="s">
        <v>380</v>
      </c>
      <c r="D162" s="13" t="s">
        <v>1672</v>
      </c>
      <c r="E162" s="13" t="s">
        <v>234</v>
      </c>
      <c r="N162" s="13" t="s">
        <v>381</v>
      </c>
      <c r="O162" s="17" t="s">
        <v>1613</v>
      </c>
      <c r="Q162" s="13" t="s">
        <v>2416</v>
      </c>
      <c r="U162" s="42"/>
      <c r="AI162" s="51"/>
    </row>
    <row r="163" spans="1:35" ht="165" x14ac:dyDescent="0.25">
      <c r="A163" s="13" t="s">
        <v>382</v>
      </c>
      <c r="D163" s="13" t="s">
        <v>1673</v>
      </c>
      <c r="E163" s="13" t="s">
        <v>36</v>
      </c>
      <c r="N163" s="13" t="s">
        <v>383</v>
      </c>
      <c r="O163" s="17" t="s">
        <v>1613</v>
      </c>
      <c r="Q163" s="13" t="s">
        <v>2416</v>
      </c>
      <c r="U163" s="42"/>
      <c r="AI163" s="51"/>
    </row>
    <row r="164" spans="1:35" ht="165" x14ac:dyDescent="0.25">
      <c r="A164" s="13" t="s">
        <v>382</v>
      </c>
      <c r="D164" s="13" t="s">
        <v>1673</v>
      </c>
      <c r="E164" s="13" t="s">
        <v>37</v>
      </c>
      <c r="N164" s="13" t="s">
        <v>383</v>
      </c>
      <c r="O164" s="17" t="s">
        <v>1613</v>
      </c>
      <c r="Q164" s="13" t="s">
        <v>2416</v>
      </c>
      <c r="U164" s="42"/>
      <c r="AI164" s="51"/>
    </row>
    <row r="165" spans="1:35" ht="165" x14ac:dyDescent="0.25">
      <c r="A165" s="13" t="s">
        <v>384</v>
      </c>
      <c r="B165" s="13" t="s">
        <v>2098</v>
      </c>
      <c r="D165" s="13" t="s">
        <v>1674</v>
      </c>
      <c r="E165" s="13" t="s">
        <v>37</v>
      </c>
      <c r="N165" s="13" t="s">
        <v>385</v>
      </c>
      <c r="O165" s="17" t="s">
        <v>1613</v>
      </c>
      <c r="Q165" s="13" t="s">
        <v>2416</v>
      </c>
      <c r="U165" s="42"/>
      <c r="AI165" s="51"/>
    </row>
    <row r="166" spans="1:35" ht="165" x14ac:dyDescent="0.25">
      <c r="A166" s="13" t="s">
        <v>386</v>
      </c>
      <c r="D166" s="13" t="s">
        <v>1675</v>
      </c>
      <c r="E166" s="13" t="s">
        <v>387</v>
      </c>
      <c r="N166" s="13" t="s">
        <v>388</v>
      </c>
      <c r="O166" s="17" t="s">
        <v>1613</v>
      </c>
      <c r="Q166" s="13" t="s">
        <v>2416</v>
      </c>
      <c r="U166" s="42"/>
      <c r="AI166" s="51"/>
    </row>
    <row r="167" spans="1:35" ht="165" x14ac:dyDescent="0.25">
      <c r="A167" s="13" t="s">
        <v>389</v>
      </c>
      <c r="D167" s="13" t="s">
        <v>1676</v>
      </c>
      <c r="E167" s="13" t="s">
        <v>270</v>
      </c>
      <c r="N167" s="13" t="s">
        <v>390</v>
      </c>
      <c r="O167" s="17" t="s">
        <v>1613</v>
      </c>
      <c r="Q167" s="13" t="s">
        <v>2416</v>
      </c>
      <c r="U167" s="42"/>
      <c r="AI167" s="51"/>
    </row>
    <row r="168" spans="1:35" ht="165" x14ac:dyDescent="0.25">
      <c r="A168" s="13" t="s">
        <v>391</v>
      </c>
      <c r="D168" s="13" t="s">
        <v>1677</v>
      </c>
      <c r="E168" s="13" t="s">
        <v>54</v>
      </c>
      <c r="N168" s="13" t="s">
        <v>392</v>
      </c>
      <c r="O168" s="17" t="s">
        <v>1613</v>
      </c>
      <c r="Q168" s="13" t="s">
        <v>2416</v>
      </c>
      <c r="U168" s="42"/>
      <c r="AI168" s="51"/>
    </row>
    <row r="169" spans="1:35" ht="165" x14ac:dyDescent="0.25">
      <c r="A169" s="13" t="s">
        <v>393</v>
      </c>
      <c r="B169" s="13" t="s">
        <v>2099</v>
      </c>
      <c r="C169" s="13" t="s">
        <v>394</v>
      </c>
      <c r="D169" s="13" t="s">
        <v>1678</v>
      </c>
      <c r="E169" s="13" t="s">
        <v>37</v>
      </c>
      <c r="O169" s="17" t="s">
        <v>1613</v>
      </c>
      <c r="Q169" s="13" t="s">
        <v>2416</v>
      </c>
      <c r="U169" s="42"/>
      <c r="AI169" s="51"/>
    </row>
    <row r="170" spans="1:35" ht="165" x14ac:dyDescent="0.25">
      <c r="A170" s="13" t="s">
        <v>395</v>
      </c>
      <c r="C170" s="13" t="s">
        <v>354</v>
      </c>
      <c r="D170" s="13" t="s">
        <v>1679</v>
      </c>
      <c r="E170" s="13" t="s">
        <v>37</v>
      </c>
      <c r="O170" s="17" t="s">
        <v>1613</v>
      </c>
      <c r="Q170" s="13" t="s">
        <v>2416</v>
      </c>
      <c r="U170" s="42"/>
      <c r="AI170" s="51"/>
    </row>
    <row r="171" spans="1:35" ht="165" x14ac:dyDescent="0.25">
      <c r="A171" s="13" t="s">
        <v>395</v>
      </c>
      <c r="C171" s="13" t="s">
        <v>355</v>
      </c>
      <c r="D171" s="13" t="s">
        <v>1680</v>
      </c>
      <c r="E171" s="13" t="s">
        <v>36</v>
      </c>
      <c r="O171" s="17" t="s">
        <v>1613</v>
      </c>
      <c r="Q171" s="13" t="s">
        <v>2416</v>
      </c>
      <c r="U171" s="42"/>
      <c r="AI171" s="51"/>
    </row>
    <row r="172" spans="1:35" ht="165" x14ac:dyDescent="0.25">
      <c r="A172" s="13" t="s">
        <v>395</v>
      </c>
      <c r="C172" s="13" t="s">
        <v>355</v>
      </c>
      <c r="D172" s="13" t="s">
        <v>1680</v>
      </c>
      <c r="E172" s="13" t="s">
        <v>37</v>
      </c>
      <c r="O172" s="17" t="s">
        <v>1613</v>
      </c>
      <c r="Q172" s="13" t="s">
        <v>2416</v>
      </c>
      <c r="U172" s="42"/>
      <c r="AI172" s="51"/>
    </row>
    <row r="173" spans="1:35" ht="165" x14ac:dyDescent="0.25">
      <c r="A173" s="13" t="s">
        <v>396</v>
      </c>
      <c r="B173" s="13" t="s">
        <v>2100</v>
      </c>
      <c r="C173" s="13" t="s">
        <v>323</v>
      </c>
      <c r="D173" s="13" t="s">
        <v>1681</v>
      </c>
      <c r="E173" s="13" t="s">
        <v>324</v>
      </c>
      <c r="N173" s="13" t="s">
        <v>313</v>
      </c>
      <c r="O173" s="17" t="s">
        <v>1613</v>
      </c>
      <c r="Q173" s="13" t="s">
        <v>2416</v>
      </c>
      <c r="U173" s="42"/>
      <c r="AI173" s="51"/>
    </row>
    <row r="174" spans="1:35" ht="165" x14ac:dyDescent="0.25">
      <c r="A174" s="13" t="s">
        <v>399</v>
      </c>
      <c r="D174" s="13" t="s">
        <v>1682</v>
      </c>
      <c r="E174" s="13" t="s">
        <v>36</v>
      </c>
      <c r="O174" s="17" t="s">
        <v>1613</v>
      </c>
      <c r="Q174" s="13" t="s">
        <v>2416</v>
      </c>
      <c r="U174" s="42"/>
      <c r="AI174" s="51"/>
    </row>
    <row r="175" spans="1:35" ht="409.5" x14ac:dyDescent="0.25">
      <c r="A175" s="13" t="s">
        <v>400</v>
      </c>
      <c r="B175" s="13" t="s">
        <v>2101</v>
      </c>
      <c r="D175" s="13" t="s">
        <v>1683</v>
      </c>
      <c r="E175" s="13" t="s">
        <v>401</v>
      </c>
      <c r="N175" s="13" t="s">
        <v>402</v>
      </c>
      <c r="O175" s="17" t="s">
        <v>1613</v>
      </c>
      <c r="Q175" s="13" t="s">
        <v>2416</v>
      </c>
      <c r="U175" s="42"/>
      <c r="AI175" s="51"/>
    </row>
    <row r="176" spans="1:35" ht="409.5" x14ac:dyDescent="0.25">
      <c r="A176" s="13" t="s">
        <v>400</v>
      </c>
      <c r="B176" s="13" t="s">
        <v>2101</v>
      </c>
      <c r="D176" s="13" t="s">
        <v>1684</v>
      </c>
      <c r="E176" s="13" t="s">
        <v>300</v>
      </c>
      <c r="N176" s="13" t="s">
        <v>403</v>
      </c>
      <c r="O176" s="17" t="s">
        <v>1613</v>
      </c>
      <c r="Q176" s="13" t="s">
        <v>2416</v>
      </c>
      <c r="U176" s="42"/>
      <c r="AI176" s="51"/>
    </row>
    <row r="177" spans="1:35" ht="165" x14ac:dyDescent="0.25">
      <c r="A177" s="13" t="s">
        <v>404</v>
      </c>
      <c r="B177" s="13" t="s">
        <v>2102</v>
      </c>
      <c r="D177" s="13" t="s">
        <v>1685</v>
      </c>
      <c r="E177" s="13" t="s">
        <v>36</v>
      </c>
      <c r="N177" s="13" t="s">
        <v>405</v>
      </c>
      <c r="O177" s="17" t="s">
        <v>1613</v>
      </c>
      <c r="Q177" s="13" t="s">
        <v>2416</v>
      </c>
      <c r="U177" s="42"/>
      <c r="AI177" s="51"/>
    </row>
    <row r="178" spans="1:35" ht="165" x14ac:dyDescent="0.25">
      <c r="A178" s="13" t="s">
        <v>404</v>
      </c>
      <c r="B178" s="13" t="s">
        <v>2102</v>
      </c>
      <c r="D178" s="13" t="s">
        <v>1686</v>
      </c>
      <c r="E178" s="13" t="s">
        <v>234</v>
      </c>
      <c r="N178" s="13" t="s">
        <v>406</v>
      </c>
      <c r="O178" s="17" t="s">
        <v>1613</v>
      </c>
      <c r="Q178" s="13" t="s">
        <v>2416</v>
      </c>
      <c r="U178" s="42"/>
      <c r="AI178" s="51"/>
    </row>
    <row r="179" spans="1:35" ht="165" x14ac:dyDescent="0.25">
      <c r="A179" s="13" t="s">
        <v>407</v>
      </c>
      <c r="D179" s="13" t="s">
        <v>1687</v>
      </c>
      <c r="E179" s="13" t="s">
        <v>36</v>
      </c>
      <c r="O179" s="17" t="s">
        <v>1613</v>
      </c>
      <c r="Q179" s="13" t="s">
        <v>2416</v>
      </c>
      <c r="U179" s="42"/>
      <c r="AI179" s="51"/>
    </row>
    <row r="180" spans="1:35" ht="165" x14ac:dyDescent="0.25">
      <c r="A180" s="13" t="s">
        <v>407</v>
      </c>
      <c r="D180" s="13" t="s">
        <v>1687</v>
      </c>
      <c r="E180" s="13" t="s">
        <v>37</v>
      </c>
      <c r="O180" s="17" t="s">
        <v>1613</v>
      </c>
      <c r="Q180" s="13" t="s">
        <v>2416</v>
      </c>
      <c r="U180" s="42"/>
      <c r="AI180" s="51"/>
    </row>
    <row r="181" spans="1:35" ht="165" x14ac:dyDescent="0.25">
      <c r="A181" s="13" t="s">
        <v>408</v>
      </c>
      <c r="B181" s="13" t="s">
        <v>409</v>
      </c>
      <c r="D181" s="13" t="s">
        <v>1669</v>
      </c>
      <c r="E181" s="13" t="s">
        <v>37</v>
      </c>
      <c r="N181" s="13" t="s">
        <v>410</v>
      </c>
      <c r="O181" s="17" t="s">
        <v>1613</v>
      </c>
      <c r="Q181" s="13" t="s">
        <v>2416</v>
      </c>
      <c r="U181" s="42"/>
      <c r="AI181" s="51"/>
    </row>
    <row r="182" spans="1:35" ht="165" x14ac:dyDescent="0.25">
      <c r="A182" s="13" t="s">
        <v>411</v>
      </c>
      <c r="B182" s="13" t="s">
        <v>2103</v>
      </c>
      <c r="D182" s="13" t="s">
        <v>1688</v>
      </c>
      <c r="E182" s="13" t="s">
        <v>37</v>
      </c>
      <c r="N182" s="13" t="s">
        <v>412</v>
      </c>
      <c r="O182" s="17" t="s">
        <v>1613</v>
      </c>
      <c r="Q182" s="13" t="s">
        <v>2416</v>
      </c>
      <c r="U182" s="42"/>
      <c r="AI182" s="51"/>
    </row>
    <row r="183" spans="1:35" ht="165" x14ac:dyDescent="0.25">
      <c r="A183" s="13" t="s">
        <v>417</v>
      </c>
      <c r="C183" s="13" t="s">
        <v>419</v>
      </c>
      <c r="D183" s="13" t="s">
        <v>1689</v>
      </c>
      <c r="E183" s="13" t="s">
        <v>37</v>
      </c>
      <c r="O183" s="17" t="s">
        <v>1613</v>
      </c>
      <c r="Q183" s="13" t="s">
        <v>2416</v>
      </c>
      <c r="U183" s="42"/>
      <c r="AI183" s="51"/>
    </row>
    <row r="184" spans="1:35" ht="165" x14ac:dyDescent="0.25">
      <c r="A184" s="13" t="s">
        <v>417</v>
      </c>
      <c r="C184" s="13" t="s">
        <v>1690</v>
      </c>
      <c r="D184" s="13" t="s">
        <v>1691</v>
      </c>
      <c r="E184" s="13" t="s">
        <v>288</v>
      </c>
      <c r="O184" s="17" t="s">
        <v>1613</v>
      </c>
      <c r="Q184" s="13" t="s">
        <v>2416</v>
      </c>
      <c r="U184" s="42"/>
      <c r="AI184" s="51"/>
    </row>
    <row r="185" spans="1:35" ht="165" x14ac:dyDescent="0.25">
      <c r="A185" s="13" t="s">
        <v>420</v>
      </c>
      <c r="B185" s="13" t="s">
        <v>2104</v>
      </c>
      <c r="C185" s="13" t="s">
        <v>421</v>
      </c>
      <c r="D185" s="13" t="s">
        <v>1692</v>
      </c>
      <c r="E185" s="13" t="s">
        <v>37</v>
      </c>
      <c r="O185" s="17" t="s">
        <v>1613</v>
      </c>
      <c r="Q185" s="13" t="s">
        <v>2416</v>
      </c>
      <c r="U185" s="42"/>
      <c r="AI185" s="51"/>
    </row>
    <row r="186" spans="1:35" ht="165" x14ac:dyDescent="0.25">
      <c r="A186" s="13" t="s">
        <v>422</v>
      </c>
      <c r="C186" s="13" t="s">
        <v>423</v>
      </c>
      <c r="D186" s="13" t="s">
        <v>1693</v>
      </c>
      <c r="E186" s="13" t="s">
        <v>424</v>
      </c>
      <c r="N186" s="13" t="s">
        <v>425</v>
      </c>
      <c r="O186" s="17" t="s">
        <v>1613</v>
      </c>
      <c r="Q186" s="13" t="s">
        <v>2416</v>
      </c>
      <c r="U186" s="42"/>
      <c r="AI186" s="51"/>
    </row>
    <row r="187" spans="1:35" ht="165" x14ac:dyDescent="0.25">
      <c r="A187" s="13" t="s">
        <v>422</v>
      </c>
      <c r="C187" s="13" t="s">
        <v>423</v>
      </c>
      <c r="D187" s="13" t="s">
        <v>1693</v>
      </c>
      <c r="E187" s="13" t="s">
        <v>292</v>
      </c>
      <c r="N187" s="13" t="s">
        <v>425</v>
      </c>
      <c r="O187" s="17" t="s">
        <v>1613</v>
      </c>
      <c r="Q187" s="13" t="s">
        <v>2416</v>
      </c>
      <c r="U187" s="42"/>
      <c r="AI187" s="51"/>
    </row>
    <row r="188" spans="1:35" ht="165" x14ac:dyDescent="0.25">
      <c r="A188" s="13" t="s">
        <v>422</v>
      </c>
      <c r="C188" s="13" t="s">
        <v>207</v>
      </c>
      <c r="D188" s="13" t="s">
        <v>1694</v>
      </c>
      <c r="E188" s="13" t="s">
        <v>37</v>
      </c>
      <c r="O188" s="17" t="s">
        <v>1613</v>
      </c>
      <c r="Q188" s="13" t="s">
        <v>2416</v>
      </c>
      <c r="U188" s="42"/>
      <c r="AI188" s="51"/>
    </row>
    <row r="189" spans="1:35" ht="165" x14ac:dyDescent="0.25">
      <c r="A189" s="13" t="s">
        <v>422</v>
      </c>
      <c r="C189" s="13" t="s">
        <v>207</v>
      </c>
      <c r="D189" s="13" t="s">
        <v>1694</v>
      </c>
      <c r="E189" s="13" t="s">
        <v>37</v>
      </c>
      <c r="O189" s="17" t="s">
        <v>1613</v>
      </c>
      <c r="Q189" s="13" t="s">
        <v>2416</v>
      </c>
      <c r="U189" s="42"/>
      <c r="AI189" s="51"/>
    </row>
    <row r="190" spans="1:35" ht="165" x14ac:dyDescent="0.25">
      <c r="A190" s="13" t="s">
        <v>422</v>
      </c>
      <c r="C190" s="13" t="s">
        <v>78</v>
      </c>
      <c r="D190" s="13" t="s">
        <v>1695</v>
      </c>
      <c r="E190" s="13" t="s">
        <v>37</v>
      </c>
      <c r="O190" s="17" t="s">
        <v>1613</v>
      </c>
      <c r="Q190" s="13" t="s">
        <v>2416</v>
      </c>
      <c r="U190" s="42"/>
      <c r="AI190" s="51"/>
    </row>
    <row r="191" spans="1:35" ht="165" x14ac:dyDescent="0.25">
      <c r="A191" s="13" t="s">
        <v>422</v>
      </c>
      <c r="C191" s="13" t="s">
        <v>78</v>
      </c>
      <c r="D191" s="13" t="s">
        <v>1695</v>
      </c>
      <c r="E191" s="13" t="s">
        <v>37</v>
      </c>
      <c r="O191" s="17" t="s">
        <v>1613</v>
      </c>
      <c r="Q191" s="13" t="s">
        <v>2416</v>
      </c>
      <c r="U191" s="42"/>
      <c r="AI191" s="51"/>
    </row>
    <row r="192" spans="1:35" ht="165" x14ac:dyDescent="0.25">
      <c r="A192" s="13" t="s">
        <v>430</v>
      </c>
      <c r="B192" s="13" t="s">
        <v>431</v>
      </c>
      <c r="D192" s="13" t="s">
        <v>1696</v>
      </c>
      <c r="E192" s="13" t="s">
        <v>37</v>
      </c>
      <c r="N192" s="13" t="s">
        <v>432</v>
      </c>
      <c r="O192" s="17" t="s">
        <v>1613</v>
      </c>
      <c r="Q192" s="13" t="s">
        <v>2416</v>
      </c>
      <c r="U192" s="42"/>
      <c r="AI192" s="51"/>
    </row>
    <row r="193" spans="1:35" ht="225" x14ac:dyDescent="0.25">
      <c r="A193" s="13" t="s">
        <v>433</v>
      </c>
      <c r="B193" s="13" t="s">
        <v>2105</v>
      </c>
      <c r="D193" s="13" t="s">
        <v>1697</v>
      </c>
      <c r="E193" s="13" t="s">
        <v>54</v>
      </c>
      <c r="N193" s="13" t="s">
        <v>434</v>
      </c>
      <c r="O193" s="17" t="s">
        <v>1613</v>
      </c>
      <c r="Q193" s="13" t="s">
        <v>2416</v>
      </c>
      <c r="U193" s="42"/>
      <c r="AI193" s="51"/>
    </row>
    <row r="194" spans="1:35" ht="409.5" x14ac:dyDescent="0.25">
      <c r="A194" s="13" t="s">
        <v>435</v>
      </c>
      <c r="B194" s="13" t="s">
        <v>436</v>
      </c>
      <c r="D194" s="13" t="s">
        <v>1698</v>
      </c>
      <c r="E194" s="13" t="s">
        <v>43</v>
      </c>
      <c r="N194" s="13" t="s">
        <v>437</v>
      </c>
      <c r="O194" s="17" t="s">
        <v>1613</v>
      </c>
      <c r="Q194" s="13" t="s">
        <v>2416</v>
      </c>
      <c r="U194" s="42"/>
      <c r="AI194" s="51"/>
    </row>
    <row r="195" spans="1:35" ht="165" x14ac:dyDescent="0.25">
      <c r="A195" s="13" t="s">
        <v>438</v>
      </c>
      <c r="B195" s="13" t="s">
        <v>439</v>
      </c>
      <c r="D195" s="13" t="s">
        <v>1699</v>
      </c>
      <c r="E195" s="13" t="s">
        <v>36</v>
      </c>
      <c r="N195" s="13" t="s">
        <v>398</v>
      </c>
      <c r="O195" s="17" t="s">
        <v>1613</v>
      </c>
      <c r="Q195" s="13" t="s">
        <v>2416</v>
      </c>
      <c r="U195" s="42"/>
      <c r="AI195" s="51"/>
    </row>
    <row r="196" spans="1:35" ht="165" x14ac:dyDescent="0.25">
      <c r="A196" s="13" t="s">
        <v>438</v>
      </c>
      <c r="B196" s="13" t="s">
        <v>439</v>
      </c>
      <c r="D196" s="13" t="s">
        <v>1699</v>
      </c>
      <c r="E196" s="13" t="s">
        <v>37</v>
      </c>
      <c r="N196" s="13" t="s">
        <v>398</v>
      </c>
      <c r="O196" s="17" t="s">
        <v>1613</v>
      </c>
      <c r="Q196" s="13" t="s">
        <v>2416</v>
      </c>
      <c r="U196" s="42"/>
      <c r="AI196" s="51"/>
    </row>
    <row r="197" spans="1:35" ht="165" x14ac:dyDescent="0.25">
      <c r="A197" s="13" t="s">
        <v>440</v>
      </c>
      <c r="B197" s="13" t="s">
        <v>441</v>
      </c>
      <c r="D197" s="13" t="s">
        <v>1700</v>
      </c>
      <c r="E197" s="13" t="s">
        <v>36</v>
      </c>
      <c r="N197" s="13" t="s">
        <v>398</v>
      </c>
      <c r="O197" s="17" t="s">
        <v>1613</v>
      </c>
      <c r="Q197" s="13" t="s">
        <v>2416</v>
      </c>
      <c r="U197" s="42"/>
      <c r="AI197" s="51"/>
    </row>
    <row r="198" spans="1:35" ht="165" x14ac:dyDescent="0.25">
      <c r="A198" s="13" t="s">
        <v>440</v>
      </c>
      <c r="B198" s="13" t="s">
        <v>441</v>
      </c>
      <c r="D198" s="13" t="s">
        <v>1700</v>
      </c>
      <c r="E198" s="13" t="s">
        <v>37</v>
      </c>
      <c r="N198" s="13" t="s">
        <v>398</v>
      </c>
      <c r="O198" s="17" t="s">
        <v>1613</v>
      </c>
      <c r="Q198" s="13" t="s">
        <v>2416</v>
      </c>
      <c r="U198" s="42"/>
      <c r="AI198" s="51"/>
    </row>
    <row r="199" spans="1:35" ht="165" x14ac:dyDescent="0.25">
      <c r="A199" s="13" t="s">
        <v>442</v>
      </c>
      <c r="D199" s="13" t="s">
        <v>1701</v>
      </c>
      <c r="E199" s="13" t="s">
        <v>290</v>
      </c>
      <c r="N199" s="13" t="s">
        <v>443</v>
      </c>
      <c r="O199" s="17" t="s">
        <v>1613</v>
      </c>
      <c r="Q199" s="13" t="s">
        <v>2416</v>
      </c>
      <c r="U199" s="42"/>
      <c r="AI199" s="51"/>
    </row>
    <row r="200" spans="1:35" ht="165" x14ac:dyDescent="0.25">
      <c r="A200" s="13" t="s">
        <v>444</v>
      </c>
      <c r="D200" s="13" t="s">
        <v>1702</v>
      </c>
      <c r="E200" s="13" t="s">
        <v>290</v>
      </c>
      <c r="N200" s="13" t="s">
        <v>443</v>
      </c>
      <c r="O200" s="17" t="s">
        <v>1613</v>
      </c>
      <c r="Q200" s="13" t="s">
        <v>2416</v>
      </c>
      <c r="U200" s="42"/>
      <c r="AI200" s="51"/>
    </row>
    <row r="201" spans="1:35" ht="165" x14ac:dyDescent="0.25">
      <c r="A201" s="13" t="s">
        <v>445</v>
      </c>
      <c r="B201" s="13" t="s">
        <v>446</v>
      </c>
      <c r="D201" s="13" t="s">
        <v>1703</v>
      </c>
      <c r="E201" s="13" t="s">
        <v>36</v>
      </c>
      <c r="N201" s="13" t="s">
        <v>398</v>
      </c>
      <c r="O201" s="17" t="s">
        <v>1613</v>
      </c>
      <c r="Q201" s="13" t="s">
        <v>2416</v>
      </c>
      <c r="U201" s="42"/>
      <c r="AI201" s="51"/>
    </row>
    <row r="202" spans="1:35" ht="165" x14ac:dyDescent="0.25">
      <c r="A202" s="13" t="s">
        <v>445</v>
      </c>
      <c r="B202" s="13" t="s">
        <v>446</v>
      </c>
      <c r="D202" s="13" t="s">
        <v>1703</v>
      </c>
      <c r="E202" s="13" t="s">
        <v>37</v>
      </c>
      <c r="N202" s="13" t="s">
        <v>398</v>
      </c>
      <c r="O202" s="17" t="s">
        <v>1613</v>
      </c>
      <c r="Q202" s="13" t="s">
        <v>2416</v>
      </c>
      <c r="U202" s="42"/>
      <c r="AI202" s="51"/>
    </row>
    <row r="203" spans="1:35" ht="165" x14ac:dyDescent="0.25">
      <c r="A203" s="13" t="s">
        <v>448</v>
      </c>
      <c r="B203" s="13" t="s">
        <v>449</v>
      </c>
      <c r="D203" s="13" t="s">
        <v>1704</v>
      </c>
      <c r="E203" s="13" t="s">
        <v>37</v>
      </c>
      <c r="N203" s="13" t="s">
        <v>398</v>
      </c>
      <c r="O203" s="17" t="s">
        <v>1613</v>
      </c>
      <c r="Q203" s="13" t="s">
        <v>2416</v>
      </c>
      <c r="U203" s="42"/>
      <c r="AI203" s="51"/>
    </row>
    <row r="204" spans="1:35" ht="165" x14ac:dyDescent="0.25">
      <c r="A204" s="13" t="s">
        <v>450</v>
      </c>
      <c r="B204" s="13" t="s">
        <v>451</v>
      </c>
      <c r="C204" s="13" t="s">
        <v>323</v>
      </c>
      <c r="D204" s="13" t="s">
        <v>1705</v>
      </c>
      <c r="E204" s="13" t="s">
        <v>324</v>
      </c>
      <c r="N204" s="13" t="s">
        <v>313</v>
      </c>
      <c r="O204" s="17" t="s">
        <v>1613</v>
      </c>
      <c r="Q204" s="13" t="s">
        <v>2416</v>
      </c>
      <c r="U204" s="42"/>
      <c r="AI204" s="51"/>
    </row>
    <row r="205" spans="1:35" ht="165" x14ac:dyDescent="0.25">
      <c r="A205" s="13" t="s">
        <v>452</v>
      </c>
      <c r="B205" s="13" t="s">
        <v>2106</v>
      </c>
      <c r="C205" s="13" t="s">
        <v>453</v>
      </c>
      <c r="D205" s="13" t="s">
        <v>1706</v>
      </c>
      <c r="E205" s="13" t="s">
        <v>126</v>
      </c>
      <c r="O205" s="17" t="s">
        <v>1613</v>
      </c>
      <c r="Q205" s="13" t="s">
        <v>2416</v>
      </c>
      <c r="U205" s="42"/>
      <c r="AI205" s="51"/>
    </row>
    <row r="206" spans="1:35" ht="165" x14ac:dyDescent="0.25">
      <c r="A206" s="13" t="s">
        <v>452</v>
      </c>
      <c r="B206" s="13" t="s">
        <v>2106</v>
      </c>
      <c r="C206" s="13" t="s">
        <v>454</v>
      </c>
      <c r="D206" s="13" t="s">
        <v>1707</v>
      </c>
      <c r="E206" s="13" t="s">
        <v>37</v>
      </c>
      <c r="O206" s="17" t="s">
        <v>1613</v>
      </c>
      <c r="Q206" s="13" t="s">
        <v>2416</v>
      </c>
      <c r="U206" s="42"/>
      <c r="AI206" s="51"/>
    </row>
    <row r="207" spans="1:35" ht="165" x14ac:dyDescent="0.25">
      <c r="A207" s="13" t="s">
        <v>455</v>
      </c>
      <c r="B207" s="13" t="s">
        <v>2107</v>
      </c>
      <c r="D207" s="13" t="s">
        <v>1708</v>
      </c>
      <c r="E207" s="13" t="s">
        <v>37</v>
      </c>
      <c r="O207" s="17" t="s">
        <v>1613</v>
      </c>
      <c r="Q207" s="13" t="s">
        <v>2416</v>
      </c>
      <c r="U207" s="42"/>
      <c r="AI207" s="51"/>
    </row>
    <row r="208" spans="1:35" ht="409.5" x14ac:dyDescent="0.25">
      <c r="A208" s="13" t="s">
        <v>456</v>
      </c>
      <c r="B208" s="13" t="s">
        <v>457</v>
      </c>
      <c r="D208" s="13" t="s">
        <v>1709</v>
      </c>
      <c r="E208" s="13" t="s">
        <v>335</v>
      </c>
      <c r="N208" s="13" t="s">
        <v>458</v>
      </c>
      <c r="O208" s="17" t="s">
        <v>1613</v>
      </c>
      <c r="Q208" s="13" t="s">
        <v>2416</v>
      </c>
      <c r="U208" s="42"/>
      <c r="AI208" s="51"/>
    </row>
    <row r="209" spans="1:35" ht="345" x14ac:dyDescent="0.25">
      <c r="A209" s="13" t="s">
        <v>459</v>
      </c>
      <c r="B209" s="13" t="s">
        <v>2108</v>
      </c>
      <c r="C209" s="13" t="s">
        <v>357</v>
      </c>
      <c r="D209" s="13" t="s">
        <v>1710</v>
      </c>
      <c r="E209" s="13" t="s">
        <v>460</v>
      </c>
      <c r="N209" s="13" t="s">
        <v>461</v>
      </c>
      <c r="O209" s="17" t="s">
        <v>1613</v>
      </c>
      <c r="Q209" s="13" t="s">
        <v>2416</v>
      </c>
      <c r="U209" s="42"/>
      <c r="AI209" s="51"/>
    </row>
    <row r="210" spans="1:35" ht="345" x14ac:dyDescent="0.25">
      <c r="A210" s="13" t="s">
        <v>459</v>
      </c>
      <c r="B210" s="13" t="s">
        <v>2108</v>
      </c>
      <c r="C210" s="13" t="s">
        <v>357</v>
      </c>
      <c r="D210" s="13" t="s">
        <v>1710</v>
      </c>
      <c r="E210" s="13" t="s">
        <v>462</v>
      </c>
      <c r="N210" s="13" t="s">
        <v>461</v>
      </c>
      <c r="O210" s="17" t="s">
        <v>1613</v>
      </c>
      <c r="Q210" s="13" t="s">
        <v>2416</v>
      </c>
      <c r="U210" s="42"/>
      <c r="AI210" s="51"/>
    </row>
    <row r="211" spans="1:35" ht="345" x14ac:dyDescent="0.25">
      <c r="A211" s="13" t="s">
        <v>459</v>
      </c>
      <c r="B211" s="13" t="s">
        <v>2108</v>
      </c>
      <c r="C211" s="13" t="s">
        <v>357</v>
      </c>
      <c r="D211" s="13" t="s">
        <v>1710</v>
      </c>
      <c r="E211" s="13" t="s">
        <v>288</v>
      </c>
      <c r="N211" s="13" t="s">
        <v>461</v>
      </c>
      <c r="O211" s="17" t="s">
        <v>1613</v>
      </c>
      <c r="Q211" s="13" t="s">
        <v>2416</v>
      </c>
      <c r="U211" s="42"/>
      <c r="AI211" s="51"/>
    </row>
    <row r="212" spans="1:35" ht="165" x14ac:dyDescent="0.25">
      <c r="A212" s="13" t="s">
        <v>463</v>
      </c>
      <c r="B212" s="13" t="s">
        <v>464</v>
      </c>
      <c r="D212" s="13" t="s">
        <v>1711</v>
      </c>
      <c r="E212" s="13" t="s">
        <v>229</v>
      </c>
      <c r="N212" s="13" t="s">
        <v>465</v>
      </c>
      <c r="O212" s="17" t="s">
        <v>1613</v>
      </c>
      <c r="Q212" s="13" t="s">
        <v>2416</v>
      </c>
      <c r="U212" s="42"/>
      <c r="AI212" s="51"/>
    </row>
    <row r="213" spans="1:35" ht="165" x14ac:dyDescent="0.25">
      <c r="A213" s="13" t="s">
        <v>466</v>
      </c>
      <c r="B213" s="13" t="s">
        <v>2109</v>
      </c>
      <c r="D213" s="13" t="s">
        <v>1712</v>
      </c>
      <c r="E213" s="13" t="s">
        <v>43</v>
      </c>
      <c r="O213" s="17" t="s">
        <v>1613</v>
      </c>
      <c r="Q213" s="13" t="s">
        <v>2416</v>
      </c>
      <c r="U213" s="42"/>
      <c r="AI213" s="51"/>
    </row>
    <row r="214" spans="1:35" ht="165" x14ac:dyDescent="0.25">
      <c r="A214" s="13" t="s">
        <v>468</v>
      </c>
      <c r="B214" s="13" t="s">
        <v>2110</v>
      </c>
      <c r="D214" s="13" t="s">
        <v>1713</v>
      </c>
      <c r="E214" s="13" t="s">
        <v>37</v>
      </c>
      <c r="O214" s="17" t="s">
        <v>1613</v>
      </c>
      <c r="Q214" s="13" t="s">
        <v>2416</v>
      </c>
      <c r="U214" s="42"/>
      <c r="AI214" s="51"/>
    </row>
    <row r="215" spans="1:35" ht="165" x14ac:dyDescent="0.25">
      <c r="A215" s="13" t="s">
        <v>469</v>
      </c>
      <c r="B215" s="13" t="s">
        <v>470</v>
      </c>
      <c r="D215" s="13" t="s">
        <v>1714</v>
      </c>
      <c r="E215" s="13" t="s">
        <v>234</v>
      </c>
      <c r="O215" s="17" t="s">
        <v>1613</v>
      </c>
      <c r="Q215" s="13" t="s">
        <v>2416</v>
      </c>
      <c r="U215" s="42"/>
      <c r="AI215" s="51"/>
    </row>
    <row r="216" spans="1:35" ht="165" x14ac:dyDescent="0.25">
      <c r="A216" s="13" t="s">
        <v>471</v>
      </c>
      <c r="B216" s="13" t="s">
        <v>472</v>
      </c>
      <c r="C216" s="13" t="s">
        <v>473</v>
      </c>
      <c r="D216" s="13" t="s">
        <v>1715</v>
      </c>
      <c r="E216" s="13" t="s">
        <v>37</v>
      </c>
      <c r="O216" s="17" t="s">
        <v>1613</v>
      </c>
      <c r="Q216" s="13" t="s">
        <v>2416</v>
      </c>
      <c r="U216" s="42"/>
      <c r="AI216" s="51"/>
    </row>
    <row r="217" spans="1:35" ht="165" x14ac:dyDescent="0.25">
      <c r="A217" s="13" t="s">
        <v>474</v>
      </c>
      <c r="B217" s="13" t="s">
        <v>475</v>
      </c>
      <c r="C217" s="13" t="s">
        <v>476</v>
      </c>
      <c r="D217" s="13" t="s">
        <v>1716</v>
      </c>
      <c r="E217" s="13" t="s">
        <v>37</v>
      </c>
      <c r="O217" s="17" t="s">
        <v>1613</v>
      </c>
      <c r="Q217" s="13" t="s">
        <v>2416</v>
      </c>
      <c r="U217" s="42"/>
      <c r="AI217" s="51"/>
    </row>
    <row r="218" spans="1:35" ht="390" x14ac:dyDescent="0.25">
      <c r="A218" s="13" t="s">
        <v>477</v>
      </c>
      <c r="B218" s="13" t="s">
        <v>2111</v>
      </c>
      <c r="C218" s="13" t="s">
        <v>478</v>
      </c>
      <c r="D218" s="13" t="s">
        <v>1717</v>
      </c>
      <c r="E218" s="13" t="s">
        <v>25</v>
      </c>
      <c r="N218" s="13" t="s">
        <v>479</v>
      </c>
      <c r="O218" s="17" t="s">
        <v>1613</v>
      </c>
      <c r="Q218" s="13" t="s">
        <v>2416</v>
      </c>
      <c r="U218" s="42"/>
      <c r="AI218" s="51"/>
    </row>
    <row r="219" spans="1:35" ht="390" x14ac:dyDescent="0.25">
      <c r="A219" s="13" t="s">
        <v>477</v>
      </c>
      <c r="B219" s="13" t="s">
        <v>2111</v>
      </c>
      <c r="C219" s="13" t="s">
        <v>478</v>
      </c>
      <c r="D219" s="13" t="s">
        <v>1717</v>
      </c>
      <c r="E219" s="13" t="s">
        <v>37</v>
      </c>
      <c r="N219" s="13" t="s">
        <v>479</v>
      </c>
      <c r="O219" s="17" t="s">
        <v>1613</v>
      </c>
      <c r="Q219" s="13" t="s">
        <v>2416</v>
      </c>
      <c r="U219" s="42"/>
      <c r="AI219" s="51"/>
    </row>
    <row r="220" spans="1:35" ht="165" x14ac:dyDescent="0.25">
      <c r="A220" s="13" t="s">
        <v>481</v>
      </c>
      <c r="D220" s="13" t="s">
        <v>1718</v>
      </c>
      <c r="E220" s="13" t="s">
        <v>37</v>
      </c>
      <c r="N220" s="13" t="s">
        <v>482</v>
      </c>
      <c r="O220" s="17" t="s">
        <v>1613</v>
      </c>
      <c r="Q220" s="13" t="s">
        <v>2416</v>
      </c>
      <c r="U220" s="42"/>
      <c r="AI220" s="51"/>
    </row>
    <row r="221" spans="1:35" ht="165" x14ac:dyDescent="0.25">
      <c r="A221" s="13" t="s">
        <v>481</v>
      </c>
      <c r="D221" s="13" t="s">
        <v>1719</v>
      </c>
      <c r="E221" s="13" t="s">
        <v>43</v>
      </c>
      <c r="O221" s="17" t="s">
        <v>1613</v>
      </c>
      <c r="Q221" s="13" t="s">
        <v>2416</v>
      </c>
      <c r="U221" s="42"/>
      <c r="AI221" s="51"/>
    </row>
    <row r="222" spans="1:35" ht="165" x14ac:dyDescent="0.25">
      <c r="A222" s="13" t="s">
        <v>483</v>
      </c>
      <c r="D222" s="13" t="s">
        <v>1720</v>
      </c>
      <c r="E222" s="13" t="s">
        <v>36</v>
      </c>
      <c r="N222" s="13" t="s">
        <v>219</v>
      </c>
      <c r="O222" s="17" t="s">
        <v>1613</v>
      </c>
      <c r="Q222" s="13" t="s">
        <v>2416</v>
      </c>
      <c r="U222" s="42"/>
      <c r="AI222" s="51"/>
    </row>
    <row r="223" spans="1:35" ht="165" x14ac:dyDescent="0.25">
      <c r="A223" s="13" t="s">
        <v>483</v>
      </c>
      <c r="D223" s="13" t="s">
        <v>1720</v>
      </c>
      <c r="E223" s="13" t="s">
        <v>37</v>
      </c>
      <c r="N223" s="13" t="s">
        <v>219</v>
      </c>
      <c r="O223" s="17" t="s">
        <v>1613</v>
      </c>
      <c r="Q223" s="13" t="s">
        <v>2416</v>
      </c>
      <c r="U223" s="42"/>
      <c r="AI223" s="51"/>
    </row>
    <row r="224" spans="1:35" ht="165" x14ac:dyDescent="0.25">
      <c r="A224" s="13" t="s">
        <v>484</v>
      </c>
      <c r="B224" s="13" t="s">
        <v>2112</v>
      </c>
      <c r="D224" s="13" t="s">
        <v>1721</v>
      </c>
      <c r="E224" s="13" t="s">
        <v>47</v>
      </c>
      <c r="N224" s="13" t="s">
        <v>485</v>
      </c>
      <c r="O224" s="17" t="s">
        <v>1613</v>
      </c>
      <c r="Q224" s="13" t="s">
        <v>2416</v>
      </c>
      <c r="U224" s="42"/>
      <c r="AI224" s="51"/>
    </row>
    <row r="225" spans="1:35" ht="165" x14ac:dyDescent="0.25">
      <c r="A225" s="13" t="s">
        <v>484</v>
      </c>
      <c r="B225" s="13" t="s">
        <v>2112</v>
      </c>
      <c r="D225" s="13" t="s">
        <v>1721</v>
      </c>
      <c r="E225" s="13" t="s">
        <v>37</v>
      </c>
      <c r="N225" s="13" t="s">
        <v>485</v>
      </c>
      <c r="O225" s="17" t="s">
        <v>1613</v>
      </c>
      <c r="Q225" s="13" t="s">
        <v>2416</v>
      </c>
      <c r="U225" s="42"/>
      <c r="AI225" s="51"/>
    </row>
    <row r="226" spans="1:35" ht="165" x14ac:dyDescent="0.25">
      <c r="A226" s="13" t="s">
        <v>486</v>
      </c>
      <c r="C226" s="13" t="s">
        <v>487</v>
      </c>
      <c r="D226" s="13" t="s">
        <v>1722</v>
      </c>
      <c r="E226" s="13" t="s">
        <v>37</v>
      </c>
      <c r="N226" s="13" t="s">
        <v>488</v>
      </c>
      <c r="O226" s="17" t="s">
        <v>1613</v>
      </c>
      <c r="Q226" s="13" t="s">
        <v>2416</v>
      </c>
      <c r="U226" s="42"/>
      <c r="AI226" s="51"/>
    </row>
    <row r="227" spans="1:35" ht="165" x14ac:dyDescent="0.25">
      <c r="A227" s="13" t="s">
        <v>489</v>
      </c>
      <c r="D227" s="13" t="s">
        <v>1723</v>
      </c>
      <c r="E227" s="13" t="s">
        <v>48</v>
      </c>
      <c r="O227" s="17" t="s">
        <v>1613</v>
      </c>
      <c r="Q227" s="13" t="s">
        <v>2416</v>
      </c>
      <c r="U227" s="42"/>
      <c r="AI227" s="51"/>
    </row>
    <row r="228" spans="1:35" ht="165" x14ac:dyDescent="0.25">
      <c r="A228" s="13" t="s">
        <v>489</v>
      </c>
      <c r="D228" s="13" t="s">
        <v>1723</v>
      </c>
      <c r="E228" s="13" t="s">
        <v>43</v>
      </c>
      <c r="O228" s="17" t="s">
        <v>1613</v>
      </c>
      <c r="Q228" s="13" t="s">
        <v>2416</v>
      </c>
      <c r="U228" s="42"/>
      <c r="AI228" s="51"/>
    </row>
    <row r="229" spans="1:35" ht="165" x14ac:dyDescent="0.25">
      <c r="A229" s="13" t="s">
        <v>490</v>
      </c>
      <c r="B229" s="13" t="s">
        <v>2113</v>
      </c>
      <c r="C229" s="13" t="s">
        <v>491</v>
      </c>
      <c r="D229" s="13" t="s">
        <v>1724</v>
      </c>
      <c r="E229" s="13" t="s">
        <v>37</v>
      </c>
      <c r="O229" s="17" t="s">
        <v>1613</v>
      </c>
      <c r="Q229" s="13" t="s">
        <v>2416</v>
      </c>
      <c r="U229" s="42"/>
      <c r="AI229" s="51"/>
    </row>
    <row r="230" spans="1:35" ht="165" x14ac:dyDescent="0.25">
      <c r="A230" s="13" t="s">
        <v>490</v>
      </c>
      <c r="B230" s="13" t="s">
        <v>2113</v>
      </c>
      <c r="C230" s="13" t="s">
        <v>357</v>
      </c>
      <c r="D230" s="13" t="s">
        <v>1725</v>
      </c>
      <c r="E230" s="13" t="s">
        <v>287</v>
      </c>
      <c r="O230" s="17" t="s">
        <v>1613</v>
      </c>
      <c r="Q230" s="13" t="s">
        <v>2416</v>
      </c>
      <c r="U230" s="42"/>
      <c r="AI230" s="51"/>
    </row>
    <row r="231" spans="1:35" ht="165" x14ac:dyDescent="0.25">
      <c r="A231" s="13" t="s">
        <v>490</v>
      </c>
      <c r="B231" s="13" t="s">
        <v>2113</v>
      </c>
      <c r="C231" s="13" t="s">
        <v>357</v>
      </c>
      <c r="D231" s="13" t="s">
        <v>1726</v>
      </c>
      <c r="E231" s="13" t="s">
        <v>70</v>
      </c>
      <c r="O231" s="17" t="s">
        <v>1613</v>
      </c>
      <c r="Q231" s="13" t="s">
        <v>2416</v>
      </c>
      <c r="U231" s="42"/>
      <c r="AI231" s="51"/>
    </row>
    <row r="232" spans="1:35" ht="165" x14ac:dyDescent="0.25">
      <c r="A232" s="13" t="s">
        <v>490</v>
      </c>
      <c r="B232" s="13" t="s">
        <v>2113</v>
      </c>
      <c r="C232" s="13" t="s">
        <v>357</v>
      </c>
      <c r="D232" s="13" t="s">
        <v>1725</v>
      </c>
      <c r="E232" s="13" t="s">
        <v>25</v>
      </c>
      <c r="O232" s="17" t="s">
        <v>1613</v>
      </c>
      <c r="Q232" s="13" t="s">
        <v>2416</v>
      </c>
      <c r="U232" s="42"/>
      <c r="AI232" s="51"/>
    </row>
    <row r="233" spans="1:35" ht="165" x14ac:dyDescent="0.25">
      <c r="A233" s="13" t="s">
        <v>490</v>
      </c>
      <c r="B233" s="13" t="s">
        <v>2113</v>
      </c>
      <c r="C233" s="13" t="s">
        <v>357</v>
      </c>
      <c r="D233" s="13" t="s">
        <v>1726</v>
      </c>
      <c r="E233" s="13" t="s">
        <v>288</v>
      </c>
      <c r="O233" s="17" t="s">
        <v>1613</v>
      </c>
      <c r="Q233" s="13" t="s">
        <v>2416</v>
      </c>
      <c r="U233" s="42"/>
      <c r="AI233" s="51"/>
    </row>
    <row r="234" spans="1:35" ht="165" x14ac:dyDescent="0.25">
      <c r="A234" s="13" t="s">
        <v>490</v>
      </c>
      <c r="B234" s="13" t="s">
        <v>2113</v>
      </c>
      <c r="C234" s="13" t="s">
        <v>357</v>
      </c>
      <c r="D234" s="13" t="s">
        <v>1727</v>
      </c>
      <c r="E234" s="13" t="s">
        <v>54</v>
      </c>
      <c r="O234" s="17" t="s">
        <v>1613</v>
      </c>
      <c r="Q234" s="13" t="s">
        <v>2416</v>
      </c>
      <c r="U234" s="42"/>
      <c r="AI234" s="51"/>
    </row>
    <row r="235" spans="1:35" ht="165" x14ac:dyDescent="0.25">
      <c r="A235" s="13" t="s">
        <v>490</v>
      </c>
      <c r="B235" s="13" t="s">
        <v>2113</v>
      </c>
      <c r="C235" s="13" t="s">
        <v>357</v>
      </c>
      <c r="D235" s="13" t="s">
        <v>1726</v>
      </c>
      <c r="E235" s="13" t="s">
        <v>234</v>
      </c>
      <c r="O235" s="17" t="s">
        <v>1613</v>
      </c>
      <c r="Q235" s="13" t="s">
        <v>2416</v>
      </c>
      <c r="U235" s="42"/>
      <c r="AI235" s="51"/>
    </row>
    <row r="236" spans="1:35" ht="165" x14ac:dyDescent="0.25">
      <c r="A236" s="13" t="s">
        <v>490</v>
      </c>
      <c r="B236" s="13" t="s">
        <v>2113</v>
      </c>
      <c r="C236" s="13" t="s">
        <v>492</v>
      </c>
      <c r="D236" s="13" t="s">
        <v>1728</v>
      </c>
      <c r="E236" s="13" t="s">
        <v>37</v>
      </c>
      <c r="O236" s="17" t="s">
        <v>1613</v>
      </c>
      <c r="Q236" s="13" t="s">
        <v>2416</v>
      </c>
      <c r="U236" s="42"/>
      <c r="AI236" s="51"/>
    </row>
    <row r="237" spans="1:35" ht="165" x14ac:dyDescent="0.25">
      <c r="A237" s="13" t="s">
        <v>490</v>
      </c>
      <c r="B237" s="13" t="s">
        <v>2113</v>
      </c>
      <c r="C237" s="13" t="s">
        <v>291</v>
      </c>
      <c r="D237" s="13" t="s">
        <v>1729</v>
      </c>
      <c r="E237" s="13" t="s">
        <v>353</v>
      </c>
      <c r="O237" s="17" t="s">
        <v>1613</v>
      </c>
      <c r="Q237" s="13" t="s">
        <v>2416</v>
      </c>
      <c r="U237" s="42"/>
      <c r="AI237" s="51"/>
    </row>
    <row r="238" spans="1:35" ht="165" x14ac:dyDescent="0.25">
      <c r="A238" s="13" t="s">
        <v>495</v>
      </c>
      <c r="B238" s="13" t="s">
        <v>2114</v>
      </c>
      <c r="D238" s="13" t="s">
        <v>1730</v>
      </c>
      <c r="E238" s="13" t="s">
        <v>36</v>
      </c>
      <c r="N238" s="13" t="s">
        <v>40</v>
      </c>
      <c r="O238" s="17" t="s">
        <v>1613</v>
      </c>
      <c r="Q238" s="13" t="s">
        <v>2416</v>
      </c>
      <c r="U238" s="42"/>
      <c r="AI238" s="51"/>
    </row>
    <row r="239" spans="1:35" ht="165" x14ac:dyDescent="0.25">
      <c r="A239" s="13" t="s">
        <v>495</v>
      </c>
      <c r="B239" s="13" t="s">
        <v>2114</v>
      </c>
      <c r="D239" s="13" t="s">
        <v>1730</v>
      </c>
      <c r="E239" s="13" t="s">
        <v>37</v>
      </c>
      <c r="N239" s="13" t="s">
        <v>40</v>
      </c>
      <c r="O239" s="17" t="s">
        <v>1613</v>
      </c>
      <c r="Q239" s="13" t="s">
        <v>2416</v>
      </c>
      <c r="U239" s="42"/>
      <c r="AI239" s="51"/>
    </row>
    <row r="240" spans="1:35" ht="165" x14ac:dyDescent="0.25">
      <c r="A240" s="13" t="s">
        <v>496</v>
      </c>
      <c r="B240" s="13" t="s">
        <v>2115</v>
      </c>
      <c r="D240" s="13" t="s">
        <v>1731</v>
      </c>
      <c r="E240" s="13" t="s">
        <v>36</v>
      </c>
      <c r="O240" s="17" t="s">
        <v>1613</v>
      </c>
      <c r="Q240" s="13" t="s">
        <v>2416</v>
      </c>
      <c r="U240" s="42"/>
      <c r="AI240" s="51"/>
    </row>
    <row r="241" spans="1:35" ht="165" x14ac:dyDescent="0.25">
      <c r="A241" s="13" t="s">
        <v>496</v>
      </c>
      <c r="B241" s="13" t="s">
        <v>2115</v>
      </c>
      <c r="D241" s="13" t="s">
        <v>1731</v>
      </c>
      <c r="E241" s="13" t="s">
        <v>37</v>
      </c>
      <c r="O241" s="17" t="s">
        <v>1613</v>
      </c>
      <c r="Q241" s="13" t="s">
        <v>2416</v>
      </c>
      <c r="U241" s="42"/>
      <c r="AI241" s="51"/>
    </row>
    <row r="242" spans="1:35" ht="210" x14ac:dyDescent="0.25">
      <c r="A242" s="13" t="s">
        <v>497</v>
      </c>
      <c r="B242" s="13" t="s">
        <v>498</v>
      </c>
      <c r="C242" s="13" t="s">
        <v>416</v>
      </c>
      <c r="D242" s="13" t="s">
        <v>1732</v>
      </c>
      <c r="E242" s="13" t="s">
        <v>37</v>
      </c>
      <c r="N242" s="13" t="s">
        <v>499</v>
      </c>
      <c r="O242" s="17" t="s">
        <v>1613</v>
      </c>
      <c r="Q242" s="13" t="s">
        <v>2416</v>
      </c>
      <c r="U242" s="42"/>
      <c r="AI242" s="51"/>
    </row>
    <row r="243" spans="1:35" ht="165" x14ac:dyDescent="0.25">
      <c r="A243" s="13" t="s">
        <v>500</v>
      </c>
      <c r="B243" s="13" t="s">
        <v>501</v>
      </c>
      <c r="D243" s="13" t="s">
        <v>1733</v>
      </c>
      <c r="E243" s="13" t="s">
        <v>37</v>
      </c>
      <c r="N243" s="13" t="s">
        <v>40</v>
      </c>
      <c r="O243" s="17" t="s">
        <v>1613</v>
      </c>
      <c r="Q243" s="13" t="s">
        <v>2416</v>
      </c>
      <c r="U243" s="42"/>
      <c r="AI243" s="51"/>
    </row>
    <row r="244" spans="1:35" ht="165" x14ac:dyDescent="0.25">
      <c r="A244" s="13" t="s">
        <v>502</v>
      </c>
      <c r="B244" s="13" t="s">
        <v>2116</v>
      </c>
      <c r="D244" s="13" t="s">
        <v>1734</v>
      </c>
      <c r="E244" s="13" t="s">
        <v>36</v>
      </c>
      <c r="N244" s="13" t="s">
        <v>398</v>
      </c>
      <c r="O244" s="17" t="s">
        <v>1613</v>
      </c>
      <c r="Q244" s="13" t="s">
        <v>2416</v>
      </c>
      <c r="U244" s="42"/>
      <c r="AI244" s="51"/>
    </row>
    <row r="245" spans="1:35" ht="165" x14ac:dyDescent="0.25">
      <c r="A245" s="13" t="s">
        <v>502</v>
      </c>
      <c r="B245" s="13" t="s">
        <v>2116</v>
      </c>
      <c r="D245" s="13" t="s">
        <v>1734</v>
      </c>
      <c r="E245" s="13" t="s">
        <v>37</v>
      </c>
      <c r="N245" s="13" t="s">
        <v>398</v>
      </c>
      <c r="O245" s="17" t="s">
        <v>1613</v>
      </c>
      <c r="Q245" s="13" t="s">
        <v>2416</v>
      </c>
      <c r="U245" s="42"/>
      <c r="AI245" s="51"/>
    </row>
    <row r="246" spans="1:35" ht="165" x14ac:dyDescent="0.25">
      <c r="A246" s="13" t="s">
        <v>503</v>
      </c>
      <c r="C246" s="13" t="s">
        <v>504</v>
      </c>
      <c r="D246" s="13" t="s">
        <v>1735</v>
      </c>
      <c r="E246" s="13" t="s">
        <v>36</v>
      </c>
      <c r="O246" s="17" t="s">
        <v>1613</v>
      </c>
      <c r="Q246" s="13" t="s">
        <v>2416</v>
      </c>
      <c r="U246" s="42"/>
      <c r="AI246" s="51"/>
    </row>
    <row r="247" spans="1:35" ht="165" x14ac:dyDescent="0.25">
      <c r="A247" s="13" t="s">
        <v>503</v>
      </c>
      <c r="C247" s="13" t="s">
        <v>504</v>
      </c>
      <c r="D247" s="13" t="s">
        <v>1735</v>
      </c>
      <c r="E247" s="13" t="s">
        <v>37</v>
      </c>
      <c r="O247" s="17" t="s">
        <v>1613</v>
      </c>
      <c r="Q247" s="13" t="s">
        <v>2416</v>
      </c>
      <c r="U247" s="42"/>
      <c r="AI247" s="51"/>
    </row>
    <row r="248" spans="1:35" ht="165" x14ac:dyDescent="0.25">
      <c r="A248" s="13" t="s">
        <v>505</v>
      </c>
      <c r="B248" s="13" t="s">
        <v>2117</v>
      </c>
      <c r="C248" s="13" t="s">
        <v>130</v>
      </c>
      <c r="E248" s="13" t="s">
        <v>37</v>
      </c>
      <c r="O248" s="17" t="s">
        <v>1613</v>
      </c>
      <c r="Q248" s="13" t="s">
        <v>2416</v>
      </c>
      <c r="U248" s="42"/>
      <c r="AI248" s="51"/>
    </row>
    <row r="249" spans="1:35" ht="165" x14ac:dyDescent="0.25">
      <c r="A249" s="13" t="s">
        <v>505</v>
      </c>
      <c r="B249" s="13" t="s">
        <v>2117</v>
      </c>
      <c r="C249" s="13" t="s">
        <v>487</v>
      </c>
      <c r="D249" s="13" t="s">
        <v>1736</v>
      </c>
      <c r="E249" s="13" t="s">
        <v>37</v>
      </c>
      <c r="O249" s="17" t="s">
        <v>1613</v>
      </c>
      <c r="Q249" s="13" t="s">
        <v>2416</v>
      </c>
      <c r="U249" s="42"/>
      <c r="AI249" s="51"/>
    </row>
    <row r="250" spans="1:35" ht="165" x14ac:dyDescent="0.25">
      <c r="A250" s="13" t="s">
        <v>506</v>
      </c>
      <c r="B250" s="13" t="s">
        <v>2118</v>
      </c>
      <c r="C250" s="13" t="s">
        <v>507</v>
      </c>
      <c r="D250" s="13" t="s">
        <v>1737</v>
      </c>
      <c r="E250" s="13" t="s">
        <v>54</v>
      </c>
      <c r="N250" s="13" t="s">
        <v>508</v>
      </c>
      <c r="O250" s="17" t="s">
        <v>1613</v>
      </c>
      <c r="Q250" s="13" t="s">
        <v>2416</v>
      </c>
      <c r="U250" s="42"/>
      <c r="AI250" s="51"/>
    </row>
    <row r="251" spans="1:35" ht="165" x14ac:dyDescent="0.25">
      <c r="A251" s="13" t="s">
        <v>509</v>
      </c>
      <c r="B251" s="13" t="s">
        <v>2119</v>
      </c>
      <c r="C251" s="13" t="s">
        <v>510</v>
      </c>
      <c r="D251" s="13" t="s">
        <v>1738</v>
      </c>
      <c r="E251" s="13" t="s">
        <v>37</v>
      </c>
      <c r="O251" s="17" t="s">
        <v>1613</v>
      </c>
      <c r="Q251" s="13" t="s">
        <v>2416</v>
      </c>
      <c r="U251" s="42"/>
      <c r="AI251" s="51"/>
    </row>
    <row r="252" spans="1:35" ht="165" x14ac:dyDescent="0.25">
      <c r="A252" s="13" t="s">
        <v>509</v>
      </c>
      <c r="B252" s="13" t="s">
        <v>2119</v>
      </c>
      <c r="C252" s="13" t="s">
        <v>511</v>
      </c>
      <c r="D252" s="13" t="s">
        <v>1739</v>
      </c>
      <c r="E252" s="13" t="s">
        <v>36</v>
      </c>
      <c r="O252" s="17" t="s">
        <v>1613</v>
      </c>
      <c r="Q252" s="13" t="s">
        <v>2416</v>
      </c>
      <c r="U252" s="42"/>
      <c r="AI252" s="51"/>
    </row>
    <row r="253" spans="1:35" ht="165" x14ac:dyDescent="0.25">
      <c r="A253" s="13" t="s">
        <v>509</v>
      </c>
      <c r="B253" s="13" t="s">
        <v>2119</v>
      </c>
      <c r="C253" s="13" t="s">
        <v>511</v>
      </c>
      <c r="D253" s="13" t="s">
        <v>1739</v>
      </c>
      <c r="E253" s="13" t="s">
        <v>37</v>
      </c>
      <c r="O253" s="17" t="s">
        <v>1613</v>
      </c>
      <c r="Q253" s="13" t="s">
        <v>2416</v>
      </c>
      <c r="U253" s="42"/>
      <c r="AI253" s="51"/>
    </row>
    <row r="254" spans="1:35" ht="165" x14ac:dyDescent="0.25">
      <c r="A254" s="13" t="s">
        <v>509</v>
      </c>
      <c r="B254" s="13" t="s">
        <v>2119</v>
      </c>
      <c r="C254" s="13" t="s">
        <v>512</v>
      </c>
      <c r="D254" s="13" t="s">
        <v>1740</v>
      </c>
      <c r="E254" s="13" t="s">
        <v>287</v>
      </c>
      <c r="O254" s="17" t="s">
        <v>1613</v>
      </c>
      <c r="Q254" s="13" t="s">
        <v>2416</v>
      </c>
      <c r="U254" s="42"/>
      <c r="AI254" s="51"/>
    </row>
    <row r="255" spans="1:35" ht="165" x14ac:dyDescent="0.25">
      <c r="A255" s="13" t="s">
        <v>509</v>
      </c>
      <c r="B255" s="13" t="s">
        <v>2119</v>
      </c>
      <c r="C255" s="13" t="s">
        <v>512</v>
      </c>
      <c r="D255" s="13" t="s">
        <v>1740</v>
      </c>
      <c r="E255" s="13" t="s">
        <v>70</v>
      </c>
      <c r="O255" s="17" t="s">
        <v>1613</v>
      </c>
      <c r="Q255" s="13" t="s">
        <v>2416</v>
      </c>
      <c r="U255" s="42"/>
      <c r="AI255" s="51"/>
    </row>
    <row r="256" spans="1:35" ht="165" x14ac:dyDescent="0.25">
      <c r="A256" s="13" t="s">
        <v>509</v>
      </c>
      <c r="B256" s="13" t="s">
        <v>2119</v>
      </c>
      <c r="C256" s="13" t="s">
        <v>512</v>
      </c>
      <c r="D256" s="13" t="s">
        <v>1740</v>
      </c>
      <c r="E256" s="13" t="s">
        <v>290</v>
      </c>
      <c r="O256" s="17" t="s">
        <v>1613</v>
      </c>
      <c r="Q256" s="13" t="s">
        <v>2416</v>
      </c>
      <c r="U256" s="42"/>
      <c r="AI256" s="51"/>
    </row>
    <row r="257" spans="1:35" ht="165" x14ac:dyDescent="0.25">
      <c r="A257" s="13" t="s">
        <v>509</v>
      </c>
      <c r="B257" s="13" t="s">
        <v>2119</v>
      </c>
      <c r="C257" s="13" t="s">
        <v>512</v>
      </c>
      <c r="D257" s="13" t="s">
        <v>1740</v>
      </c>
      <c r="E257" s="13" t="s">
        <v>288</v>
      </c>
      <c r="O257" s="17" t="s">
        <v>1613</v>
      </c>
      <c r="Q257" s="13" t="s">
        <v>2416</v>
      </c>
      <c r="U257" s="42"/>
      <c r="AI257" s="51"/>
    </row>
    <row r="258" spans="1:35" ht="165" x14ac:dyDescent="0.25">
      <c r="A258" s="13" t="s">
        <v>509</v>
      </c>
      <c r="B258" s="13" t="s">
        <v>2119</v>
      </c>
      <c r="C258" s="13" t="s">
        <v>512</v>
      </c>
      <c r="D258" s="13" t="s">
        <v>1741</v>
      </c>
      <c r="E258" s="13" t="s">
        <v>54</v>
      </c>
      <c r="O258" s="17" t="s">
        <v>1613</v>
      </c>
      <c r="Q258" s="13" t="s">
        <v>2416</v>
      </c>
      <c r="U258" s="42"/>
      <c r="AI258" s="51"/>
    </row>
    <row r="259" spans="1:35" ht="165" x14ac:dyDescent="0.25">
      <c r="A259" s="13" t="s">
        <v>513</v>
      </c>
      <c r="B259" s="13" t="s">
        <v>514</v>
      </c>
      <c r="C259" s="13" t="s">
        <v>355</v>
      </c>
      <c r="D259" s="13" t="s">
        <v>1742</v>
      </c>
      <c r="E259" s="13" t="s">
        <v>37</v>
      </c>
      <c r="N259" s="13" t="s">
        <v>515</v>
      </c>
      <c r="O259" s="17" t="s">
        <v>1613</v>
      </c>
      <c r="Q259" s="13" t="s">
        <v>2416</v>
      </c>
      <c r="U259" s="42"/>
      <c r="AI259" s="51"/>
    </row>
    <row r="260" spans="1:35" ht="315" x14ac:dyDescent="0.25">
      <c r="A260" s="13" t="s">
        <v>516</v>
      </c>
      <c r="B260" s="13" t="s">
        <v>517</v>
      </c>
      <c r="D260" s="13" t="s">
        <v>1743</v>
      </c>
      <c r="E260" s="13" t="s">
        <v>37</v>
      </c>
      <c r="N260" s="13" t="s">
        <v>518</v>
      </c>
      <c r="O260" s="17" t="s">
        <v>1613</v>
      </c>
      <c r="Q260" s="13" t="s">
        <v>2416</v>
      </c>
      <c r="U260" s="42"/>
      <c r="AI260" s="51"/>
    </row>
    <row r="261" spans="1:35" ht="165" x14ac:dyDescent="0.25">
      <c r="A261" s="13" t="s">
        <v>519</v>
      </c>
      <c r="D261" s="13" t="s">
        <v>1744</v>
      </c>
      <c r="E261" s="13" t="s">
        <v>270</v>
      </c>
      <c r="O261" s="17" t="s">
        <v>1613</v>
      </c>
      <c r="Q261" s="13" t="s">
        <v>2416</v>
      </c>
      <c r="U261" s="42"/>
      <c r="AI261" s="51"/>
    </row>
    <row r="262" spans="1:35" ht="255" x14ac:dyDescent="0.25">
      <c r="A262" s="13" t="s">
        <v>520</v>
      </c>
      <c r="B262" s="13" t="s">
        <v>2120</v>
      </c>
      <c r="D262" s="13" t="s">
        <v>1745</v>
      </c>
      <c r="E262" s="13" t="s">
        <v>70</v>
      </c>
      <c r="O262" s="17" t="s">
        <v>1613</v>
      </c>
      <c r="Q262" s="13" t="s">
        <v>2416</v>
      </c>
      <c r="U262" s="42"/>
      <c r="AI262" s="51"/>
    </row>
    <row r="263" spans="1:35" ht="255" x14ac:dyDescent="0.25">
      <c r="A263" s="13" t="s">
        <v>522</v>
      </c>
      <c r="B263" s="13" t="s">
        <v>2120</v>
      </c>
      <c r="D263" s="13" t="s">
        <v>1746</v>
      </c>
      <c r="E263" s="13" t="s">
        <v>43</v>
      </c>
      <c r="N263" s="13" t="s">
        <v>523</v>
      </c>
      <c r="O263" s="17" t="s">
        <v>1613</v>
      </c>
      <c r="Q263" s="13" t="s">
        <v>2416</v>
      </c>
      <c r="U263" s="42"/>
      <c r="AI263" s="51"/>
    </row>
    <row r="264" spans="1:35" ht="165" x14ac:dyDescent="0.25">
      <c r="A264" s="13" t="s">
        <v>524</v>
      </c>
      <c r="B264" s="13" t="s">
        <v>2121</v>
      </c>
      <c r="C264" s="13" t="s">
        <v>525</v>
      </c>
      <c r="D264" s="13" t="s">
        <v>1747</v>
      </c>
      <c r="E264" s="13" t="s">
        <v>37</v>
      </c>
      <c r="N264" s="13" t="s">
        <v>526</v>
      </c>
      <c r="O264" s="17" t="s">
        <v>1613</v>
      </c>
      <c r="Q264" s="13" t="s">
        <v>2416</v>
      </c>
      <c r="U264" s="42"/>
      <c r="AI264" s="51"/>
    </row>
    <row r="265" spans="1:35" ht="165" x14ac:dyDescent="0.25">
      <c r="A265" s="13" t="s">
        <v>524</v>
      </c>
      <c r="B265" s="13" t="s">
        <v>2121</v>
      </c>
      <c r="C265" s="13" t="s">
        <v>527</v>
      </c>
      <c r="D265" s="13" t="s">
        <v>1748</v>
      </c>
      <c r="E265" s="13" t="s">
        <v>37</v>
      </c>
      <c r="N265" s="13" t="s">
        <v>526</v>
      </c>
      <c r="O265" s="17" t="s">
        <v>1613</v>
      </c>
      <c r="Q265" s="13" t="s">
        <v>2416</v>
      </c>
      <c r="U265" s="42"/>
      <c r="AI265" s="51"/>
    </row>
    <row r="266" spans="1:35" ht="165" x14ac:dyDescent="0.25">
      <c r="A266" s="13" t="s">
        <v>528</v>
      </c>
      <c r="B266" s="13" t="s">
        <v>2122</v>
      </c>
      <c r="C266" s="13" t="s">
        <v>529</v>
      </c>
      <c r="D266" s="13" t="s">
        <v>1749</v>
      </c>
      <c r="E266" s="13" t="s">
        <v>37</v>
      </c>
      <c r="N266" s="13" t="s">
        <v>530</v>
      </c>
      <c r="O266" s="17" t="s">
        <v>1613</v>
      </c>
      <c r="Q266" s="13" t="s">
        <v>2416</v>
      </c>
      <c r="U266" s="42"/>
      <c r="AI266" s="51"/>
    </row>
    <row r="267" spans="1:35" ht="165" x14ac:dyDescent="0.25">
      <c r="A267" s="13" t="s">
        <v>528</v>
      </c>
      <c r="B267" s="13" t="s">
        <v>2122</v>
      </c>
      <c r="C267" s="13" t="s">
        <v>357</v>
      </c>
      <c r="D267" s="13" t="s">
        <v>1750</v>
      </c>
      <c r="E267" s="13" t="s">
        <v>531</v>
      </c>
      <c r="O267" s="17" t="s">
        <v>1613</v>
      </c>
      <c r="Q267" s="13" t="s">
        <v>2416</v>
      </c>
      <c r="U267" s="42"/>
      <c r="AI267" s="51"/>
    </row>
    <row r="268" spans="1:35" ht="165" x14ac:dyDescent="0.25">
      <c r="A268" s="13" t="s">
        <v>528</v>
      </c>
      <c r="B268" s="13" t="s">
        <v>2122</v>
      </c>
      <c r="C268" s="13" t="s">
        <v>357</v>
      </c>
      <c r="D268" s="13" t="s">
        <v>1750</v>
      </c>
      <c r="E268" s="13" t="s">
        <v>70</v>
      </c>
      <c r="O268" s="17" t="s">
        <v>1613</v>
      </c>
      <c r="Q268" s="13" t="s">
        <v>2416</v>
      </c>
      <c r="U268" s="42"/>
      <c r="AI268" s="51"/>
    </row>
    <row r="269" spans="1:35" ht="165" x14ac:dyDescent="0.25">
      <c r="A269" s="13" t="s">
        <v>528</v>
      </c>
      <c r="B269" s="13" t="s">
        <v>2122</v>
      </c>
      <c r="C269" s="13" t="s">
        <v>357</v>
      </c>
      <c r="D269" s="13" t="s">
        <v>1750</v>
      </c>
      <c r="E269" s="13" t="s">
        <v>25</v>
      </c>
      <c r="O269" s="17" t="s">
        <v>1613</v>
      </c>
      <c r="Q269" s="13" t="s">
        <v>2416</v>
      </c>
      <c r="U269" s="42"/>
      <c r="AI269" s="51"/>
    </row>
    <row r="270" spans="1:35" ht="165" x14ac:dyDescent="0.25">
      <c r="A270" s="13" t="s">
        <v>528</v>
      </c>
      <c r="B270" s="13" t="s">
        <v>2122</v>
      </c>
      <c r="C270" s="13" t="s">
        <v>357</v>
      </c>
      <c r="D270" s="13" t="s">
        <v>1750</v>
      </c>
      <c r="E270" s="13" t="s">
        <v>288</v>
      </c>
      <c r="O270" s="17" t="s">
        <v>1613</v>
      </c>
      <c r="Q270" s="13" t="s">
        <v>2416</v>
      </c>
      <c r="U270" s="42"/>
      <c r="AI270" s="51"/>
    </row>
    <row r="271" spans="1:35" ht="165" x14ac:dyDescent="0.25">
      <c r="A271" s="13" t="s">
        <v>528</v>
      </c>
      <c r="B271" s="13" t="s">
        <v>2122</v>
      </c>
      <c r="C271" s="13" t="s">
        <v>357</v>
      </c>
      <c r="D271" s="13" t="s">
        <v>1750</v>
      </c>
      <c r="E271" s="13" t="s">
        <v>270</v>
      </c>
      <c r="O271" s="17" t="s">
        <v>1613</v>
      </c>
      <c r="Q271" s="13" t="s">
        <v>2416</v>
      </c>
      <c r="U271" s="42"/>
      <c r="AI271" s="51"/>
    </row>
    <row r="272" spans="1:35" ht="165" x14ac:dyDescent="0.25">
      <c r="A272" s="13" t="s">
        <v>532</v>
      </c>
      <c r="B272" s="13" t="s">
        <v>2123</v>
      </c>
      <c r="D272" s="13" t="s">
        <v>1751</v>
      </c>
      <c r="E272" s="13" t="s">
        <v>37</v>
      </c>
      <c r="N272" s="13" t="s">
        <v>533</v>
      </c>
      <c r="O272" s="17" t="s">
        <v>1613</v>
      </c>
      <c r="Q272" s="13" t="s">
        <v>2416</v>
      </c>
      <c r="U272" s="42"/>
      <c r="AI272" s="51"/>
    </row>
    <row r="273" spans="1:35" ht="210" x14ac:dyDescent="0.25">
      <c r="A273" s="13" t="s">
        <v>534</v>
      </c>
      <c r="B273" s="13" t="s">
        <v>535</v>
      </c>
      <c r="D273" s="13" t="s">
        <v>1752</v>
      </c>
      <c r="E273" s="13" t="s">
        <v>37</v>
      </c>
      <c r="N273" s="13" t="s">
        <v>536</v>
      </c>
      <c r="O273" s="17" t="s">
        <v>1613</v>
      </c>
      <c r="Q273" s="13" t="s">
        <v>2416</v>
      </c>
      <c r="U273" s="42"/>
      <c r="AI273" s="51"/>
    </row>
    <row r="274" spans="1:35" ht="165" x14ac:dyDescent="0.25">
      <c r="A274" s="13" t="s">
        <v>537</v>
      </c>
      <c r="B274" s="13" t="s">
        <v>2124</v>
      </c>
      <c r="C274" s="13" t="s">
        <v>538</v>
      </c>
      <c r="D274" s="13" t="s">
        <v>1753</v>
      </c>
      <c r="E274" s="13" t="s">
        <v>36</v>
      </c>
      <c r="O274" s="17" t="s">
        <v>1613</v>
      </c>
      <c r="Q274" s="13" t="s">
        <v>2416</v>
      </c>
      <c r="U274" s="42"/>
      <c r="AI274" s="51"/>
    </row>
    <row r="275" spans="1:35" ht="165" x14ac:dyDescent="0.25">
      <c r="A275" s="13" t="s">
        <v>537</v>
      </c>
      <c r="B275" s="13" t="s">
        <v>2124</v>
      </c>
      <c r="C275" s="13" t="s">
        <v>538</v>
      </c>
      <c r="D275" s="13" t="s">
        <v>1753</v>
      </c>
      <c r="E275" s="13" t="s">
        <v>37</v>
      </c>
      <c r="O275" s="17" t="s">
        <v>1613</v>
      </c>
      <c r="Q275" s="13" t="s">
        <v>2416</v>
      </c>
      <c r="U275" s="42"/>
      <c r="AI275" s="51"/>
    </row>
    <row r="276" spans="1:35" ht="165" x14ac:dyDescent="0.25">
      <c r="A276" s="13" t="s">
        <v>539</v>
      </c>
      <c r="B276" s="13" t="s">
        <v>2125</v>
      </c>
      <c r="D276" s="13" t="s">
        <v>1754</v>
      </c>
      <c r="E276" s="13" t="s">
        <v>37</v>
      </c>
      <c r="N276" s="13" t="s">
        <v>40</v>
      </c>
      <c r="O276" s="17" t="s">
        <v>1613</v>
      </c>
      <c r="Q276" s="13" t="s">
        <v>2416</v>
      </c>
      <c r="U276" s="42"/>
      <c r="AI276" s="51"/>
    </row>
    <row r="277" spans="1:35" ht="165" x14ac:dyDescent="0.25">
      <c r="A277" s="13" t="s">
        <v>540</v>
      </c>
      <c r="D277" s="13" t="s">
        <v>1755</v>
      </c>
      <c r="E277" s="13" t="s">
        <v>36</v>
      </c>
      <c r="O277" s="17" t="s">
        <v>1613</v>
      </c>
      <c r="Q277" s="13" t="s">
        <v>2416</v>
      </c>
      <c r="U277" s="42"/>
      <c r="AI277" s="51"/>
    </row>
    <row r="278" spans="1:35" ht="165" x14ac:dyDescent="0.25">
      <c r="A278" s="13" t="s">
        <v>540</v>
      </c>
      <c r="D278" s="13" t="s">
        <v>1755</v>
      </c>
      <c r="E278" s="13" t="s">
        <v>37</v>
      </c>
      <c r="O278" s="17" t="s">
        <v>1613</v>
      </c>
      <c r="Q278" s="13" t="s">
        <v>2416</v>
      </c>
      <c r="U278" s="42"/>
      <c r="AI278" s="51"/>
    </row>
    <row r="279" spans="1:35" ht="165" x14ac:dyDescent="0.25">
      <c r="A279" s="13" t="s">
        <v>541</v>
      </c>
      <c r="B279" s="13" t="s">
        <v>542</v>
      </c>
      <c r="D279" s="13" t="s">
        <v>1756</v>
      </c>
      <c r="E279" s="13" t="s">
        <v>36</v>
      </c>
      <c r="N279" s="13" t="s">
        <v>398</v>
      </c>
      <c r="O279" s="17" t="s">
        <v>1613</v>
      </c>
      <c r="Q279" s="13" t="s">
        <v>2416</v>
      </c>
      <c r="U279" s="42"/>
      <c r="AI279" s="51"/>
    </row>
    <row r="280" spans="1:35" ht="165" x14ac:dyDescent="0.25">
      <c r="A280" s="13" t="s">
        <v>541</v>
      </c>
      <c r="B280" s="13" t="s">
        <v>542</v>
      </c>
      <c r="D280" s="13" t="s">
        <v>1756</v>
      </c>
      <c r="E280" s="13" t="s">
        <v>37</v>
      </c>
      <c r="N280" s="13" t="s">
        <v>398</v>
      </c>
      <c r="O280" s="17" t="s">
        <v>1613</v>
      </c>
      <c r="Q280" s="13" t="s">
        <v>2416</v>
      </c>
      <c r="U280" s="42"/>
      <c r="AI280" s="51"/>
    </row>
    <row r="281" spans="1:35" ht="165" x14ac:dyDescent="0.25">
      <c r="A281" s="13" t="s">
        <v>543</v>
      </c>
      <c r="B281" s="13" t="s">
        <v>544</v>
      </c>
      <c r="D281" s="13" t="s">
        <v>1757</v>
      </c>
      <c r="E281" s="13" t="s">
        <v>54</v>
      </c>
      <c r="N281" s="13" t="s">
        <v>545</v>
      </c>
      <c r="O281" s="17" t="s">
        <v>1613</v>
      </c>
      <c r="Q281" s="13" t="s">
        <v>2416</v>
      </c>
      <c r="U281" s="42"/>
      <c r="AI281" s="51"/>
    </row>
    <row r="282" spans="1:35" ht="285" x14ac:dyDescent="0.25">
      <c r="A282" s="13" t="s">
        <v>546</v>
      </c>
      <c r="B282" s="13" t="s">
        <v>547</v>
      </c>
      <c r="C282" s="13" t="s">
        <v>281</v>
      </c>
      <c r="D282" s="13" t="s">
        <v>1758</v>
      </c>
      <c r="E282" s="13" t="s">
        <v>278</v>
      </c>
      <c r="N282" s="13" t="s">
        <v>279</v>
      </c>
      <c r="O282" s="17" t="s">
        <v>1613</v>
      </c>
      <c r="Q282" s="13" t="s">
        <v>2416</v>
      </c>
      <c r="U282" s="42"/>
      <c r="AI282" s="51"/>
    </row>
    <row r="283" spans="1:35" ht="285" x14ac:dyDescent="0.25">
      <c r="A283" s="13" t="s">
        <v>548</v>
      </c>
      <c r="B283" s="13" t="s">
        <v>549</v>
      </c>
      <c r="C283" s="13" t="s">
        <v>281</v>
      </c>
      <c r="D283" s="13" t="s">
        <v>1759</v>
      </c>
      <c r="E283" s="13" t="s">
        <v>278</v>
      </c>
      <c r="N283" s="13" t="s">
        <v>279</v>
      </c>
      <c r="O283" s="17" t="s">
        <v>1613</v>
      </c>
      <c r="Q283" s="13" t="s">
        <v>2416</v>
      </c>
      <c r="U283" s="42"/>
      <c r="AI283" s="51"/>
    </row>
    <row r="284" spans="1:35" ht="285" x14ac:dyDescent="0.25">
      <c r="A284" s="13" t="s">
        <v>550</v>
      </c>
      <c r="B284" s="13" t="s">
        <v>551</v>
      </c>
      <c r="C284" s="13" t="s">
        <v>281</v>
      </c>
      <c r="D284" s="13" t="s">
        <v>1760</v>
      </c>
      <c r="E284" s="13" t="s">
        <v>278</v>
      </c>
      <c r="N284" s="13" t="s">
        <v>279</v>
      </c>
      <c r="O284" s="17" t="s">
        <v>1613</v>
      </c>
      <c r="Q284" s="13" t="s">
        <v>2416</v>
      </c>
      <c r="U284" s="42"/>
      <c r="AI284" s="51"/>
    </row>
    <row r="285" spans="1:35" ht="405" x14ac:dyDescent="0.25">
      <c r="A285" s="13" t="s">
        <v>552</v>
      </c>
      <c r="B285" s="13" t="s">
        <v>2126</v>
      </c>
      <c r="C285" s="13" t="s">
        <v>553</v>
      </c>
      <c r="D285" s="13" t="s">
        <v>1761</v>
      </c>
      <c r="E285" s="13" t="s">
        <v>54</v>
      </c>
      <c r="N285" s="13" t="s">
        <v>554</v>
      </c>
      <c r="O285" s="17" t="s">
        <v>1613</v>
      </c>
      <c r="Q285" s="13" t="s">
        <v>2416</v>
      </c>
      <c r="U285" s="42"/>
      <c r="AI285" s="51"/>
    </row>
    <row r="286" spans="1:35" ht="285" x14ac:dyDescent="0.25">
      <c r="A286" s="13" t="s">
        <v>555</v>
      </c>
      <c r="B286" s="13" t="s">
        <v>556</v>
      </c>
      <c r="C286" s="13" t="s">
        <v>281</v>
      </c>
      <c r="D286" s="13" t="s">
        <v>1762</v>
      </c>
      <c r="E286" s="13" t="s">
        <v>278</v>
      </c>
      <c r="N286" s="13" t="s">
        <v>279</v>
      </c>
      <c r="O286" s="17" t="s">
        <v>1613</v>
      </c>
      <c r="Q286" s="13" t="s">
        <v>2416</v>
      </c>
      <c r="U286" s="42"/>
      <c r="AI286" s="51"/>
    </row>
    <row r="287" spans="1:35" ht="285" x14ac:dyDescent="0.25">
      <c r="A287" s="13" t="s">
        <v>557</v>
      </c>
      <c r="B287" s="13" t="s">
        <v>558</v>
      </c>
      <c r="C287" s="13" t="s">
        <v>281</v>
      </c>
      <c r="D287" s="13" t="s">
        <v>1763</v>
      </c>
      <c r="E287" s="13" t="s">
        <v>278</v>
      </c>
      <c r="N287" s="13" t="s">
        <v>279</v>
      </c>
      <c r="O287" s="17" t="s">
        <v>1613</v>
      </c>
      <c r="Q287" s="13" t="s">
        <v>2416</v>
      </c>
      <c r="U287" s="42"/>
      <c r="AI287" s="51"/>
    </row>
    <row r="288" spans="1:35" ht="409.5" x14ac:dyDescent="0.25">
      <c r="A288" s="13" t="s">
        <v>559</v>
      </c>
      <c r="B288" s="13" t="s">
        <v>2127</v>
      </c>
      <c r="C288" s="13" t="s">
        <v>340</v>
      </c>
      <c r="D288" s="13" t="s">
        <v>1764</v>
      </c>
      <c r="E288" s="13" t="s">
        <v>278</v>
      </c>
      <c r="N288" s="13" t="s">
        <v>560</v>
      </c>
      <c r="O288" s="17" t="s">
        <v>1613</v>
      </c>
      <c r="Q288" s="13" t="s">
        <v>2416</v>
      </c>
      <c r="U288" s="42"/>
      <c r="AI288" s="51"/>
    </row>
    <row r="289" spans="1:35" ht="409.5" x14ac:dyDescent="0.25">
      <c r="A289" s="13" t="s">
        <v>559</v>
      </c>
      <c r="B289" s="13" t="s">
        <v>2127</v>
      </c>
      <c r="C289" s="13" t="s">
        <v>342</v>
      </c>
      <c r="D289" s="13" t="s">
        <v>1765</v>
      </c>
      <c r="E289" s="13" t="s">
        <v>278</v>
      </c>
      <c r="N289" s="13" t="s">
        <v>561</v>
      </c>
      <c r="O289" s="17" t="s">
        <v>1613</v>
      </c>
      <c r="Q289" s="13" t="s">
        <v>2416</v>
      </c>
      <c r="U289" s="42"/>
      <c r="AI289" s="51"/>
    </row>
    <row r="290" spans="1:35" ht="285" x14ac:dyDescent="0.25">
      <c r="A290" s="13" t="s">
        <v>562</v>
      </c>
      <c r="B290" s="13" t="s">
        <v>563</v>
      </c>
      <c r="C290" s="13" t="s">
        <v>281</v>
      </c>
      <c r="D290" s="13" t="s">
        <v>1766</v>
      </c>
      <c r="E290" s="13" t="s">
        <v>278</v>
      </c>
      <c r="N290" s="13" t="s">
        <v>279</v>
      </c>
      <c r="O290" s="17" t="s">
        <v>1613</v>
      </c>
      <c r="Q290" s="13" t="s">
        <v>2416</v>
      </c>
      <c r="U290" s="42"/>
      <c r="AI290" s="51"/>
    </row>
    <row r="291" spans="1:35" ht="285" x14ac:dyDescent="0.25">
      <c r="A291" s="13" t="s">
        <v>564</v>
      </c>
      <c r="B291" s="13" t="s">
        <v>565</v>
      </c>
      <c r="C291" s="13" t="s">
        <v>281</v>
      </c>
      <c r="D291" s="13" t="s">
        <v>1767</v>
      </c>
      <c r="E291" s="13" t="s">
        <v>278</v>
      </c>
      <c r="N291" s="13" t="s">
        <v>279</v>
      </c>
      <c r="O291" s="17" t="s">
        <v>1613</v>
      </c>
      <c r="Q291" s="13" t="s">
        <v>2416</v>
      </c>
      <c r="U291" s="42"/>
      <c r="AI291" s="51"/>
    </row>
    <row r="292" spans="1:35" ht="285" x14ac:dyDescent="0.25">
      <c r="A292" s="13" t="s">
        <v>566</v>
      </c>
      <c r="B292" s="13" t="s">
        <v>567</v>
      </c>
      <c r="C292" s="13" t="s">
        <v>281</v>
      </c>
      <c r="D292" s="13" t="s">
        <v>1768</v>
      </c>
      <c r="E292" s="13" t="s">
        <v>278</v>
      </c>
      <c r="N292" s="13" t="s">
        <v>279</v>
      </c>
      <c r="O292" s="17" t="s">
        <v>1613</v>
      </c>
      <c r="Q292" s="13" t="s">
        <v>2416</v>
      </c>
      <c r="U292" s="42"/>
      <c r="AI292" s="51"/>
    </row>
    <row r="293" spans="1:35" ht="165" x14ac:dyDescent="0.25">
      <c r="A293" s="13" t="s">
        <v>568</v>
      </c>
      <c r="B293" s="13" t="s">
        <v>2128</v>
      </c>
      <c r="C293" s="13" t="s">
        <v>207</v>
      </c>
      <c r="D293" s="13" t="s">
        <v>1769</v>
      </c>
      <c r="E293" s="13" t="s">
        <v>37</v>
      </c>
      <c r="O293" s="17" t="s">
        <v>1613</v>
      </c>
      <c r="Q293" s="13" t="s">
        <v>2416</v>
      </c>
      <c r="U293" s="42"/>
      <c r="AI293" s="51"/>
    </row>
    <row r="294" spans="1:35" ht="165" x14ac:dyDescent="0.25">
      <c r="A294" s="13" t="s">
        <v>568</v>
      </c>
      <c r="B294" s="13" t="s">
        <v>2128</v>
      </c>
      <c r="C294" s="13" t="s">
        <v>80</v>
      </c>
      <c r="D294" s="13" t="s">
        <v>1769</v>
      </c>
      <c r="E294" s="13" t="s">
        <v>37</v>
      </c>
      <c r="O294" s="17" t="s">
        <v>1613</v>
      </c>
      <c r="Q294" s="13" t="s">
        <v>2416</v>
      </c>
      <c r="U294" s="42"/>
      <c r="AI294" s="51"/>
    </row>
    <row r="295" spans="1:35" ht="165" x14ac:dyDescent="0.25">
      <c r="A295" s="13" t="s">
        <v>569</v>
      </c>
      <c r="B295" s="13" t="s">
        <v>2129</v>
      </c>
      <c r="C295" s="13" t="s">
        <v>570</v>
      </c>
      <c r="D295" s="13" t="s">
        <v>1770</v>
      </c>
      <c r="E295" s="13" t="s">
        <v>270</v>
      </c>
      <c r="N295" s="13" t="s">
        <v>571</v>
      </c>
      <c r="O295" s="17" t="s">
        <v>1613</v>
      </c>
      <c r="Q295" s="13" t="s">
        <v>2416</v>
      </c>
      <c r="U295" s="42"/>
      <c r="AI295" s="51"/>
    </row>
    <row r="296" spans="1:35" ht="409.5" x14ac:dyDescent="0.25">
      <c r="A296" s="13" t="s">
        <v>572</v>
      </c>
      <c r="C296" s="13" t="s">
        <v>573</v>
      </c>
      <c r="D296" s="13" t="s">
        <v>1771</v>
      </c>
      <c r="E296" s="13" t="s">
        <v>574</v>
      </c>
      <c r="N296" s="13" t="s">
        <v>575</v>
      </c>
      <c r="O296" s="17" t="s">
        <v>1613</v>
      </c>
      <c r="Q296" s="13" t="s">
        <v>2416</v>
      </c>
      <c r="U296" s="42"/>
      <c r="AI296" s="51"/>
    </row>
    <row r="297" spans="1:35" ht="165" x14ac:dyDescent="0.25">
      <c r="A297" s="13" t="s">
        <v>572</v>
      </c>
      <c r="C297" s="13" t="s">
        <v>576</v>
      </c>
      <c r="D297" s="13" t="s">
        <v>1772</v>
      </c>
      <c r="E297" s="13" t="s">
        <v>37</v>
      </c>
      <c r="O297" s="17" t="s">
        <v>1613</v>
      </c>
      <c r="Q297" s="13" t="s">
        <v>2416</v>
      </c>
      <c r="U297" s="42"/>
      <c r="AI297" s="51"/>
    </row>
    <row r="298" spans="1:35" ht="240" x14ac:dyDescent="0.25">
      <c r="A298" s="13" t="s">
        <v>577</v>
      </c>
      <c r="C298" s="13" t="s">
        <v>578</v>
      </c>
      <c r="D298" s="13" t="s">
        <v>1773</v>
      </c>
      <c r="E298" s="13" t="s">
        <v>37</v>
      </c>
      <c r="N298" s="13" t="s">
        <v>579</v>
      </c>
      <c r="O298" s="17" t="s">
        <v>1613</v>
      </c>
      <c r="Q298" s="13" t="s">
        <v>2416</v>
      </c>
      <c r="U298" s="42"/>
      <c r="AI298" s="51"/>
    </row>
    <row r="299" spans="1:35" ht="165" x14ac:dyDescent="0.25">
      <c r="A299" s="13" t="s">
        <v>580</v>
      </c>
      <c r="B299" s="13" t="s">
        <v>2130</v>
      </c>
      <c r="C299" s="13" t="s">
        <v>581</v>
      </c>
      <c r="D299" s="13" t="s">
        <v>1774</v>
      </c>
      <c r="E299" s="13" t="s">
        <v>37</v>
      </c>
      <c r="N299" s="13" t="s">
        <v>533</v>
      </c>
      <c r="O299" s="17" t="s">
        <v>1613</v>
      </c>
      <c r="Q299" s="13" t="s">
        <v>2416</v>
      </c>
      <c r="U299" s="42"/>
      <c r="AI299" s="51"/>
    </row>
    <row r="300" spans="1:35" ht="409.5" x14ac:dyDescent="0.25">
      <c r="A300" s="13" t="s">
        <v>582</v>
      </c>
      <c r="C300" s="13" t="s">
        <v>583</v>
      </c>
      <c r="D300" s="13" t="s">
        <v>1775</v>
      </c>
      <c r="E300" s="13" t="s">
        <v>54</v>
      </c>
      <c r="N300" s="13" t="s">
        <v>584</v>
      </c>
      <c r="O300" s="17" t="s">
        <v>1613</v>
      </c>
      <c r="Q300" s="13" t="s">
        <v>2416</v>
      </c>
      <c r="U300" s="42"/>
      <c r="AI300" s="51"/>
    </row>
    <row r="301" spans="1:35" ht="165" x14ac:dyDescent="0.25">
      <c r="A301" s="13" t="s">
        <v>585</v>
      </c>
      <c r="C301" s="13" t="s">
        <v>586</v>
      </c>
      <c r="D301" s="13" t="s">
        <v>1776</v>
      </c>
      <c r="E301" s="13" t="s">
        <v>37</v>
      </c>
      <c r="O301" s="17" t="s">
        <v>1613</v>
      </c>
      <c r="Q301" s="13" t="s">
        <v>2416</v>
      </c>
      <c r="U301" s="42"/>
      <c r="AI301" s="51"/>
    </row>
    <row r="302" spans="1:35" ht="409.5" x14ac:dyDescent="0.25">
      <c r="A302" s="13" t="s">
        <v>587</v>
      </c>
      <c r="C302" s="13" t="s">
        <v>588</v>
      </c>
      <c r="D302" s="13" t="s">
        <v>1777</v>
      </c>
      <c r="E302" s="13" t="s">
        <v>300</v>
      </c>
      <c r="N302" s="13" t="s">
        <v>590</v>
      </c>
      <c r="O302" s="17" t="s">
        <v>1613</v>
      </c>
      <c r="Q302" s="13" t="s">
        <v>2416</v>
      </c>
      <c r="U302" s="42"/>
      <c r="AI302" s="51"/>
    </row>
    <row r="303" spans="1:35" ht="409.5" x14ac:dyDescent="0.25">
      <c r="A303" s="13" t="s">
        <v>587</v>
      </c>
      <c r="C303" s="13" t="s">
        <v>591</v>
      </c>
      <c r="D303" s="13" t="s">
        <v>1777</v>
      </c>
      <c r="E303" s="13" t="s">
        <v>300</v>
      </c>
      <c r="N303" s="13" t="s">
        <v>589</v>
      </c>
      <c r="O303" s="17" t="s">
        <v>1613</v>
      </c>
      <c r="Q303" s="13" t="s">
        <v>2416</v>
      </c>
      <c r="U303" s="42"/>
      <c r="AI303" s="51"/>
    </row>
    <row r="304" spans="1:35" ht="165" x14ac:dyDescent="0.25">
      <c r="A304" s="13" t="s">
        <v>592</v>
      </c>
      <c r="D304" s="13" t="s">
        <v>1778</v>
      </c>
      <c r="E304" s="13" t="s">
        <v>36</v>
      </c>
      <c r="N304" s="13" t="s">
        <v>545</v>
      </c>
      <c r="O304" s="17" t="s">
        <v>1613</v>
      </c>
      <c r="Q304" s="13" t="s">
        <v>2416</v>
      </c>
      <c r="U304" s="42"/>
      <c r="AI304" s="51"/>
    </row>
    <row r="305" spans="1:35" ht="165" x14ac:dyDescent="0.25">
      <c r="A305" s="13" t="s">
        <v>592</v>
      </c>
      <c r="D305" s="13" t="s">
        <v>1778</v>
      </c>
      <c r="E305" s="13" t="s">
        <v>37</v>
      </c>
      <c r="N305" s="13" t="s">
        <v>545</v>
      </c>
      <c r="O305" s="17" t="s">
        <v>1613</v>
      </c>
      <c r="Q305" s="13" t="s">
        <v>2416</v>
      </c>
      <c r="U305" s="42"/>
      <c r="AI305" s="51"/>
    </row>
    <row r="306" spans="1:35" ht="240" x14ac:dyDescent="0.25">
      <c r="A306" s="13" t="s">
        <v>593</v>
      </c>
      <c r="D306" s="13" t="s">
        <v>1779</v>
      </c>
      <c r="E306" s="13" t="s">
        <v>429</v>
      </c>
      <c r="N306" s="13" t="s">
        <v>594</v>
      </c>
      <c r="O306" s="17" t="s">
        <v>1613</v>
      </c>
      <c r="Q306" s="13" t="s">
        <v>2416</v>
      </c>
      <c r="U306" s="42"/>
      <c r="AI306" s="51"/>
    </row>
    <row r="307" spans="1:35" ht="165" x14ac:dyDescent="0.25">
      <c r="A307" s="13" t="s">
        <v>595</v>
      </c>
      <c r="B307" s="13" t="s">
        <v>596</v>
      </c>
      <c r="D307" s="13" t="s">
        <v>1780</v>
      </c>
      <c r="E307" s="13" t="s">
        <v>25</v>
      </c>
      <c r="N307" s="13" t="s">
        <v>597</v>
      </c>
      <c r="O307" s="17" t="s">
        <v>1613</v>
      </c>
      <c r="Q307" s="13" t="s">
        <v>2416</v>
      </c>
      <c r="U307" s="42"/>
      <c r="AI307" s="51"/>
    </row>
    <row r="308" spans="1:35" ht="165" x14ac:dyDescent="0.25">
      <c r="A308" s="13" t="s">
        <v>598</v>
      </c>
      <c r="B308" s="13" t="s">
        <v>599</v>
      </c>
      <c r="D308" s="13" t="s">
        <v>1781</v>
      </c>
      <c r="E308" s="13" t="s">
        <v>54</v>
      </c>
      <c r="O308" s="17" t="s">
        <v>1613</v>
      </c>
      <c r="Q308" s="13" t="s">
        <v>2416</v>
      </c>
      <c r="U308" s="42"/>
      <c r="AI308" s="51"/>
    </row>
    <row r="309" spans="1:35" ht="165" x14ac:dyDescent="0.25">
      <c r="A309" s="13" t="s">
        <v>600</v>
      </c>
      <c r="D309" s="13" t="s">
        <v>1782</v>
      </c>
      <c r="E309" s="13" t="s">
        <v>37</v>
      </c>
      <c r="N309" s="13" t="s">
        <v>601</v>
      </c>
      <c r="O309" s="17" t="s">
        <v>1613</v>
      </c>
      <c r="Q309" s="13" t="s">
        <v>2416</v>
      </c>
      <c r="U309" s="42"/>
      <c r="AI309" s="51"/>
    </row>
    <row r="310" spans="1:35" ht="165" x14ac:dyDescent="0.25">
      <c r="A310" s="13" t="s">
        <v>602</v>
      </c>
      <c r="D310" s="13" t="s">
        <v>1783</v>
      </c>
      <c r="E310" s="13" t="s">
        <v>306</v>
      </c>
      <c r="N310" s="13" t="s">
        <v>305</v>
      </c>
      <c r="O310" s="17" t="s">
        <v>1613</v>
      </c>
      <c r="Q310" s="13" t="s">
        <v>2416</v>
      </c>
      <c r="U310" s="42"/>
      <c r="AI310" s="51"/>
    </row>
    <row r="311" spans="1:35" ht="180" x14ac:dyDescent="0.25">
      <c r="A311" s="13" t="s">
        <v>603</v>
      </c>
      <c r="D311" s="13" t="s">
        <v>1784</v>
      </c>
      <c r="E311" s="13" t="s">
        <v>37</v>
      </c>
      <c r="N311" s="13" t="s">
        <v>604</v>
      </c>
      <c r="O311" s="17" t="s">
        <v>1613</v>
      </c>
      <c r="Q311" s="13" t="s">
        <v>2416</v>
      </c>
      <c r="U311" s="42"/>
      <c r="AI311" s="51"/>
    </row>
    <row r="312" spans="1:35" ht="165" x14ac:dyDescent="0.25">
      <c r="A312" s="13" t="s">
        <v>607</v>
      </c>
      <c r="B312" s="13" t="s">
        <v>608</v>
      </c>
      <c r="C312" s="13" t="s">
        <v>609</v>
      </c>
      <c r="D312" s="13" t="s">
        <v>1785</v>
      </c>
      <c r="E312" s="13" t="s">
        <v>460</v>
      </c>
      <c r="O312" s="17" t="s">
        <v>1613</v>
      </c>
      <c r="Q312" s="13" t="s">
        <v>2416</v>
      </c>
      <c r="U312" s="42"/>
      <c r="AI312" s="51"/>
    </row>
    <row r="313" spans="1:35" ht="165" x14ac:dyDescent="0.25">
      <c r="A313" s="13" t="s">
        <v>610</v>
      </c>
      <c r="C313" s="13" t="s">
        <v>581</v>
      </c>
      <c r="D313" s="13" t="s">
        <v>1786</v>
      </c>
      <c r="E313" s="13" t="s">
        <v>37</v>
      </c>
      <c r="O313" s="17" t="s">
        <v>1613</v>
      </c>
      <c r="Q313" s="13" t="s">
        <v>2416</v>
      </c>
      <c r="U313" s="42"/>
      <c r="AI313" s="51"/>
    </row>
    <row r="314" spans="1:35" ht="165" x14ac:dyDescent="0.25">
      <c r="A314" s="13" t="s">
        <v>611</v>
      </c>
      <c r="B314" s="13" t="s">
        <v>2131</v>
      </c>
      <c r="D314" s="13" t="s">
        <v>1787</v>
      </c>
      <c r="E314" s="13" t="s">
        <v>37</v>
      </c>
      <c r="O314" s="17" t="s">
        <v>1613</v>
      </c>
      <c r="Q314" s="13" t="s">
        <v>2416</v>
      </c>
      <c r="U314" s="42"/>
      <c r="AI314" s="51"/>
    </row>
    <row r="315" spans="1:35" ht="165" x14ac:dyDescent="0.25">
      <c r="A315" s="13" t="s">
        <v>612</v>
      </c>
      <c r="B315" s="13" t="s">
        <v>2132</v>
      </c>
      <c r="C315" s="13" t="s">
        <v>613</v>
      </c>
      <c r="D315" s="13" t="s">
        <v>1788</v>
      </c>
      <c r="E315" s="13" t="s">
        <v>37</v>
      </c>
      <c r="O315" s="17" t="s">
        <v>1613</v>
      </c>
      <c r="Q315" s="13" t="s">
        <v>2416</v>
      </c>
      <c r="U315" s="42"/>
      <c r="AI315" s="51"/>
    </row>
    <row r="316" spans="1:35" ht="165" x14ac:dyDescent="0.25">
      <c r="A316" s="13" t="s">
        <v>614</v>
      </c>
      <c r="B316" s="13" t="s">
        <v>2133</v>
      </c>
      <c r="D316" s="13" t="s">
        <v>1789</v>
      </c>
      <c r="E316" s="13" t="s">
        <v>37</v>
      </c>
      <c r="N316" s="13" t="s">
        <v>615</v>
      </c>
      <c r="O316" s="17" t="s">
        <v>1613</v>
      </c>
      <c r="Q316" s="13" t="s">
        <v>2416</v>
      </c>
      <c r="U316" s="42"/>
      <c r="AI316" s="51"/>
    </row>
    <row r="317" spans="1:35" ht="165" x14ac:dyDescent="0.25">
      <c r="A317" s="13" t="s">
        <v>616</v>
      </c>
      <c r="C317" s="13" t="s">
        <v>423</v>
      </c>
      <c r="D317" s="13" t="s">
        <v>1790</v>
      </c>
      <c r="E317" s="13" t="s">
        <v>617</v>
      </c>
      <c r="N317" s="13" t="s">
        <v>618</v>
      </c>
      <c r="O317" s="17" t="s">
        <v>1613</v>
      </c>
      <c r="Q317" s="13" t="s">
        <v>2416</v>
      </c>
      <c r="U317" s="42"/>
      <c r="AI317" s="51"/>
    </row>
    <row r="318" spans="1:35" ht="165" x14ac:dyDescent="0.25">
      <c r="A318" s="13" t="s">
        <v>616</v>
      </c>
      <c r="C318" s="13" t="s">
        <v>619</v>
      </c>
      <c r="D318" s="13" t="s">
        <v>1791</v>
      </c>
      <c r="E318" s="13" t="s">
        <v>447</v>
      </c>
      <c r="O318" s="17" t="s">
        <v>1613</v>
      </c>
      <c r="Q318" s="13" t="s">
        <v>2416</v>
      </c>
      <c r="U318" s="42"/>
      <c r="AI318" s="51"/>
    </row>
    <row r="319" spans="1:35" ht="165" x14ac:dyDescent="0.25">
      <c r="A319" s="13" t="s">
        <v>616</v>
      </c>
      <c r="C319" s="13" t="s">
        <v>620</v>
      </c>
      <c r="D319" s="13" t="s">
        <v>1792</v>
      </c>
      <c r="E319" s="13" t="s">
        <v>37</v>
      </c>
      <c r="O319" s="17" t="s">
        <v>1613</v>
      </c>
      <c r="Q319" s="13" t="s">
        <v>2416</v>
      </c>
      <c r="U319" s="42"/>
      <c r="AI319" s="51"/>
    </row>
    <row r="320" spans="1:35" ht="409.5" x14ac:dyDescent="0.25">
      <c r="A320" s="13" t="s">
        <v>616</v>
      </c>
      <c r="C320" s="13" t="s">
        <v>621</v>
      </c>
      <c r="D320" s="13" t="s">
        <v>1793</v>
      </c>
      <c r="E320" s="13" t="s">
        <v>622</v>
      </c>
      <c r="N320" s="13" t="s">
        <v>623</v>
      </c>
      <c r="O320" s="17" t="s">
        <v>1613</v>
      </c>
      <c r="Q320" s="13" t="s">
        <v>2416</v>
      </c>
      <c r="U320" s="42"/>
      <c r="AI320" s="51"/>
    </row>
    <row r="321" spans="1:35" ht="405" x14ac:dyDescent="0.25">
      <c r="A321" s="13" t="s">
        <v>624</v>
      </c>
      <c r="B321" s="13" t="s">
        <v>2134</v>
      </c>
      <c r="C321" s="13" t="s">
        <v>625</v>
      </c>
      <c r="D321" s="13" t="s">
        <v>1794</v>
      </c>
      <c r="E321" s="13" t="s">
        <v>54</v>
      </c>
      <c r="N321" s="13" t="s">
        <v>554</v>
      </c>
      <c r="O321" s="17" t="s">
        <v>1613</v>
      </c>
      <c r="Q321" s="13" t="s">
        <v>2416</v>
      </c>
      <c r="U321" s="42"/>
      <c r="AI321" s="51"/>
    </row>
    <row r="322" spans="1:35" ht="405" x14ac:dyDescent="0.25">
      <c r="A322" s="13" t="s">
        <v>624</v>
      </c>
      <c r="B322" s="13" t="s">
        <v>2134</v>
      </c>
      <c r="C322" s="13" t="s">
        <v>626</v>
      </c>
      <c r="D322" s="13" t="s">
        <v>1795</v>
      </c>
      <c r="E322" s="13" t="s">
        <v>54</v>
      </c>
      <c r="N322" s="13" t="s">
        <v>554</v>
      </c>
      <c r="O322" s="17" t="s">
        <v>1613</v>
      </c>
      <c r="Q322" s="13" t="s">
        <v>2416</v>
      </c>
      <c r="U322" s="42"/>
      <c r="AI322" s="51"/>
    </row>
    <row r="323" spans="1:35" ht="409.5" x14ac:dyDescent="0.25">
      <c r="A323" s="13" t="s">
        <v>627</v>
      </c>
      <c r="B323" s="13" t="s">
        <v>2135</v>
      </c>
      <c r="C323" s="13" t="s">
        <v>628</v>
      </c>
      <c r="D323" s="13" t="s">
        <v>1796</v>
      </c>
      <c r="E323" s="13" t="s">
        <v>54</v>
      </c>
      <c r="N323" s="13" t="s">
        <v>629</v>
      </c>
      <c r="O323" s="17" t="s">
        <v>1613</v>
      </c>
      <c r="Q323" s="13" t="s">
        <v>2416</v>
      </c>
      <c r="U323" s="42"/>
      <c r="AI323" s="51"/>
    </row>
    <row r="324" spans="1:35" ht="405" x14ac:dyDescent="0.25">
      <c r="A324" s="13" t="s">
        <v>627</v>
      </c>
      <c r="B324" s="13" t="s">
        <v>2135</v>
      </c>
      <c r="C324" s="13" t="s">
        <v>630</v>
      </c>
      <c r="D324" s="13" t="s">
        <v>1796</v>
      </c>
      <c r="E324" s="13" t="s">
        <v>54</v>
      </c>
      <c r="N324" s="13" t="s">
        <v>554</v>
      </c>
      <c r="O324" s="17" t="s">
        <v>1613</v>
      </c>
      <c r="Q324" s="13" t="s">
        <v>2416</v>
      </c>
      <c r="U324" s="42"/>
      <c r="AI324" s="51"/>
    </row>
    <row r="325" spans="1:35" ht="409.5" x14ac:dyDescent="0.25">
      <c r="A325" s="13" t="s">
        <v>627</v>
      </c>
      <c r="B325" s="13" t="s">
        <v>2135</v>
      </c>
      <c r="C325" s="13" t="s">
        <v>631</v>
      </c>
      <c r="D325" s="13" t="s">
        <v>1796</v>
      </c>
      <c r="E325" s="13" t="s">
        <v>54</v>
      </c>
      <c r="N325" s="13" t="s">
        <v>632</v>
      </c>
      <c r="O325" s="17" t="s">
        <v>1613</v>
      </c>
      <c r="Q325" s="13" t="s">
        <v>2416</v>
      </c>
      <c r="U325" s="42"/>
      <c r="AI325" s="51"/>
    </row>
    <row r="326" spans="1:35" ht="409.5" x14ac:dyDescent="0.25">
      <c r="A326" s="13" t="s">
        <v>1797</v>
      </c>
      <c r="D326" s="13" t="s">
        <v>1798</v>
      </c>
      <c r="E326" s="13" t="s">
        <v>54</v>
      </c>
      <c r="N326" s="13" t="s">
        <v>632</v>
      </c>
      <c r="O326" s="17" t="s">
        <v>1613</v>
      </c>
      <c r="Q326" s="13" t="s">
        <v>2416</v>
      </c>
      <c r="U326" s="42"/>
      <c r="AI326" s="51"/>
    </row>
    <row r="327" spans="1:35" ht="409.5" x14ac:dyDescent="0.25">
      <c r="A327" s="13" t="s">
        <v>633</v>
      </c>
      <c r="B327" s="13" t="s">
        <v>2136</v>
      </c>
      <c r="C327" s="13" t="s">
        <v>634</v>
      </c>
      <c r="D327" s="13" t="s">
        <v>1799</v>
      </c>
      <c r="E327" s="13" t="s">
        <v>54</v>
      </c>
      <c r="N327" s="13" t="s">
        <v>635</v>
      </c>
      <c r="O327" s="17" t="s">
        <v>1613</v>
      </c>
      <c r="Q327" s="13" t="s">
        <v>2416</v>
      </c>
      <c r="U327" s="42"/>
      <c r="AI327" s="51"/>
    </row>
    <row r="328" spans="1:35" ht="409.5" x14ac:dyDescent="0.25">
      <c r="A328" s="13" t="s">
        <v>636</v>
      </c>
      <c r="B328" s="13" t="s">
        <v>2137</v>
      </c>
      <c r="C328" s="13" t="s">
        <v>637</v>
      </c>
      <c r="D328" s="13" t="s">
        <v>1800</v>
      </c>
      <c r="E328" s="13" t="s">
        <v>25</v>
      </c>
      <c r="N328" s="13" t="s">
        <v>638</v>
      </c>
      <c r="O328" s="17" t="s">
        <v>1613</v>
      </c>
      <c r="Q328" s="13" t="s">
        <v>2416</v>
      </c>
      <c r="U328" s="42"/>
      <c r="AI328" s="51"/>
    </row>
    <row r="329" spans="1:35" ht="409.5" x14ac:dyDescent="0.25">
      <c r="A329" s="13" t="s">
        <v>636</v>
      </c>
      <c r="B329" s="13" t="s">
        <v>2137</v>
      </c>
      <c r="C329" s="13" t="s">
        <v>639</v>
      </c>
      <c r="D329" s="13" t="s">
        <v>1801</v>
      </c>
      <c r="E329" s="13" t="s">
        <v>37</v>
      </c>
      <c r="O329" s="17" t="s">
        <v>1613</v>
      </c>
      <c r="Q329" s="13" t="s">
        <v>2416</v>
      </c>
      <c r="U329" s="42"/>
      <c r="AI329" s="51"/>
    </row>
    <row r="330" spans="1:35" ht="409.5" x14ac:dyDescent="0.25">
      <c r="A330" s="13" t="s">
        <v>636</v>
      </c>
      <c r="B330" s="13" t="s">
        <v>2137</v>
      </c>
      <c r="C330" s="13" t="s">
        <v>640</v>
      </c>
      <c r="D330" s="13" t="s">
        <v>1802</v>
      </c>
      <c r="E330" s="13" t="s">
        <v>37</v>
      </c>
      <c r="O330" s="17" t="s">
        <v>1613</v>
      </c>
      <c r="Q330" s="13" t="s">
        <v>2416</v>
      </c>
      <c r="U330" s="42"/>
      <c r="AI330" s="51"/>
    </row>
    <row r="331" spans="1:35" ht="409.5" x14ac:dyDescent="0.25">
      <c r="A331" s="13" t="s">
        <v>636</v>
      </c>
      <c r="B331" s="13" t="s">
        <v>2137</v>
      </c>
      <c r="C331" s="13" t="s">
        <v>641</v>
      </c>
      <c r="D331" s="13" t="s">
        <v>1803</v>
      </c>
      <c r="E331" s="13" t="s">
        <v>37</v>
      </c>
      <c r="O331" s="17" t="s">
        <v>1613</v>
      </c>
      <c r="Q331" s="13" t="s">
        <v>2416</v>
      </c>
      <c r="U331" s="42"/>
      <c r="AI331" s="51"/>
    </row>
    <row r="332" spans="1:35" ht="409.5" x14ac:dyDescent="0.25">
      <c r="A332" s="13" t="s">
        <v>636</v>
      </c>
      <c r="B332" s="13" t="s">
        <v>2137</v>
      </c>
      <c r="C332" s="13" t="s">
        <v>642</v>
      </c>
      <c r="D332" s="13" t="s">
        <v>1804</v>
      </c>
      <c r="E332" s="13" t="s">
        <v>37</v>
      </c>
      <c r="O332" s="17" t="s">
        <v>1613</v>
      </c>
      <c r="Q332" s="13" t="s">
        <v>2416</v>
      </c>
      <c r="U332" s="42"/>
      <c r="AI332" s="51"/>
    </row>
    <row r="333" spans="1:35" ht="409.5" x14ac:dyDescent="0.25">
      <c r="A333" s="13" t="s">
        <v>636</v>
      </c>
      <c r="B333" s="13" t="s">
        <v>2137</v>
      </c>
      <c r="C333" s="13" t="s">
        <v>643</v>
      </c>
      <c r="D333" s="13" t="s">
        <v>1805</v>
      </c>
      <c r="E333" s="13" t="s">
        <v>37</v>
      </c>
      <c r="O333" s="17" t="s">
        <v>1613</v>
      </c>
      <c r="Q333" s="13" t="s">
        <v>2416</v>
      </c>
      <c r="U333" s="42"/>
      <c r="AI333" s="51"/>
    </row>
    <row r="334" spans="1:35" ht="409.5" x14ac:dyDescent="0.25">
      <c r="A334" s="13" t="s">
        <v>636</v>
      </c>
      <c r="B334" s="13" t="s">
        <v>2137</v>
      </c>
      <c r="C334" s="13" t="s">
        <v>644</v>
      </c>
      <c r="D334" s="13" t="s">
        <v>1806</v>
      </c>
      <c r="E334" s="13" t="s">
        <v>25</v>
      </c>
      <c r="N334" s="13" t="s">
        <v>645</v>
      </c>
      <c r="O334" s="17" t="s">
        <v>1613</v>
      </c>
      <c r="Q334" s="13" t="s">
        <v>2416</v>
      </c>
      <c r="U334" s="42"/>
      <c r="AI334" s="51"/>
    </row>
    <row r="335" spans="1:35" ht="409.5" x14ac:dyDescent="0.25">
      <c r="A335" s="13" t="s">
        <v>646</v>
      </c>
      <c r="B335" s="13" t="s">
        <v>2138</v>
      </c>
      <c r="C335" s="13" t="s">
        <v>647</v>
      </c>
      <c r="D335" s="13" t="s">
        <v>1807</v>
      </c>
      <c r="E335" s="13" t="s">
        <v>25</v>
      </c>
      <c r="N335" s="13" t="s">
        <v>648</v>
      </c>
      <c r="O335" s="17" t="s">
        <v>1613</v>
      </c>
      <c r="Q335" s="13" t="s">
        <v>2416</v>
      </c>
      <c r="U335" s="42"/>
      <c r="AI335" s="51"/>
    </row>
    <row r="336" spans="1:35" ht="409.5" x14ac:dyDescent="0.25">
      <c r="A336" s="13" t="s">
        <v>646</v>
      </c>
      <c r="B336" s="13" t="s">
        <v>2138</v>
      </c>
      <c r="C336" s="13" t="s">
        <v>649</v>
      </c>
      <c r="D336" s="13" t="s">
        <v>1808</v>
      </c>
      <c r="E336" s="13" t="s">
        <v>25</v>
      </c>
      <c r="N336" s="13" t="s">
        <v>650</v>
      </c>
      <c r="O336" s="17" t="s">
        <v>1613</v>
      </c>
      <c r="Q336" s="13" t="s">
        <v>2416</v>
      </c>
      <c r="U336" s="42"/>
      <c r="AI336" s="51"/>
    </row>
    <row r="337" spans="1:35" ht="409.5" x14ac:dyDescent="0.25">
      <c r="A337" s="13" t="s">
        <v>646</v>
      </c>
      <c r="B337" s="13" t="s">
        <v>2138</v>
      </c>
      <c r="C337" s="13" t="s">
        <v>651</v>
      </c>
      <c r="D337" s="13" t="s">
        <v>1809</v>
      </c>
      <c r="E337" s="13" t="s">
        <v>36</v>
      </c>
      <c r="O337" s="17" t="s">
        <v>1613</v>
      </c>
      <c r="Q337" s="13" t="s">
        <v>2416</v>
      </c>
      <c r="U337" s="42"/>
      <c r="AI337" s="51"/>
    </row>
    <row r="338" spans="1:35" ht="409.5" x14ac:dyDescent="0.25">
      <c r="A338" s="13" t="s">
        <v>646</v>
      </c>
      <c r="B338" s="13" t="s">
        <v>2138</v>
      </c>
      <c r="C338" s="13" t="s">
        <v>651</v>
      </c>
      <c r="D338" s="13" t="s">
        <v>1809</v>
      </c>
      <c r="E338" s="13" t="s">
        <v>37</v>
      </c>
      <c r="O338" s="17" t="s">
        <v>1613</v>
      </c>
      <c r="Q338" s="13" t="s">
        <v>2416</v>
      </c>
      <c r="U338" s="42"/>
      <c r="AI338" s="51"/>
    </row>
    <row r="339" spans="1:35" ht="390" x14ac:dyDescent="0.25">
      <c r="A339" s="13" t="s">
        <v>652</v>
      </c>
      <c r="B339" s="13" t="s">
        <v>2139</v>
      </c>
      <c r="C339" s="13" t="s">
        <v>653</v>
      </c>
      <c r="D339" s="13" t="s">
        <v>1810</v>
      </c>
      <c r="E339" s="13" t="s">
        <v>25</v>
      </c>
      <c r="N339" s="13" t="s">
        <v>654</v>
      </c>
      <c r="O339" s="17" t="s">
        <v>1613</v>
      </c>
      <c r="Q339" s="13" t="s">
        <v>2416</v>
      </c>
      <c r="U339" s="42"/>
      <c r="AI339" s="51"/>
    </row>
    <row r="340" spans="1:35" ht="390" x14ac:dyDescent="0.25">
      <c r="A340" s="13" t="s">
        <v>652</v>
      </c>
      <c r="B340" s="13" t="s">
        <v>2139</v>
      </c>
      <c r="C340" s="13" t="s">
        <v>653</v>
      </c>
      <c r="D340" s="13" t="s">
        <v>1810</v>
      </c>
      <c r="E340" s="13" t="s">
        <v>37</v>
      </c>
      <c r="N340" s="13" t="s">
        <v>654</v>
      </c>
      <c r="O340" s="17" t="s">
        <v>1613</v>
      </c>
      <c r="Q340" s="13" t="s">
        <v>2416</v>
      </c>
      <c r="U340" s="42"/>
      <c r="AI340" s="51"/>
    </row>
    <row r="341" spans="1:35" ht="390" x14ac:dyDescent="0.25">
      <c r="A341" s="13" t="s">
        <v>652</v>
      </c>
      <c r="B341" s="13" t="s">
        <v>2139</v>
      </c>
      <c r="C341" s="13" t="s">
        <v>1811</v>
      </c>
      <c r="D341" s="13" t="s">
        <v>1812</v>
      </c>
      <c r="E341" s="13" t="s">
        <v>37</v>
      </c>
      <c r="N341" s="13" t="s">
        <v>533</v>
      </c>
      <c r="O341" s="17" t="s">
        <v>1613</v>
      </c>
      <c r="Q341" s="13" t="s">
        <v>2416</v>
      </c>
      <c r="U341" s="42"/>
      <c r="AI341" s="51"/>
    </row>
    <row r="342" spans="1:35" ht="165" x14ac:dyDescent="0.25">
      <c r="A342" s="13" t="s">
        <v>655</v>
      </c>
      <c r="B342" s="13" t="s">
        <v>2140</v>
      </c>
      <c r="C342" s="13" t="s">
        <v>656</v>
      </c>
      <c r="D342" s="13" t="s">
        <v>1813</v>
      </c>
      <c r="E342" s="13" t="s">
        <v>25</v>
      </c>
      <c r="O342" s="17" t="s">
        <v>1613</v>
      </c>
      <c r="Q342" s="13" t="s">
        <v>2416</v>
      </c>
      <c r="U342" s="42"/>
      <c r="AI342" s="51"/>
    </row>
    <row r="343" spans="1:35" ht="165" x14ac:dyDescent="0.25">
      <c r="A343" s="13" t="s">
        <v>655</v>
      </c>
      <c r="B343" s="13" t="s">
        <v>2140</v>
      </c>
      <c r="C343" s="13" t="s">
        <v>656</v>
      </c>
      <c r="D343" s="13" t="s">
        <v>1813</v>
      </c>
      <c r="E343" s="13" t="s">
        <v>37</v>
      </c>
      <c r="O343" s="17" t="s">
        <v>1613</v>
      </c>
      <c r="Q343" s="13" t="s">
        <v>2416</v>
      </c>
      <c r="U343" s="42"/>
      <c r="AI343" s="51"/>
    </row>
    <row r="344" spans="1:35" ht="165" x14ac:dyDescent="0.25">
      <c r="A344" s="13" t="s">
        <v>655</v>
      </c>
      <c r="B344" s="13" t="s">
        <v>2140</v>
      </c>
      <c r="C344" s="13" t="s">
        <v>78</v>
      </c>
      <c r="D344" s="13" t="s">
        <v>1814</v>
      </c>
      <c r="E344" s="13" t="s">
        <v>37</v>
      </c>
      <c r="O344" s="17" t="s">
        <v>1613</v>
      </c>
      <c r="Q344" s="13" t="s">
        <v>2416</v>
      </c>
      <c r="U344" s="42"/>
      <c r="AI344" s="51"/>
    </row>
    <row r="345" spans="1:35" ht="165" x14ac:dyDescent="0.25">
      <c r="A345" s="13" t="s">
        <v>657</v>
      </c>
      <c r="B345" s="13" t="s">
        <v>658</v>
      </c>
      <c r="C345" s="13" t="s">
        <v>357</v>
      </c>
      <c r="D345" s="13" t="s">
        <v>1815</v>
      </c>
      <c r="E345" s="13" t="s">
        <v>287</v>
      </c>
      <c r="N345" s="13" t="s">
        <v>659</v>
      </c>
      <c r="O345" s="17" t="s">
        <v>1613</v>
      </c>
      <c r="Q345" s="13" t="s">
        <v>2416</v>
      </c>
      <c r="U345" s="42"/>
      <c r="AI345" s="51"/>
    </row>
    <row r="346" spans="1:35" ht="165" x14ac:dyDescent="0.25">
      <c r="A346" s="13" t="s">
        <v>657</v>
      </c>
      <c r="B346" s="13" t="s">
        <v>658</v>
      </c>
      <c r="C346" s="13" t="s">
        <v>357</v>
      </c>
      <c r="D346" s="13" t="s">
        <v>1815</v>
      </c>
      <c r="E346" s="13" t="s">
        <v>660</v>
      </c>
      <c r="O346" s="17" t="s">
        <v>1613</v>
      </c>
      <c r="Q346" s="13" t="s">
        <v>2416</v>
      </c>
      <c r="U346" s="42"/>
      <c r="AI346" s="51"/>
    </row>
    <row r="347" spans="1:35" ht="255" x14ac:dyDescent="0.25">
      <c r="A347" s="13" t="s">
        <v>657</v>
      </c>
      <c r="B347" s="13" t="s">
        <v>658</v>
      </c>
      <c r="C347" s="13" t="s">
        <v>357</v>
      </c>
      <c r="D347" s="13" t="s">
        <v>1815</v>
      </c>
      <c r="E347" s="13" t="s">
        <v>224</v>
      </c>
      <c r="N347" s="13" t="s">
        <v>661</v>
      </c>
      <c r="O347" s="17" t="s">
        <v>1613</v>
      </c>
      <c r="Q347" s="13" t="s">
        <v>2416</v>
      </c>
      <c r="U347" s="42"/>
      <c r="AI347" s="51"/>
    </row>
    <row r="348" spans="1:35" ht="165" x14ac:dyDescent="0.25">
      <c r="A348" s="13" t="s">
        <v>657</v>
      </c>
      <c r="B348" s="13" t="s">
        <v>658</v>
      </c>
      <c r="C348" s="13" t="s">
        <v>357</v>
      </c>
      <c r="D348" s="13" t="s">
        <v>1816</v>
      </c>
      <c r="E348" s="13" t="s">
        <v>25</v>
      </c>
      <c r="O348" s="17" t="s">
        <v>1613</v>
      </c>
      <c r="Q348" s="13" t="s">
        <v>2416</v>
      </c>
      <c r="U348" s="42"/>
      <c r="AI348" s="51"/>
    </row>
    <row r="349" spans="1:35" ht="165" x14ac:dyDescent="0.25">
      <c r="A349" s="13" t="s">
        <v>657</v>
      </c>
      <c r="B349" s="13" t="s">
        <v>658</v>
      </c>
      <c r="C349" s="13" t="s">
        <v>357</v>
      </c>
      <c r="D349" s="13" t="s">
        <v>1815</v>
      </c>
      <c r="E349" s="13" t="s">
        <v>662</v>
      </c>
      <c r="N349" s="13" t="s">
        <v>659</v>
      </c>
      <c r="O349" s="17" t="s">
        <v>1613</v>
      </c>
      <c r="Q349" s="13" t="s">
        <v>2416</v>
      </c>
      <c r="U349" s="42"/>
      <c r="AI349" s="51"/>
    </row>
    <row r="350" spans="1:35" ht="165" x14ac:dyDescent="0.25">
      <c r="A350" s="13" t="s">
        <v>657</v>
      </c>
      <c r="B350" s="13" t="s">
        <v>658</v>
      </c>
      <c r="C350" s="13" t="s">
        <v>357</v>
      </c>
      <c r="D350" s="13" t="s">
        <v>1815</v>
      </c>
      <c r="E350" s="13" t="s">
        <v>424</v>
      </c>
      <c r="N350" s="13" t="s">
        <v>659</v>
      </c>
      <c r="O350" s="17" t="s">
        <v>1613</v>
      </c>
      <c r="Q350" s="13" t="s">
        <v>2416</v>
      </c>
      <c r="U350" s="42"/>
      <c r="AI350" s="51"/>
    </row>
    <row r="351" spans="1:35" ht="165" x14ac:dyDescent="0.25">
      <c r="A351" s="13" t="s">
        <v>657</v>
      </c>
      <c r="B351" s="13" t="s">
        <v>658</v>
      </c>
      <c r="C351" s="13" t="s">
        <v>357</v>
      </c>
      <c r="D351" s="13" t="s">
        <v>1815</v>
      </c>
      <c r="E351" s="13" t="s">
        <v>288</v>
      </c>
      <c r="N351" s="13" t="s">
        <v>659</v>
      </c>
      <c r="O351" s="17" t="s">
        <v>1613</v>
      </c>
      <c r="Q351" s="13" t="s">
        <v>2416</v>
      </c>
      <c r="U351" s="42"/>
      <c r="AI351" s="51"/>
    </row>
    <row r="352" spans="1:35" ht="165" x14ac:dyDescent="0.25">
      <c r="A352" s="13" t="s">
        <v>657</v>
      </c>
      <c r="B352" s="13" t="s">
        <v>658</v>
      </c>
      <c r="C352" s="13" t="s">
        <v>357</v>
      </c>
      <c r="D352" s="13" t="s">
        <v>1816</v>
      </c>
      <c r="E352" s="13" t="s">
        <v>54</v>
      </c>
      <c r="O352" s="17" t="s">
        <v>1613</v>
      </c>
      <c r="Q352" s="13" t="s">
        <v>2416</v>
      </c>
      <c r="U352" s="42"/>
      <c r="AI352" s="51"/>
    </row>
    <row r="353" spans="1:35" ht="165" x14ac:dyDescent="0.25">
      <c r="A353" s="13" t="s">
        <v>657</v>
      </c>
      <c r="B353" s="13" t="s">
        <v>658</v>
      </c>
      <c r="C353" s="13" t="s">
        <v>418</v>
      </c>
      <c r="D353" s="13" t="s">
        <v>1817</v>
      </c>
      <c r="E353" s="13" t="s">
        <v>37</v>
      </c>
      <c r="O353" s="17" t="s">
        <v>1613</v>
      </c>
      <c r="Q353" s="13" t="s">
        <v>2416</v>
      </c>
      <c r="U353" s="42"/>
      <c r="AI353" s="51"/>
    </row>
    <row r="354" spans="1:35" ht="165" x14ac:dyDescent="0.25">
      <c r="A354" s="13" t="s">
        <v>657</v>
      </c>
      <c r="B354" s="13" t="s">
        <v>658</v>
      </c>
      <c r="C354" s="13" t="s">
        <v>493</v>
      </c>
      <c r="D354" s="13" t="s">
        <v>1818</v>
      </c>
      <c r="E354" s="13" t="s">
        <v>662</v>
      </c>
      <c r="N354" s="13" t="s">
        <v>663</v>
      </c>
      <c r="O354" s="17" t="s">
        <v>1613</v>
      </c>
      <c r="Q354" s="13" t="s">
        <v>2416</v>
      </c>
      <c r="U354" s="42"/>
      <c r="AI354" s="51"/>
    </row>
    <row r="355" spans="1:35" ht="165" x14ac:dyDescent="0.25">
      <c r="A355" s="13" t="s">
        <v>657</v>
      </c>
      <c r="B355" s="13" t="s">
        <v>658</v>
      </c>
      <c r="C355" s="13" t="s">
        <v>493</v>
      </c>
      <c r="D355" s="13" t="s">
        <v>1818</v>
      </c>
      <c r="E355" s="13" t="s">
        <v>424</v>
      </c>
      <c r="N355" s="13" t="s">
        <v>663</v>
      </c>
      <c r="O355" s="17" t="s">
        <v>1613</v>
      </c>
      <c r="Q355" s="13" t="s">
        <v>2416</v>
      </c>
      <c r="U355" s="42"/>
      <c r="AI355" s="51"/>
    </row>
    <row r="356" spans="1:35" ht="165" x14ac:dyDescent="0.25">
      <c r="A356" s="13" t="s">
        <v>657</v>
      </c>
      <c r="B356" s="13" t="s">
        <v>658</v>
      </c>
      <c r="C356" s="13" t="s">
        <v>493</v>
      </c>
      <c r="D356" s="13" t="s">
        <v>1818</v>
      </c>
      <c r="E356" s="13" t="s">
        <v>664</v>
      </c>
      <c r="N356" s="13" t="s">
        <v>663</v>
      </c>
      <c r="O356" s="17" t="s">
        <v>1613</v>
      </c>
      <c r="Q356" s="13" t="s">
        <v>2416</v>
      </c>
      <c r="U356" s="42"/>
      <c r="AI356" s="51"/>
    </row>
    <row r="357" spans="1:35" ht="165" x14ac:dyDescent="0.25">
      <c r="A357" s="13" t="s">
        <v>657</v>
      </c>
      <c r="B357" s="13" t="s">
        <v>658</v>
      </c>
      <c r="C357" s="13" t="s">
        <v>493</v>
      </c>
      <c r="D357" s="13" t="s">
        <v>1818</v>
      </c>
      <c r="E357" s="13" t="s">
        <v>292</v>
      </c>
      <c r="N357" s="13" t="s">
        <v>663</v>
      </c>
      <c r="O357" s="17" t="s">
        <v>1613</v>
      </c>
      <c r="Q357" s="13" t="s">
        <v>2416</v>
      </c>
      <c r="U357" s="42"/>
      <c r="AI357" s="51"/>
    </row>
    <row r="358" spans="1:35" ht="165" x14ac:dyDescent="0.25">
      <c r="A358" s="13" t="s">
        <v>665</v>
      </c>
      <c r="B358" s="13" t="s">
        <v>666</v>
      </c>
      <c r="C358" s="13" t="s">
        <v>667</v>
      </c>
      <c r="D358" s="13" t="s">
        <v>1819</v>
      </c>
      <c r="E358" s="13" t="s">
        <v>37</v>
      </c>
      <c r="O358" s="17" t="s">
        <v>1613</v>
      </c>
      <c r="Q358" s="13" t="s">
        <v>2416</v>
      </c>
      <c r="U358" s="42"/>
      <c r="AI358" s="51"/>
    </row>
    <row r="359" spans="1:35" ht="165" x14ac:dyDescent="0.25">
      <c r="A359" s="13" t="s">
        <v>668</v>
      </c>
      <c r="B359" s="13" t="s">
        <v>669</v>
      </c>
      <c r="C359" s="13" t="s">
        <v>357</v>
      </c>
      <c r="D359" s="13" t="s">
        <v>1820</v>
      </c>
      <c r="E359" s="13" t="s">
        <v>287</v>
      </c>
      <c r="O359" s="17" t="s">
        <v>1613</v>
      </c>
      <c r="Q359" s="13" t="s">
        <v>2416</v>
      </c>
      <c r="U359" s="42"/>
      <c r="AI359" s="51"/>
    </row>
    <row r="360" spans="1:35" ht="165" x14ac:dyDescent="0.25">
      <c r="A360" s="13" t="s">
        <v>668</v>
      </c>
      <c r="B360" s="13" t="s">
        <v>669</v>
      </c>
      <c r="C360" s="13" t="s">
        <v>357</v>
      </c>
      <c r="D360" s="13" t="s">
        <v>1821</v>
      </c>
      <c r="E360" s="13" t="s">
        <v>54</v>
      </c>
      <c r="O360" s="17" t="s">
        <v>1613</v>
      </c>
      <c r="Q360" s="13" t="s">
        <v>2416</v>
      </c>
      <c r="U360" s="42"/>
      <c r="AI360" s="51"/>
    </row>
    <row r="361" spans="1:35" ht="165" x14ac:dyDescent="0.25">
      <c r="A361" s="13" t="s">
        <v>668</v>
      </c>
      <c r="B361" s="13" t="s">
        <v>669</v>
      </c>
      <c r="C361" s="13" t="s">
        <v>525</v>
      </c>
      <c r="D361" s="13" t="s">
        <v>1822</v>
      </c>
      <c r="E361" s="13" t="s">
        <v>37</v>
      </c>
      <c r="O361" s="17" t="s">
        <v>1613</v>
      </c>
      <c r="Q361" s="13" t="s">
        <v>2416</v>
      </c>
      <c r="U361" s="42"/>
      <c r="AI361" s="51"/>
    </row>
    <row r="362" spans="1:35" ht="409.5" x14ac:dyDescent="0.25">
      <c r="A362" s="13" t="s">
        <v>670</v>
      </c>
      <c r="D362" s="13" t="s">
        <v>1823</v>
      </c>
      <c r="E362" s="13" t="s">
        <v>25</v>
      </c>
      <c r="N362" s="13" t="s">
        <v>671</v>
      </c>
      <c r="O362" s="17" t="s">
        <v>1613</v>
      </c>
      <c r="Q362" s="13" t="s">
        <v>2416</v>
      </c>
      <c r="U362" s="42"/>
      <c r="AI362" s="51"/>
    </row>
    <row r="363" spans="1:35" ht="409.5" x14ac:dyDescent="0.25">
      <c r="A363" s="13" t="s">
        <v>672</v>
      </c>
      <c r="C363" s="13" t="s">
        <v>673</v>
      </c>
      <c r="D363" s="13" t="s">
        <v>1824</v>
      </c>
      <c r="E363" s="13" t="s">
        <v>54</v>
      </c>
      <c r="N363" s="13" t="s">
        <v>674</v>
      </c>
      <c r="O363" s="17" t="s">
        <v>1613</v>
      </c>
      <c r="Q363" s="13" t="s">
        <v>2416</v>
      </c>
      <c r="U363" s="42"/>
      <c r="AI363" s="51"/>
    </row>
    <row r="364" spans="1:35" ht="405" x14ac:dyDescent="0.25">
      <c r="A364" s="13" t="s">
        <v>672</v>
      </c>
      <c r="C364" s="13" t="s">
        <v>675</v>
      </c>
      <c r="D364" s="13" t="s">
        <v>1825</v>
      </c>
      <c r="E364" s="13" t="s">
        <v>54</v>
      </c>
      <c r="N364" s="13" t="s">
        <v>554</v>
      </c>
      <c r="O364" s="17" t="s">
        <v>1613</v>
      </c>
      <c r="Q364" s="13" t="s">
        <v>2416</v>
      </c>
      <c r="U364" s="42"/>
      <c r="AI364" s="51"/>
    </row>
    <row r="365" spans="1:35" ht="405" x14ac:dyDescent="0.25">
      <c r="A365" s="13" t="s">
        <v>676</v>
      </c>
      <c r="C365" s="13" t="s">
        <v>677</v>
      </c>
      <c r="D365" s="13" t="s">
        <v>1826</v>
      </c>
      <c r="E365" s="13" t="s">
        <v>54</v>
      </c>
      <c r="N365" s="13" t="s">
        <v>554</v>
      </c>
      <c r="O365" s="17" t="s">
        <v>1613</v>
      </c>
      <c r="Q365" s="13" t="s">
        <v>2416</v>
      </c>
      <c r="U365" s="42"/>
      <c r="AI365" s="51"/>
    </row>
    <row r="366" spans="1:35" ht="409.5" x14ac:dyDescent="0.25">
      <c r="A366" s="13" t="s">
        <v>678</v>
      </c>
      <c r="B366" s="13" t="s">
        <v>2141</v>
      </c>
      <c r="D366" s="13" t="s">
        <v>1827</v>
      </c>
      <c r="E366" s="13" t="s">
        <v>54</v>
      </c>
      <c r="N366" s="13" t="s">
        <v>679</v>
      </c>
      <c r="O366" s="17" t="s">
        <v>1613</v>
      </c>
      <c r="Q366" s="13" t="s">
        <v>2416</v>
      </c>
      <c r="U366" s="42"/>
      <c r="AI366" s="51"/>
    </row>
    <row r="367" spans="1:35" ht="409.5" x14ac:dyDescent="0.25">
      <c r="A367" s="13" t="s">
        <v>680</v>
      </c>
      <c r="B367" s="13" t="s">
        <v>2142</v>
      </c>
      <c r="C367" s="13" t="s">
        <v>649</v>
      </c>
      <c r="D367" s="13" t="s">
        <v>1828</v>
      </c>
      <c r="E367" s="13" t="s">
        <v>54</v>
      </c>
      <c r="N367" s="13" t="s">
        <v>681</v>
      </c>
      <c r="O367" s="17" t="s">
        <v>1613</v>
      </c>
      <c r="Q367" s="13" t="s">
        <v>2416</v>
      </c>
      <c r="U367" s="42"/>
      <c r="AI367" s="51"/>
    </row>
    <row r="368" spans="1:35" ht="165" x14ac:dyDescent="0.25">
      <c r="A368" s="13" t="s">
        <v>682</v>
      </c>
      <c r="D368" s="13" t="s">
        <v>1829</v>
      </c>
      <c r="E368" s="13" t="s">
        <v>36</v>
      </c>
      <c r="N368" s="13" t="s">
        <v>683</v>
      </c>
      <c r="O368" s="17" t="s">
        <v>1613</v>
      </c>
      <c r="Q368" s="13" t="s">
        <v>2416</v>
      </c>
      <c r="U368" s="42"/>
      <c r="AI368" s="51"/>
    </row>
    <row r="369" spans="1:35" ht="165" x14ac:dyDescent="0.25">
      <c r="A369" s="13" t="s">
        <v>682</v>
      </c>
      <c r="D369" s="13" t="s">
        <v>1829</v>
      </c>
      <c r="E369" s="13" t="s">
        <v>37</v>
      </c>
      <c r="N369" s="13" t="s">
        <v>683</v>
      </c>
      <c r="O369" s="17" t="s">
        <v>1613</v>
      </c>
      <c r="Q369" s="13" t="s">
        <v>2416</v>
      </c>
      <c r="U369" s="42"/>
      <c r="AI369" s="51"/>
    </row>
    <row r="370" spans="1:35" ht="165" x14ac:dyDescent="0.25">
      <c r="A370" s="13" t="s">
        <v>684</v>
      </c>
      <c r="D370" s="13" t="s">
        <v>1830</v>
      </c>
      <c r="E370" s="13" t="s">
        <v>48</v>
      </c>
      <c r="O370" s="17" t="s">
        <v>1613</v>
      </c>
      <c r="Q370" s="13" t="s">
        <v>2416</v>
      </c>
      <c r="U370" s="42"/>
      <c r="AI370" s="51"/>
    </row>
    <row r="371" spans="1:35" ht="165" x14ac:dyDescent="0.25">
      <c r="A371" s="13" t="s">
        <v>685</v>
      </c>
      <c r="B371" s="13" t="s">
        <v>2143</v>
      </c>
      <c r="D371" s="13" t="s">
        <v>1831</v>
      </c>
      <c r="E371" s="13" t="s">
        <v>37</v>
      </c>
      <c r="O371" s="17" t="s">
        <v>1613</v>
      </c>
      <c r="Q371" s="13" t="s">
        <v>2416</v>
      </c>
      <c r="U371" s="42"/>
      <c r="AI371" s="51"/>
    </row>
    <row r="372" spans="1:35" ht="165" x14ac:dyDescent="0.25">
      <c r="A372" s="13" t="s">
        <v>686</v>
      </c>
      <c r="B372" s="13" t="s">
        <v>2144</v>
      </c>
      <c r="D372" s="13" t="s">
        <v>1832</v>
      </c>
      <c r="E372" s="13" t="s">
        <v>37</v>
      </c>
      <c r="N372" s="13" t="s">
        <v>687</v>
      </c>
      <c r="O372" s="17" t="s">
        <v>1613</v>
      </c>
      <c r="Q372" s="13" t="s">
        <v>2416</v>
      </c>
      <c r="U372" s="42"/>
      <c r="AI372" s="51"/>
    </row>
    <row r="373" spans="1:35" ht="315" x14ac:dyDescent="0.25">
      <c r="A373" s="13" t="s">
        <v>688</v>
      </c>
      <c r="B373" s="13" t="s">
        <v>2145</v>
      </c>
      <c r="C373" s="13" t="s">
        <v>104</v>
      </c>
      <c r="D373" s="13" t="s">
        <v>1833</v>
      </c>
      <c r="E373" s="13" t="s">
        <v>54</v>
      </c>
      <c r="N373" s="13" t="s">
        <v>689</v>
      </c>
      <c r="O373" s="17" t="s">
        <v>1613</v>
      </c>
      <c r="Q373" s="13" t="s">
        <v>2416</v>
      </c>
      <c r="U373" s="42"/>
      <c r="AI373" s="51"/>
    </row>
    <row r="374" spans="1:35" ht="165" x14ac:dyDescent="0.25">
      <c r="A374" s="13" t="s">
        <v>690</v>
      </c>
      <c r="C374" s="13" t="s">
        <v>73</v>
      </c>
      <c r="D374" s="13" t="s">
        <v>1834</v>
      </c>
      <c r="E374" s="13" t="s">
        <v>70</v>
      </c>
      <c r="O374" s="17" t="s">
        <v>1613</v>
      </c>
      <c r="Q374" s="13" t="s">
        <v>2416</v>
      </c>
      <c r="U374" s="42"/>
      <c r="AI374" s="51"/>
    </row>
    <row r="375" spans="1:35" ht="165" x14ac:dyDescent="0.25">
      <c r="A375" s="13" t="s">
        <v>690</v>
      </c>
      <c r="C375" s="13" t="s">
        <v>73</v>
      </c>
      <c r="D375" s="13" t="s">
        <v>1834</v>
      </c>
      <c r="E375" s="13" t="s">
        <v>36</v>
      </c>
      <c r="O375" s="17" t="s">
        <v>1613</v>
      </c>
      <c r="Q375" s="13" t="s">
        <v>2416</v>
      </c>
      <c r="U375" s="42"/>
      <c r="AI375" s="51"/>
    </row>
    <row r="376" spans="1:35" ht="165" x14ac:dyDescent="0.25">
      <c r="A376" s="13" t="s">
        <v>690</v>
      </c>
      <c r="C376" s="13" t="s">
        <v>73</v>
      </c>
      <c r="D376" s="13" t="s">
        <v>1834</v>
      </c>
      <c r="E376" s="13" t="s">
        <v>37</v>
      </c>
      <c r="O376" s="17" t="s">
        <v>1613</v>
      </c>
      <c r="Q376" s="13" t="s">
        <v>2416</v>
      </c>
      <c r="U376" s="42"/>
      <c r="AI376" s="51"/>
    </row>
    <row r="377" spans="1:35" ht="165" x14ac:dyDescent="0.25">
      <c r="A377" s="13" t="s">
        <v>691</v>
      </c>
      <c r="B377" s="13" t="s">
        <v>2146</v>
      </c>
      <c r="D377" s="13" t="s">
        <v>1835</v>
      </c>
      <c r="E377" s="13" t="s">
        <v>43</v>
      </c>
      <c r="N377" s="13" t="s">
        <v>406</v>
      </c>
      <c r="O377" s="17" t="s">
        <v>1613</v>
      </c>
      <c r="Q377" s="13" t="s">
        <v>2416</v>
      </c>
      <c r="U377" s="42"/>
      <c r="AI377" s="51"/>
    </row>
    <row r="378" spans="1:35" ht="165" x14ac:dyDescent="0.25">
      <c r="A378" s="13" t="s">
        <v>692</v>
      </c>
      <c r="B378" s="13" t="s">
        <v>693</v>
      </c>
      <c r="C378" s="13" t="s">
        <v>487</v>
      </c>
      <c r="D378" s="13" t="s">
        <v>1836</v>
      </c>
      <c r="E378" s="13" t="s">
        <v>37</v>
      </c>
      <c r="O378" s="17" t="s">
        <v>1613</v>
      </c>
      <c r="Q378" s="13" t="s">
        <v>2416</v>
      </c>
      <c r="U378" s="42"/>
      <c r="AI378" s="51"/>
    </row>
    <row r="379" spans="1:35" ht="165" x14ac:dyDescent="0.25">
      <c r="A379" s="13" t="s">
        <v>694</v>
      </c>
      <c r="D379" s="13" t="s">
        <v>1837</v>
      </c>
      <c r="E379" s="13" t="s">
        <v>54</v>
      </c>
      <c r="N379" s="13" t="s">
        <v>545</v>
      </c>
      <c r="O379" s="17" t="s">
        <v>1613</v>
      </c>
      <c r="Q379" s="13" t="s">
        <v>2416</v>
      </c>
      <c r="U379" s="42"/>
      <c r="AI379" s="51"/>
    </row>
    <row r="380" spans="1:35" ht="165" x14ac:dyDescent="0.25">
      <c r="A380" s="13" t="s">
        <v>695</v>
      </c>
      <c r="B380" s="13" t="s">
        <v>2147</v>
      </c>
      <c r="D380" s="13" t="s">
        <v>1838</v>
      </c>
      <c r="E380" s="13" t="s">
        <v>467</v>
      </c>
      <c r="O380" s="17" t="s">
        <v>1613</v>
      </c>
      <c r="Q380" s="13" t="s">
        <v>2416</v>
      </c>
      <c r="U380" s="42"/>
      <c r="AI380" s="51"/>
    </row>
    <row r="381" spans="1:35" ht="165" x14ac:dyDescent="0.25">
      <c r="A381" s="13" t="s">
        <v>696</v>
      </c>
      <c r="B381" s="13" t="s">
        <v>2148</v>
      </c>
      <c r="D381" s="13" t="s">
        <v>1839</v>
      </c>
      <c r="E381" s="13" t="s">
        <v>37</v>
      </c>
      <c r="O381" s="17" t="s">
        <v>1613</v>
      </c>
      <c r="Q381" s="13" t="s">
        <v>2416</v>
      </c>
      <c r="U381" s="42"/>
      <c r="AI381" s="51"/>
    </row>
    <row r="382" spans="1:35" ht="165" x14ac:dyDescent="0.25">
      <c r="A382" s="13" t="s">
        <v>697</v>
      </c>
      <c r="C382" s="13" t="s">
        <v>698</v>
      </c>
      <c r="D382" s="13" t="s">
        <v>1840</v>
      </c>
      <c r="E382" s="13" t="s">
        <v>37</v>
      </c>
      <c r="N382" s="13" t="s">
        <v>699</v>
      </c>
      <c r="O382" s="17" t="s">
        <v>1613</v>
      </c>
      <c r="Q382" s="13" t="s">
        <v>2416</v>
      </c>
      <c r="U382" s="42"/>
      <c r="AI382" s="51"/>
    </row>
    <row r="383" spans="1:35" ht="165" x14ac:dyDescent="0.25">
      <c r="A383" s="13" t="s">
        <v>697</v>
      </c>
      <c r="C383" s="13" t="s">
        <v>700</v>
      </c>
      <c r="D383" s="13" t="s">
        <v>1840</v>
      </c>
      <c r="E383" s="13" t="s">
        <v>37</v>
      </c>
      <c r="N383" s="13" t="s">
        <v>699</v>
      </c>
      <c r="O383" s="17" t="s">
        <v>1613</v>
      </c>
      <c r="Q383" s="13" t="s">
        <v>2416</v>
      </c>
      <c r="U383" s="42"/>
      <c r="AI383" s="51"/>
    </row>
    <row r="384" spans="1:35" ht="165" x14ac:dyDescent="0.25">
      <c r="A384" s="13" t="s">
        <v>697</v>
      </c>
      <c r="C384" s="13" t="s">
        <v>701</v>
      </c>
      <c r="D384" s="13" t="s">
        <v>1840</v>
      </c>
      <c r="E384" s="13" t="s">
        <v>37</v>
      </c>
      <c r="N384" s="13" t="s">
        <v>699</v>
      </c>
      <c r="O384" s="17" t="s">
        <v>1613</v>
      </c>
      <c r="Q384" s="13" t="s">
        <v>2416</v>
      </c>
      <c r="U384" s="42"/>
      <c r="AI384" s="51"/>
    </row>
    <row r="385" spans="1:35" ht="165" x14ac:dyDescent="0.25">
      <c r="A385" s="13" t="s">
        <v>697</v>
      </c>
      <c r="C385" s="13" t="s">
        <v>703</v>
      </c>
      <c r="D385" s="13" t="s">
        <v>1840</v>
      </c>
      <c r="E385" s="13" t="s">
        <v>37</v>
      </c>
      <c r="N385" s="13" t="s">
        <v>699</v>
      </c>
      <c r="O385" s="17" t="s">
        <v>1613</v>
      </c>
      <c r="Q385" s="13" t="s">
        <v>2416</v>
      </c>
      <c r="U385" s="42"/>
      <c r="AI385" s="51"/>
    </row>
    <row r="386" spans="1:35" ht="165" x14ac:dyDescent="0.25">
      <c r="A386" s="13" t="s">
        <v>697</v>
      </c>
      <c r="C386" s="13" t="s">
        <v>704</v>
      </c>
      <c r="D386" s="13" t="s">
        <v>1840</v>
      </c>
      <c r="E386" s="13" t="s">
        <v>37</v>
      </c>
      <c r="N386" s="13" t="s">
        <v>705</v>
      </c>
      <c r="O386" s="17" t="s">
        <v>1613</v>
      </c>
      <c r="Q386" s="13" t="s">
        <v>2416</v>
      </c>
      <c r="U386" s="42"/>
      <c r="AI386" s="51"/>
    </row>
    <row r="387" spans="1:35" ht="165" x14ac:dyDescent="0.25">
      <c r="A387" s="13" t="s">
        <v>697</v>
      </c>
      <c r="C387" s="13" t="s">
        <v>706</v>
      </c>
      <c r="D387" s="13" t="s">
        <v>1840</v>
      </c>
      <c r="E387" s="13" t="s">
        <v>37</v>
      </c>
      <c r="N387" s="13" t="s">
        <v>699</v>
      </c>
      <c r="O387" s="17" t="s">
        <v>1613</v>
      </c>
      <c r="Q387" s="13" t="s">
        <v>2416</v>
      </c>
      <c r="U387" s="42"/>
      <c r="AI387" s="51"/>
    </row>
    <row r="388" spans="1:35" ht="165" x14ac:dyDescent="0.25">
      <c r="A388" s="13" t="s">
        <v>697</v>
      </c>
      <c r="C388" s="13" t="s">
        <v>707</v>
      </c>
      <c r="D388" s="13" t="s">
        <v>1840</v>
      </c>
      <c r="E388" s="13" t="s">
        <v>37</v>
      </c>
      <c r="N388" s="13" t="s">
        <v>699</v>
      </c>
      <c r="O388" s="17" t="s">
        <v>1613</v>
      </c>
      <c r="Q388" s="13" t="s">
        <v>2416</v>
      </c>
      <c r="U388" s="42"/>
      <c r="AI388" s="51"/>
    </row>
    <row r="389" spans="1:35" ht="165" x14ac:dyDescent="0.25">
      <c r="A389" s="13" t="s">
        <v>697</v>
      </c>
      <c r="C389" s="13" t="s">
        <v>708</v>
      </c>
      <c r="D389" s="13" t="s">
        <v>1840</v>
      </c>
      <c r="E389" s="13" t="s">
        <v>37</v>
      </c>
      <c r="N389" s="13" t="s">
        <v>702</v>
      </c>
      <c r="O389" s="17" t="s">
        <v>1613</v>
      </c>
      <c r="Q389" s="13" t="s">
        <v>2416</v>
      </c>
      <c r="U389" s="42"/>
      <c r="AI389" s="51"/>
    </row>
    <row r="390" spans="1:35" ht="165" x14ac:dyDescent="0.25">
      <c r="A390" s="13" t="s">
        <v>697</v>
      </c>
      <c r="C390" s="13" t="s">
        <v>709</v>
      </c>
      <c r="D390" s="13" t="s">
        <v>1840</v>
      </c>
      <c r="E390" s="13" t="s">
        <v>37</v>
      </c>
      <c r="N390" s="13" t="s">
        <v>699</v>
      </c>
      <c r="O390" s="17" t="s">
        <v>1613</v>
      </c>
      <c r="Q390" s="13" t="s">
        <v>2416</v>
      </c>
      <c r="U390" s="42"/>
      <c r="AI390" s="51"/>
    </row>
    <row r="391" spans="1:35" ht="165" x14ac:dyDescent="0.25">
      <c r="A391" s="13" t="s">
        <v>697</v>
      </c>
      <c r="C391" s="13" t="s">
        <v>710</v>
      </c>
      <c r="D391" s="13" t="s">
        <v>1840</v>
      </c>
      <c r="E391" s="13" t="s">
        <v>37</v>
      </c>
      <c r="N391" s="13" t="s">
        <v>699</v>
      </c>
      <c r="O391" s="17" t="s">
        <v>1613</v>
      </c>
      <c r="Q391" s="13" t="s">
        <v>2416</v>
      </c>
      <c r="U391" s="42"/>
      <c r="AI391" s="51"/>
    </row>
    <row r="392" spans="1:35" ht="165" x14ac:dyDescent="0.25">
      <c r="A392" s="13" t="s">
        <v>697</v>
      </c>
      <c r="C392" s="13" t="s">
        <v>711</v>
      </c>
      <c r="D392" s="13" t="s">
        <v>1840</v>
      </c>
      <c r="E392" s="13" t="s">
        <v>37</v>
      </c>
      <c r="N392" s="13" t="s">
        <v>699</v>
      </c>
      <c r="O392" s="17" t="s">
        <v>1613</v>
      </c>
      <c r="Q392" s="13" t="s">
        <v>2416</v>
      </c>
      <c r="U392" s="42"/>
      <c r="AI392" s="51"/>
    </row>
    <row r="393" spans="1:35" ht="165" x14ac:dyDescent="0.25">
      <c r="A393" s="13" t="s">
        <v>697</v>
      </c>
      <c r="C393" s="13" t="s">
        <v>712</v>
      </c>
      <c r="D393" s="13" t="s">
        <v>1840</v>
      </c>
      <c r="E393" s="13" t="s">
        <v>37</v>
      </c>
      <c r="N393" s="13" t="s">
        <v>699</v>
      </c>
      <c r="O393" s="17" t="s">
        <v>1613</v>
      </c>
      <c r="Q393" s="13" t="s">
        <v>2416</v>
      </c>
      <c r="U393" s="42"/>
      <c r="AI393" s="51"/>
    </row>
    <row r="394" spans="1:35" ht="165" x14ac:dyDescent="0.25">
      <c r="A394" s="13" t="s">
        <v>697</v>
      </c>
      <c r="C394" s="13" t="s">
        <v>713</v>
      </c>
      <c r="D394" s="13" t="s">
        <v>1840</v>
      </c>
      <c r="E394" s="13" t="s">
        <v>37</v>
      </c>
      <c r="N394" s="13" t="s">
        <v>699</v>
      </c>
      <c r="O394" s="17" t="s">
        <v>1613</v>
      </c>
      <c r="Q394" s="13" t="s">
        <v>2416</v>
      </c>
      <c r="U394" s="42"/>
      <c r="AI394" s="51"/>
    </row>
    <row r="395" spans="1:35" ht="165" x14ac:dyDescent="0.25">
      <c r="A395" s="13" t="s">
        <v>697</v>
      </c>
      <c r="C395" s="13" t="s">
        <v>714</v>
      </c>
      <c r="D395" s="13" t="s">
        <v>1840</v>
      </c>
      <c r="E395" s="13" t="s">
        <v>37</v>
      </c>
      <c r="N395" s="13" t="s">
        <v>699</v>
      </c>
      <c r="O395" s="17" t="s">
        <v>1613</v>
      </c>
      <c r="Q395" s="13" t="s">
        <v>2416</v>
      </c>
      <c r="U395" s="42"/>
      <c r="AI395" s="51"/>
    </row>
    <row r="396" spans="1:35" ht="165" x14ac:dyDescent="0.25">
      <c r="A396" s="13" t="s">
        <v>697</v>
      </c>
      <c r="C396" s="13" t="s">
        <v>715</v>
      </c>
      <c r="D396" s="13" t="s">
        <v>1840</v>
      </c>
      <c r="E396" s="13" t="s">
        <v>37</v>
      </c>
      <c r="N396" s="13" t="s">
        <v>702</v>
      </c>
      <c r="O396" s="17" t="s">
        <v>1613</v>
      </c>
      <c r="Q396" s="13" t="s">
        <v>2416</v>
      </c>
      <c r="U396" s="42"/>
      <c r="AI396" s="51"/>
    </row>
    <row r="397" spans="1:35" ht="165" x14ac:dyDescent="0.25">
      <c r="A397" s="13" t="s">
        <v>697</v>
      </c>
      <c r="C397" s="13" t="s">
        <v>716</v>
      </c>
      <c r="D397" s="13" t="s">
        <v>1840</v>
      </c>
      <c r="E397" s="13" t="s">
        <v>37</v>
      </c>
      <c r="N397" s="13" t="s">
        <v>702</v>
      </c>
      <c r="O397" s="17" t="s">
        <v>1613</v>
      </c>
      <c r="Q397" s="13" t="s">
        <v>2416</v>
      </c>
      <c r="U397" s="42"/>
      <c r="AI397" s="51"/>
    </row>
    <row r="398" spans="1:35" ht="165" x14ac:dyDescent="0.25">
      <c r="A398" s="13" t="s">
        <v>697</v>
      </c>
      <c r="C398" s="13" t="s">
        <v>717</v>
      </c>
      <c r="D398" s="13" t="s">
        <v>1840</v>
      </c>
      <c r="E398" s="13" t="s">
        <v>37</v>
      </c>
      <c r="N398" s="13" t="s">
        <v>699</v>
      </c>
      <c r="O398" s="17" t="s">
        <v>1613</v>
      </c>
      <c r="Q398" s="13" t="s">
        <v>2416</v>
      </c>
      <c r="U398" s="42"/>
      <c r="AI398" s="51"/>
    </row>
    <row r="399" spans="1:35" ht="165" x14ac:dyDescent="0.25">
      <c r="A399" s="13" t="s">
        <v>697</v>
      </c>
      <c r="C399" s="13" t="s">
        <v>718</v>
      </c>
      <c r="D399" s="13" t="s">
        <v>1840</v>
      </c>
      <c r="E399" s="13" t="s">
        <v>37</v>
      </c>
      <c r="N399" s="13" t="s">
        <v>699</v>
      </c>
      <c r="O399" s="17" t="s">
        <v>1613</v>
      </c>
      <c r="Q399" s="13" t="s">
        <v>2416</v>
      </c>
      <c r="U399" s="42"/>
      <c r="AI399" s="51"/>
    </row>
    <row r="400" spans="1:35" ht="165" x14ac:dyDescent="0.25">
      <c r="A400" s="13" t="s">
        <v>697</v>
      </c>
      <c r="C400" s="13" t="s">
        <v>719</v>
      </c>
      <c r="D400" s="13" t="s">
        <v>1840</v>
      </c>
      <c r="E400" s="13" t="s">
        <v>37</v>
      </c>
      <c r="N400" s="13" t="s">
        <v>702</v>
      </c>
      <c r="O400" s="17" t="s">
        <v>1613</v>
      </c>
      <c r="Q400" s="13" t="s">
        <v>2416</v>
      </c>
      <c r="U400" s="42"/>
      <c r="AI400" s="51"/>
    </row>
    <row r="401" spans="1:35" ht="165" x14ac:dyDescent="0.25">
      <c r="A401" s="13" t="s">
        <v>697</v>
      </c>
      <c r="C401" s="13" t="s">
        <v>720</v>
      </c>
      <c r="D401" s="13" t="s">
        <v>1840</v>
      </c>
      <c r="E401" s="13" t="s">
        <v>37</v>
      </c>
      <c r="N401" s="13" t="s">
        <v>699</v>
      </c>
      <c r="O401" s="17" t="s">
        <v>1613</v>
      </c>
      <c r="Q401" s="13" t="s">
        <v>2416</v>
      </c>
      <c r="U401" s="42"/>
      <c r="AI401" s="51"/>
    </row>
    <row r="402" spans="1:35" ht="165" x14ac:dyDescent="0.25">
      <c r="A402" s="13" t="s">
        <v>697</v>
      </c>
      <c r="C402" s="13" t="s">
        <v>721</v>
      </c>
      <c r="D402" s="13" t="s">
        <v>1840</v>
      </c>
      <c r="E402" s="13" t="s">
        <v>37</v>
      </c>
      <c r="N402" s="13" t="s">
        <v>699</v>
      </c>
      <c r="O402" s="17" t="s">
        <v>1613</v>
      </c>
      <c r="Q402" s="13" t="s">
        <v>2416</v>
      </c>
      <c r="U402" s="42"/>
      <c r="AI402" s="51"/>
    </row>
    <row r="403" spans="1:35" ht="165" x14ac:dyDescent="0.25">
      <c r="A403" s="13" t="s">
        <v>697</v>
      </c>
      <c r="C403" s="13" t="s">
        <v>722</v>
      </c>
      <c r="D403" s="13" t="s">
        <v>1840</v>
      </c>
      <c r="E403" s="13" t="s">
        <v>37</v>
      </c>
      <c r="N403" s="13" t="s">
        <v>702</v>
      </c>
      <c r="O403" s="17" t="s">
        <v>1613</v>
      </c>
      <c r="Q403" s="13" t="s">
        <v>2416</v>
      </c>
      <c r="U403" s="42"/>
      <c r="AI403" s="51"/>
    </row>
    <row r="404" spans="1:35" ht="165" x14ac:dyDescent="0.25">
      <c r="A404" s="13" t="s">
        <v>697</v>
      </c>
      <c r="C404" s="13" t="s">
        <v>723</v>
      </c>
      <c r="D404" s="13" t="s">
        <v>1840</v>
      </c>
      <c r="E404" s="13" t="s">
        <v>37</v>
      </c>
      <c r="N404" s="13" t="s">
        <v>702</v>
      </c>
      <c r="O404" s="17" t="s">
        <v>1613</v>
      </c>
      <c r="Q404" s="13" t="s">
        <v>2416</v>
      </c>
      <c r="U404" s="42"/>
      <c r="AI404" s="51"/>
    </row>
    <row r="405" spans="1:35" ht="165" x14ac:dyDescent="0.25">
      <c r="A405" s="13" t="s">
        <v>697</v>
      </c>
      <c r="C405" s="13" t="s">
        <v>724</v>
      </c>
      <c r="D405" s="13" t="s">
        <v>1840</v>
      </c>
      <c r="E405" s="13" t="s">
        <v>37</v>
      </c>
      <c r="N405" s="13" t="s">
        <v>702</v>
      </c>
      <c r="O405" s="17" t="s">
        <v>1613</v>
      </c>
      <c r="Q405" s="13" t="s">
        <v>2416</v>
      </c>
      <c r="U405" s="42"/>
      <c r="AI405" s="51"/>
    </row>
    <row r="406" spans="1:35" ht="165" x14ac:dyDescent="0.25">
      <c r="A406" s="13" t="s">
        <v>697</v>
      </c>
      <c r="C406" s="13" t="s">
        <v>725</v>
      </c>
      <c r="D406" s="13" t="s">
        <v>1840</v>
      </c>
      <c r="E406" s="13" t="s">
        <v>37</v>
      </c>
      <c r="N406" s="13" t="s">
        <v>699</v>
      </c>
      <c r="O406" s="17" t="s">
        <v>1613</v>
      </c>
      <c r="Q406" s="13" t="s">
        <v>2416</v>
      </c>
      <c r="U406" s="42"/>
      <c r="AI406" s="51"/>
    </row>
    <row r="407" spans="1:35" ht="240" x14ac:dyDescent="0.25">
      <c r="A407" s="13" t="s">
        <v>726</v>
      </c>
      <c r="B407" s="13" t="s">
        <v>2149</v>
      </c>
      <c r="D407" s="13" t="s">
        <v>1841</v>
      </c>
      <c r="E407" s="13" t="s">
        <v>37</v>
      </c>
      <c r="O407" s="17" t="s">
        <v>1613</v>
      </c>
      <c r="Q407" s="13" t="s">
        <v>2416</v>
      </c>
      <c r="U407" s="42"/>
      <c r="AI407" s="51"/>
    </row>
    <row r="408" spans="1:35" ht="270" x14ac:dyDescent="0.25">
      <c r="A408" s="13" t="s">
        <v>727</v>
      </c>
      <c r="B408" s="13" t="s">
        <v>2150</v>
      </c>
      <c r="D408" s="13" t="s">
        <v>1842</v>
      </c>
      <c r="E408" s="13" t="s">
        <v>37</v>
      </c>
      <c r="O408" s="17" t="s">
        <v>1613</v>
      </c>
      <c r="Q408" s="13" t="s">
        <v>2416</v>
      </c>
      <c r="U408" s="42"/>
      <c r="AI408" s="51"/>
    </row>
    <row r="409" spans="1:35" ht="330" x14ac:dyDescent="0.25">
      <c r="A409" s="13" t="s">
        <v>728</v>
      </c>
      <c r="B409" s="13" t="s">
        <v>2151</v>
      </c>
      <c r="D409" s="13" t="s">
        <v>1843</v>
      </c>
      <c r="E409" s="13" t="s">
        <v>37</v>
      </c>
      <c r="O409" s="17" t="s">
        <v>1613</v>
      </c>
      <c r="Q409" s="13" t="s">
        <v>2416</v>
      </c>
      <c r="U409" s="42"/>
      <c r="AI409" s="51"/>
    </row>
    <row r="410" spans="1:35" ht="165" x14ac:dyDescent="0.25">
      <c r="A410" s="13" t="s">
        <v>729</v>
      </c>
      <c r="B410" s="13" t="s">
        <v>2152</v>
      </c>
      <c r="D410" s="13" t="s">
        <v>1844</v>
      </c>
      <c r="E410" s="13" t="s">
        <v>37</v>
      </c>
      <c r="N410" s="13" t="s">
        <v>730</v>
      </c>
      <c r="O410" s="17" t="s">
        <v>1613</v>
      </c>
      <c r="Q410" s="13" t="s">
        <v>2416</v>
      </c>
      <c r="U410" s="42"/>
      <c r="AI410" s="51"/>
    </row>
    <row r="411" spans="1:35" ht="165" x14ac:dyDescent="0.25">
      <c r="A411" s="13" t="s">
        <v>731</v>
      </c>
      <c r="B411" s="13" t="s">
        <v>2153</v>
      </c>
      <c r="D411" s="13" t="s">
        <v>1845</v>
      </c>
      <c r="E411" s="13" t="s">
        <v>25</v>
      </c>
      <c r="O411" s="17" t="s">
        <v>1613</v>
      </c>
      <c r="Q411" s="13" t="s">
        <v>2416</v>
      </c>
      <c r="U411" s="42"/>
      <c r="AI411" s="51"/>
    </row>
    <row r="412" spans="1:35" ht="165" x14ac:dyDescent="0.25">
      <c r="A412" s="13" t="s">
        <v>731</v>
      </c>
      <c r="B412" s="13" t="s">
        <v>2153</v>
      </c>
      <c r="D412" s="13" t="s">
        <v>1845</v>
      </c>
      <c r="E412" s="13" t="s">
        <v>37</v>
      </c>
      <c r="O412" s="17" t="s">
        <v>1613</v>
      </c>
      <c r="Q412" s="13" t="s">
        <v>2416</v>
      </c>
      <c r="U412" s="42"/>
      <c r="AI412" s="51"/>
    </row>
    <row r="413" spans="1:35" ht="165" x14ac:dyDescent="0.25">
      <c r="A413" s="13" t="s">
        <v>732</v>
      </c>
      <c r="D413" s="13" t="s">
        <v>1846</v>
      </c>
      <c r="E413" s="13" t="s">
        <v>37</v>
      </c>
      <c r="O413" s="17" t="s">
        <v>1613</v>
      </c>
      <c r="Q413" s="13" t="s">
        <v>2416</v>
      </c>
      <c r="U413" s="42"/>
      <c r="AI413" s="51"/>
    </row>
    <row r="414" spans="1:35" ht="165" x14ac:dyDescent="0.25">
      <c r="A414" s="13" t="s">
        <v>733</v>
      </c>
      <c r="C414" s="13" t="s">
        <v>734</v>
      </c>
      <c r="D414" s="13" t="s">
        <v>1847</v>
      </c>
      <c r="E414" s="13" t="s">
        <v>37</v>
      </c>
      <c r="O414" s="17" t="s">
        <v>1613</v>
      </c>
      <c r="Q414" s="13" t="s">
        <v>2416</v>
      </c>
      <c r="U414" s="42"/>
      <c r="AI414" s="51"/>
    </row>
    <row r="415" spans="1:35" ht="165" x14ac:dyDescent="0.25">
      <c r="A415" s="13" t="s">
        <v>733</v>
      </c>
      <c r="C415" s="13" t="s">
        <v>735</v>
      </c>
      <c r="D415" s="13" t="s">
        <v>1847</v>
      </c>
      <c r="E415" s="13" t="s">
        <v>37</v>
      </c>
      <c r="O415" s="17" t="s">
        <v>1613</v>
      </c>
      <c r="Q415" s="13" t="s">
        <v>2416</v>
      </c>
      <c r="U415" s="42"/>
      <c r="AI415" s="51"/>
    </row>
    <row r="416" spans="1:35" ht="165" x14ac:dyDescent="0.25">
      <c r="A416" s="13" t="s">
        <v>733</v>
      </c>
      <c r="C416" s="13" t="s">
        <v>736</v>
      </c>
      <c r="D416" s="13" t="s">
        <v>1847</v>
      </c>
      <c r="E416" s="13" t="s">
        <v>37</v>
      </c>
      <c r="O416" s="17" t="s">
        <v>1613</v>
      </c>
      <c r="Q416" s="13" t="s">
        <v>2416</v>
      </c>
      <c r="U416" s="42"/>
      <c r="AI416" s="51"/>
    </row>
    <row r="417" spans="1:35" ht="165" x14ac:dyDescent="0.25">
      <c r="A417" s="13" t="s">
        <v>733</v>
      </c>
      <c r="C417" s="13" t="s">
        <v>737</v>
      </c>
      <c r="D417" s="13" t="s">
        <v>1847</v>
      </c>
      <c r="E417" s="13" t="s">
        <v>37</v>
      </c>
      <c r="O417" s="17" t="s">
        <v>1613</v>
      </c>
      <c r="Q417" s="13" t="s">
        <v>2416</v>
      </c>
      <c r="U417" s="42"/>
      <c r="AI417" s="51"/>
    </row>
    <row r="418" spans="1:35" ht="165" x14ac:dyDescent="0.25">
      <c r="A418" s="13" t="s">
        <v>738</v>
      </c>
      <c r="B418" s="13" t="s">
        <v>739</v>
      </c>
      <c r="D418" s="13" t="s">
        <v>1848</v>
      </c>
      <c r="E418" s="13" t="s">
        <v>36</v>
      </c>
      <c r="N418" s="13" t="s">
        <v>545</v>
      </c>
      <c r="O418" s="17" t="s">
        <v>1613</v>
      </c>
      <c r="Q418" s="13" t="s">
        <v>2416</v>
      </c>
      <c r="U418" s="42"/>
      <c r="AI418" s="51"/>
    </row>
    <row r="419" spans="1:35" ht="165" x14ac:dyDescent="0.25">
      <c r="A419" s="13" t="s">
        <v>738</v>
      </c>
      <c r="B419" s="13" t="s">
        <v>739</v>
      </c>
      <c r="D419" s="13" t="s">
        <v>1848</v>
      </c>
      <c r="E419" s="13" t="s">
        <v>37</v>
      </c>
      <c r="N419" s="13" t="s">
        <v>545</v>
      </c>
      <c r="O419" s="17" t="s">
        <v>1613</v>
      </c>
      <c r="Q419" s="13" t="s">
        <v>2416</v>
      </c>
      <c r="U419" s="42"/>
      <c r="AI419" s="51"/>
    </row>
    <row r="420" spans="1:35" ht="409.5" x14ac:dyDescent="0.25">
      <c r="A420" s="13" t="s">
        <v>740</v>
      </c>
      <c r="B420" s="13" t="s">
        <v>2154</v>
      </c>
      <c r="D420" s="13" t="s">
        <v>1849</v>
      </c>
      <c r="E420" s="13" t="s">
        <v>290</v>
      </c>
      <c r="N420" s="13" t="s">
        <v>741</v>
      </c>
      <c r="O420" s="17" t="s">
        <v>1613</v>
      </c>
      <c r="Q420" s="13" t="s">
        <v>2416</v>
      </c>
      <c r="U420" s="42"/>
      <c r="AI420" s="51"/>
    </row>
    <row r="421" spans="1:35" ht="409.5" x14ac:dyDescent="0.25">
      <c r="A421" s="13" t="s">
        <v>740</v>
      </c>
      <c r="B421" s="13" t="s">
        <v>2154</v>
      </c>
      <c r="D421" s="13" t="s">
        <v>1849</v>
      </c>
      <c r="E421" s="13" t="s">
        <v>54</v>
      </c>
      <c r="N421" s="13" t="s">
        <v>741</v>
      </c>
      <c r="O421" s="17" t="s">
        <v>1613</v>
      </c>
      <c r="Q421" s="13" t="s">
        <v>2416</v>
      </c>
      <c r="U421" s="42"/>
      <c r="AI421" s="51"/>
    </row>
    <row r="422" spans="1:35" ht="409.5" x14ac:dyDescent="0.25">
      <c r="A422" s="13" t="s">
        <v>742</v>
      </c>
      <c r="B422" s="13" t="s">
        <v>2155</v>
      </c>
      <c r="D422" s="13" t="s">
        <v>1850</v>
      </c>
      <c r="E422" s="13" t="s">
        <v>290</v>
      </c>
      <c r="N422" s="13" t="s">
        <v>743</v>
      </c>
      <c r="O422" s="17" t="s">
        <v>1613</v>
      </c>
      <c r="Q422" s="13" t="s">
        <v>2416</v>
      </c>
      <c r="U422" s="42"/>
      <c r="AI422" s="51"/>
    </row>
    <row r="423" spans="1:35" ht="409.5" x14ac:dyDescent="0.25">
      <c r="A423" s="13" t="s">
        <v>742</v>
      </c>
      <c r="B423" s="13" t="s">
        <v>2155</v>
      </c>
      <c r="D423" s="13" t="s">
        <v>1850</v>
      </c>
      <c r="E423" s="13" t="s">
        <v>54</v>
      </c>
      <c r="N423" s="13" t="s">
        <v>743</v>
      </c>
      <c r="O423" s="17" t="s">
        <v>1613</v>
      </c>
      <c r="Q423" s="13" t="s">
        <v>2416</v>
      </c>
      <c r="U423" s="42"/>
      <c r="AI423" s="51"/>
    </row>
    <row r="424" spans="1:35" ht="165" x14ac:dyDescent="0.25">
      <c r="A424" s="13" t="s">
        <v>745</v>
      </c>
      <c r="B424" s="13" t="s">
        <v>746</v>
      </c>
      <c r="D424" s="13" t="s">
        <v>1851</v>
      </c>
      <c r="E424" s="13" t="s">
        <v>37</v>
      </c>
      <c r="N424" s="13" t="s">
        <v>747</v>
      </c>
      <c r="O424" s="17" t="s">
        <v>1613</v>
      </c>
      <c r="Q424" s="13" t="s">
        <v>2416</v>
      </c>
      <c r="U424" s="42"/>
      <c r="AI424" s="51"/>
    </row>
    <row r="425" spans="1:35" ht="165" x14ac:dyDescent="0.25">
      <c r="A425" s="13" t="s">
        <v>749</v>
      </c>
      <c r="B425" s="13" t="s">
        <v>750</v>
      </c>
      <c r="D425" s="13" t="s">
        <v>1852</v>
      </c>
      <c r="E425" s="13" t="s">
        <v>70</v>
      </c>
      <c r="O425" s="17" t="s">
        <v>1613</v>
      </c>
      <c r="Q425" s="13" t="s">
        <v>2416</v>
      </c>
      <c r="U425" s="42"/>
      <c r="AI425" s="51"/>
    </row>
    <row r="426" spans="1:35" ht="165" x14ac:dyDescent="0.25">
      <c r="A426" s="13" t="s">
        <v>749</v>
      </c>
      <c r="B426" s="13" t="s">
        <v>750</v>
      </c>
      <c r="D426" s="13" t="s">
        <v>1853</v>
      </c>
      <c r="E426" s="13" t="s">
        <v>37</v>
      </c>
      <c r="O426" s="17" t="s">
        <v>1613</v>
      </c>
      <c r="Q426" s="13" t="s">
        <v>2416</v>
      </c>
      <c r="U426" s="42"/>
      <c r="AI426" s="51"/>
    </row>
    <row r="427" spans="1:35" ht="165" x14ac:dyDescent="0.25">
      <c r="A427" s="13" t="s">
        <v>751</v>
      </c>
      <c r="D427" s="13" t="s">
        <v>1854</v>
      </c>
      <c r="E427" s="13" t="s">
        <v>36</v>
      </c>
      <c r="O427" s="17" t="s">
        <v>1613</v>
      </c>
      <c r="Q427" s="13" t="s">
        <v>2416</v>
      </c>
      <c r="U427" s="42"/>
      <c r="AI427" s="51"/>
    </row>
    <row r="428" spans="1:35" ht="165" x14ac:dyDescent="0.25">
      <c r="A428" s="13" t="s">
        <v>751</v>
      </c>
      <c r="D428" s="13" t="s">
        <v>1854</v>
      </c>
      <c r="E428" s="13" t="s">
        <v>37</v>
      </c>
      <c r="O428" s="17" t="s">
        <v>1613</v>
      </c>
      <c r="Q428" s="13" t="s">
        <v>2416</v>
      </c>
      <c r="U428" s="42"/>
      <c r="AI428" s="51"/>
    </row>
    <row r="429" spans="1:35" ht="165" x14ac:dyDescent="0.25">
      <c r="A429" s="13" t="s">
        <v>752</v>
      </c>
      <c r="D429" s="13" t="s">
        <v>1855</v>
      </c>
      <c r="E429" s="13" t="s">
        <v>43</v>
      </c>
      <c r="N429" s="13" t="s">
        <v>753</v>
      </c>
      <c r="O429" s="17" t="s">
        <v>1613</v>
      </c>
      <c r="Q429" s="13" t="s">
        <v>2416</v>
      </c>
      <c r="U429" s="42"/>
      <c r="AI429" s="51"/>
    </row>
    <row r="430" spans="1:35" ht="165" x14ac:dyDescent="0.25">
      <c r="A430" s="13" t="s">
        <v>752</v>
      </c>
      <c r="D430" s="13" t="s">
        <v>1855</v>
      </c>
      <c r="E430" s="13" t="s">
        <v>413</v>
      </c>
      <c r="N430" s="13" t="s">
        <v>754</v>
      </c>
      <c r="O430" s="17" t="s">
        <v>1613</v>
      </c>
      <c r="Q430" s="13" t="s">
        <v>2416</v>
      </c>
      <c r="U430" s="42"/>
      <c r="AI430" s="51"/>
    </row>
    <row r="431" spans="1:35" ht="375" x14ac:dyDescent="0.25">
      <c r="A431" s="13" t="s">
        <v>755</v>
      </c>
      <c r="B431" s="13" t="s">
        <v>2156</v>
      </c>
      <c r="D431" s="13" t="s">
        <v>1745</v>
      </c>
      <c r="E431" s="13" t="s">
        <v>744</v>
      </c>
      <c r="N431" s="13" t="s">
        <v>756</v>
      </c>
      <c r="O431" s="17" t="s">
        <v>1613</v>
      </c>
      <c r="Q431" s="13" t="s">
        <v>2416</v>
      </c>
      <c r="U431" s="42"/>
      <c r="AI431" s="51"/>
    </row>
    <row r="432" spans="1:35" ht="165" x14ac:dyDescent="0.25">
      <c r="A432" s="13" t="s">
        <v>757</v>
      </c>
      <c r="B432" s="13" t="s">
        <v>2157</v>
      </c>
      <c r="D432" s="13" t="s">
        <v>1856</v>
      </c>
      <c r="E432" s="13" t="s">
        <v>25</v>
      </c>
      <c r="N432" s="13" t="s">
        <v>758</v>
      </c>
      <c r="O432" s="17" t="s">
        <v>1613</v>
      </c>
      <c r="Q432" s="13" t="s">
        <v>2416</v>
      </c>
      <c r="U432" s="42"/>
      <c r="AI432" s="51"/>
    </row>
    <row r="433" spans="1:35" ht="165" x14ac:dyDescent="0.25">
      <c r="A433" s="13" t="s">
        <v>757</v>
      </c>
      <c r="B433" s="13" t="s">
        <v>2157</v>
      </c>
      <c r="D433" s="13" t="s">
        <v>1856</v>
      </c>
      <c r="E433" s="13" t="s">
        <v>37</v>
      </c>
      <c r="N433" s="13" t="s">
        <v>758</v>
      </c>
      <c r="O433" s="17" t="s">
        <v>1613</v>
      </c>
      <c r="Q433" s="13" t="s">
        <v>2416</v>
      </c>
      <c r="U433" s="42"/>
      <c r="AI433" s="51"/>
    </row>
    <row r="434" spans="1:35" ht="165" x14ac:dyDescent="0.25">
      <c r="A434" s="13" t="s">
        <v>759</v>
      </c>
      <c r="C434" s="13" t="s">
        <v>760</v>
      </c>
      <c r="D434" s="13" t="s">
        <v>1857</v>
      </c>
      <c r="E434" s="13" t="s">
        <v>290</v>
      </c>
      <c r="N434" s="13" t="s">
        <v>392</v>
      </c>
      <c r="O434" s="17" t="s">
        <v>1613</v>
      </c>
      <c r="Q434" s="13" t="s">
        <v>2416</v>
      </c>
      <c r="U434" s="42"/>
      <c r="AI434" s="51"/>
    </row>
    <row r="435" spans="1:35" ht="165" x14ac:dyDescent="0.25">
      <c r="A435" s="13" t="s">
        <v>759</v>
      </c>
      <c r="C435" s="13" t="s">
        <v>760</v>
      </c>
      <c r="D435" s="13" t="s">
        <v>1857</v>
      </c>
      <c r="E435" s="13" t="s">
        <v>54</v>
      </c>
      <c r="N435" s="13" t="s">
        <v>761</v>
      </c>
      <c r="O435" s="17" t="s">
        <v>1613</v>
      </c>
      <c r="Q435" s="13" t="s">
        <v>2416</v>
      </c>
      <c r="U435" s="42"/>
      <c r="AI435" s="51"/>
    </row>
    <row r="436" spans="1:35" ht="165" x14ac:dyDescent="0.25">
      <c r="A436" s="13" t="s">
        <v>762</v>
      </c>
      <c r="C436" s="13" t="s">
        <v>763</v>
      </c>
      <c r="D436" s="13" t="s">
        <v>1857</v>
      </c>
      <c r="E436" s="13" t="s">
        <v>290</v>
      </c>
      <c r="N436" s="13" t="s">
        <v>392</v>
      </c>
      <c r="O436" s="17" t="s">
        <v>1613</v>
      </c>
      <c r="Q436" s="13" t="s">
        <v>2416</v>
      </c>
      <c r="U436" s="42"/>
      <c r="AI436" s="51"/>
    </row>
    <row r="437" spans="1:35" ht="165" x14ac:dyDescent="0.25">
      <c r="A437" s="13" t="s">
        <v>762</v>
      </c>
      <c r="C437" s="13" t="s">
        <v>763</v>
      </c>
      <c r="D437" s="13" t="s">
        <v>1858</v>
      </c>
      <c r="E437" s="13" t="s">
        <v>54</v>
      </c>
      <c r="N437" s="13" t="s">
        <v>761</v>
      </c>
      <c r="O437" s="17" t="s">
        <v>1613</v>
      </c>
      <c r="Q437" s="13" t="s">
        <v>2416</v>
      </c>
      <c r="U437" s="42"/>
      <c r="AI437" s="51"/>
    </row>
    <row r="438" spans="1:35" ht="195" x14ac:dyDescent="0.25">
      <c r="A438" s="13" t="s">
        <v>764</v>
      </c>
      <c r="B438" s="13" t="s">
        <v>2158</v>
      </c>
      <c r="C438" s="13" t="s">
        <v>765</v>
      </c>
      <c r="D438" s="13" t="s">
        <v>1859</v>
      </c>
      <c r="E438" s="13" t="s">
        <v>54</v>
      </c>
      <c r="N438" s="13" t="s">
        <v>225</v>
      </c>
      <c r="O438" s="17" t="s">
        <v>1613</v>
      </c>
      <c r="Q438" s="13" t="s">
        <v>2416</v>
      </c>
      <c r="U438" s="42"/>
      <c r="AI438" s="51"/>
    </row>
    <row r="439" spans="1:35" ht="165" x14ac:dyDescent="0.25">
      <c r="A439" s="13" t="s">
        <v>766</v>
      </c>
      <c r="C439" s="13" t="s">
        <v>325</v>
      </c>
      <c r="D439" s="13" t="s">
        <v>1860</v>
      </c>
      <c r="E439" s="13" t="s">
        <v>37</v>
      </c>
      <c r="N439" s="13" t="s">
        <v>521</v>
      </c>
      <c r="O439" s="17" t="s">
        <v>1613</v>
      </c>
      <c r="Q439" s="13" t="s">
        <v>2416</v>
      </c>
      <c r="U439" s="42"/>
      <c r="AI439" s="51"/>
    </row>
    <row r="440" spans="1:35" ht="165" x14ac:dyDescent="0.25">
      <c r="A440" s="13" t="s">
        <v>767</v>
      </c>
      <c r="D440" s="13" t="s">
        <v>1861</v>
      </c>
      <c r="E440" s="13" t="s">
        <v>229</v>
      </c>
      <c r="N440" s="13" t="s">
        <v>230</v>
      </c>
      <c r="O440" s="17" t="s">
        <v>1613</v>
      </c>
      <c r="Q440" s="13" t="s">
        <v>2416</v>
      </c>
      <c r="U440" s="42"/>
      <c r="AI440" s="51"/>
    </row>
    <row r="441" spans="1:35" ht="165" x14ac:dyDescent="0.25">
      <c r="A441" s="13" t="s">
        <v>768</v>
      </c>
      <c r="B441" s="13" t="s">
        <v>769</v>
      </c>
      <c r="D441" s="13" t="s">
        <v>1862</v>
      </c>
      <c r="E441" s="13" t="s">
        <v>47</v>
      </c>
      <c r="N441" s="13" t="s">
        <v>601</v>
      </c>
      <c r="O441" s="17" t="s">
        <v>1613</v>
      </c>
      <c r="Q441" s="13" t="s">
        <v>2416</v>
      </c>
      <c r="U441" s="42"/>
      <c r="AI441" s="51"/>
    </row>
    <row r="442" spans="1:35" ht="165" x14ac:dyDescent="0.25">
      <c r="A442" s="13" t="s">
        <v>768</v>
      </c>
      <c r="B442" s="13" t="s">
        <v>769</v>
      </c>
      <c r="D442" s="13" t="s">
        <v>1862</v>
      </c>
      <c r="E442" s="13" t="s">
        <v>37</v>
      </c>
      <c r="N442" s="13" t="s">
        <v>601</v>
      </c>
      <c r="O442" s="17" t="s">
        <v>1613</v>
      </c>
      <c r="Q442" s="13" t="s">
        <v>2416</v>
      </c>
      <c r="U442" s="42"/>
      <c r="AI442" s="51"/>
    </row>
    <row r="443" spans="1:35" ht="165" x14ac:dyDescent="0.25">
      <c r="A443" s="13" t="s">
        <v>770</v>
      </c>
      <c r="C443" s="13" t="s">
        <v>771</v>
      </c>
      <c r="D443" s="13" t="s">
        <v>1863</v>
      </c>
      <c r="E443" s="13" t="s">
        <v>37</v>
      </c>
      <c r="O443" s="17" t="s">
        <v>1613</v>
      </c>
      <c r="Q443" s="13" t="s">
        <v>2416</v>
      </c>
      <c r="U443" s="42"/>
      <c r="AI443" s="51"/>
    </row>
    <row r="444" spans="1:35" ht="165" x14ac:dyDescent="0.25">
      <c r="A444" s="13" t="s">
        <v>772</v>
      </c>
      <c r="C444" s="13" t="s">
        <v>773</v>
      </c>
      <c r="D444" s="13" t="s">
        <v>1864</v>
      </c>
      <c r="E444" s="13" t="s">
        <v>37</v>
      </c>
      <c r="O444" s="17" t="s">
        <v>1613</v>
      </c>
      <c r="Q444" s="13" t="s">
        <v>2416</v>
      </c>
      <c r="U444" s="42"/>
      <c r="AI444" s="51"/>
    </row>
    <row r="445" spans="1:35" ht="165" x14ac:dyDescent="0.25">
      <c r="A445" s="13" t="s">
        <v>774</v>
      </c>
      <c r="D445" s="13" t="s">
        <v>1865</v>
      </c>
      <c r="E445" s="13" t="s">
        <v>47</v>
      </c>
      <c r="O445" s="17" t="s">
        <v>1613</v>
      </c>
      <c r="Q445" s="13" t="s">
        <v>2416</v>
      </c>
      <c r="U445" s="42"/>
      <c r="AI445" s="51"/>
    </row>
    <row r="446" spans="1:35" ht="165" x14ac:dyDescent="0.25">
      <c r="A446" s="13" t="s">
        <v>774</v>
      </c>
      <c r="D446" s="13" t="s">
        <v>1865</v>
      </c>
      <c r="E446" s="13" t="s">
        <v>37</v>
      </c>
      <c r="O446" s="17" t="s">
        <v>1613</v>
      </c>
      <c r="Q446" s="13" t="s">
        <v>2416</v>
      </c>
      <c r="U446" s="42"/>
      <c r="AI446" s="51"/>
    </row>
    <row r="447" spans="1:35" ht="165" x14ac:dyDescent="0.25">
      <c r="A447" s="13" t="s">
        <v>775</v>
      </c>
      <c r="C447" s="13" t="s">
        <v>357</v>
      </c>
      <c r="D447" s="13" t="s">
        <v>1866</v>
      </c>
      <c r="E447" s="13" t="s">
        <v>25</v>
      </c>
      <c r="N447" s="13" t="s">
        <v>776</v>
      </c>
      <c r="O447" s="17" t="s">
        <v>1613</v>
      </c>
      <c r="Q447" s="13" t="s">
        <v>2416</v>
      </c>
      <c r="U447" s="42"/>
      <c r="AI447" s="51"/>
    </row>
    <row r="448" spans="1:35" ht="165" x14ac:dyDescent="0.25">
      <c r="A448" s="13" t="s">
        <v>775</v>
      </c>
      <c r="C448" s="13" t="s">
        <v>357</v>
      </c>
      <c r="D448" s="13" t="s">
        <v>1866</v>
      </c>
      <c r="E448" s="13" t="s">
        <v>37</v>
      </c>
      <c r="N448" s="13" t="s">
        <v>776</v>
      </c>
      <c r="O448" s="17" t="s">
        <v>1613</v>
      </c>
      <c r="Q448" s="13" t="s">
        <v>2416</v>
      </c>
      <c r="U448" s="42"/>
      <c r="AI448" s="51"/>
    </row>
    <row r="449" spans="1:35" ht="165" x14ac:dyDescent="0.25">
      <c r="A449" s="13" t="s">
        <v>775</v>
      </c>
      <c r="C449" s="13" t="s">
        <v>777</v>
      </c>
      <c r="D449" s="13" t="s">
        <v>1867</v>
      </c>
      <c r="E449" s="13" t="s">
        <v>37</v>
      </c>
      <c r="O449" s="17" t="s">
        <v>1613</v>
      </c>
      <c r="Q449" s="13" t="s">
        <v>2416</v>
      </c>
      <c r="U449" s="42"/>
      <c r="AI449" s="51"/>
    </row>
    <row r="450" spans="1:35" ht="165" x14ac:dyDescent="0.25">
      <c r="A450" s="13" t="s">
        <v>778</v>
      </c>
      <c r="B450" s="13" t="s">
        <v>2159</v>
      </c>
      <c r="D450" s="13" t="s">
        <v>1868</v>
      </c>
      <c r="E450" s="13" t="s">
        <v>413</v>
      </c>
      <c r="N450" s="13" t="s">
        <v>779</v>
      </c>
      <c r="O450" s="17" t="s">
        <v>1613</v>
      </c>
      <c r="Q450" s="13" t="s">
        <v>2416</v>
      </c>
      <c r="U450" s="42"/>
      <c r="AI450" s="51"/>
    </row>
    <row r="451" spans="1:35" ht="165" x14ac:dyDescent="0.25">
      <c r="A451" s="13" t="s">
        <v>780</v>
      </c>
      <c r="B451" s="13" t="s">
        <v>781</v>
      </c>
      <c r="D451" s="13" t="s">
        <v>1869</v>
      </c>
      <c r="E451" s="13" t="s">
        <v>36</v>
      </c>
      <c r="N451" s="13" t="s">
        <v>545</v>
      </c>
      <c r="O451" s="17" t="s">
        <v>1613</v>
      </c>
      <c r="Q451" s="13" t="s">
        <v>2416</v>
      </c>
      <c r="U451" s="42"/>
      <c r="AI451" s="51"/>
    </row>
    <row r="452" spans="1:35" ht="165" x14ac:dyDescent="0.25">
      <c r="A452" s="13" t="s">
        <v>780</v>
      </c>
      <c r="B452" s="13" t="s">
        <v>781</v>
      </c>
      <c r="D452" s="13" t="s">
        <v>1869</v>
      </c>
      <c r="E452" s="13" t="s">
        <v>37</v>
      </c>
      <c r="N452" s="13" t="s">
        <v>545</v>
      </c>
      <c r="O452" s="17" t="s">
        <v>1613</v>
      </c>
      <c r="Q452" s="13" t="s">
        <v>2416</v>
      </c>
      <c r="U452" s="42"/>
      <c r="AI452" s="51"/>
    </row>
    <row r="453" spans="1:35" ht="165" x14ac:dyDescent="0.25">
      <c r="A453" s="13" t="s">
        <v>782</v>
      </c>
      <c r="C453" s="13" t="s">
        <v>573</v>
      </c>
      <c r="D453" s="13" t="s">
        <v>1870</v>
      </c>
      <c r="E453" s="13" t="s">
        <v>54</v>
      </c>
      <c r="N453" s="13" t="s">
        <v>783</v>
      </c>
      <c r="O453" s="17" t="s">
        <v>1613</v>
      </c>
      <c r="Q453" s="13" t="s">
        <v>2416</v>
      </c>
      <c r="U453" s="42"/>
      <c r="AI453" s="51"/>
    </row>
    <row r="454" spans="1:35" ht="165" x14ac:dyDescent="0.25">
      <c r="A454" s="13" t="s">
        <v>784</v>
      </c>
      <c r="B454" s="13" t="s">
        <v>785</v>
      </c>
      <c r="C454" s="13" t="s">
        <v>357</v>
      </c>
      <c r="D454" s="13" t="s">
        <v>1871</v>
      </c>
      <c r="E454" s="13" t="s">
        <v>287</v>
      </c>
      <c r="O454" s="17" t="s">
        <v>1613</v>
      </c>
      <c r="Q454" s="13" t="s">
        <v>2416</v>
      </c>
      <c r="U454" s="42"/>
      <c r="AI454" s="51"/>
    </row>
    <row r="455" spans="1:35" ht="165" x14ac:dyDescent="0.25">
      <c r="A455" s="13" t="s">
        <v>784</v>
      </c>
      <c r="B455" s="13" t="s">
        <v>785</v>
      </c>
      <c r="C455" s="13" t="s">
        <v>357</v>
      </c>
      <c r="D455" s="13" t="s">
        <v>1871</v>
      </c>
      <c r="E455" s="13" t="s">
        <v>70</v>
      </c>
      <c r="O455" s="17" t="s">
        <v>1613</v>
      </c>
      <c r="Q455" s="13" t="s">
        <v>2416</v>
      </c>
      <c r="U455" s="42"/>
      <c r="AI455" s="51"/>
    </row>
    <row r="456" spans="1:35" ht="165" x14ac:dyDescent="0.25">
      <c r="A456" s="13" t="s">
        <v>784</v>
      </c>
      <c r="B456" s="13" t="s">
        <v>785</v>
      </c>
      <c r="C456" s="13" t="s">
        <v>357</v>
      </c>
      <c r="D456" s="13" t="s">
        <v>1871</v>
      </c>
      <c r="E456" s="13" t="s">
        <v>786</v>
      </c>
      <c r="O456" s="17" t="s">
        <v>1613</v>
      </c>
      <c r="Q456" s="13" t="s">
        <v>2416</v>
      </c>
      <c r="U456" s="42"/>
      <c r="AI456" s="51"/>
    </row>
    <row r="457" spans="1:35" ht="165" x14ac:dyDescent="0.25">
      <c r="A457" s="13" t="s">
        <v>784</v>
      </c>
      <c r="B457" s="13" t="s">
        <v>785</v>
      </c>
      <c r="C457" s="13" t="s">
        <v>357</v>
      </c>
      <c r="D457" s="13" t="s">
        <v>1872</v>
      </c>
      <c r="E457" s="13" t="s">
        <v>25</v>
      </c>
      <c r="O457" s="17" t="s">
        <v>1613</v>
      </c>
      <c r="Q457" s="13" t="s">
        <v>2416</v>
      </c>
      <c r="U457" s="42"/>
      <c r="AI457" s="51"/>
    </row>
    <row r="458" spans="1:35" ht="165" x14ac:dyDescent="0.25">
      <c r="A458" s="13" t="s">
        <v>784</v>
      </c>
      <c r="B458" s="13" t="s">
        <v>785</v>
      </c>
      <c r="C458" s="13" t="s">
        <v>78</v>
      </c>
      <c r="D458" s="13" t="s">
        <v>1873</v>
      </c>
      <c r="E458" s="13" t="s">
        <v>70</v>
      </c>
      <c r="O458" s="17" t="s">
        <v>1613</v>
      </c>
      <c r="Q458" s="13" t="s">
        <v>2416</v>
      </c>
      <c r="U458" s="42"/>
      <c r="AI458" s="51"/>
    </row>
    <row r="459" spans="1:35" ht="165" x14ac:dyDescent="0.25">
      <c r="A459" s="13" t="s">
        <v>784</v>
      </c>
      <c r="B459" s="13" t="s">
        <v>785</v>
      </c>
      <c r="C459" s="13" t="s">
        <v>787</v>
      </c>
      <c r="D459" s="13" t="s">
        <v>1874</v>
      </c>
      <c r="E459" s="13" t="s">
        <v>70</v>
      </c>
      <c r="N459" s="13" t="s">
        <v>788</v>
      </c>
      <c r="O459" s="17" t="s">
        <v>1613</v>
      </c>
      <c r="Q459" s="13" t="s">
        <v>2416</v>
      </c>
      <c r="U459" s="42"/>
      <c r="AI459" s="51"/>
    </row>
    <row r="460" spans="1:35" ht="165" x14ac:dyDescent="0.25">
      <c r="A460" s="13" t="s">
        <v>784</v>
      </c>
      <c r="B460" s="13" t="s">
        <v>785</v>
      </c>
      <c r="C460" s="13" t="s">
        <v>787</v>
      </c>
      <c r="D460" s="13" t="s">
        <v>1875</v>
      </c>
      <c r="E460" s="13" t="s">
        <v>37</v>
      </c>
      <c r="N460" s="13" t="s">
        <v>788</v>
      </c>
      <c r="O460" s="17" t="s">
        <v>1613</v>
      </c>
      <c r="Q460" s="13" t="s">
        <v>2416</v>
      </c>
      <c r="U460" s="42"/>
      <c r="AI460" s="51"/>
    </row>
    <row r="461" spans="1:35" ht="409.5" x14ac:dyDescent="0.25">
      <c r="A461" s="13" t="s">
        <v>789</v>
      </c>
      <c r="B461" s="13" t="s">
        <v>2160</v>
      </c>
      <c r="C461" s="13" t="s">
        <v>790</v>
      </c>
      <c r="D461" s="13" t="s">
        <v>1876</v>
      </c>
      <c r="E461" s="13" t="s">
        <v>54</v>
      </c>
      <c r="N461" s="13" t="s">
        <v>791</v>
      </c>
      <c r="O461" s="17" t="s">
        <v>1613</v>
      </c>
      <c r="Q461" s="13" t="s">
        <v>2416</v>
      </c>
      <c r="U461" s="42"/>
      <c r="AI461" s="51"/>
    </row>
    <row r="462" spans="1:35" ht="165" x14ac:dyDescent="0.25">
      <c r="A462" s="13" t="s">
        <v>792</v>
      </c>
      <c r="D462" s="13" t="s">
        <v>1877</v>
      </c>
      <c r="E462" s="13" t="s">
        <v>37</v>
      </c>
      <c r="O462" s="17" t="s">
        <v>1613</v>
      </c>
      <c r="Q462" s="13" t="s">
        <v>2416</v>
      </c>
      <c r="U462" s="42"/>
      <c r="AI462" s="51"/>
    </row>
    <row r="463" spans="1:35" ht="165" x14ac:dyDescent="0.25">
      <c r="A463" s="13" t="s">
        <v>793</v>
      </c>
      <c r="C463" s="13" t="s">
        <v>573</v>
      </c>
      <c r="D463" s="13" t="s">
        <v>1878</v>
      </c>
      <c r="E463" s="13" t="s">
        <v>300</v>
      </c>
      <c r="N463" s="13" t="s">
        <v>794</v>
      </c>
      <c r="O463" s="17" t="s">
        <v>1613</v>
      </c>
      <c r="Q463" s="13" t="s">
        <v>2416</v>
      </c>
      <c r="U463" s="42"/>
      <c r="AI463" s="51"/>
    </row>
    <row r="464" spans="1:35" ht="165" x14ac:dyDescent="0.25">
      <c r="A464" s="13" t="s">
        <v>795</v>
      </c>
      <c r="D464" s="13" t="s">
        <v>1879</v>
      </c>
      <c r="E464" s="13" t="s">
        <v>300</v>
      </c>
      <c r="N464" s="13" t="s">
        <v>307</v>
      </c>
      <c r="O464" s="17" t="s">
        <v>1613</v>
      </c>
      <c r="Q464" s="13" t="s">
        <v>2416</v>
      </c>
      <c r="U464" s="42"/>
      <c r="AI464" s="51"/>
    </row>
    <row r="465" spans="1:35" ht="165" x14ac:dyDescent="0.25">
      <c r="A465" s="13" t="s">
        <v>795</v>
      </c>
      <c r="D465" s="13" t="s">
        <v>1880</v>
      </c>
      <c r="E465" s="13" t="s">
        <v>234</v>
      </c>
      <c r="N465" s="13" t="s">
        <v>307</v>
      </c>
      <c r="O465" s="17" t="s">
        <v>1613</v>
      </c>
      <c r="Q465" s="13" t="s">
        <v>2416</v>
      </c>
      <c r="U465" s="42"/>
      <c r="AI465" s="51"/>
    </row>
    <row r="466" spans="1:35" ht="165" x14ac:dyDescent="0.25">
      <c r="A466" s="13" t="s">
        <v>796</v>
      </c>
      <c r="B466" s="13" t="s">
        <v>2161</v>
      </c>
      <c r="D466" s="13" t="s">
        <v>1881</v>
      </c>
      <c r="E466" s="13" t="s">
        <v>43</v>
      </c>
      <c r="O466" s="17" t="s">
        <v>1613</v>
      </c>
      <c r="Q466" s="13" t="s">
        <v>2416</v>
      </c>
      <c r="U466" s="42"/>
      <c r="AI466" s="51"/>
    </row>
    <row r="467" spans="1:35" ht="165" x14ac:dyDescent="0.25">
      <c r="A467" s="13" t="s">
        <v>797</v>
      </c>
      <c r="C467" s="13" t="s">
        <v>798</v>
      </c>
      <c r="D467" s="13" t="s">
        <v>1882</v>
      </c>
      <c r="E467" s="13" t="s">
        <v>54</v>
      </c>
      <c r="N467" s="13" t="s">
        <v>799</v>
      </c>
      <c r="O467" s="17" t="s">
        <v>1613</v>
      </c>
      <c r="Q467" s="13" t="s">
        <v>2416</v>
      </c>
      <c r="U467" s="42"/>
      <c r="AI467" s="51"/>
    </row>
    <row r="468" spans="1:35" ht="165" x14ac:dyDescent="0.25">
      <c r="A468" s="13" t="s">
        <v>800</v>
      </c>
      <c r="B468" s="13" t="s">
        <v>2162</v>
      </c>
      <c r="D468" s="13" t="s">
        <v>1883</v>
      </c>
      <c r="E468" s="13" t="s">
        <v>43</v>
      </c>
      <c r="N468" s="13" t="s">
        <v>49</v>
      </c>
      <c r="O468" s="17" t="s">
        <v>1613</v>
      </c>
      <c r="Q468" s="13" t="s">
        <v>2416</v>
      </c>
      <c r="U468" s="42"/>
      <c r="AI468" s="51"/>
    </row>
    <row r="469" spans="1:35" ht="165" x14ac:dyDescent="0.25">
      <c r="A469" s="13" t="s">
        <v>801</v>
      </c>
      <c r="D469" s="13" t="s">
        <v>1884</v>
      </c>
      <c r="E469" s="13" t="s">
        <v>25</v>
      </c>
      <c r="N469" s="13" t="s">
        <v>802</v>
      </c>
      <c r="O469" s="17" t="s">
        <v>1613</v>
      </c>
      <c r="Q469" s="13" t="s">
        <v>2416</v>
      </c>
      <c r="U469" s="42"/>
      <c r="AI469" s="51"/>
    </row>
    <row r="470" spans="1:35" ht="165" x14ac:dyDescent="0.25">
      <c r="A470" s="13" t="s">
        <v>803</v>
      </c>
      <c r="C470" s="13" t="s">
        <v>804</v>
      </c>
      <c r="D470" s="13" t="s">
        <v>1885</v>
      </c>
      <c r="E470" s="13" t="s">
        <v>36</v>
      </c>
      <c r="O470" s="17" t="s">
        <v>1613</v>
      </c>
      <c r="Q470" s="13" t="s">
        <v>2416</v>
      </c>
      <c r="U470" s="42"/>
      <c r="AI470" s="51"/>
    </row>
    <row r="471" spans="1:35" ht="165" x14ac:dyDescent="0.25">
      <c r="A471" s="13" t="s">
        <v>803</v>
      </c>
      <c r="C471" s="13" t="s">
        <v>804</v>
      </c>
      <c r="D471" s="13" t="s">
        <v>1885</v>
      </c>
      <c r="E471" s="13" t="s">
        <v>37</v>
      </c>
      <c r="O471" s="17" t="s">
        <v>1613</v>
      </c>
      <c r="Q471" s="13" t="s">
        <v>2416</v>
      </c>
      <c r="U471" s="42"/>
      <c r="AI471" s="51"/>
    </row>
    <row r="472" spans="1:35" ht="165" x14ac:dyDescent="0.25">
      <c r="A472" s="13" t="s">
        <v>805</v>
      </c>
      <c r="B472" s="13" t="s">
        <v>806</v>
      </c>
      <c r="D472" s="13" t="s">
        <v>1886</v>
      </c>
      <c r="E472" s="13" t="s">
        <v>480</v>
      </c>
      <c r="O472" s="17" t="s">
        <v>1613</v>
      </c>
      <c r="Q472" s="13" t="s">
        <v>2416</v>
      </c>
      <c r="U472" s="42"/>
      <c r="AI472" s="51"/>
    </row>
    <row r="473" spans="1:35" ht="165" x14ac:dyDescent="0.25">
      <c r="A473" s="13" t="s">
        <v>807</v>
      </c>
      <c r="B473" s="13" t="s">
        <v>808</v>
      </c>
      <c r="D473" s="13" t="s">
        <v>1887</v>
      </c>
      <c r="E473" s="13" t="s">
        <v>43</v>
      </c>
      <c r="O473" s="17" t="s">
        <v>1613</v>
      </c>
      <c r="Q473" s="13" t="s">
        <v>2416</v>
      </c>
      <c r="U473" s="42"/>
      <c r="AI473" s="51"/>
    </row>
    <row r="474" spans="1:35" ht="165" x14ac:dyDescent="0.25">
      <c r="A474" s="13" t="s">
        <v>809</v>
      </c>
      <c r="D474" s="13" t="s">
        <v>1888</v>
      </c>
      <c r="E474" s="13" t="s">
        <v>54</v>
      </c>
      <c r="N474" s="13" t="s">
        <v>761</v>
      </c>
      <c r="O474" s="17" t="s">
        <v>1613</v>
      </c>
      <c r="Q474" s="13" t="s">
        <v>2416</v>
      </c>
      <c r="U474" s="42"/>
      <c r="AI474" s="51"/>
    </row>
    <row r="475" spans="1:35" ht="405" x14ac:dyDescent="0.25">
      <c r="A475" s="13" t="s">
        <v>810</v>
      </c>
      <c r="B475" s="13" t="s">
        <v>2163</v>
      </c>
      <c r="D475" s="13" t="s">
        <v>1889</v>
      </c>
      <c r="E475" s="13" t="s">
        <v>54</v>
      </c>
      <c r="N475" s="13" t="s">
        <v>554</v>
      </c>
      <c r="O475" s="17" t="s">
        <v>1613</v>
      </c>
      <c r="Q475" s="13" t="s">
        <v>2416</v>
      </c>
      <c r="U475" s="42"/>
      <c r="AI475" s="51"/>
    </row>
    <row r="476" spans="1:35" ht="255" x14ac:dyDescent="0.25">
      <c r="A476" s="13" t="s">
        <v>811</v>
      </c>
      <c r="B476" s="13" t="s">
        <v>2164</v>
      </c>
      <c r="C476" s="13" t="s">
        <v>812</v>
      </c>
      <c r="D476" s="13" t="s">
        <v>1890</v>
      </c>
      <c r="E476" s="13" t="s">
        <v>54</v>
      </c>
      <c r="N476" s="13" t="s">
        <v>813</v>
      </c>
      <c r="O476" s="17" t="s">
        <v>1613</v>
      </c>
      <c r="Q476" s="13" t="s">
        <v>2416</v>
      </c>
      <c r="U476" s="42"/>
      <c r="AI476" s="51"/>
    </row>
    <row r="477" spans="1:35" ht="409.5" x14ac:dyDescent="0.25">
      <c r="A477" s="13" t="s">
        <v>811</v>
      </c>
      <c r="B477" s="13" t="s">
        <v>2164</v>
      </c>
      <c r="C477" s="13" t="s">
        <v>814</v>
      </c>
      <c r="D477" s="13" t="s">
        <v>1891</v>
      </c>
      <c r="E477" s="13" t="s">
        <v>224</v>
      </c>
      <c r="N477" s="13" t="s">
        <v>815</v>
      </c>
      <c r="O477" s="17" t="s">
        <v>1613</v>
      </c>
      <c r="Q477" s="13" t="s">
        <v>2416</v>
      </c>
      <c r="U477" s="42"/>
      <c r="AI477" s="51"/>
    </row>
    <row r="478" spans="1:35" ht="405" x14ac:dyDescent="0.25">
      <c r="A478" s="13" t="s">
        <v>816</v>
      </c>
      <c r="B478" s="13" t="s">
        <v>2165</v>
      </c>
      <c r="C478" s="13" t="s">
        <v>817</v>
      </c>
      <c r="D478" s="13" t="s">
        <v>1892</v>
      </c>
      <c r="E478" s="13" t="s">
        <v>54</v>
      </c>
      <c r="N478" s="13" t="s">
        <v>554</v>
      </c>
      <c r="O478" s="17" t="s">
        <v>1613</v>
      </c>
      <c r="Q478" s="13" t="s">
        <v>2416</v>
      </c>
      <c r="U478" s="42"/>
      <c r="AI478" s="51"/>
    </row>
    <row r="479" spans="1:35" ht="180" x14ac:dyDescent="0.25">
      <c r="A479" s="13" t="s">
        <v>818</v>
      </c>
      <c r="B479" s="13" t="s">
        <v>2166</v>
      </c>
      <c r="C479" s="13" t="s">
        <v>819</v>
      </c>
      <c r="D479" s="13" t="s">
        <v>1893</v>
      </c>
      <c r="E479" s="13" t="s">
        <v>334</v>
      </c>
      <c r="N479" s="13" t="s">
        <v>820</v>
      </c>
      <c r="O479" s="17" t="s">
        <v>1613</v>
      </c>
      <c r="Q479" s="13" t="s">
        <v>2416</v>
      </c>
      <c r="U479" s="42"/>
      <c r="AI479" s="51"/>
    </row>
    <row r="480" spans="1:35" ht="180" x14ac:dyDescent="0.25">
      <c r="A480" s="13" t="s">
        <v>818</v>
      </c>
      <c r="B480" s="13" t="s">
        <v>2166</v>
      </c>
      <c r="C480" s="13" t="s">
        <v>423</v>
      </c>
      <c r="D480" s="13" t="s">
        <v>1894</v>
      </c>
      <c r="E480" s="13" t="s">
        <v>290</v>
      </c>
      <c r="N480" s="13" t="s">
        <v>821</v>
      </c>
      <c r="O480" s="17" t="s">
        <v>1613</v>
      </c>
      <c r="Q480" s="13" t="s">
        <v>2416</v>
      </c>
      <c r="U480" s="42"/>
      <c r="AI480" s="51"/>
    </row>
    <row r="481" spans="1:35" ht="180" x14ac:dyDescent="0.25">
      <c r="A481" s="13" t="s">
        <v>818</v>
      </c>
      <c r="B481" s="13" t="s">
        <v>2166</v>
      </c>
      <c r="C481" s="13" t="s">
        <v>423</v>
      </c>
      <c r="D481" s="13" t="s">
        <v>1895</v>
      </c>
      <c r="E481" s="13" t="s">
        <v>54</v>
      </c>
      <c r="N481" s="13" t="s">
        <v>821</v>
      </c>
      <c r="O481" s="17" t="s">
        <v>1613</v>
      </c>
      <c r="Q481" s="13" t="s">
        <v>2416</v>
      </c>
      <c r="U481" s="42"/>
      <c r="AI481" s="51"/>
    </row>
    <row r="482" spans="1:35" ht="165" x14ac:dyDescent="0.25">
      <c r="A482" s="13" t="s">
        <v>818</v>
      </c>
      <c r="B482" s="13" t="s">
        <v>2166</v>
      </c>
      <c r="C482" s="13" t="s">
        <v>357</v>
      </c>
      <c r="D482" s="13" t="s">
        <v>1896</v>
      </c>
      <c r="E482" s="13" t="s">
        <v>287</v>
      </c>
      <c r="O482" s="17" t="s">
        <v>1613</v>
      </c>
      <c r="Q482" s="13" t="s">
        <v>2416</v>
      </c>
      <c r="U482" s="42"/>
      <c r="AI482" s="51"/>
    </row>
    <row r="483" spans="1:35" ht="165" x14ac:dyDescent="0.25">
      <c r="A483" s="13" t="s">
        <v>818</v>
      </c>
      <c r="B483" s="13" t="s">
        <v>2166</v>
      </c>
      <c r="C483" s="13" t="s">
        <v>357</v>
      </c>
      <c r="D483" s="13" t="s">
        <v>1896</v>
      </c>
      <c r="E483" s="13" t="s">
        <v>70</v>
      </c>
      <c r="O483" s="17" t="s">
        <v>1613</v>
      </c>
      <c r="Q483" s="13" t="s">
        <v>2416</v>
      </c>
      <c r="U483" s="42"/>
      <c r="AI483" s="51"/>
    </row>
    <row r="484" spans="1:35" ht="165" x14ac:dyDescent="0.25">
      <c r="A484" s="13" t="s">
        <v>818</v>
      </c>
      <c r="B484" s="13" t="s">
        <v>2166</v>
      </c>
      <c r="C484" s="13" t="s">
        <v>357</v>
      </c>
      <c r="D484" s="13" t="s">
        <v>1896</v>
      </c>
      <c r="E484" s="13" t="s">
        <v>415</v>
      </c>
      <c r="O484" s="17" t="s">
        <v>1613</v>
      </c>
      <c r="Q484" s="13" t="s">
        <v>2416</v>
      </c>
      <c r="U484" s="42"/>
      <c r="AI484" s="51"/>
    </row>
    <row r="485" spans="1:35" ht="165" x14ac:dyDescent="0.25">
      <c r="A485" s="13" t="s">
        <v>818</v>
      </c>
      <c r="B485" s="13" t="s">
        <v>2166</v>
      </c>
      <c r="C485" s="13" t="s">
        <v>357</v>
      </c>
      <c r="D485" s="13" t="s">
        <v>1896</v>
      </c>
      <c r="E485" s="13" t="s">
        <v>290</v>
      </c>
      <c r="O485" s="17" t="s">
        <v>1613</v>
      </c>
      <c r="Q485" s="13" t="s">
        <v>2416</v>
      </c>
      <c r="U485" s="42"/>
      <c r="AI485" s="51"/>
    </row>
    <row r="486" spans="1:35" ht="165" x14ac:dyDescent="0.25">
      <c r="A486" s="13" t="s">
        <v>818</v>
      </c>
      <c r="B486" s="13" t="s">
        <v>2166</v>
      </c>
      <c r="C486" s="13" t="s">
        <v>357</v>
      </c>
      <c r="D486" s="13" t="s">
        <v>1896</v>
      </c>
      <c r="E486" s="13" t="s">
        <v>288</v>
      </c>
      <c r="O486" s="17" t="s">
        <v>1613</v>
      </c>
      <c r="Q486" s="13" t="s">
        <v>2416</v>
      </c>
      <c r="U486" s="42"/>
      <c r="AI486" s="51"/>
    </row>
    <row r="487" spans="1:35" ht="165" x14ac:dyDescent="0.25">
      <c r="A487" s="13" t="s">
        <v>818</v>
      </c>
      <c r="B487" s="13" t="s">
        <v>2166</v>
      </c>
      <c r="C487" s="13" t="s">
        <v>357</v>
      </c>
      <c r="D487" s="13" t="s">
        <v>1897</v>
      </c>
      <c r="E487" s="13" t="s">
        <v>54</v>
      </c>
      <c r="O487" s="17" t="s">
        <v>1613</v>
      </c>
      <c r="Q487" s="13" t="s">
        <v>2416</v>
      </c>
      <c r="U487" s="42"/>
      <c r="AI487" s="51"/>
    </row>
    <row r="488" spans="1:35" ht="225" x14ac:dyDescent="0.25">
      <c r="A488" s="13" t="s">
        <v>818</v>
      </c>
      <c r="B488" s="13" t="s">
        <v>2166</v>
      </c>
      <c r="C488" s="13" t="s">
        <v>822</v>
      </c>
      <c r="D488" s="13" t="s">
        <v>1898</v>
      </c>
      <c r="E488" s="13" t="s">
        <v>288</v>
      </c>
      <c r="N488" s="13" t="s">
        <v>823</v>
      </c>
      <c r="O488" s="17" t="s">
        <v>1613</v>
      </c>
      <c r="Q488" s="13" t="s">
        <v>2416</v>
      </c>
      <c r="U488" s="42"/>
      <c r="AI488" s="51"/>
    </row>
    <row r="489" spans="1:35" ht="165" x14ac:dyDescent="0.25">
      <c r="A489" s="13" t="s">
        <v>824</v>
      </c>
      <c r="C489" s="13" t="s">
        <v>825</v>
      </c>
      <c r="D489" s="13" t="s">
        <v>1899</v>
      </c>
      <c r="E489" s="13" t="s">
        <v>334</v>
      </c>
      <c r="N489" s="13" t="s">
        <v>826</v>
      </c>
      <c r="O489" s="17" t="s">
        <v>1613</v>
      </c>
      <c r="Q489" s="13" t="s">
        <v>2416</v>
      </c>
      <c r="U489" s="42"/>
      <c r="AI489" s="51"/>
    </row>
    <row r="490" spans="1:35" ht="405" x14ac:dyDescent="0.25">
      <c r="A490" s="13" t="s">
        <v>827</v>
      </c>
      <c r="C490" s="13" t="s">
        <v>357</v>
      </c>
      <c r="D490" s="13" t="s">
        <v>1900</v>
      </c>
      <c r="E490" s="13" t="s">
        <v>287</v>
      </c>
      <c r="N490" s="13" t="s">
        <v>828</v>
      </c>
      <c r="O490" s="17" t="s">
        <v>1613</v>
      </c>
      <c r="Q490" s="13" t="s">
        <v>2416</v>
      </c>
      <c r="U490" s="42"/>
      <c r="AI490" s="51"/>
    </row>
    <row r="491" spans="1:35" ht="405" x14ac:dyDescent="0.25">
      <c r="A491" s="13" t="s">
        <v>827</v>
      </c>
      <c r="C491" s="13" t="s">
        <v>357</v>
      </c>
      <c r="D491" s="13" t="s">
        <v>1900</v>
      </c>
      <c r="E491" s="13" t="s">
        <v>415</v>
      </c>
      <c r="N491" s="13" t="s">
        <v>828</v>
      </c>
      <c r="O491" s="17" t="s">
        <v>1613</v>
      </c>
      <c r="Q491" s="13" t="s">
        <v>2416</v>
      </c>
      <c r="U491" s="42"/>
      <c r="AI491" s="51"/>
    </row>
    <row r="492" spans="1:35" ht="405" x14ac:dyDescent="0.25">
      <c r="A492" s="13" t="s">
        <v>827</v>
      </c>
      <c r="C492" s="13" t="s">
        <v>357</v>
      </c>
      <c r="D492" s="13" t="s">
        <v>1900</v>
      </c>
      <c r="E492" s="13" t="s">
        <v>426</v>
      </c>
      <c r="N492" s="13" t="s">
        <v>828</v>
      </c>
      <c r="O492" s="17" t="s">
        <v>1613</v>
      </c>
      <c r="Q492" s="13" t="s">
        <v>2416</v>
      </c>
      <c r="U492" s="42"/>
      <c r="AI492" s="51"/>
    </row>
    <row r="493" spans="1:35" ht="405" x14ac:dyDescent="0.25">
      <c r="A493" s="13" t="s">
        <v>827</v>
      </c>
      <c r="C493" s="13" t="s">
        <v>357</v>
      </c>
      <c r="D493" s="13" t="s">
        <v>1900</v>
      </c>
      <c r="E493" s="13" t="s">
        <v>424</v>
      </c>
      <c r="N493" s="13" t="s">
        <v>828</v>
      </c>
      <c r="O493" s="17" t="s">
        <v>1613</v>
      </c>
      <c r="Q493" s="13" t="s">
        <v>2416</v>
      </c>
      <c r="U493" s="42"/>
      <c r="AI493" s="51"/>
    </row>
    <row r="494" spans="1:35" ht="165" x14ac:dyDescent="0.25">
      <c r="A494" s="13" t="s">
        <v>827</v>
      </c>
      <c r="C494" s="13" t="s">
        <v>357</v>
      </c>
      <c r="D494" s="13" t="s">
        <v>1900</v>
      </c>
      <c r="E494" s="13" t="s">
        <v>427</v>
      </c>
      <c r="N494" s="13" t="s">
        <v>829</v>
      </c>
      <c r="O494" s="17" t="s">
        <v>1613</v>
      </c>
      <c r="Q494" s="13" t="s">
        <v>2416</v>
      </c>
      <c r="U494" s="42"/>
      <c r="AI494" s="51"/>
    </row>
    <row r="495" spans="1:35" ht="405" x14ac:dyDescent="0.25">
      <c r="A495" s="13" t="s">
        <v>827</v>
      </c>
      <c r="C495" s="13" t="s">
        <v>357</v>
      </c>
      <c r="D495" s="13" t="s">
        <v>1900</v>
      </c>
      <c r="E495" s="13" t="s">
        <v>428</v>
      </c>
      <c r="N495" s="13" t="s">
        <v>828</v>
      </c>
      <c r="O495" s="17" t="s">
        <v>1613</v>
      </c>
      <c r="Q495" s="13" t="s">
        <v>2416</v>
      </c>
      <c r="U495" s="42"/>
      <c r="AI495" s="51"/>
    </row>
    <row r="496" spans="1:35" ht="405" x14ac:dyDescent="0.25">
      <c r="A496" s="13" t="s">
        <v>827</v>
      </c>
      <c r="C496" s="13" t="s">
        <v>357</v>
      </c>
      <c r="D496" s="13" t="s">
        <v>1900</v>
      </c>
      <c r="E496" s="13" t="s">
        <v>234</v>
      </c>
      <c r="N496" s="13" t="s">
        <v>828</v>
      </c>
      <c r="O496" s="17" t="s">
        <v>1613</v>
      </c>
      <c r="Q496" s="13" t="s">
        <v>2416</v>
      </c>
      <c r="U496" s="42"/>
      <c r="AI496" s="51"/>
    </row>
    <row r="497" spans="1:35" ht="165" x14ac:dyDescent="0.25">
      <c r="A497" s="13" t="s">
        <v>830</v>
      </c>
      <c r="C497" s="13" t="s">
        <v>357</v>
      </c>
      <c r="D497" s="13" t="s">
        <v>1901</v>
      </c>
      <c r="E497" s="13" t="s">
        <v>70</v>
      </c>
      <c r="O497" s="17" t="s">
        <v>1613</v>
      </c>
      <c r="Q497" s="13" t="s">
        <v>2416</v>
      </c>
      <c r="U497" s="42"/>
      <c r="AI497" s="51"/>
    </row>
    <row r="498" spans="1:35" ht="165" x14ac:dyDescent="0.25">
      <c r="A498" s="13" t="s">
        <v>830</v>
      </c>
      <c r="C498" s="13" t="s">
        <v>357</v>
      </c>
      <c r="D498" s="13" t="s">
        <v>1901</v>
      </c>
      <c r="E498" s="13" t="s">
        <v>288</v>
      </c>
      <c r="O498" s="17" t="s">
        <v>1613</v>
      </c>
      <c r="Q498" s="13" t="s">
        <v>2416</v>
      </c>
      <c r="U498" s="42"/>
      <c r="AI498" s="51"/>
    </row>
    <row r="499" spans="1:35" ht="165" x14ac:dyDescent="0.25">
      <c r="A499" s="13" t="s">
        <v>830</v>
      </c>
      <c r="C499" s="13" t="s">
        <v>831</v>
      </c>
      <c r="D499" s="13" t="s">
        <v>1902</v>
      </c>
      <c r="E499" s="13" t="s">
        <v>36</v>
      </c>
      <c r="O499" s="17" t="s">
        <v>1613</v>
      </c>
      <c r="Q499" s="13" t="s">
        <v>2416</v>
      </c>
      <c r="U499" s="42"/>
      <c r="AI499" s="51"/>
    </row>
    <row r="500" spans="1:35" ht="165" x14ac:dyDescent="0.25">
      <c r="A500" s="13" t="s">
        <v>830</v>
      </c>
      <c r="C500" s="13" t="s">
        <v>831</v>
      </c>
      <c r="D500" s="13" t="s">
        <v>1902</v>
      </c>
      <c r="E500" s="13" t="s">
        <v>37</v>
      </c>
      <c r="O500" s="17" t="s">
        <v>1613</v>
      </c>
      <c r="Q500" s="13" t="s">
        <v>2416</v>
      </c>
      <c r="U500" s="42"/>
      <c r="AI500" s="51"/>
    </row>
    <row r="501" spans="1:35" ht="165" x14ac:dyDescent="0.25">
      <c r="A501" s="13" t="s">
        <v>830</v>
      </c>
      <c r="C501" s="13" t="s">
        <v>832</v>
      </c>
      <c r="D501" s="13" t="s">
        <v>1903</v>
      </c>
      <c r="E501" s="13" t="s">
        <v>36</v>
      </c>
      <c r="O501" s="17" t="s">
        <v>1613</v>
      </c>
      <c r="Q501" s="13" t="s">
        <v>2416</v>
      </c>
      <c r="U501" s="42"/>
      <c r="AI501" s="51"/>
    </row>
    <row r="502" spans="1:35" ht="165" x14ac:dyDescent="0.25">
      <c r="A502" s="13" t="s">
        <v>830</v>
      </c>
      <c r="C502" s="13" t="s">
        <v>832</v>
      </c>
      <c r="D502" s="13" t="s">
        <v>1903</v>
      </c>
      <c r="E502" s="13" t="s">
        <v>37</v>
      </c>
      <c r="O502" s="17" t="s">
        <v>1613</v>
      </c>
      <c r="Q502" s="13" t="s">
        <v>2416</v>
      </c>
      <c r="U502" s="42"/>
      <c r="AI502" s="51"/>
    </row>
    <row r="503" spans="1:35" ht="165" x14ac:dyDescent="0.25">
      <c r="A503" s="13" t="s">
        <v>833</v>
      </c>
      <c r="B503" s="13" t="s">
        <v>2167</v>
      </c>
      <c r="C503" s="13" t="s">
        <v>834</v>
      </c>
      <c r="D503" s="13" t="s">
        <v>1904</v>
      </c>
      <c r="E503" s="13" t="s">
        <v>234</v>
      </c>
      <c r="O503" s="17" t="s">
        <v>1613</v>
      </c>
      <c r="Q503" s="13" t="s">
        <v>2416</v>
      </c>
      <c r="U503" s="42"/>
      <c r="AI503" s="51"/>
    </row>
    <row r="504" spans="1:35" ht="165" x14ac:dyDescent="0.25">
      <c r="A504" s="13" t="s">
        <v>833</v>
      </c>
      <c r="B504" s="13" t="s">
        <v>2167</v>
      </c>
      <c r="C504" s="13" t="s">
        <v>835</v>
      </c>
      <c r="D504" s="13" t="s">
        <v>1905</v>
      </c>
      <c r="E504" s="13" t="s">
        <v>37</v>
      </c>
      <c r="O504" s="17" t="s">
        <v>1613</v>
      </c>
      <c r="Q504" s="13" t="s">
        <v>2416</v>
      </c>
      <c r="U504" s="42"/>
      <c r="AI504" s="51"/>
    </row>
    <row r="505" spans="1:35" ht="165" x14ac:dyDescent="0.25">
      <c r="A505" s="13" t="s">
        <v>836</v>
      </c>
      <c r="B505" s="13" t="s">
        <v>837</v>
      </c>
      <c r="D505" s="13" t="s">
        <v>1906</v>
      </c>
      <c r="E505" s="13" t="s">
        <v>54</v>
      </c>
      <c r="N505" s="13" t="s">
        <v>838</v>
      </c>
      <c r="O505" s="17" t="s">
        <v>1613</v>
      </c>
      <c r="Q505" s="13" t="s">
        <v>2416</v>
      </c>
      <c r="U505" s="42"/>
      <c r="AI505" s="51"/>
    </row>
    <row r="506" spans="1:35" ht="240" x14ac:dyDescent="0.25">
      <c r="A506" s="13" t="s">
        <v>839</v>
      </c>
      <c r="C506" s="13" t="s">
        <v>357</v>
      </c>
      <c r="D506" s="13" t="s">
        <v>1907</v>
      </c>
      <c r="E506" s="13" t="s">
        <v>287</v>
      </c>
      <c r="N506" s="13" t="s">
        <v>840</v>
      </c>
      <c r="O506" s="17" t="s">
        <v>1613</v>
      </c>
      <c r="Q506" s="13" t="s">
        <v>2416</v>
      </c>
      <c r="U506" s="42"/>
      <c r="AI506" s="51"/>
    </row>
    <row r="507" spans="1:35" ht="240" x14ac:dyDescent="0.25">
      <c r="A507" s="13" t="s">
        <v>839</v>
      </c>
      <c r="C507" s="13" t="s">
        <v>357</v>
      </c>
      <c r="D507" s="13" t="s">
        <v>1907</v>
      </c>
      <c r="E507" s="13" t="s">
        <v>415</v>
      </c>
      <c r="N507" s="13" t="s">
        <v>840</v>
      </c>
      <c r="O507" s="17" t="s">
        <v>1613</v>
      </c>
      <c r="Q507" s="13" t="s">
        <v>2416</v>
      </c>
      <c r="U507" s="42"/>
      <c r="AI507" s="51"/>
    </row>
    <row r="508" spans="1:35" ht="225" x14ac:dyDescent="0.25">
      <c r="A508" s="13" t="s">
        <v>839</v>
      </c>
      <c r="C508" s="13" t="s">
        <v>357</v>
      </c>
      <c r="D508" s="13" t="s">
        <v>1907</v>
      </c>
      <c r="E508" s="13" t="s">
        <v>426</v>
      </c>
      <c r="N508" s="13" t="s">
        <v>841</v>
      </c>
      <c r="O508" s="17" t="s">
        <v>1613</v>
      </c>
      <c r="Q508" s="13" t="s">
        <v>2416</v>
      </c>
      <c r="U508" s="42"/>
      <c r="AI508" s="51"/>
    </row>
    <row r="509" spans="1:35" ht="240" x14ac:dyDescent="0.25">
      <c r="A509" s="13" t="s">
        <v>839</v>
      </c>
      <c r="C509" s="13" t="s">
        <v>357</v>
      </c>
      <c r="D509" s="13" t="s">
        <v>1907</v>
      </c>
      <c r="E509" s="13" t="s">
        <v>424</v>
      </c>
      <c r="N509" s="13" t="s">
        <v>840</v>
      </c>
      <c r="O509" s="17" t="s">
        <v>1613</v>
      </c>
      <c r="Q509" s="13" t="s">
        <v>2416</v>
      </c>
      <c r="U509" s="42"/>
      <c r="AI509" s="51"/>
    </row>
    <row r="510" spans="1:35" ht="225" x14ac:dyDescent="0.25">
      <c r="A510" s="13" t="s">
        <v>839</v>
      </c>
      <c r="C510" s="13" t="s">
        <v>357</v>
      </c>
      <c r="D510" s="13" t="s">
        <v>1907</v>
      </c>
      <c r="E510" s="13" t="s">
        <v>427</v>
      </c>
      <c r="N510" s="13" t="s">
        <v>841</v>
      </c>
      <c r="O510" s="17" t="s">
        <v>1613</v>
      </c>
      <c r="Q510" s="13" t="s">
        <v>2416</v>
      </c>
      <c r="U510" s="42"/>
      <c r="AI510" s="51"/>
    </row>
    <row r="511" spans="1:35" ht="240" x14ac:dyDescent="0.25">
      <c r="A511" s="13" t="s">
        <v>839</v>
      </c>
      <c r="C511" s="13" t="s">
        <v>357</v>
      </c>
      <c r="D511" s="13" t="s">
        <v>1907</v>
      </c>
      <c r="E511" s="13" t="s">
        <v>428</v>
      </c>
      <c r="N511" s="13" t="s">
        <v>840</v>
      </c>
      <c r="O511" s="17" t="s">
        <v>1613</v>
      </c>
      <c r="Q511" s="13" t="s">
        <v>2416</v>
      </c>
      <c r="U511" s="42"/>
      <c r="AI511" s="51"/>
    </row>
    <row r="512" spans="1:35" ht="240" x14ac:dyDescent="0.25">
      <c r="A512" s="13" t="s">
        <v>839</v>
      </c>
      <c r="C512" s="13" t="s">
        <v>357</v>
      </c>
      <c r="D512" s="13" t="s">
        <v>1907</v>
      </c>
      <c r="E512" s="13" t="s">
        <v>234</v>
      </c>
      <c r="N512" s="13" t="s">
        <v>840</v>
      </c>
      <c r="O512" s="17" t="s">
        <v>1613</v>
      </c>
      <c r="Q512" s="13" t="s">
        <v>2416</v>
      </c>
      <c r="U512" s="42"/>
      <c r="AI512" s="51"/>
    </row>
    <row r="513" spans="1:35" ht="165" x14ac:dyDescent="0.25">
      <c r="A513" s="13" t="s">
        <v>842</v>
      </c>
      <c r="D513" s="13" t="s">
        <v>1908</v>
      </c>
      <c r="E513" s="13" t="s">
        <v>270</v>
      </c>
      <c r="O513" s="17" t="s">
        <v>1613</v>
      </c>
      <c r="Q513" s="13" t="s">
        <v>2416</v>
      </c>
      <c r="U513" s="42"/>
      <c r="AI513" s="51"/>
    </row>
    <row r="514" spans="1:35" ht="180" x14ac:dyDescent="0.25">
      <c r="A514" s="13" t="s">
        <v>843</v>
      </c>
      <c r="B514" s="13" t="s">
        <v>2168</v>
      </c>
      <c r="D514" s="13" t="s">
        <v>1909</v>
      </c>
      <c r="E514" s="13" t="s">
        <v>37</v>
      </c>
      <c r="N514" s="13" t="s">
        <v>844</v>
      </c>
      <c r="O514" s="17" t="s">
        <v>1613</v>
      </c>
      <c r="Q514" s="13" t="s">
        <v>2416</v>
      </c>
      <c r="U514" s="42"/>
      <c r="AI514" s="51"/>
    </row>
    <row r="515" spans="1:35" ht="180" x14ac:dyDescent="0.25">
      <c r="A515" s="13" t="s">
        <v>843</v>
      </c>
      <c r="B515" s="13" t="s">
        <v>2168</v>
      </c>
      <c r="D515" s="13" t="s">
        <v>1910</v>
      </c>
      <c r="E515" s="13" t="s">
        <v>415</v>
      </c>
      <c r="N515" s="13" t="s">
        <v>844</v>
      </c>
      <c r="O515" s="17" t="s">
        <v>1613</v>
      </c>
      <c r="Q515" s="13" t="s">
        <v>2416</v>
      </c>
      <c r="U515" s="42"/>
      <c r="AI515" s="51"/>
    </row>
    <row r="516" spans="1:35" ht="165" x14ac:dyDescent="0.25">
      <c r="A516" s="13" t="s">
        <v>845</v>
      </c>
      <c r="B516" s="13" t="s">
        <v>2169</v>
      </c>
      <c r="C516" s="13" t="s">
        <v>397</v>
      </c>
      <c r="D516" s="13" t="s">
        <v>1911</v>
      </c>
      <c r="E516" s="13" t="s">
        <v>234</v>
      </c>
      <c r="N516" s="13" t="s">
        <v>846</v>
      </c>
      <c r="O516" s="17" t="s">
        <v>1613</v>
      </c>
      <c r="Q516" s="13" t="s">
        <v>2416</v>
      </c>
      <c r="U516" s="42"/>
      <c r="AI516" s="51"/>
    </row>
    <row r="517" spans="1:35" ht="165" x14ac:dyDescent="0.25">
      <c r="A517" s="13" t="s">
        <v>845</v>
      </c>
      <c r="B517" s="13" t="s">
        <v>2169</v>
      </c>
      <c r="C517" s="13" t="s">
        <v>323</v>
      </c>
      <c r="D517" s="13" t="s">
        <v>1912</v>
      </c>
      <c r="E517" s="13" t="s">
        <v>324</v>
      </c>
      <c r="N517" s="13" t="s">
        <v>313</v>
      </c>
      <c r="O517" s="17" t="s">
        <v>1613</v>
      </c>
      <c r="Q517" s="13" t="s">
        <v>2416</v>
      </c>
      <c r="U517" s="42"/>
      <c r="AI517" s="51"/>
    </row>
    <row r="518" spans="1:35" ht="165" x14ac:dyDescent="0.25">
      <c r="A518" s="13" t="s">
        <v>847</v>
      </c>
      <c r="B518" s="13" t="s">
        <v>2170</v>
      </c>
      <c r="C518" s="13" t="s">
        <v>848</v>
      </c>
      <c r="D518" s="13" t="s">
        <v>1913</v>
      </c>
      <c r="E518" s="13" t="s">
        <v>36</v>
      </c>
      <c r="O518" s="17" t="s">
        <v>1613</v>
      </c>
      <c r="Q518" s="13" t="s">
        <v>2416</v>
      </c>
      <c r="U518" s="42"/>
      <c r="AI518" s="51"/>
    </row>
    <row r="519" spans="1:35" ht="165" x14ac:dyDescent="0.25">
      <c r="A519" s="13" t="s">
        <v>847</v>
      </c>
      <c r="B519" s="13" t="s">
        <v>2170</v>
      </c>
      <c r="C519" s="13" t="s">
        <v>848</v>
      </c>
      <c r="D519" s="13" t="s">
        <v>1913</v>
      </c>
      <c r="E519" s="13" t="s">
        <v>37</v>
      </c>
      <c r="O519" s="17" t="s">
        <v>1613</v>
      </c>
      <c r="Q519" s="13" t="s">
        <v>2416</v>
      </c>
      <c r="U519" s="42"/>
      <c r="AI519" s="51"/>
    </row>
    <row r="520" spans="1:35" ht="165" x14ac:dyDescent="0.25">
      <c r="A520" s="13" t="s">
        <v>849</v>
      </c>
      <c r="B520" s="13" t="s">
        <v>2171</v>
      </c>
      <c r="D520" s="13" t="s">
        <v>1914</v>
      </c>
      <c r="E520" s="13" t="s">
        <v>47</v>
      </c>
      <c r="N520" s="13" t="s">
        <v>850</v>
      </c>
      <c r="O520" s="17" t="s">
        <v>1613</v>
      </c>
      <c r="Q520" s="13" t="s">
        <v>2416</v>
      </c>
      <c r="U520" s="42"/>
      <c r="AI520" s="51"/>
    </row>
    <row r="521" spans="1:35" ht="165" x14ac:dyDescent="0.25">
      <c r="A521" s="13" t="s">
        <v>849</v>
      </c>
      <c r="B521" s="13" t="s">
        <v>2171</v>
      </c>
      <c r="D521" s="13" t="s">
        <v>1914</v>
      </c>
      <c r="E521" s="13" t="s">
        <v>37</v>
      </c>
      <c r="N521" s="13" t="s">
        <v>850</v>
      </c>
      <c r="O521" s="17" t="s">
        <v>1613</v>
      </c>
      <c r="Q521" s="13" t="s">
        <v>2416</v>
      </c>
      <c r="U521" s="42"/>
      <c r="AI521" s="51"/>
    </row>
    <row r="522" spans="1:35" ht="409.5" x14ac:dyDescent="0.25">
      <c r="A522" s="13" t="s">
        <v>851</v>
      </c>
      <c r="B522" s="13" t="s">
        <v>852</v>
      </c>
      <c r="D522" s="13" t="s">
        <v>1915</v>
      </c>
      <c r="E522" s="13" t="s">
        <v>43</v>
      </c>
      <c r="N522" s="13" t="s">
        <v>853</v>
      </c>
      <c r="O522" s="17" t="s">
        <v>1613</v>
      </c>
      <c r="Q522" s="13" t="s">
        <v>2416</v>
      </c>
      <c r="U522" s="42"/>
      <c r="AI522" s="51"/>
    </row>
    <row r="523" spans="1:35" ht="165" x14ac:dyDescent="0.25">
      <c r="A523" s="13" t="s">
        <v>854</v>
      </c>
      <c r="B523" s="13" t="s">
        <v>2172</v>
      </c>
      <c r="D523" s="13" t="s">
        <v>1916</v>
      </c>
      <c r="E523" s="13" t="s">
        <v>25</v>
      </c>
      <c r="N523" s="13" t="s">
        <v>601</v>
      </c>
      <c r="O523" s="17" t="s">
        <v>1613</v>
      </c>
      <c r="Q523" s="13" t="s">
        <v>2416</v>
      </c>
      <c r="U523" s="42"/>
      <c r="AI523" s="51"/>
    </row>
    <row r="524" spans="1:35" ht="165" x14ac:dyDescent="0.25">
      <c r="A524" s="13" t="s">
        <v>854</v>
      </c>
      <c r="B524" s="13" t="s">
        <v>2172</v>
      </c>
      <c r="D524" s="13" t="s">
        <v>1916</v>
      </c>
      <c r="E524" s="13" t="s">
        <v>37</v>
      </c>
      <c r="N524" s="13" t="s">
        <v>601</v>
      </c>
      <c r="O524" s="17" t="s">
        <v>1613</v>
      </c>
      <c r="Q524" s="13" t="s">
        <v>2416</v>
      </c>
      <c r="U524" s="42"/>
      <c r="AI524" s="51"/>
    </row>
    <row r="525" spans="1:35" ht="165" x14ac:dyDescent="0.25">
      <c r="A525" s="13" t="s">
        <v>855</v>
      </c>
      <c r="C525" s="13" t="s">
        <v>856</v>
      </c>
      <c r="D525" s="13" t="s">
        <v>1917</v>
      </c>
      <c r="E525" s="13" t="s">
        <v>37</v>
      </c>
      <c r="O525" s="17" t="s">
        <v>1613</v>
      </c>
      <c r="Q525" s="13" t="s">
        <v>2416</v>
      </c>
      <c r="U525" s="42"/>
      <c r="AI525" s="51"/>
    </row>
    <row r="526" spans="1:35" ht="165" x14ac:dyDescent="0.25">
      <c r="A526" s="13" t="s">
        <v>857</v>
      </c>
      <c r="B526" s="13" t="s">
        <v>858</v>
      </c>
      <c r="C526" s="13" t="s">
        <v>859</v>
      </c>
      <c r="D526" s="13" t="s">
        <v>1918</v>
      </c>
      <c r="E526" s="13" t="s">
        <v>37</v>
      </c>
      <c r="O526" s="17" t="s">
        <v>1613</v>
      </c>
      <c r="Q526" s="13" t="s">
        <v>2416</v>
      </c>
      <c r="U526" s="42"/>
      <c r="AI526" s="51"/>
    </row>
    <row r="527" spans="1:35" ht="165" x14ac:dyDescent="0.25">
      <c r="A527" s="13" t="s">
        <v>860</v>
      </c>
      <c r="B527" s="13" t="s">
        <v>2173</v>
      </c>
      <c r="C527" s="13" t="s">
        <v>357</v>
      </c>
      <c r="D527" s="13" t="s">
        <v>1919</v>
      </c>
      <c r="E527" s="13" t="s">
        <v>70</v>
      </c>
      <c r="O527" s="17" t="s">
        <v>1613</v>
      </c>
      <c r="Q527" s="13" t="s">
        <v>2416</v>
      </c>
      <c r="U527" s="42"/>
      <c r="AI527" s="51"/>
    </row>
    <row r="528" spans="1:35" ht="165" x14ac:dyDescent="0.25">
      <c r="A528" s="13" t="s">
        <v>860</v>
      </c>
      <c r="B528" s="13" t="s">
        <v>2173</v>
      </c>
      <c r="C528" s="13" t="s">
        <v>357</v>
      </c>
      <c r="D528" s="13" t="s">
        <v>1919</v>
      </c>
      <c r="E528" s="13" t="s">
        <v>25</v>
      </c>
      <c r="O528" s="17" t="s">
        <v>1613</v>
      </c>
      <c r="Q528" s="13" t="s">
        <v>2416</v>
      </c>
      <c r="U528" s="42"/>
      <c r="AI528" s="51"/>
    </row>
    <row r="529" spans="1:35" ht="165" x14ac:dyDescent="0.25">
      <c r="A529" s="13" t="s">
        <v>860</v>
      </c>
      <c r="B529" s="13" t="s">
        <v>2173</v>
      </c>
      <c r="C529" s="13" t="s">
        <v>667</v>
      </c>
      <c r="D529" s="13" t="s">
        <v>1920</v>
      </c>
      <c r="E529" s="13" t="s">
        <v>37</v>
      </c>
      <c r="O529" s="17" t="s">
        <v>1613</v>
      </c>
      <c r="Q529" s="13" t="s">
        <v>2416</v>
      </c>
      <c r="U529" s="42"/>
      <c r="AI529" s="51"/>
    </row>
    <row r="530" spans="1:35" ht="165" x14ac:dyDescent="0.25">
      <c r="A530" s="13" t="s">
        <v>860</v>
      </c>
      <c r="B530" s="13" t="s">
        <v>2173</v>
      </c>
      <c r="C530" s="13" t="s">
        <v>861</v>
      </c>
      <c r="D530" s="13" t="s">
        <v>1921</v>
      </c>
      <c r="E530" s="13" t="s">
        <v>37</v>
      </c>
      <c r="O530" s="17" t="s">
        <v>1613</v>
      </c>
      <c r="Q530" s="13" t="s">
        <v>2416</v>
      </c>
      <c r="U530" s="42"/>
      <c r="AI530" s="51"/>
    </row>
    <row r="531" spans="1:35" ht="165" x14ac:dyDescent="0.25">
      <c r="A531" s="13" t="s">
        <v>862</v>
      </c>
      <c r="B531" s="13" t="s">
        <v>863</v>
      </c>
      <c r="D531" s="13" t="s">
        <v>1922</v>
      </c>
      <c r="E531" s="13" t="s">
        <v>37</v>
      </c>
      <c r="O531" s="17" t="s">
        <v>1613</v>
      </c>
      <c r="Q531" s="13" t="s">
        <v>2416</v>
      </c>
      <c r="U531" s="42"/>
      <c r="AI531" s="51"/>
    </row>
    <row r="532" spans="1:35" ht="165" x14ac:dyDescent="0.25">
      <c r="A532" s="13" t="s">
        <v>862</v>
      </c>
      <c r="B532" s="13" t="s">
        <v>863</v>
      </c>
      <c r="D532" s="13" t="s">
        <v>1923</v>
      </c>
      <c r="E532" s="13" t="s">
        <v>43</v>
      </c>
      <c r="O532" s="17" t="s">
        <v>1613</v>
      </c>
      <c r="Q532" s="13" t="s">
        <v>2416</v>
      </c>
      <c r="U532" s="42"/>
      <c r="AI532" s="51"/>
    </row>
    <row r="533" spans="1:35" ht="165" x14ac:dyDescent="0.25">
      <c r="A533" s="13" t="s">
        <v>864</v>
      </c>
      <c r="B533" s="13" t="s">
        <v>2174</v>
      </c>
      <c r="D533" s="13" t="s">
        <v>1924</v>
      </c>
      <c r="E533" s="13" t="s">
        <v>25</v>
      </c>
      <c r="N533" s="13" t="s">
        <v>398</v>
      </c>
      <c r="O533" s="17" t="s">
        <v>1613</v>
      </c>
      <c r="Q533" s="13" t="s">
        <v>2416</v>
      </c>
      <c r="U533" s="42"/>
      <c r="AI533" s="51"/>
    </row>
    <row r="534" spans="1:35" ht="165" x14ac:dyDescent="0.25">
      <c r="A534" s="13" t="s">
        <v>865</v>
      </c>
      <c r="D534" s="13" t="s">
        <v>1925</v>
      </c>
      <c r="E534" s="13" t="s">
        <v>234</v>
      </c>
      <c r="N534" s="13" t="s">
        <v>237</v>
      </c>
      <c r="O534" s="17" t="s">
        <v>1613</v>
      </c>
      <c r="Q534" s="13" t="s">
        <v>2416</v>
      </c>
      <c r="U534" s="42"/>
      <c r="AI534" s="51"/>
    </row>
    <row r="535" spans="1:35" ht="165" x14ac:dyDescent="0.25">
      <c r="A535" s="13" t="s">
        <v>866</v>
      </c>
      <c r="D535" s="13" t="s">
        <v>1926</v>
      </c>
      <c r="E535" s="13" t="s">
        <v>47</v>
      </c>
      <c r="N535" s="13" t="s">
        <v>236</v>
      </c>
      <c r="O535" s="17" t="s">
        <v>1613</v>
      </c>
      <c r="Q535" s="13" t="s">
        <v>2416</v>
      </c>
      <c r="U535" s="42"/>
      <c r="AI535" s="51"/>
    </row>
    <row r="536" spans="1:35" ht="165" x14ac:dyDescent="0.25">
      <c r="A536" s="13" t="s">
        <v>866</v>
      </c>
      <c r="D536" s="13" t="s">
        <v>1927</v>
      </c>
      <c r="E536" s="13" t="s">
        <v>48</v>
      </c>
      <c r="O536" s="17" t="s">
        <v>1613</v>
      </c>
      <c r="Q536" s="13" t="s">
        <v>2416</v>
      </c>
      <c r="U536" s="42"/>
      <c r="AI536" s="51"/>
    </row>
    <row r="537" spans="1:35" ht="165" x14ac:dyDescent="0.25">
      <c r="A537" s="13" t="s">
        <v>867</v>
      </c>
      <c r="B537" s="13" t="s">
        <v>2175</v>
      </c>
      <c r="D537" s="13" t="s">
        <v>1928</v>
      </c>
      <c r="E537" s="13" t="s">
        <v>25</v>
      </c>
      <c r="N537" s="13" t="s">
        <v>398</v>
      </c>
      <c r="O537" s="17" t="s">
        <v>1613</v>
      </c>
      <c r="Q537" s="13" t="s">
        <v>2416</v>
      </c>
      <c r="U537" s="42"/>
      <c r="AI537" s="51"/>
    </row>
    <row r="538" spans="1:35" ht="165" x14ac:dyDescent="0.25">
      <c r="A538" s="13" t="s">
        <v>867</v>
      </c>
      <c r="B538" s="13" t="s">
        <v>2175</v>
      </c>
      <c r="D538" s="13" t="s">
        <v>1928</v>
      </c>
      <c r="E538" s="13" t="s">
        <v>47</v>
      </c>
      <c r="N538" s="13" t="s">
        <v>398</v>
      </c>
      <c r="O538" s="17" t="s">
        <v>1613</v>
      </c>
      <c r="Q538" s="13" t="s">
        <v>2416</v>
      </c>
      <c r="U538" s="42"/>
      <c r="AI538" s="51"/>
    </row>
    <row r="539" spans="1:35" ht="165" x14ac:dyDescent="0.25">
      <c r="A539" s="13" t="s">
        <v>867</v>
      </c>
      <c r="B539" s="13" t="s">
        <v>2175</v>
      </c>
      <c r="D539" s="13" t="s">
        <v>1928</v>
      </c>
      <c r="E539" s="13" t="s">
        <v>37</v>
      </c>
      <c r="N539" s="13" t="s">
        <v>398</v>
      </c>
      <c r="O539" s="17" t="s">
        <v>1613</v>
      </c>
      <c r="Q539" s="13" t="s">
        <v>2416</v>
      </c>
      <c r="U539" s="42"/>
      <c r="AI539" s="51"/>
    </row>
    <row r="540" spans="1:35" ht="165" x14ac:dyDescent="0.25">
      <c r="A540" s="13" t="s">
        <v>868</v>
      </c>
      <c r="B540" s="13" t="s">
        <v>2176</v>
      </c>
      <c r="D540" s="13" t="s">
        <v>1929</v>
      </c>
      <c r="E540" s="13" t="s">
        <v>37</v>
      </c>
      <c r="N540" s="13" t="s">
        <v>869</v>
      </c>
      <c r="O540" s="17" t="s">
        <v>1613</v>
      </c>
      <c r="Q540" s="13" t="s">
        <v>2416</v>
      </c>
      <c r="U540" s="42"/>
      <c r="AI540" s="51"/>
    </row>
    <row r="541" spans="1:35" ht="285" x14ac:dyDescent="0.25">
      <c r="A541" s="13" t="s">
        <v>871</v>
      </c>
      <c r="C541" s="13" t="s">
        <v>281</v>
      </c>
      <c r="D541" s="13" t="s">
        <v>1930</v>
      </c>
      <c r="E541" s="13" t="s">
        <v>278</v>
      </c>
      <c r="N541" s="13" t="s">
        <v>279</v>
      </c>
      <c r="O541" s="17" t="s">
        <v>1613</v>
      </c>
      <c r="Q541" s="13" t="s">
        <v>2416</v>
      </c>
      <c r="U541" s="42"/>
      <c r="AI541" s="51"/>
    </row>
    <row r="542" spans="1:35" ht="300" x14ac:dyDescent="0.25">
      <c r="A542" s="13" t="s">
        <v>872</v>
      </c>
      <c r="D542" s="13" t="s">
        <v>1931</v>
      </c>
      <c r="E542" s="13" t="s">
        <v>54</v>
      </c>
      <c r="N542" s="13" t="s">
        <v>873</v>
      </c>
      <c r="O542" s="17" t="s">
        <v>1613</v>
      </c>
      <c r="Q542" s="13" t="s">
        <v>2416</v>
      </c>
      <c r="U542" s="42"/>
      <c r="AI542" s="51"/>
    </row>
    <row r="543" spans="1:35" ht="300" x14ac:dyDescent="0.25">
      <c r="A543" s="13" t="s">
        <v>872</v>
      </c>
      <c r="D543" s="13" t="s">
        <v>1931</v>
      </c>
      <c r="E543" s="13" t="s">
        <v>300</v>
      </c>
      <c r="N543" s="13" t="s">
        <v>873</v>
      </c>
      <c r="O543" s="17" t="s">
        <v>1613</v>
      </c>
      <c r="Q543" s="13" t="s">
        <v>2416</v>
      </c>
      <c r="U543" s="42"/>
      <c r="AI543" s="51"/>
    </row>
    <row r="544" spans="1:35" ht="165" x14ac:dyDescent="0.25">
      <c r="A544" s="13" t="s">
        <v>872</v>
      </c>
      <c r="D544" s="13" t="s">
        <v>1932</v>
      </c>
      <c r="E544" s="13" t="s">
        <v>48</v>
      </c>
      <c r="O544" s="17" t="s">
        <v>1613</v>
      </c>
      <c r="Q544" s="13" t="s">
        <v>2416</v>
      </c>
      <c r="U544" s="42"/>
      <c r="AI544" s="51"/>
    </row>
    <row r="545" spans="1:35" ht="165" x14ac:dyDescent="0.25">
      <c r="A545" s="13" t="s">
        <v>874</v>
      </c>
      <c r="B545" s="13" t="s">
        <v>2177</v>
      </c>
      <c r="C545" s="13" t="s">
        <v>104</v>
      </c>
      <c r="D545" s="13" t="s">
        <v>1933</v>
      </c>
      <c r="E545" s="13" t="s">
        <v>414</v>
      </c>
      <c r="N545" s="13" t="s">
        <v>875</v>
      </c>
      <c r="O545" s="17" t="s">
        <v>1613</v>
      </c>
      <c r="Q545" s="13" t="s">
        <v>2416</v>
      </c>
      <c r="U545" s="42"/>
      <c r="AI545" s="51"/>
    </row>
    <row r="546" spans="1:35" ht="165" x14ac:dyDescent="0.25">
      <c r="A546" s="13" t="s">
        <v>874</v>
      </c>
      <c r="B546" s="13" t="s">
        <v>2177</v>
      </c>
      <c r="C546" s="13" t="s">
        <v>104</v>
      </c>
      <c r="D546" s="13" t="s">
        <v>1933</v>
      </c>
      <c r="E546" s="13" t="s">
        <v>353</v>
      </c>
      <c r="N546" s="13" t="s">
        <v>875</v>
      </c>
      <c r="O546" s="17" t="s">
        <v>1613</v>
      </c>
      <c r="Q546" s="13" t="s">
        <v>2416</v>
      </c>
      <c r="U546" s="42"/>
      <c r="AI546" s="51"/>
    </row>
    <row r="547" spans="1:35" ht="165" x14ac:dyDescent="0.25">
      <c r="A547" s="13" t="s">
        <v>874</v>
      </c>
      <c r="B547" s="13" t="s">
        <v>2177</v>
      </c>
      <c r="C547" s="13" t="s">
        <v>104</v>
      </c>
      <c r="D547" s="13" t="s">
        <v>1933</v>
      </c>
      <c r="E547" s="13" t="s">
        <v>288</v>
      </c>
      <c r="N547" s="13" t="s">
        <v>875</v>
      </c>
      <c r="O547" s="17" t="s">
        <v>1613</v>
      </c>
      <c r="Q547" s="13" t="s">
        <v>2416</v>
      </c>
      <c r="U547" s="42"/>
      <c r="AI547" s="51"/>
    </row>
    <row r="548" spans="1:35" ht="165" x14ac:dyDescent="0.25">
      <c r="A548" s="13" t="s">
        <v>878</v>
      </c>
      <c r="B548" s="13" t="s">
        <v>2178</v>
      </c>
      <c r="C548" s="13" t="s">
        <v>876</v>
      </c>
      <c r="D548" s="13" t="s">
        <v>1934</v>
      </c>
      <c r="E548" s="13" t="s">
        <v>25</v>
      </c>
      <c r="O548" s="17" t="s">
        <v>1613</v>
      </c>
      <c r="Q548" s="13" t="s">
        <v>2416</v>
      </c>
      <c r="U548" s="42"/>
      <c r="AI548" s="51"/>
    </row>
    <row r="549" spans="1:35" ht="165" x14ac:dyDescent="0.25">
      <c r="A549" s="13" t="s">
        <v>878</v>
      </c>
      <c r="B549" s="13" t="s">
        <v>2178</v>
      </c>
      <c r="C549" s="13" t="s">
        <v>876</v>
      </c>
      <c r="D549" s="13" t="s">
        <v>1934</v>
      </c>
      <c r="E549" s="13" t="s">
        <v>37</v>
      </c>
      <c r="O549" s="17" t="s">
        <v>1613</v>
      </c>
      <c r="Q549" s="13" t="s">
        <v>2416</v>
      </c>
      <c r="U549" s="42"/>
      <c r="AI549" s="51"/>
    </row>
    <row r="550" spans="1:35" ht="165" x14ac:dyDescent="0.25">
      <c r="A550" s="13" t="s">
        <v>878</v>
      </c>
      <c r="B550" s="13" t="s">
        <v>2178</v>
      </c>
      <c r="C550" s="13" t="s">
        <v>876</v>
      </c>
      <c r="D550" s="13" t="s">
        <v>1935</v>
      </c>
      <c r="E550" s="13" t="s">
        <v>234</v>
      </c>
      <c r="O550" s="17" t="s">
        <v>1613</v>
      </c>
      <c r="Q550" s="13" t="s">
        <v>2416</v>
      </c>
      <c r="U550" s="42"/>
      <c r="AI550" s="51"/>
    </row>
    <row r="551" spans="1:35" ht="165" x14ac:dyDescent="0.25">
      <c r="A551" s="13" t="s">
        <v>878</v>
      </c>
      <c r="B551" s="13" t="s">
        <v>2178</v>
      </c>
      <c r="C551" s="13" t="s">
        <v>877</v>
      </c>
      <c r="D551" s="13" t="s">
        <v>1935</v>
      </c>
      <c r="E551" s="13" t="s">
        <v>70</v>
      </c>
      <c r="O551" s="17" t="s">
        <v>1613</v>
      </c>
      <c r="Q551" s="13" t="s">
        <v>2416</v>
      </c>
      <c r="U551" s="42"/>
      <c r="AI551" s="51"/>
    </row>
    <row r="552" spans="1:35" ht="165" x14ac:dyDescent="0.25">
      <c r="A552" s="13" t="s">
        <v>879</v>
      </c>
      <c r="D552" s="13" t="s">
        <v>1936</v>
      </c>
      <c r="E552" s="13" t="s">
        <v>300</v>
      </c>
      <c r="N552" s="13" t="s">
        <v>367</v>
      </c>
      <c r="O552" s="17" t="s">
        <v>1613</v>
      </c>
      <c r="Q552" s="13" t="s">
        <v>2416</v>
      </c>
      <c r="U552" s="42"/>
      <c r="AI552" s="51"/>
    </row>
    <row r="553" spans="1:35" ht="165" x14ac:dyDescent="0.25">
      <c r="A553" s="13" t="s">
        <v>879</v>
      </c>
      <c r="D553" s="13" t="s">
        <v>1937</v>
      </c>
      <c r="E553" s="13" t="s">
        <v>43</v>
      </c>
      <c r="N553" s="13" t="s">
        <v>367</v>
      </c>
      <c r="O553" s="17" t="s">
        <v>1613</v>
      </c>
      <c r="Q553" s="13" t="s">
        <v>2416</v>
      </c>
      <c r="U553" s="42"/>
      <c r="AI553" s="51"/>
    </row>
    <row r="554" spans="1:35" ht="165" x14ac:dyDescent="0.25">
      <c r="A554" s="13" t="s">
        <v>880</v>
      </c>
      <c r="B554" s="13" t="s">
        <v>881</v>
      </c>
      <c r="C554" s="13" t="s">
        <v>487</v>
      </c>
      <c r="D554" s="13" t="s">
        <v>1938</v>
      </c>
      <c r="E554" s="13" t="s">
        <v>37</v>
      </c>
      <c r="O554" s="17" t="s">
        <v>1613</v>
      </c>
      <c r="Q554" s="13" t="s">
        <v>2416</v>
      </c>
      <c r="U554" s="42"/>
      <c r="AI554" s="51"/>
    </row>
    <row r="555" spans="1:35" ht="180" x14ac:dyDescent="0.25">
      <c r="A555" s="13" t="s">
        <v>882</v>
      </c>
      <c r="B555" s="13" t="s">
        <v>2179</v>
      </c>
      <c r="D555" s="13" t="s">
        <v>1939</v>
      </c>
      <c r="E555" s="13" t="s">
        <v>36</v>
      </c>
      <c r="N555" s="13" t="s">
        <v>883</v>
      </c>
      <c r="O555" s="17" t="s">
        <v>1613</v>
      </c>
      <c r="Q555" s="13" t="s">
        <v>2416</v>
      </c>
      <c r="U555" s="42"/>
      <c r="AI555" s="51"/>
    </row>
    <row r="556" spans="1:35" ht="180" x14ac:dyDescent="0.25">
      <c r="A556" s="13" t="s">
        <v>882</v>
      </c>
      <c r="B556" s="13" t="s">
        <v>2179</v>
      </c>
      <c r="D556" s="13" t="s">
        <v>1939</v>
      </c>
      <c r="E556" s="13" t="s">
        <v>37</v>
      </c>
      <c r="N556" s="13" t="s">
        <v>883</v>
      </c>
      <c r="O556" s="17" t="s">
        <v>1613</v>
      </c>
      <c r="Q556" s="13" t="s">
        <v>2416</v>
      </c>
      <c r="U556" s="42"/>
      <c r="AI556" s="51"/>
    </row>
    <row r="557" spans="1:35" ht="165" x14ac:dyDescent="0.25">
      <c r="A557" s="13" t="s">
        <v>884</v>
      </c>
      <c r="B557" s="13" t="s">
        <v>2180</v>
      </c>
      <c r="D557" s="13" t="s">
        <v>1940</v>
      </c>
      <c r="E557" s="13" t="s">
        <v>36</v>
      </c>
      <c r="N557" s="13" t="s">
        <v>40</v>
      </c>
      <c r="O557" s="17" t="s">
        <v>1613</v>
      </c>
      <c r="Q557" s="13" t="s">
        <v>2416</v>
      </c>
      <c r="U557" s="42"/>
      <c r="AI557" s="51"/>
    </row>
    <row r="558" spans="1:35" ht="165" x14ac:dyDescent="0.25">
      <c r="A558" s="13" t="s">
        <v>884</v>
      </c>
      <c r="B558" s="13" t="s">
        <v>2180</v>
      </c>
      <c r="D558" s="13" t="s">
        <v>1940</v>
      </c>
      <c r="E558" s="13" t="s">
        <v>37</v>
      </c>
      <c r="N558" s="13" t="s">
        <v>40</v>
      </c>
      <c r="O558" s="17" t="s">
        <v>1613</v>
      </c>
      <c r="Q558" s="13" t="s">
        <v>2416</v>
      </c>
      <c r="U558" s="42"/>
      <c r="AI558" s="51"/>
    </row>
    <row r="559" spans="1:35" ht="165" x14ac:dyDescent="0.25">
      <c r="A559" s="13" t="s">
        <v>885</v>
      </c>
      <c r="D559" s="13" t="s">
        <v>1941</v>
      </c>
      <c r="E559" s="13" t="s">
        <v>37</v>
      </c>
      <c r="O559" s="17" t="s">
        <v>1613</v>
      </c>
      <c r="Q559" s="13" t="s">
        <v>2416</v>
      </c>
      <c r="U559" s="42"/>
      <c r="AI559" s="51"/>
    </row>
    <row r="560" spans="1:35" ht="165" x14ac:dyDescent="0.25">
      <c r="A560" s="13" t="s">
        <v>886</v>
      </c>
      <c r="B560" s="13" t="s">
        <v>887</v>
      </c>
      <c r="D560" s="13" t="s">
        <v>1942</v>
      </c>
      <c r="E560" s="13" t="s">
        <v>36</v>
      </c>
      <c r="O560" s="17" t="s">
        <v>1613</v>
      </c>
      <c r="Q560" s="13" t="s">
        <v>2416</v>
      </c>
      <c r="U560" s="42"/>
      <c r="AI560" s="51"/>
    </row>
    <row r="561" spans="1:35" ht="165" x14ac:dyDescent="0.25">
      <c r="A561" s="13" t="s">
        <v>886</v>
      </c>
      <c r="B561" s="13" t="s">
        <v>887</v>
      </c>
      <c r="D561" s="13" t="s">
        <v>1942</v>
      </c>
      <c r="E561" s="13" t="s">
        <v>37</v>
      </c>
      <c r="O561" s="17" t="s">
        <v>1613</v>
      </c>
      <c r="Q561" s="13" t="s">
        <v>2416</v>
      </c>
      <c r="U561" s="42"/>
      <c r="AI561" s="51"/>
    </row>
    <row r="562" spans="1:35" ht="165" x14ac:dyDescent="0.25">
      <c r="A562" s="13" t="s">
        <v>888</v>
      </c>
      <c r="B562" s="13" t="s">
        <v>2181</v>
      </c>
      <c r="D562" s="13" t="s">
        <v>1943</v>
      </c>
      <c r="E562" s="13" t="s">
        <v>36</v>
      </c>
      <c r="O562" s="17" t="s">
        <v>1613</v>
      </c>
      <c r="Q562" s="13" t="s">
        <v>2416</v>
      </c>
      <c r="U562" s="42"/>
      <c r="AI562" s="51"/>
    </row>
    <row r="563" spans="1:35" ht="165" x14ac:dyDescent="0.25">
      <c r="A563" s="13" t="s">
        <v>888</v>
      </c>
      <c r="B563" s="13" t="s">
        <v>2181</v>
      </c>
      <c r="D563" s="13" t="s">
        <v>1943</v>
      </c>
      <c r="E563" s="13" t="s">
        <v>37</v>
      </c>
      <c r="O563" s="17" t="s">
        <v>1613</v>
      </c>
      <c r="Q563" s="13" t="s">
        <v>2416</v>
      </c>
      <c r="U563" s="42"/>
      <c r="AI563" s="51"/>
    </row>
    <row r="564" spans="1:35" ht="390" x14ac:dyDescent="0.25">
      <c r="A564" s="13" t="s">
        <v>889</v>
      </c>
      <c r="C564" s="13" t="s">
        <v>340</v>
      </c>
      <c r="D564" s="13" t="s">
        <v>1944</v>
      </c>
      <c r="E564" s="13" t="s">
        <v>278</v>
      </c>
      <c r="N564" s="13" t="s">
        <v>890</v>
      </c>
      <c r="O564" s="17" t="s">
        <v>1613</v>
      </c>
      <c r="Q564" s="13" t="s">
        <v>2416</v>
      </c>
      <c r="U564" s="42"/>
      <c r="AI564" s="51"/>
    </row>
    <row r="565" spans="1:35" ht="409.5" x14ac:dyDescent="0.25">
      <c r="A565" s="13" t="s">
        <v>889</v>
      </c>
      <c r="C565" s="13" t="s">
        <v>342</v>
      </c>
      <c r="D565" s="13" t="s">
        <v>1945</v>
      </c>
      <c r="E565" s="13" t="s">
        <v>278</v>
      </c>
      <c r="N565" s="13" t="s">
        <v>891</v>
      </c>
      <c r="O565" s="17" t="s">
        <v>1613</v>
      </c>
      <c r="Q565" s="13" t="s">
        <v>2416</v>
      </c>
      <c r="U565" s="42"/>
      <c r="AI565" s="51"/>
    </row>
    <row r="566" spans="1:35" ht="409.5" x14ac:dyDescent="0.25">
      <c r="A566" s="13" t="s">
        <v>892</v>
      </c>
      <c r="B566" s="13" t="s">
        <v>2182</v>
      </c>
      <c r="C566" s="13" t="s">
        <v>340</v>
      </c>
      <c r="D566" s="13" t="s">
        <v>1946</v>
      </c>
      <c r="E566" s="13" t="s">
        <v>278</v>
      </c>
      <c r="N566" s="13" t="s">
        <v>893</v>
      </c>
      <c r="O566" s="17" t="s">
        <v>1613</v>
      </c>
      <c r="Q566" s="13" t="s">
        <v>2416</v>
      </c>
      <c r="U566" s="42"/>
      <c r="AI566" s="51"/>
    </row>
    <row r="567" spans="1:35" ht="409.5" x14ac:dyDescent="0.25">
      <c r="A567" s="13" t="s">
        <v>892</v>
      </c>
      <c r="B567" s="13" t="s">
        <v>2182</v>
      </c>
      <c r="C567" s="13" t="s">
        <v>894</v>
      </c>
      <c r="D567" s="13" t="s">
        <v>1947</v>
      </c>
      <c r="E567" s="13" t="s">
        <v>278</v>
      </c>
      <c r="N567" s="13" t="s">
        <v>895</v>
      </c>
      <c r="O567" s="17" t="s">
        <v>1613</v>
      </c>
      <c r="Q567" s="13" t="s">
        <v>2416</v>
      </c>
      <c r="U567" s="42"/>
      <c r="AI567" s="51"/>
    </row>
    <row r="568" spans="1:35" ht="165" x14ac:dyDescent="0.25">
      <c r="A568" s="13" t="s">
        <v>896</v>
      </c>
      <c r="B568" s="13" t="s">
        <v>897</v>
      </c>
      <c r="D568" s="13" t="s">
        <v>1948</v>
      </c>
      <c r="E568" s="13" t="s">
        <v>54</v>
      </c>
      <c r="N568" s="13" t="s">
        <v>367</v>
      </c>
      <c r="O568" s="17" t="s">
        <v>1613</v>
      </c>
      <c r="Q568" s="13" t="s">
        <v>2416</v>
      </c>
      <c r="U568" s="42"/>
      <c r="AI568" s="51"/>
    </row>
    <row r="569" spans="1:35" ht="165" x14ac:dyDescent="0.25">
      <c r="A569" s="13" t="s">
        <v>896</v>
      </c>
      <c r="B569" s="13" t="s">
        <v>897</v>
      </c>
      <c r="D569" s="13" t="s">
        <v>1948</v>
      </c>
      <c r="E569" s="13" t="s">
        <v>300</v>
      </c>
      <c r="N569" s="13" t="s">
        <v>367</v>
      </c>
      <c r="O569" s="17" t="s">
        <v>1613</v>
      </c>
      <c r="Q569" s="13" t="s">
        <v>2416</v>
      </c>
      <c r="U569" s="42"/>
      <c r="AI569" s="51"/>
    </row>
    <row r="570" spans="1:35" ht="165" x14ac:dyDescent="0.25">
      <c r="A570" s="13" t="s">
        <v>898</v>
      </c>
      <c r="B570" s="13" t="s">
        <v>2183</v>
      </c>
      <c r="D570" s="13" t="s">
        <v>1949</v>
      </c>
      <c r="E570" s="13" t="s">
        <v>37</v>
      </c>
      <c r="O570" s="17" t="s">
        <v>1613</v>
      </c>
      <c r="Q570" s="13" t="s">
        <v>2416</v>
      </c>
      <c r="U570" s="42"/>
      <c r="AI570" s="51"/>
    </row>
    <row r="571" spans="1:35" ht="165" x14ac:dyDescent="0.25">
      <c r="A571" s="13" t="s">
        <v>899</v>
      </c>
      <c r="B571" s="13" t="s">
        <v>900</v>
      </c>
      <c r="D571" s="13" t="s">
        <v>1950</v>
      </c>
      <c r="E571" s="13" t="s">
        <v>276</v>
      </c>
      <c r="N571" s="13" t="s">
        <v>901</v>
      </c>
      <c r="O571" s="17" t="s">
        <v>1613</v>
      </c>
      <c r="Q571" s="13" t="s">
        <v>2416</v>
      </c>
      <c r="U571" s="42"/>
      <c r="AI571" s="51"/>
    </row>
    <row r="572" spans="1:35" ht="165" x14ac:dyDescent="0.25">
      <c r="A572" s="13" t="s">
        <v>902</v>
      </c>
      <c r="B572" s="13" t="s">
        <v>903</v>
      </c>
      <c r="C572" s="13" t="s">
        <v>281</v>
      </c>
      <c r="D572" s="13" t="s">
        <v>1951</v>
      </c>
      <c r="E572" s="13" t="s">
        <v>54</v>
      </c>
      <c r="O572" s="17" t="s">
        <v>1613</v>
      </c>
      <c r="Q572" s="13" t="s">
        <v>2416</v>
      </c>
      <c r="U572" s="42"/>
      <c r="AI572" s="51"/>
    </row>
    <row r="573" spans="1:35" ht="165" x14ac:dyDescent="0.25">
      <c r="A573" s="13" t="s">
        <v>902</v>
      </c>
      <c r="B573" s="13" t="s">
        <v>903</v>
      </c>
      <c r="C573" s="13" t="s">
        <v>281</v>
      </c>
      <c r="D573" s="13" t="s">
        <v>1951</v>
      </c>
      <c r="E573" s="13" t="s">
        <v>300</v>
      </c>
      <c r="O573" s="17" t="s">
        <v>1613</v>
      </c>
      <c r="Q573" s="13" t="s">
        <v>2416</v>
      </c>
      <c r="U573" s="42"/>
      <c r="AI573" s="51"/>
    </row>
    <row r="574" spans="1:35" ht="375" x14ac:dyDescent="0.25">
      <c r="A574" s="13" t="s">
        <v>904</v>
      </c>
      <c r="B574" s="13" t="s">
        <v>2184</v>
      </c>
      <c r="C574" s="13" t="s">
        <v>905</v>
      </c>
      <c r="D574" s="13" t="s">
        <v>1952</v>
      </c>
      <c r="E574" s="13" t="s">
        <v>36</v>
      </c>
      <c r="N574" s="13" t="s">
        <v>906</v>
      </c>
      <c r="O574" s="17" t="s">
        <v>1613</v>
      </c>
      <c r="Q574" s="13" t="s">
        <v>2416</v>
      </c>
      <c r="U574" s="42"/>
      <c r="AI574" s="51"/>
    </row>
    <row r="575" spans="1:35" ht="375" x14ac:dyDescent="0.25">
      <c r="A575" s="13" t="s">
        <v>904</v>
      </c>
      <c r="B575" s="13" t="s">
        <v>2184</v>
      </c>
      <c r="C575" s="13" t="s">
        <v>907</v>
      </c>
      <c r="D575" s="13" t="s">
        <v>1952</v>
      </c>
      <c r="E575" s="13" t="s">
        <v>36</v>
      </c>
      <c r="N575" s="13" t="s">
        <v>906</v>
      </c>
      <c r="O575" s="17" t="s">
        <v>1613</v>
      </c>
      <c r="Q575" s="13" t="s">
        <v>2416</v>
      </c>
      <c r="U575" s="42"/>
      <c r="AI575" s="51"/>
    </row>
    <row r="576" spans="1:35" ht="375" x14ac:dyDescent="0.25">
      <c r="A576" s="13" t="s">
        <v>904</v>
      </c>
      <c r="B576" s="13" t="s">
        <v>2184</v>
      </c>
      <c r="C576" s="13" t="s">
        <v>908</v>
      </c>
      <c r="D576" s="13" t="s">
        <v>1952</v>
      </c>
      <c r="E576" s="13" t="s">
        <v>36</v>
      </c>
      <c r="N576" s="13" t="s">
        <v>906</v>
      </c>
      <c r="O576" s="17" t="s">
        <v>1613</v>
      </c>
      <c r="Q576" s="13" t="s">
        <v>2416</v>
      </c>
      <c r="U576" s="42"/>
      <c r="AI576" s="51"/>
    </row>
    <row r="577" spans="1:35" ht="375" x14ac:dyDescent="0.25">
      <c r="A577" s="13" t="s">
        <v>904</v>
      </c>
      <c r="B577" s="13" t="s">
        <v>2184</v>
      </c>
      <c r="C577" s="13" t="s">
        <v>909</v>
      </c>
      <c r="D577" s="13" t="s">
        <v>1952</v>
      </c>
      <c r="E577" s="13" t="s">
        <v>36</v>
      </c>
      <c r="N577" s="13" t="s">
        <v>906</v>
      </c>
      <c r="O577" s="17" t="s">
        <v>1613</v>
      </c>
      <c r="Q577" s="13" t="s">
        <v>2416</v>
      </c>
      <c r="U577" s="42"/>
      <c r="AI577" s="51"/>
    </row>
    <row r="578" spans="1:35" ht="375" x14ac:dyDescent="0.25">
      <c r="A578" s="13" t="s">
        <v>904</v>
      </c>
      <c r="B578" s="13" t="s">
        <v>2184</v>
      </c>
      <c r="C578" s="13" t="s">
        <v>910</v>
      </c>
      <c r="D578" s="13" t="s">
        <v>1952</v>
      </c>
      <c r="E578" s="13" t="s">
        <v>36</v>
      </c>
      <c r="N578" s="13" t="s">
        <v>906</v>
      </c>
      <c r="O578" s="17" t="s">
        <v>1613</v>
      </c>
      <c r="Q578" s="13" t="s">
        <v>2416</v>
      </c>
      <c r="U578" s="42"/>
      <c r="AI578" s="51"/>
    </row>
    <row r="579" spans="1:35" ht="165" x14ac:dyDescent="0.25">
      <c r="A579" s="13" t="s">
        <v>911</v>
      </c>
      <c r="D579" s="13" t="s">
        <v>1953</v>
      </c>
      <c r="E579" s="13" t="s">
        <v>36</v>
      </c>
      <c r="N579" s="13" t="s">
        <v>545</v>
      </c>
      <c r="O579" s="17" t="s">
        <v>1613</v>
      </c>
      <c r="Q579" s="13" t="s">
        <v>2416</v>
      </c>
      <c r="U579" s="42"/>
      <c r="AI579" s="51"/>
    </row>
    <row r="580" spans="1:35" ht="165" x14ac:dyDescent="0.25">
      <c r="A580" s="13" t="s">
        <v>911</v>
      </c>
      <c r="D580" s="13" t="s">
        <v>1953</v>
      </c>
      <c r="E580" s="13" t="s">
        <v>37</v>
      </c>
      <c r="N580" s="13" t="s">
        <v>545</v>
      </c>
      <c r="O580" s="17" t="s">
        <v>1613</v>
      </c>
      <c r="Q580" s="13" t="s">
        <v>2416</v>
      </c>
      <c r="U580" s="42"/>
      <c r="AI580" s="51"/>
    </row>
    <row r="581" spans="1:35" ht="165" x14ac:dyDescent="0.25">
      <c r="A581" s="13" t="s">
        <v>912</v>
      </c>
      <c r="B581" s="13" t="s">
        <v>913</v>
      </c>
      <c r="D581" s="13" t="s">
        <v>1954</v>
      </c>
      <c r="E581" s="13" t="s">
        <v>47</v>
      </c>
      <c r="N581" s="13" t="s">
        <v>914</v>
      </c>
      <c r="O581" s="17" t="s">
        <v>1613</v>
      </c>
      <c r="Q581" s="13" t="s">
        <v>2416</v>
      </c>
      <c r="U581" s="42"/>
      <c r="AI581" s="51"/>
    </row>
    <row r="582" spans="1:35" ht="165" x14ac:dyDescent="0.25">
      <c r="A582" s="13" t="s">
        <v>912</v>
      </c>
      <c r="B582" s="13" t="s">
        <v>913</v>
      </c>
      <c r="D582" s="13" t="s">
        <v>1954</v>
      </c>
      <c r="E582" s="13" t="s">
        <v>37</v>
      </c>
      <c r="N582" s="13" t="s">
        <v>914</v>
      </c>
      <c r="O582" s="17" t="s">
        <v>1613</v>
      </c>
      <c r="Q582" s="13" t="s">
        <v>2416</v>
      </c>
      <c r="U582" s="42"/>
      <c r="AI582" s="51"/>
    </row>
    <row r="583" spans="1:35" ht="409.5" x14ac:dyDescent="0.25">
      <c r="A583" s="13" t="s">
        <v>915</v>
      </c>
      <c r="D583" s="13" t="s">
        <v>1955</v>
      </c>
      <c r="E583" s="13" t="s">
        <v>25</v>
      </c>
      <c r="N583" s="13" t="s">
        <v>916</v>
      </c>
      <c r="O583" s="17" t="s">
        <v>1613</v>
      </c>
      <c r="Q583" s="13" t="s">
        <v>2416</v>
      </c>
      <c r="U583" s="42"/>
      <c r="AI583" s="51"/>
    </row>
    <row r="584" spans="1:35" ht="409.5" x14ac:dyDescent="0.25">
      <c r="A584" s="13" t="s">
        <v>917</v>
      </c>
      <c r="B584" s="13" t="s">
        <v>2185</v>
      </c>
      <c r="D584" s="13" t="s">
        <v>1956</v>
      </c>
      <c r="E584" s="13" t="s">
        <v>126</v>
      </c>
      <c r="N584" s="13" t="s">
        <v>918</v>
      </c>
      <c r="O584" s="17" t="s">
        <v>1613</v>
      </c>
      <c r="Q584" s="13" t="s">
        <v>2416</v>
      </c>
      <c r="U584" s="42"/>
      <c r="AI584" s="51"/>
    </row>
    <row r="585" spans="1:35" ht="165" x14ac:dyDescent="0.25">
      <c r="A585" s="13" t="s">
        <v>919</v>
      </c>
      <c r="B585" s="13" t="s">
        <v>920</v>
      </c>
      <c r="D585" s="13" t="s">
        <v>1957</v>
      </c>
      <c r="E585" s="13" t="s">
        <v>37</v>
      </c>
      <c r="O585" s="17" t="s">
        <v>1613</v>
      </c>
      <c r="Q585" s="13" t="s">
        <v>2416</v>
      </c>
      <c r="U585" s="42"/>
      <c r="AI585" s="51"/>
    </row>
    <row r="586" spans="1:35" ht="409.5" x14ac:dyDescent="0.25">
      <c r="A586" s="13" t="s">
        <v>921</v>
      </c>
      <c r="B586" s="13" t="s">
        <v>2186</v>
      </c>
      <c r="C586" s="13" t="s">
        <v>922</v>
      </c>
      <c r="D586" s="13" t="s">
        <v>1958</v>
      </c>
      <c r="E586" s="13" t="s">
        <v>54</v>
      </c>
      <c r="N586" s="13" t="s">
        <v>923</v>
      </c>
      <c r="O586" s="17" t="s">
        <v>1613</v>
      </c>
      <c r="Q586" s="13" t="s">
        <v>2416</v>
      </c>
      <c r="U586" s="42"/>
      <c r="AI586" s="51"/>
    </row>
    <row r="587" spans="1:35" ht="165" x14ac:dyDescent="0.25">
      <c r="A587" s="13" t="s">
        <v>924</v>
      </c>
      <c r="B587" s="13" t="s">
        <v>925</v>
      </c>
      <c r="C587" s="13" t="s">
        <v>926</v>
      </c>
      <c r="D587" s="13" t="s">
        <v>1959</v>
      </c>
      <c r="E587" s="13" t="s">
        <v>37</v>
      </c>
      <c r="O587" s="17" t="s">
        <v>1613</v>
      </c>
      <c r="Q587" s="13" t="s">
        <v>2416</v>
      </c>
      <c r="U587" s="42"/>
      <c r="AI587" s="51"/>
    </row>
    <row r="588" spans="1:35" ht="165" x14ac:dyDescent="0.25">
      <c r="A588" s="13" t="s">
        <v>927</v>
      </c>
      <c r="D588" s="13" t="s">
        <v>1960</v>
      </c>
      <c r="E588" s="13" t="s">
        <v>37</v>
      </c>
      <c r="O588" s="17" t="s">
        <v>1613</v>
      </c>
      <c r="Q588" s="13" t="s">
        <v>2416</v>
      </c>
      <c r="U588" s="42"/>
      <c r="AI588" s="51"/>
    </row>
    <row r="589" spans="1:35" ht="165" x14ac:dyDescent="0.25">
      <c r="A589" s="13" t="s">
        <v>928</v>
      </c>
      <c r="B589" s="13" t="s">
        <v>929</v>
      </c>
      <c r="C589" s="13" t="s">
        <v>930</v>
      </c>
      <c r="D589" s="13" t="s">
        <v>1961</v>
      </c>
      <c r="E589" s="13" t="s">
        <v>37</v>
      </c>
      <c r="O589" s="17" t="s">
        <v>1613</v>
      </c>
      <c r="Q589" s="13" t="s">
        <v>2416</v>
      </c>
      <c r="U589" s="42"/>
      <c r="AI589" s="51"/>
    </row>
    <row r="590" spans="1:35" ht="165" x14ac:dyDescent="0.25">
      <c r="A590" s="13" t="s">
        <v>928</v>
      </c>
      <c r="B590" s="13" t="s">
        <v>929</v>
      </c>
      <c r="C590" s="13" t="s">
        <v>931</v>
      </c>
      <c r="D590" s="13" t="s">
        <v>1962</v>
      </c>
      <c r="E590" s="13" t="s">
        <v>37</v>
      </c>
      <c r="O590" s="17" t="s">
        <v>1613</v>
      </c>
      <c r="Q590" s="13" t="s">
        <v>2416</v>
      </c>
      <c r="U590" s="42"/>
      <c r="AI590" s="51"/>
    </row>
    <row r="591" spans="1:35" ht="165" x14ac:dyDescent="0.25">
      <c r="A591" s="13" t="s">
        <v>932</v>
      </c>
      <c r="C591" s="13" t="s">
        <v>933</v>
      </c>
      <c r="D591" s="13" t="s">
        <v>1963</v>
      </c>
      <c r="E591" s="13" t="s">
        <v>37</v>
      </c>
      <c r="O591" s="17" t="s">
        <v>1613</v>
      </c>
      <c r="Q591" s="13" t="s">
        <v>2416</v>
      </c>
      <c r="U591" s="42"/>
      <c r="AI591" s="51"/>
    </row>
    <row r="592" spans="1:35" ht="165" x14ac:dyDescent="0.25">
      <c r="A592" s="13" t="s">
        <v>934</v>
      </c>
      <c r="B592" s="13" t="s">
        <v>2187</v>
      </c>
      <c r="D592" s="13" t="s">
        <v>1964</v>
      </c>
      <c r="E592" s="13" t="s">
        <v>37</v>
      </c>
      <c r="N592" s="13" t="s">
        <v>313</v>
      </c>
      <c r="O592" s="17" t="s">
        <v>1613</v>
      </c>
      <c r="Q592" s="13" t="s">
        <v>2416</v>
      </c>
      <c r="U592" s="42"/>
      <c r="AI592" s="51"/>
    </row>
    <row r="593" spans="1:35" ht="165" x14ac:dyDescent="0.25">
      <c r="A593" s="13" t="s">
        <v>935</v>
      </c>
      <c r="B593" s="13" t="s">
        <v>2188</v>
      </c>
      <c r="C593" s="13" t="s">
        <v>936</v>
      </c>
      <c r="D593" s="13" t="s">
        <v>1965</v>
      </c>
      <c r="E593" s="13" t="s">
        <v>37</v>
      </c>
      <c r="O593" s="17" t="s">
        <v>1613</v>
      </c>
      <c r="Q593" s="13" t="s">
        <v>2416</v>
      </c>
      <c r="U593" s="42"/>
      <c r="AI593" s="51"/>
    </row>
    <row r="594" spans="1:35" ht="165" x14ac:dyDescent="0.25">
      <c r="A594" s="13" t="s">
        <v>937</v>
      </c>
      <c r="B594" s="13" t="s">
        <v>2189</v>
      </c>
      <c r="D594" s="13" t="s">
        <v>1966</v>
      </c>
      <c r="E594" s="13" t="s">
        <v>37</v>
      </c>
      <c r="O594" s="17" t="s">
        <v>1613</v>
      </c>
      <c r="Q594" s="13" t="s">
        <v>2416</v>
      </c>
      <c r="U594" s="42"/>
      <c r="AI594" s="51"/>
    </row>
    <row r="595" spans="1:35" ht="165" x14ac:dyDescent="0.25">
      <c r="A595" s="13" t="s">
        <v>938</v>
      </c>
      <c r="D595" s="13" t="s">
        <v>1967</v>
      </c>
      <c r="E595" s="13" t="s">
        <v>37</v>
      </c>
      <c r="N595" s="13" t="s">
        <v>482</v>
      </c>
      <c r="O595" s="17" t="s">
        <v>1613</v>
      </c>
      <c r="Q595" s="13" t="s">
        <v>2416</v>
      </c>
      <c r="U595" s="42"/>
      <c r="AI595" s="51"/>
    </row>
    <row r="596" spans="1:35" ht="180" x14ac:dyDescent="0.25">
      <c r="A596" s="13" t="s">
        <v>939</v>
      </c>
      <c r="B596" s="13" t="s">
        <v>2190</v>
      </c>
      <c r="D596" s="13" t="s">
        <v>1968</v>
      </c>
      <c r="E596" s="13" t="s">
        <v>300</v>
      </c>
      <c r="N596" s="13" t="s">
        <v>940</v>
      </c>
      <c r="O596" s="17" t="s">
        <v>1613</v>
      </c>
      <c r="Q596" s="13" t="s">
        <v>2416</v>
      </c>
      <c r="U596" s="42"/>
      <c r="AI596" s="51"/>
    </row>
    <row r="597" spans="1:35" ht="165" x14ac:dyDescent="0.25">
      <c r="A597" s="13" t="s">
        <v>941</v>
      </c>
      <c r="B597" s="13" t="s">
        <v>2191</v>
      </c>
      <c r="D597" s="13" t="s">
        <v>1969</v>
      </c>
      <c r="E597" s="13" t="s">
        <v>37</v>
      </c>
      <c r="O597" s="17" t="s">
        <v>1613</v>
      </c>
      <c r="Q597" s="13" t="s">
        <v>2416</v>
      </c>
      <c r="U597" s="42"/>
      <c r="AI597" s="51"/>
    </row>
    <row r="598" spans="1:35" ht="409.5" x14ac:dyDescent="0.25">
      <c r="A598" s="13" t="s">
        <v>942</v>
      </c>
      <c r="B598" s="13" t="s">
        <v>2192</v>
      </c>
      <c r="C598" s="13" t="s">
        <v>943</v>
      </c>
      <c r="D598" s="13" t="s">
        <v>1970</v>
      </c>
      <c r="E598" s="13" t="s">
        <v>37</v>
      </c>
      <c r="N598" s="13" t="s">
        <v>944</v>
      </c>
      <c r="O598" s="17" t="s">
        <v>1613</v>
      </c>
      <c r="Q598" s="13" t="s">
        <v>2416</v>
      </c>
      <c r="U598" s="42"/>
      <c r="AI598" s="51"/>
    </row>
    <row r="599" spans="1:35" ht="165" x14ac:dyDescent="0.25">
      <c r="A599" s="13" t="s">
        <v>945</v>
      </c>
      <c r="D599" s="13" t="s">
        <v>1971</v>
      </c>
      <c r="E599" s="13" t="s">
        <v>54</v>
      </c>
      <c r="N599" s="13" t="s">
        <v>545</v>
      </c>
      <c r="O599" s="17" t="s">
        <v>1613</v>
      </c>
      <c r="Q599" s="13" t="s">
        <v>2416</v>
      </c>
      <c r="U599" s="42"/>
      <c r="AI599" s="51"/>
    </row>
    <row r="600" spans="1:35" ht="300" x14ac:dyDescent="0.25">
      <c r="A600" s="13" t="s">
        <v>946</v>
      </c>
      <c r="D600" s="13" t="s">
        <v>1972</v>
      </c>
      <c r="E600" s="13" t="s">
        <v>276</v>
      </c>
      <c r="N600" s="13" t="s">
        <v>947</v>
      </c>
      <c r="O600" s="17" t="s">
        <v>1613</v>
      </c>
      <c r="Q600" s="13" t="s">
        <v>2416</v>
      </c>
      <c r="U600" s="42"/>
      <c r="AI600" s="51"/>
    </row>
    <row r="601" spans="1:35" ht="330" x14ac:dyDescent="0.25">
      <c r="A601" s="13" t="s">
        <v>948</v>
      </c>
      <c r="B601" s="13" t="s">
        <v>2193</v>
      </c>
      <c r="D601" s="13" t="s">
        <v>1973</v>
      </c>
      <c r="E601" s="13" t="s">
        <v>47</v>
      </c>
      <c r="O601" s="17" t="s">
        <v>1613</v>
      </c>
      <c r="Q601" s="13" t="s">
        <v>2416</v>
      </c>
      <c r="U601" s="42"/>
      <c r="AI601" s="51"/>
    </row>
    <row r="602" spans="1:35" ht="330" x14ac:dyDescent="0.25">
      <c r="A602" s="13" t="s">
        <v>948</v>
      </c>
      <c r="B602" s="13" t="s">
        <v>2193</v>
      </c>
      <c r="D602" s="13" t="s">
        <v>1973</v>
      </c>
      <c r="E602" s="13" t="s">
        <v>37</v>
      </c>
      <c r="O602" s="17" t="s">
        <v>1613</v>
      </c>
      <c r="Q602" s="13" t="s">
        <v>2416</v>
      </c>
      <c r="U602" s="42"/>
      <c r="AI602" s="51"/>
    </row>
    <row r="603" spans="1:35" ht="165" x14ac:dyDescent="0.25">
      <c r="A603" s="13" t="s">
        <v>949</v>
      </c>
      <c r="B603" s="13" t="s">
        <v>2194</v>
      </c>
      <c r="D603" s="13" t="s">
        <v>1974</v>
      </c>
      <c r="E603" s="13" t="s">
        <v>54</v>
      </c>
      <c r="N603" s="13" t="s">
        <v>950</v>
      </c>
      <c r="O603" s="17" t="s">
        <v>1613</v>
      </c>
      <c r="Q603" s="13" t="s">
        <v>2416</v>
      </c>
      <c r="U603" s="42"/>
      <c r="AI603" s="51"/>
    </row>
    <row r="604" spans="1:35" ht="165" x14ac:dyDescent="0.25">
      <c r="A604" s="13" t="s">
        <v>951</v>
      </c>
      <c r="B604" s="13" t="s">
        <v>952</v>
      </c>
      <c r="C604" s="13" t="s">
        <v>953</v>
      </c>
      <c r="D604" s="13" t="s">
        <v>1975</v>
      </c>
      <c r="E604" s="13" t="s">
        <v>37</v>
      </c>
      <c r="O604" s="17" t="s">
        <v>1613</v>
      </c>
      <c r="Q604" s="13" t="s">
        <v>2416</v>
      </c>
      <c r="U604" s="42"/>
      <c r="AI604" s="51"/>
    </row>
    <row r="605" spans="1:35" ht="165" x14ac:dyDescent="0.25">
      <c r="A605" s="13" t="s">
        <v>954</v>
      </c>
      <c r="B605" s="13" t="s">
        <v>2195</v>
      </c>
      <c r="C605" s="13" t="s">
        <v>955</v>
      </c>
      <c r="D605" s="13" t="s">
        <v>1976</v>
      </c>
      <c r="E605" s="13" t="s">
        <v>270</v>
      </c>
      <c r="N605" s="13" t="s">
        <v>956</v>
      </c>
      <c r="O605" s="17" t="s">
        <v>1613</v>
      </c>
      <c r="Q605" s="13" t="s">
        <v>2416</v>
      </c>
      <c r="U605" s="42"/>
      <c r="AI605" s="51"/>
    </row>
    <row r="606" spans="1:35" ht="165" x14ac:dyDescent="0.25">
      <c r="A606" s="13" t="s">
        <v>957</v>
      </c>
      <c r="B606" s="13" t="s">
        <v>958</v>
      </c>
      <c r="C606" s="13" t="s">
        <v>581</v>
      </c>
      <c r="D606" s="13" t="s">
        <v>1977</v>
      </c>
      <c r="E606" s="13" t="s">
        <v>36</v>
      </c>
      <c r="O606" s="17" t="s">
        <v>1613</v>
      </c>
      <c r="Q606" s="13" t="s">
        <v>2416</v>
      </c>
      <c r="U606" s="42"/>
      <c r="AI606" s="51"/>
    </row>
    <row r="607" spans="1:35" ht="165" x14ac:dyDescent="0.25">
      <c r="A607" s="13" t="s">
        <v>957</v>
      </c>
      <c r="B607" s="13" t="s">
        <v>958</v>
      </c>
      <c r="C607" s="13" t="s">
        <v>581</v>
      </c>
      <c r="D607" s="13" t="s">
        <v>1977</v>
      </c>
      <c r="E607" s="13" t="s">
        <v>37</v>
      </c>
      <c r="O607" s="17" t="s">
        <v>1613</v>
      </c>
      <c r="Q607" s="13" t="s">
        <v>2416</v>
      </c>
      <c r="U607" s="42"/>
      <c r="AI607" s="51"/>
    </row>
    <row r="608" spans="1:35" ht="165" x14ac:dyDescent="0.25">
      <c r="A608" s="13" t="s">
        <v>959</v>
      </c>
      <c r="B608" s="13" t="s">
        <v>2196</v>
      </c>
      <c r="C608" s="13" t="s">
        <v>960</v>
      </c>
      <c r="D608" s="13" t="s">
        <v>1978</v>
      </c>
      <c r="E608" s="13" t="s">
        <v>37</v>
      </c>
      <c r="O608" s="17" t="s">
        <v>1613</v>
      </c>
      <c r="Q608" s="13" t="s">
        <v>2416</v>
      </c>
      <c r="U608" s="42"/>
      <c r="AI608" s="51"/>
    </row>
    <row r="609" spans="1:35" ht="165" x14ac:dyDescent="0.25">
      <c r="A609" s="13" t="s">
        <v>959</v>
      </c>
      <c r="B609" s="13" t="s">
        <v>2196</v>
      </c>
      <c r="C609" s="13" t="s">
        <v>961</v>
      </c>
      <c r="D609" s="13" t="s">
        <v>1979</v>
      </c>
      <c r="E609" s="13" t="s">
        <v>37</v>
      </c>
      <c r="O609" s="17" t="s">
        <v>1613</v>
      </c>
      <c r="Q609" s="13" t="s">
        <v>2416</v>
      </c>
      <c r="U609" s="42"/>
      <c r="AI609" s="51"/>
    </row>
    <row r="610" spans="1:35" ht="165" x14ac:dyDescent="0.25">
      <c r="A610" s="13" t="s">
        <v>959</v>
      </c>
      <c r="B610" s="13" t="s">
        <v>2196</v>
      </c>
      <c r="C610" s="13" t="s">
        <v>1980</v>
      </c>
      <c r="D610" s="13" t="s">
        <v>1981</v>
      </c>
      <c r="E610" s="13" t="s">
        <v>37</v>
      </c>
      <c r="O610" s="17" t="s">
        <v>1613</v>
      </c>
      <c r="Q610" s="13" t="s">
        <v>2416</v>
      </c>
      <c r="U610" s="42"/>
      <c r="AI610" s="51"/>
    </row>
    <row r="611" spans="1:35" ht="165" x14ac:dyDescent="0.25">
      <c r="A611" s="13" t="s">
        <v>962</v>
      </c>
      <c r="B611" s="13" t="s">
        <v>2197</v>
      </c>
      <c r="C611" s="13" t="s">
        <v>963</v>
      </c>
      <c r="D611" s="13" t="s">
        <v>1857</v>
      </c>
      <c r="E611" s="13" t="s">
        <v>290</v>
      </c>
      <c r="N611" s="13" t="s">
        <v>964</v>
      </c>
      <c r="O611" s="17" t="s">
        <v>1613</v>
      </c>
      <c r="Q611" s="13" t="s">
        <v>2416</v>
      </c>
      <c r="U611" s="42"/>
      <c r="AI611" s="51"/>
    </row>
    <row r="612" spans="1:35" ht="165" x14ac:dyDescent="0.25">
      <c r="A612" s="13" t="s">
        <v>962</v>
      </c>
      <c r="B612" s="13" t="s">
        <v>2197</v>
      </c>
      <c r="C612" s="13" t="s">
        <v>963</v>
      </c>
      <c r="D612" s="13" t="s">
        <v>1857</v>
      </c>
      <c r="E612" s="13" t="s">
        <v>54</v>
      </c>
      <c r="N612" s="13" t="s">
        <v>964</v>
      </c>
      <c r="O612" s="17" t="s">
        <v>1613</v>
      </c>
      <c r="Q612" s="13" t="s">
        <v>2416</v>
      </c>
      <c r="U612" s="42"/>
      <c r="AI612" s="51"/>
    </row>
    <row r="613" spans="1:35" ht="300" x14ac:dyDescent="0.25">
      <c r="A613" s="13" t="s">
        <v>965</v>
      </c>
      <c r="B613" s="13" t="s">
        <v>2198</v>
      </c>
      <c r="C613" s="13" t="s">
        <v>223</v>
      </c>
      <c r="D613" s="13" t="s">
        <v>1982</v>
      </c>
      <c r="E613" s="13" t="s">
        <v>224</v>
      </c>
      <c r="N613" s="13" t="s">
        <v>966</v>
      </c>
      <c r="O613" s="17" t="s">
        <v>1613</v>
      </c>
      <c r="Q613" s="13" t="s">
        <v>2416</v>
      </c>
      <c r="U613" s="42"/>
      <c r="AI613" s="51"/>
    </row>
    <row r="614" spans="1:35" ht="165" x14ac:dyDescent="0.25">
      <c r="A614" s="13" t="s">
        <v>967</v>
      </c>
      <c r="B614" s="13" t="s">
        <v>968</v>
      </c>
      <c r="C614" s="13" t="s">
        <v>969</v>
      </c>
      <c r="D614" s="13" t="s">
        <v>1983</v>
      </c>
      <c r="E614" s="13" t="s">
        <v>970</v>
      </c>
      <c r="O614" s="17" t="s">
        <v>1613</v>
      </c>
      <c r="Q614" s="13" t="s">
        <v>2416</v>
      </c>
      <c r="U614" s="42"/>
      <c r="AI614" s="51"/>
    </row>
    <row r="615" spans="1:35" ht="165" x14ac:dyDescent="0.25">
      <c r="A615" s="13" t="s">
        <v>967</v>
      </c>
      <c r="B615" s="13" t="s">
        <v>968</v>
      </c>
      <c r="C615" s="13" t="s">
        <v>971</v>
      </c>
      <c r="D615" s="13" t="s">
        <v>1984</v>
      </c>
      <c r="E615" s="13" t="s">
        <v>70</v>
      </c>
      <c r="O615" s="17" t="s">
        <v>1613</v>
      </c>
      <c r="Q615" s="13" t="s">
        <v>2416</v>
      </c>
      <c r="U615" s="42"/>
      <c r="AI615" s="51"/>
    </row>
    <row r="616" spans="1:35" ht="165" x14ac:dyDescent="0.25">
      <c r="A616" s="13" t="s">
        <v>967</v>
      </c>
      <c r="B616" s="13" t="s">
        <v>968</v>
      </c>
      <c r="C616" s="13" t="s">
        <v>971</v>
      </c>
      <c r="D616" s="13" t="s">
        <v>1985</v>
      </c>
      <c r="E616" s="13" t="s">
        <v>37</v>
      </c>
      <c r="O616" s="17" t="s">
        <v>1613</v>
      </c>
      <c r="Q616" s="13" t="s">
        <v>2416</v>
      </c>
      <c r="U616" s="42"/>
      <c r="AI616" s="51"/>
    </row>
    <row r="617" spans="1:35" ht="165" x14ac:dyDescent="0.25">
      <c r="A617" s="13" t="s">
        <v>967</v>
      </c>
      <c r="B617" s="13" t="s">
        <v>968</v>
      </c>
      <c r="C617" s="13" t="s">
        <v>972</v>
      </c>
      <c r="D617" s="13" t="s">
        <v>1986</v>
      </c>
      <c r="E617" s="13" t="s">
        <v>37</v>
      </c>
      <c r="O617" s="17" t="s">
        <v>1613</v>
      </c>
      <c r="Q617" s="13" t="s">
        <v>2416</v>
      </c>
      <c r="U617" s="42"/>
      <c r="AI617" s="51"/>
    </row>
    <row r="618" spans="1:35" ht="255" x14ac:dyDescent="0.25">
      <c r="A618" s="13" t="s">
        <v>967</v>
      </c>
      <c r="B618" s="13" t="s">
        <v>968</v>
      </c>
      <c r="C618" s="13" t="s">
        <v>973</v>
      </c>
      <c r="D618" s="13" t="s">
        <v>1987</v>
      </c>
      <c r="E618" s="13" t="s">
        <v>37</v>
      </c>
      <c r="N618" s="13" t="s">
        <v>974</v>
      </c>
      <c r="O618" s="17" t="s">
        <v>1613</v>
      </c>
      <c r="Q618" s="13" t="s">
        <v>2416</v>
      </c>
      <c r="U618" s="42"/>
      <c r="AI618" s="51"/>
    </row>
    <row r="619" spans="1:35" ht="180" x14ac:dyDescent="0.25">
      <c r="A619" s="13" t="s">
        <v>967</v>
      </c>
      <c r="B619" s="13" t="s">
        <v>968</v>
      </c>
      <c r="C619" s="13" t="s">
        <v>975</v>
      </c>
      <c r="D619" s="13" t="s">
        <v>1987</v>
      </c>
      <c r="E619" s="13" t="s">
        <v>37</v>
      </c>
      <c r="N619" s="13" t="s">
        <v>976</v>
      </c>
      <c r="O619" s="17" t="s">
        <v>1613</v>
      </c>
      <c r="Q619" s="13" t="s">
        <v>2416</v>
      </c>
      <c r="U619" s="42"/>
      <c r="AI619" s="51"/>
    </row>
    <row r="620" spans="1:35" ht="165" x14ac:dyDescent="0.25">
      <c r="A620" s="13" t="s">
        <v>967</v>
      </c>
      <c r="B620" s="13" t="s">
        <v>968</v>
      </c>
      <c r="C620" s="13" t="s">
        <v>977</v>
      </c>
      <c r="D620" s="13" t="s">
        <v>1988</v>
      </c>
      <c r="E620" s="13" t="s">
        <v>70</v>
      </c>
      <c r="N620" s="13" t="s">
        <v>978</v>
      </c>
      <c r="O620" s="17" t="s">
        <v>1613</v>
      </c>
      <c r="Q620" s="13" t="s">
        <v>2416</v>
      </c>
      <c r="U620" s="42"/>
      <c r="AI620" s="51"/>
    </row>
    <row r="621" spans="1:35" ht="165" x14ac:dyDescent="0.25">
      <c r="A621" s="13" t="s">
        <v>967</v>
      </c>
      <c r="B621" s="13" t="s">
        <v>968</v>
      </c>
      <c r="C621" s="13" t="s">
        <v>977</v>
      </c>
      <c r="D621" s="13" t="s">
        <v>1989</v>
      </c>
      <c r="E621" s="13" t="s">
        <v>37</v>
      </c>
      <c r="N621" s="13" t="s">
        <v>978</v>
      </c>
      <c r="O621" s="17" t="s">
        <v>1613</v>
      </c>
      <c r="Q621" s="13" t="s">
        <v>2416</v>
      </c>
      <c r="U621" s="42"/>
      <c r="AI621" s="51"/>
    </row>
    <row r="622" spans="1:35" ht="195" x14ac:dyDescent="0.25">
      <c r="A622" s="13" t="s">
        <v>979</v>
      </c>
      <c r="B622" s="13" t="s">
        <v>2199</v>
      </c>
      <c r="C622" s="13" t="s">
        <v>748</v>
      </c>
      <c r="D622" s="13" t="s">
        <v>1990</v>
      </c>
      <c r="E622" s="13" t="s">
        <v>234</v>
      </c>
      <c r="N622" s="13" t="s">
        <v>980</v>
      </c>
      <c r="O622" s="17" t="s">
        <v>1613</v>
      </c>
      <c r="Q622" s="13" t="s">
        <v>2416</v>
      </c>
      <c r="U622" s="42"/>
      <c r="AI622" s="51"/>
    </row>
    <row r="623" spans="1:35" ht="165" x14ac:dyDescent="0.25">
      <c r="A623" s="13" t="s">
        <v>981</v>
      </c>
      <c r="B623" s="13" t="s">
        <v>2200</v>
      </c>
      <c r="D623" s="13" t="s">
        <v>1991</v>
      </c>
      <c r="E623" s="13" t="s">
        <v>54</v>
      </c>
      <c r="N623" s="13" t="s">
        <v>982</v>
      </c>
      <c r="O623" s="17" t="s">
        <v>1613</v>
      </c>
      <c r="Q623" s="13" t="s">
        <v>2416</v>
      </c>
      <c r="U623" s="42"/>
      <c r="AI623" s="51"/>
    </row>
    <row r="624" spans="1:35" ht="165" x14ac:dyDescent="0.25">
      <c r="A624" s="13" t="s">
        <v>983</v>
      </c>
      <c r="B624" s="13" t="s">
        <v>2201</v>
      </c>
      <c r="C624" s="13" t="s">
        <v>293</v>
      </c>
      <c r="D624" s="13" t="s">
        <v>1992</v>
      </c>
      <c r="E624" s="13" t="s">
        <v>37</v>
      </c>
      <c r="O624" s="17" t="s">
        <v>1613</v>
      </c>
      <c r="Q624" s="13" t="s">
        <v>2416</v>
      </c>
      <c r="U624" s="42"/>
      <c r="AI624" s="51"/>
    </row>
    <row r="625" spans="1:35" ht="165" x14ac:dyDescent="0.25">
      <c r="A625" s="13" t="s">
        <v>984</v>
      </c>
      <c r="B625" s="13" t="s">
        <v>985</v>
      </c>
      <c r="D625" s="13" t="s">
        <v>1993</v>
      </c>
      <c r="E625" s="13" t="s">
        <v>36</v>
      </c>
      <c r="O625" s="17" t="s">
        <v>1613</v>
      </c>
      <c r="Q625" s="13" t="s">
        <v>2416</v>
      </c>
      <c r="U625" s="42"/>
      <c r="AI625" s="51"/>
    </row>
    <row r="626" spans="1:35" ht="165" x14ac:dyDescent="0.25">
      <c r="A626" s="13" t="s">
        <v>984</v>
      </c>
      <c r="B626" s="13" t="s">
        <v>985</v>
      </c>
      <c r="D626" s="13" t="s">
        <v>1993</v>
      </c>
      <c r="E626" s="13" t="s">
        <v>37</v>
      </c>
      <c r="O626" s="17" t="s">
        <v>1613</v>
      </c>
      <c r="Q626" s="13" t="s">
        <v>2416</v>
      </c>
      <c r="U626" s="42"/>
      <c r="AI626" s="51"/>
    </row>
    <row r="627" spans="1:35" ht="165" x14ac:dyDescent="0.25">
      <c r="A627" s="13" t="s">
        <v>986</v>
      </c>
      <c r="B627" s="13" t="s">
        <v>987</v>
      </c>
      <c r="C627" s="13" t="s">
        <v>988</v>
      </c>
      <c r="D627" s="13" t="s">
        <v>1994</v>
      </c>
      <c r="E627" s="13" t="s">
        <v>54</v>
      </c>
      <c r="N627" s="13" t="s">
        <v>989</v>
      </c>
      <c r="O627" s="17" t="s">
        <v>1613</v>
      </c>
      <c r="Q627" s="13" t="s">
        <v>2416</v>
      </c>
      <c r="U627" s="42"/>
      <c r="AI627" s="51"/>
    </row>
    <row r="628" spans="1:35" ht="165" x14ac:dyDescent="0.25">
      <c r="A628" s="13" t="s">
        <v>986</v>
      </c>
      <c r="B628" s="13" t="s">
        <v>987</v>
      </c>
      <c r="C628" s="13" t="s">
        <v>990</v>
      </c>
      <c r="D628" s="13" t="s">
        <v>1994</v>
      </c>
      <c r="E628" s="13" t="s">
        <v>54</v>
      </c>
      <c r="N628" s="13" t="s">
        <v>989</v>
      </c>
      <c r="O628" s="17" t="s">
        <v>1613</v>
      </c>
      <c r="Q628" s="13" t="s">
        <v>2416</v>
      </c>
      <c r="U628" s="42"/>
      <c r="AI628" s="51"/>
    </row>
    <row r="629" spans="1:35" ht="165" x14ac:dyDescent="0.25">
      <c r="A629" s="13" t="s">
        <v>986</v>
      </c>
      <c r="B629" s="13" t="s">
        <v>987</v>
      </c>
      <c r="C629" s="13" t="s">
        <v>991</v>
      </c>
      <c r="D629" s="13" t="s">
        <v>1994</v>
      </c>
      <c r="E629" s="13" t="s">
        <v>54</v>
      </c>
      <c r="N629" s="13" t="s">
        <v>989</v>
      </c>
      <c r="O629" s="17" t="s">
        <v>1613</v>
      </c>
      <c r="Q629" s="13" t="s">
        <v>2416</v>
      </c>
      <c r="U629" s="42"/>
      <c r="AI629" s="51"/>
    </row>
    <row r="630" spans="1:35" ht="165" x14ac:dyDescent="0.25">
      <c r="A630" s="13" t="s">
        <v>986</v>
      </c>
      <c r="B630" s="13" t="s">
        <v>987</v>
      </c>
      <c r="C630" s="13" t="s">
        <v>992</v>
      </c>
      <c r="D630" s="13" t="s">
        <v>1994</v>
      </c>
      <c r="E630" s="13" t="s">
        <v>54</v>
      </c>
      <c r="N630" s="13" t="s">
        <v>989</v>
      </c>
      <c r="O630" s="17" t="s">
        <v>1613</v>
      </c>
      <c r="Q630" s="13" t="s">
        <v>2416</v>
      </c>
      <c r="U630" s="42"/>
      <c r="AI630" s="51"/>
    </row>
    <row r="631" spans="1:35" ht="165" x14ac:dyDescent="0.25">
      <c r="A631" s="13" t="s">
        <v>986</v>
      </c>
      <c r="B631" s="13" t="s">
        <v>987</v>
      </c>
      <c r="C631" s="13" t="s">
        <v>993</v>
      </c>
      <c r="D631" s="13" t="s">
        <v>1994</v>
      </c>
      <c r="E631" s="13" t="s">
        <v>54</v>
      </c>
      <c r="N631" s="13" t="s">
        <v>989</v>
      </c>
      <c r="O631" s="17" t="s">
        <v>1613</v>
      </c>
      <c r="Q631" s="13" t="s">
        <v>2416</v>
      </c>
      <c r="U631" s="42"/>
      <c r="AI631" s="51"/>
    </row>
    <row r="632" spans="1:35" ht="165" x14ac:dyDescent="0.25">
      <c r="A632" s="13" t="s">
        <v>986</v>
      </c>
      <c r="B632" s="13" t="s">
        <v>987</v>
      </c>
      <c r="C632" s="13" t="s">
        <v>994</v>
      </c>
      <c r="D632" s="13" t="s">
        <v>1994</v>
      </c>
      <c r="E632" s="13" t="s">
        <v>54</v>
      </c>
      <c r="N632" s="13" t="s">
        <v>989</v>
      </c>
      <c r="O632" s="17" t="s">
        <v>1613</v>
      </c>
      <c r="Q632" s="13" t="s">
        <v>2416</v>
      </c>
      <c r="U632" s="42"/>
      <c r="AI632" s="51"/>
    </row>
    <row r="633" spans="1:35" ht="165" x14ac:dyDescent="0.25">
      <c r="A633" s="13" t="s">
        <v>986</v>
      </c>
      <c r="B633" s="13" t="s">
        <v>987</v>
      </c>
      <c r="C633" s="13" t="s">
        <v>995</v>
      </c>
      <c r="D633" s="13" t="s">
        <v>1994</v>
      </c>
      <c r="E633" s="13" t="s">
        <v>54</v>
      </c>
      <c r="N633" s="13" t="s">
        <v>989</v>
      </c>
      <c r="O633" s="17" t="s">
        <v>1613</v>
      </c>
      <c r="Q633" s="13" t="s">
        <v>2416</v>
      </c>
      <c r="U633" s="42"/>
      <c r="AI633" s="51"/>
    </row>
    <row r="634" spans="1:35" ht="165" x14ac:dyDescent="0.25">
      <c r="A634" s="13" t="s">
        <v>986</v>
      </c>
      <c r="B634" s="13" t="s">
        <v>987</v>
      </c>
      <c r="C634" s="13" t="s">
        <v>996</v>
      </c>
      <c r="D634" s="13" t="s">
        <v>1994</v>
      </c>
      <c r="E634" s="13" t="s">
        <v>54</v>
      </c>
      <c r="N634" s="13" t="s">
        <v>989</v>
      </c>
      <c r="O634" s="17" t="s">
        <v>1613</v>
      </c>
      <c r="Q634" s="13" t="s">
        <v>2416</v>
      </c>
      <c r="U634" s="42"/>
      <c r="AI634" s="51"/>
    </row>
    <row r="635" spans="1:35" ht="165" x14ac:dyDescent="0.25">
      <c r="A635" s="13" t="s">
        <v>986</v>
      </c>
      <c r="B635" s="13" t="s">
        <v>987</v>
      </c>
      <c r="C635" s="13" t="s">
        <v>997</v>
      </c>
      <c r="D635" s="13" t="s">
        <v>1994</v>
      </c>
      <c r="E635" s="13" t="s">
        <v>54</v>
      </c>
      <c r="N635" s="13" t="s">
        <v>989</v>
      </c>
      <c r="O635" s="17" t="s">
        <v>1613</v>
      </c>
      <c r="Q635" s="13" t="s">
        <v>2416</v>
      </c>
      <c r="U635" s="42"/>
      <c r="AI635" s="51"/>
    </row>
    <row r="636" spans="1:35" ht="165" x14ac:dyDescent="0.25">
      <c r="A636" s="13" t="s">
        <v>986</v>
      </c>
      <c r="B636" s="13" t="s">
        <v>987</v>
      </c>
      <c r="C636" s="13" t="s">
        <v>998</v>
      </c>
      <c r="D636" s="13" t="s">
        <v>1994</v>
      </c>
      <c r="E636" s="13" t="s">
        <v>54</v>
      </c>
      <c r="N636" s="13" t="s">
        <v>989</v>
      </c>
      <c r="O636" s="17" t="s">
        <v>1613</v>
      </c>
      <c r="Q636" s="13" t="s">
        <v>2416</v>
      </c>
      <c r="U636" s="42"/>
      <c r="AI636" s="51"/>
    </row>
    <row r="637" spans="1:35" ht="165" x14ac:dyDescent="0.25">
      <c r="A637" s="13" t="s">
        <v>986</v>
      </c>
      <c r="B637" s="13" t="s">
        <v>987</v>
      </c>
      <c r="C637" s="13" t="s">
        <v>999</v>
      </c>
      <c r="D637" s="13" t="s">
        <v>1994</v>
      </c>
      <c r="E637" s="13" t="s">
        <v>54</v>
      </c>
      <c r="N637" s="13" t="s">
        <v>989</v>
      </c>
      <c r="O637" s="17" t="s">
        <v>1613</v>
      </c>
      <c r="Q637" s="13" t="s">
        <v>2416</v>
      </c>
      <c r="U637" s="42"/>
      <c r="AI637" s="51"/>
    </row>
    <row r="638" spans="1:35" ht="165" x14ac:dyDescent="0.25">
      <c r="A638" s="13" t="s">
        <v>986</v>
      </c>
      <c r="B638" s="13" t="s">
        <v>987</v>
      </c>
      <c r="C638" s="13" t="s">
        <v>1000</v>
      </c>
      <c r="D638" s="13" t="s">
        <v>1994</v>
      </c>
      <c r="E638" s="13" t="s">
        <v>54</v>
      </c>
      <c r="N638" s="13" t="s">
        <v>989</v>
      </c>
      <c r="O638" s="17" t="s">
        <v>1613</v>
      </c>
      <c r="Q638" s="13" t="s">
        <v>2416</v>
      </c>
      <c r="U638" s="42"/>
      <c r="AI638" s="51"/>
    </row>
    <row r="639" spans="1:35" ht="165" x14ac:dyDescent="0.25">
      <c r="A639" s="13" t="s">
        <v>986</v>
      </c>
      <c r="B639" s="13" t="s">
        <v>987</v>
      </c>
      <c r="C639" s="13" t="s">
        <v>1001</v>
      </c>
      <c r="D639" s="13" t="s">
        <v>1994</v>
      </c>
      <c r="E639" s="13" t="s">
        <v>54</v>
      </c>
      <c r="N639" s="13" t="s">
        <v>989</v>
      </c>
      <c r="O639" s="17" t="s">
        <v>1613</v>
      </c>
      <c r="Q639" s="13" t="s">
        <v>2416</v>
      </c>
      <c r="U639" s="42"/>
      <c r="AI639" s="51"/>
    </row>
    <row r="640" spans="1:35" ht="165" x14ac:dyDescent="0.25">
      <c r="A640" s="13" t="s">
        <v>986</v>
      </c>
      <c r="B640" s="13" t="s">
        <v>987</v>
      </c>
      <c r="C640" s="13" t="s">
        <v>1002</v>
      </c>
      <c r="D640" s="13" t="s">
        <v>1994</v>
      </c>
      <c r="E640" s="13" t="s">
        <v>54</v>
      </c>
      <c r="N640" s="13" t="s">
        <v>989</v>
      </c>
      <c r="O640" s="17" t="s">
        <v>1613</v>
      </c>
      <c r="Q640" s="13" t="s">
        <v>2416</v>
      </c>
      <c r="U640" s="42"/>
      <c r="AI640" s="51"/>
    </row>
    <row r="641" spans="1:35" ht="165" x14ac:dyDescent="0.25">
      <c r="A641" s="13" t="s">
        <v>986</v>
      </c>
      <c r="B641" s="13" t="s">
        <v>987</v>
      </c>
      <c r="C641" s="13" t="s">
        <v>1003</v>
      </c>
      <c r="D641" s="13" t="s">
        <v>1994</v>
      </c>
      <c r="E641" s="13" t="s">
        <v>54</v>
      </c>
      <c r="N641" s="13" t="s">
        <v>989</v>
      </c>
      <c r="O641" s="17" t="s">
        <v>1613</v>
      </c>
      <c r="Q641" s="13" t="s">
        <v>2416</v>
      </c>
      <c r="U641" s="42"/>
      <c r="AI641" s="51"/>
    </row>
    <row r="642" spans="1:35" ht="165" x14ac:dyDescent="0.25">
      <c r="A642" s="13" t="s">
        <v>986</v>
      </c>
      <c r="B642" s="13" t="s">
        <v>987</v>
      </c>
      <c r="C642" s="13" t="s">
        <v>1004</v>
      </c>
      <c r="D642" s="13" t="s">
        <v>1994</v>
      </c>
      <c r="E642" s="13" t="s">
        <v>54</v>
      </c>
      <c r="N642" s="13" t="s">
        <v>989</v>
      </c>
      <c r="O642" s="17" t="s">
        <v>1613</v>
      </c>
      <c r="Q642" s="13" t="s">
        <v>2416</v>
      </c>
      <c r="U642" s="42"/>
      <c r="AI642" s="51"/>
    </row>
    <row r="643" spans="1:35" ht="165" x14ac:dyDescent="0.25">
      <c r="A643" s="13" t="s">
        <v>986</v>
      </c>
      <c r="B643" s="13" t="s">
        <v>987</v>
      </c>
      <c r="C643" s="13" t="s">
        <v>1005</v>
      </c>
      <c r="D643" s="13" t="s">
        <v>1994</v>
      </c>
      <c r="E643" s="13" t="s">
        <v>54</v>
      </c>
      <c r="N643" s="13" t="s">
        <v>989</v>
      </c>
      <c r="O643" s="17" t="s">
        <v>1613</v>
      </c>
      <c r="Q643" s="13" t="s">
        <v>2416</v>
      </c>
      <c r="U643" s="42"/>
      <c r="AI643" s="51"/>
    </row>
    <row r="644" spans="1:35" ht="165" x14ac:dyDescent="0.25">
      <c r="A644" s="13" t="s">
        <v>986</v>
      </c>
      <c r="B644" s="13" t="s">
        <v>987</v>
      </c>
      <c r="C644" s="13" t="s">
        <v>1006</v>
      </c>
      <c r="D644" s="13" t="s">
        <v>1994</v>
      </c>
      <c r="E644" s="13" t="s">
        <v>54</v>
      </c>
      <c r="N644" s="13" t="s">
        <v>989</v>
      </c>
      <c r="O644" s="17" t="s">
        <v>1613</v>
      </c>
      <c r="Q644" s="13" t="s">
        <v>2416</v>
      </c>
      <c r="U644" s="42"/>
      <c r="AI644" s="51"/>
    </row>
    <row r="645" spans="1:35" ht="165" x14ac:dyDescent="0.25">
      <c r="A645" s="13" t="s">
        <v>986</v>
      </c>
      <c r="B645" s="13" t="s">
        <v>987</v>
      </c>
      <c r="C645" s="13" t="s">
        <v>1007</v>
      </c>
      <c r="D645" s="13" t="s">
        <v>1994</v>
      </c>
      <c r="E645" s="13" t="s">
        <v>54</v>
      </c>
      <c r="N645" s="13" t="s">
        <v>989</v>
      </c>
      <c r="O645" s="17" t="s">
        <v>1613</v>
      </c>
      <c r="Q645" s="13" t="s">
        <v>2416</v>
      </c>
      <c r="U645" s="42"/>
      <c r="AI645" s="51"/>
    </row>
    <row r="646" spans="1:35" ht="165" x14ac:dyDescent="0.25">
      <c r="A646" s="13" t="s">
        <v>986</v>
      </c>
      <c r="B646" s="13" t="s">
        <v>987</v>
      </c>
      <c r="C646" s="13" t="s">
        <v>1008</v>
      </c>
      <c r="D646" s="13" t="s">
        <v>1994</v>
      </c>
      <c r="E646" s="13" t="s">
        <v>54</v>
      </c>
      <c r="N646" s="13" t="s">
        <v>989</v>
      </c>
      <c r="O646" s="17" t="s">
        <v>1613</v>
      </c>
      <c r="Q646" s="13" t="s">
        <v>2416</v>
      </c>
      <c r="U646" s="42"/>
      <c r="AI646" s="51"/>
    </row>
    <row r="647" spans="1:35" ht="165" x14ac:dyDescent="0.25">
      <c r="A647" s="13" t="s">
        <v>986</v>
      </c>
      <c r="B647" s="13" t="s">
        <v>987</v>
      </c>
      <c r="C647" s="13" t="s">
        <v>1009</v>
      </c>
      <c r="D647" s="13" t="s">
        <v>1994</v>
      </c>
      <c r="E647" s="13" t="s">
        <v>54</v>
      </c>
      <c r="N647" s="13" t="s">
        <v>989</v>
      </c>
      <c r="O647" s="17" t="s">
        <v>1613</v>
      </c>
      <c r="Q647" s="13" t="s">
        <v>2416</v>
      </c>
      <c r="U647" s="42"/>
      <c r="AI647" s="51"/>
    </row>
    <row r="648" spans="1:35" ht="210" x14ac:dyDescent="0.25">
      <c r="A648" s="13" t="s">
        <v>986</v>
      </c>
      <c r="B648" s="13" t="s">
        <v>987</v>
      </c>
      <c r="C648" s="13" t="s">
        <v>1010</v>
      </c>
      <c r="D648" s="13" t="s">
        <v>1994</v>
      </c>
      <c r="E648" s="13" t="s">
        <v>54</v>
      </c>
      <c r="N648" s="13" t="s">
        <v>1011</v>
      </c>
      <c r="O648" s="17" t="s">
        <v>1613</v>
      </c>
      <c r="Q648" s="13" t="s">
        <v>2416</v>
      </c>
      <c r="U648" s="42"/>
      <c r="AI648" s="51"/>
    </row>
    <row r="649" spans="1:35" ht="165" x14ac:dyDescent="0.25">
      <c r="A649" s="13" t="s">
        <v>986</v>
      </c>
      <c r="B649" s="13" t="s">
        <v>987</v>
      </c>
      <c r="C649" s="13" t="s">
        <v>1012</v>
      </c>
      <c r="D649" s="13" t="s">
        <v>1994</v>
      </c>
      <c r="E649" s="13" t="s">
        <v>54</v>
      </c>
      <c r="N649" s="13" t="s">
        <v>989</v>
      </c>
      <c r="O649" s="17" t="s">
        <v>1613</v>
      </c>
      <c r="Q649" s="13" t="s">
        <v>2416</v>
      </c>
      <c r="U649" s="42"/>
      <c r="AI649" s="51"/>
    </row>
    <row r="650" spans="1:35" ht="165" x14ac:dyDescent="0.25">
      <c r="A650" s="13" t="s">
        <v>986</v>
      </c>
      <c r="B650" s="13" t="s">
        <v>987</v>
      </c>
      <c r="C650" s="13" t="s">
        <v>1013</v>
      </c>
      <c r="D650" s="13" t="s">
        <v>1994</v>
      </c>
      <c r="E650" s="13" t="s">
        <v>54</v>
      </c>
      <c r="N650" s="13" t="s">
        <v>989</v>
      </c>
      <c r="O650" s="17" t="s">
        <v>1613</v>
      </c>
      <c r="Q650" s="13" t="s">
        <v>2416</v>
      </c>
      <c r="U650" s="42"/>
      <c r="AI650" s="51"/>
    </row>
    <row r="651" spans="1:35" ht="165" x14ac:dyDescent="0.25">
      <c r="A651" s="13" t="s">
        <v>986</v>
      </c>
      <c r="B651" s="13" t="s">
        <v>987</v>
      </c>
      <c r="C651" s="13" t="s">
        <v>1014</v>
      </c>
      <c r="D651" s="13" t="s">
        <v>1994</v>
      </c>
      <c r="E651" s="13" t="s">
        <v>54</v>
      </c>
      <c r="N651" s="13" t="s">
        <v>989</v>
      </c>
      <c r="O651" s="17" t="s">
        <v>1613</v>
      </c>
      <c r="Q651" s="13" t="s">
        <v>2416</v>
      </c>
      <c r="U651" s="42"/>
      <c r="AI651" s="51"/>
    </row>
    <row r="652" spans="1:35" ht="165" x14ac:dyDescent="0.25">
      <c r="A652" s="13" t="s">
        <v>986</v>
      </c>
      <c r="B652" s="13" t="s">
        <v>987</v>
      </c>
      <c r="C652" s="13" t="s">
        <v>1015</v>
      </c>
      <c r="D652" s="13" t="s">
        <v>1994</v>
      </c>
      <c r="E652" s="13" t="s">
        <v>54</v>
      </c>
      <c r="N652" s="13" t="s">
        <v>989</v>
      </c>
      <c r="O652" s="17" t="s">
        <v>1613</v>
      </c>
      <c r="Q652" s="13" t="s">
        <v>2416</v>
      </c>
      <c r="U652" s="42"/>
      <c r="AI652" s="51"/>
    </row>
    <row r="653" spans="1:35" ht="165" x14ac:dyDescent="0.25">
      <c r="A653" s="13" t="s">
        <v>986</v>
      </c>
      <c r="B653" s="13" t="s">
        <v>987</v>
      </c>
      <c r="C653" s="13" t="s">
        <v>1016</v>
      </c>
      <c r="D653" s="13" t="s">
        <v>1994</v>
      </c>
      <c r="E653" s="13" t="s">
        <v>54</v>
      </c>
      <c r="N653" s="13" t="s">
        <v>989</v>
      </c>
      <c r="O653" s="17" t="s">
        <v>1613</v>
      </c>
      <c r="Q653" s="13" t="s">
        <v>2416</v>
      </c>
      <c r="U653" s="42"/>
      <c r="AI653" s="51"/>
    </row>
    <row r="654" spans="1:35" ht="165" x14ac:dyDescent="0.25">
      <c r="A654" s="13" t="s">
        <v>986</v>
      </c>
      <c r="B654" s="13" t="s">
        <v>987</v>
      </c>
      <c r="C654" s="13" t="s">
        <v>1017</v>
      </c>
      <c r="D654" s="13" t="s">
        <v>1994</v>
      </c>
      <c r="E654" s="13" t="s">
        <v>54</v>
      </c>
      <c r="N654" s="13" t="s">
        <v>989</v>
      </c>
      <c r="O654" s="17" t="s">
        <v>1613</v>
      </c>
      <c r="Q654" s="13" t="s">
        <v>2416</v>
      </c>
      <c r="U654" s="42"/>
      <c r="AI654" s="51"/>
    </row>
    <row r="655" spans="1:35" ht="165" x14ac:dyDescent="0.25">
      <c r="A655" s="13" t="s">
        <v>986</v>
      </c>
      <c r="B655" s="13" t="s">
        <v>987</v>
      </c>
      <c r="C655" s="13" t="s">
        <v>1018</v>
      </c>
      <c r="D655" s="13" t="s">
        <v>1994</v>
      </c>
      <c r="E655" s="13" t="s">
        <v>54</v>
      </c>
      <c r="N655" s="13" t="s">
        <v>989</v>
      </c>
      <c r="O655" s="17" t="s">
        <v>1613</v>
      </c>
      <c r="Q655" s="13" t="s">
        <v>2416</v>
      </c>
      <c r="U655" s="42"/>
      <c r="AI655" s="51"/>
    </row>
    <row r="656" spans="1:35" ht="165" x14ac:dyDescent="0.25">
      <c r="A656" s="13" t="s">
        <v>986</v>
      </c>
      <c r="B656" s="13" t="s">
        <v>987</v>
      </c>
      <c r="C656" s="13" t="s">
        <v>1019</v>
      </c>
      <c r="D656" s="13" t="s">
        <v>1994</v>
      </c>
      <c r="E656" s="13" t="s">
        <v>54</v>
      </c>
      <c r="N656" s="13" t="s">
        <v>989</v>
      </c>
      <c r="O656" s="17" t="s">
        <v>1613</v>
      </c>
      <c r="Q656" s="13" t="s">
        <v>2416</v>
      </c>
      <c r="U656" s="42"/>
      <c r="AI656" s="51"/>
    </row>
    <row r="657" spans="1:35" ht="165" x14ac:dyDescent="0.25">
      <c r="A657" s="13" t="s">
        <v>986</v>
      </c>
      <c r="B657" s="13" t="s">
        <v>987</v>
      </c>
      <c r="C657" s="13" t="s">
        <v>1020</v>
      </c>
      <c r="D657" s="13" t="s">
        <v>1994</v>
      </c>
      <c r="E657" s="13" t="s">
        <v>54</v>
      </c>
      <c r="N657" s="13" t="s">
        <v>989</v>
      </c>
      <c r="O657" s="17" t="s">
        <v>1613</v>
      </c>
      <c r="Q657" s="13" t="s">
        <v>2416</v>
      </c>
      <c r="U657" s="42"/>
      <c r="AI657" s="51"/>
    </row>
    <row r="658" spans="1:35" ht="165" x14ac:dyDescent="0.25">
      <c r="A658" s="13" t="s">
        <v>986</v>
      </c>
      <c r="B658" s="13" t="s">
        <v>987</v>
      </c>
      <c r="C658" s="13" t="s">
        <v>1021</v>
      </c>
      <c r="D658" s="13" t="s">
        <v>1994</v>
      </c>
      <c r="E658" s="13" t="s">
        <v>54</v>
      </c>
      <c r="N658" s="13" t="s">
        <v>989</v>
      </c>
      <c r="O658" s="17" t="s">
        <v>1613</v>
      </c>
      <c r="Q658" s="13" t="s">
        <v>2416</v>
      </c>
      <c r="U658" s="42"/>
      <c r="AI658" s="51"/>
    </row>
    <row r="659" spans="1:35" ht="165" x14ac:dyDescent="0.25">
      <c r="A659" s="13" t="s">
        <v>986</v>
      </c>
      <c r="B659" s="13" t="s">
        <v>987</v>
      </c>
      <c r="C659" s="13" t="s">
        <v>1022</v>
      </c>
      <c r="D659" s="13" t="s">
        <v>1994</v>
      </c>
      <c r="E659" s="13" t="s">
        <v>54</v>
      </c>
      <c r="N659" s="13" t="s">
        <v>989</v>
      </c>
      <c r="O659" s="17" t="s">
        <v>1613</v>
      </c>
      <c r="Q659" s="13" t="s">
        <v>2416</v>
      </c>
      <c r="U659" s="42"/>
      <c r="AI659" s="51"/>
    </row>
    <row r="660" spans="1:35" ht="165" x14ac:dyDescent="0.25">
      <c r="A660" s="13" t="s">
        <v>1023</v>
      </c>
      <c r="C660" s="13" t="s">
        <v>1024</v>
      </c>
      <c r="D660" s="13" t="s">
        <v>1995</v>
      </c>
      <c r="E660" s="13" t="s">
        <v>37</v>
      </c>
      <c r="N660" s="13" t="s">
        <v>533</v>
      </c>
      <c r="O660" s="17" t="s">
        <v>1613</v>
      </c>
      <c r="Q660" s="13" t="s">
        <v>2416</v>
      </c>
      <c r="U660" s="42"/>
      <c r="AI660" s="51"/>
    </row>
    <row r="661" spans="1:35" ht="165" x14ac:dyDescent="0.25">
      <c r="A661" s="13" t="s">
        <v>1023</v>
      </c>
      <c r="C661" s="13" t="s">
        <v>1025</v>
      </c>
      <c r="D661" s="13" t="s">
        <v>1996</v>
      </c>
      <c r="E661" s="13" t="s">
        <v>37</v>
      </c>
      <c r="N661" s="13" t="s">
        <v>40</v>
      </c>
      <c r="O661" s="17" t="s">
        <v>1613</v>
      </c>
      <c r="Q661" s="13" t="s">
        <v>2416</v>
      </c>
      <c r="U661" s="42"/>
      <c r="AI661" s="51"/>
    </row>
    <row r="662" spans="1:35" ht="165" x14ac:dyDescent="0.25">
      <c r="A662" s="13" t="s">
        <v>1023</v>
      </c>
      <c r="C662" s="13" t="s">
        <v>1026</v>
      </c>
      <c r="D662" s="13" t="s">
        <v>1997</v>
      </c>
      <c r="E662" s="13" t="s">
        <v>37</v>
      </c>
      <c r="O662" s="17" t="s">
        <v>1613</v>
      </c>
      <c r="Q662" s="13" t="s">
        <v>2416</v>
      </c>
      <c r="U662" s="42"/>
      <c r="AI662" s="51"/>
    </row>
    <row r="663" spans="1:35" ht="165" x14ac:dyDescent="0.25">
      <c r="A663" s="13" t="s">
        <v>1027</v>
      </c>
      <c r="B663" s="13" t="s">
        <v>2202</v>
      </c>
      <c r="C663" s="13" t="s">
        <v>1028</v>
      </c>
      <c r="D663" s="13" t="s">
        <v>1998</v>
      </c>
      <c r="E663" s="13" t="s">
        <v>36</v>
      </c>
      <c r="O663" s="17" t="s">
        <v>1613</v>
      </c>
      <c r="Q663" s="13" t="s">
        <v>2416</v>
      </c>
      <c r="U663" s="42"/>
      <c r="AI663" s="51"/>
    </row>
    <row r="664" spans="1:35" ht="165" x14ac:dyDescent="0.25">
      <c r="A664" s="13" t="s">
        <v>1027</v>
      </c>
      <c r="B664" s="13" t="s">
        <v>2202</v>
      </c>
      <c r="C664" s="13" t="s">
        <v>1028</v>
      </c>
      <c r="D664" s="13" t="s">
        <v>1998</v>
      </c>
      <c r="E664" s="13" t="s">
        <v>37</v>
      </c>
      <c r="O664" s="17" t="s">
        <v>1613</v>
      </c>
      <c r="Q664" s="13" t="s">
        <v>2416</v>
      </c>
      <c r="U664" s="42"/>
      <c r="AI664" s="51"/>
    </row>
    <row r="665" spans="1:35" ht="165" x14ac:dyDescent="0.25">
      <c r="A665" s="13" t="s">
        <v>1029</v>
      </c>
      <c r="D665" s="13" t="s">
        <v>1999</v>
      </c>
      <c r="E665" s="13" t="s">
        <v>25</v>
      </c>
      <c r="N665" s="13" t="s">
        <v>1030</v>
      </c>
      <c r="O665" s="17" t="s">
        <v>1613</v>
      </c>
      <c r="Q665" s="13" t="s">
        <v>2416</v>
      </c>
      <c r="U665" s="42"/>
      <c r="AI665" s="51"/>
    </row>
    <row r="666" spans="1:35" ht="165" x14ac:dyDescent="0.25">
      <c r="A666" s="13" t="s">
        <v>1029</v>
      </c>
      <c r="D666" s="13" t="s">
        <v>1999</v>
      </c>
      <c r="E666" s="13" t="s">
        <v>47</v>
      </c>
      <c r="N666" s="13" t="s">
        <v>1030</v>
      </c>
      <c r="O666" s="17" t="s">
        <v>1613</v>
      </c>
      <c r="Q666" s="13" t="s">
        <v>2416</v>
      </c>
      <c r="U666" s="42"/>
      <c r="AI666" s="51"/>
    </row>
    <row r="667" spans="1:35" ht="165" x14ac:dyDescent="0.25">
      <c r="A667" s="13" t="s">
        <v>1029</v>
      </c>
      <c r="D667" s="13" t="s">
        <v>1999</v>
      </c>
      <c r="E667" s="13" t="s">
        <v>37</v>
      </c>
      <c r="N667" s="13" t="s">
        <v>1030</v>
      </c>
      <c r="O667" s="17" t="s">
        <v>1613</v>
      </c>
      <c r="Q667" s="13" t="s">
        <v>2416</v>
      </c>
      <c r="U667" s="42"/>
      <c r="AI667" s="51"/>
    </row>
    <row r="668" spans="1:35" ht="165" x14ac:dyDescent="0.25">
      <c r="A668" s="13" t="s">
        <v>1031</v>
      </c>
      <c r="B668" s="13" t="s">
        <v>2203</v>
      </c>
      <c r="D668" s="13" t="s">
        <v>2000</v>
      </c>
      <c r="E668" s="13" t="s">
        <v>37</v>
      </c>
      <c r="O668" s="17" t="s">
        <v>1613</v>
      </c>
      <c r="Q668" s="13" t="s">
        <v>2416</v>
      </c>
      <c r="U668" s="42"/>
      <c r="AI668" s="51"/>
    </row>
    <row r="669" spans="1:35" ht="165" x14ac:dyDescent="0.25">
      <c r="A669" s="13" t="s">
        <v>1032</v>
      </c>
      <c r="B669" s="13" t="s">
        <v>1033</v>
      </c>
      <c r="D669" s="13" t="s">
        <v>2001</v>
      </c>
      <c r="E669" s="13" t="s">
        <v>37</v>
      </c>
      <c r="N669" s="13" t="s">
        <v>1034</v>
      </c>
      <c r="O669" s="17" t="s">
        <v>1613</v>
      </c>
      <c r="Q669" s="13" t="s">
        <v>2416</v>
      </c>
      <c r="U669" s="42"/>
      <c r="AI669" s="51"/>
    </row>
    <row r="670" spans="1:35" ht="255" x14ac:dyDescent="0.25">
      <c r="A670" s="13" t="s">
        <v>1035</v>
      </c>
      <c r="B670" s="13" t="s">
        <v>1036</v>
      </c>
      <c r="D670" s="13" t="s">
        <v>2002</v>
      </c>
      <c r="E670" s="13" t="s">
        <v>25</v>
      </c>
      <c r="N670" s="13" t="s">
        <v>310</v>
      </c>
      <c r="O670" s="17" t="s">
        <v>1613</v>
      </c>
      <c r="Q670" s="13" t="s">
        <v>2416</v>
      </c>
      <c r="U670" s="42"/>
      <c r="AI670" s="51"/>
    </row>
    <row r="671" spans="1:35" ht="255" x14ac:dyDescent="0.25">
      <c r="A671" s="13" t="s">
        <v>1035</v>
      </c>
      <c r="B671" s="13" t="s">
        <v>1036</v>
      </c>
      <c r="D671" s="13" t="s">
        <v>2002</v>
      </c>
      <c r="E671" s="13" t="s">
        <v>47</v>
      </c>
      <c r="N671" s="13" t="s">
        <v>310</v>
      </c>
      <c r="O671" s="17" t="s">
        <v>1613</v>
      </c>
      <c r="Q671" s="13" t="s">
        <v>2416</v>
      </c>
      <c r="U671" s="42"/>
      <c r="AI671" s="51"/>
    </row>
    <row r="672" spans="1:35" ht="255" x14ac:dyDescent="0.25">
      <c r="A672" s="13" t="s">
        <v>1035</v>
      </c>
      <c r="B672" s="13" t="s">
        <v>1036</v>
      </c>
      <c r="D672" s="13" t="s">
        <v>2002</v>
      </c>
      <c r="E672" s="13" t="s">
        <v>37</v>
      </c>
      <c r="N672" s="13" t="s">
        <v>310</v>
      </c>
      <c r="O672" s="17" t="s">
        <v>1613</v>
      </c>
      <c r="Q672" s="13" t="s">
        <v>2416</v>
      </c>
      <c r="U672" s="42"/>
      <c r="AI672" s="51"/>
    </row>
    <row r="673" spans="1:35" ht="165" x14ac:dyDescent="0.25">
      <c r="A673" s="13" t="s">
        <v>1037</v>
      </c>
      <c r="B673" s="13" t="s">
        <v>1038</v>
      </c>
      <c r="D673" s="13" t="s">
        <v>2003</v>
      </c>
      <c r="E673" s="13" t="s">
        <v>37</v>
      </c>
      <c r="N673" s="13" t="s">
        <v>601</v>
      </c>
      <c r="O673" s="17" t="s">
        <v>1613</v>
      </c>
      <c r="Q673" s="13" t="s">
        <v>2416</v>
      </c>
      <c r="U673" s="42"/>
      <c r="AI673" s="51"/>
    </row>
    <row r="674" spans="1:35" ht="165" x14ac:dyDescent="0.25">
      <c r="A674" s="13" t="s">
        <v>1039</v>
      </c>
      <c r="B674" s="13" t="s">
        <v>1040</v>
      </c>
      <c r="C674" s="13" t="s">
        <v>1041</v>
      </c>
      <c r="D674" s="13" t="s">
        <v>2004</v>
      </c>
      <c r="E674" s="13" t="s">
        <v>37</v>
      </c>
      <c r="O674" s="17" t="s">
        <v>1613</v>
      </c>
      <c r="Q674" s="13" t="s">
        <v>2416</v>
      </c>
      <c r="U674" s="42"/>
      <c r="AI674" s="51"/>
    </row>
    <row r="675" spans="1:35" ht="165" x14ac:dyDescent="0.25">
      <c r="A675" s="13" t="s">
        <v>1042</v>
      </c>
      <c r="B675" s="13" t="s">
        <v>1043</v>
      </c>
      <c r="C675" s="13" t="s">
        <v>1044</v>
      </c>
      <c r="D675" s="13" t="s">
        <v>2005</v>
      </c>
      <c r="E675" s="13" t="s">
        <v>37</v>
      </c>
      <c r="O675" s="17" t="s">
        <v>1613</v>
      </c>
      <c r="Q675" s="13" t="s">
        <v>2416</v>
      </c>
      <c r="U675" s="42"/>
      <c r="AI675" s="51"/>
    </row>
    <row r="676" spans="1:35" ht="165" x14ac:dyDescent="0.25">
      <c r="A676" s="13" t="s">
        <v>1042</v>
      </c>
      <c r="B676" s="13" t="s">
        <v>1043</v>
      </c>
      <c r="C676" s="13" t="s">
        <v>357</v>
      </c>
      <c r="D676" s="13" t="s">
        <v>2006</v>
      </c>
      <c r="E676" s="13" t="s">
        <v>287</v>
      </c>
      <c r="O676" s="17" t="s">
        <v>1613</v>
      </c>
      <c r="Q676" s="13" t="s">
        <v>2416</v>
      </c>
      <c r="U676" s="42"/>
      <c r="AI676" s="51"/>
    </row>
    <row r="677" spans="1:35" ht="165" x14ac:dyDescent="0.25">
      <c r="A677" s="13" t="s">
        <v>1042</v>
      </c>
      <c r="B677" s="13" t="s">
        <v>1043</v>
      </c>
      <c r="C677" s="13" t="s">
        <v>357</v>
      </c>
      <c r="D677" s="13" t="s">
        <v>2006</v>
      </c>
      <c r="E677" s="13" t="s">
        <v>70</v>
      </c>
      <c r="O677" s="17" t="s">
        <v>1613</v>
      </c>
      <c r="Q677" s="13" t="s">
        <v>2416</v>
      </c>
      <c r="U677" s="42"/>
      <c r="AI677" s="51"/>
    </row>
    <row r="678" spans="1:35" ht="165" x14ac:dyDescent="0.25">
      <c r="A678" s="13" t="s">
        <v>1042</v>
      </c>
      <c r="B678" s="13" t="s">
        <v>1043</v>
      </c>
      <c r="C678" s="13" t="s">
        <v>357</v>
      </c>
      <c r="D678" s="13" t="s">
        <v>2006</v>
      </c>
      <c r="E678" s="13" t="s">
        <v>353</v>
      </c>
      <c r="O678" s="17" t="s">
        <v>1613</v>
      </c>
      <c r="Q678" s="13" t="s">
        <v>2416</v>
      </c>
      <c r="U678" s="42"/>
      <c r="AI678" s="51"/>
    </row>
    <row r="679" spans="1:35" ht="165" x14ac:dyDescent="0.25">
      <c r="A679" s="13" t="s">
        <v>1042</v>
      </c>
      <c r="B679" s="13" t="s">
        <v>1043</v>
      </c>
      <c r="C679" s="13" t="s">
        <v>357</v>
      </c>
      <c r="D679" s="13" t="s">
        <v>2006</v>
      </c>
      <c r="E679" s="13" t="s">
        <v>54</v>
      </c>
      <c r="O679" s="17" t="s">
        <v>1613</v>
      </c>
      <c r="Q679" s="13" t="s">
        <v>2416</v>
      </c>
      <c r="U679" s="42"/>
      <c r="AI679" s="51"/>
    </row>
    <row r="680" spans="1:35" ht="165" x14ac:dyDescent="0.25">
      <c r="A680" s="13" t="s">
        <v>1042</v>
      </c>
      <c r="B680" s="13" t="s">
        <v>1043</v>
      </c>
      <c r="C680" s="13" t="s">
        <v>1045</v>
      </c>
      <c r="D680" s="13" t="s">
        <v>2007</v>
      </c>
      <c r="E680" s="13" t="s">
        <v>37</v>
      </c>
      <c r="O680" s="17" t="s">
        <v>1613</v>
      </c>
      <c r="Q680" s="13" t="s">
        <v>2416</v>
      </c>
      <c r="U680" s="42"/>
      <c r="AI680" s="51"/>
    </row>
    <row r="681" spans="1:35" ht="165" x14ac:dyDescent="0.25">
      <c r="A681" s="13" t="s">
        <v>1047</v>
      </c>
      <c r="D681" s="13" t="s">
        <v>2008</v>
      </c>
      <c r="E681" s="13" t="s">
        <v>54</v>
      </c>
      <c r="N681" s="13" t="s">
        <v>838</v>
      </c>
      <c r="O681" s="17" t="s">
        <v>1613</v>
      </c>
      <c r="Q681" s="13" t="s">
        <v>2416</v>
      </c>
      <c r="U681" s="42"/>
      <c r="AI681" s="51"/>
    </row>
    <row r="682" spans="1:35" ht="165" x14ac:dyDescent="0.25">
      <c r="A682" s="13" t="s">
        <v>1048</v>
      </c>
      <c r="B682" s="13" t="s">
        <v>1049</v>
      </c>
      <c r="D682" s="13" t="s">
        <v>2009</v>
      </c>
      <c r="E682" s="13" t="s">
        <v>37</v>
      </c>
      <c r="O682" s="17" t="s">
        <v>1613</v>
      </c>
      <c r="Q682" s="13" t="s">
        <v>2416</v>
      </c>
      <c r="U682" s="42"/>
      <c r="AI682" s="51"/>
    </row>
    <row r="683" spans="1:35" ht="165" x14ac:dyDescent="0.25">
      <c r="A683" s="13" t="s">
        <v>1050</v>
      </c>
      <c r="B683" s="13" t="s">
        <v>1051</v>
      </c>
      <c r="C683" s="13" t="s">
        <v>73</v>
      </c>
      <c r="D683" s="13" t="s">
        <v>2010</v>
      </c>
      <c r="E683" s="13" t="s">
        <v>37</v>
      </c>
      <c r="O683" s="17" t="s">
        <v>1613</v>
      </c>
      <c r="Q683" s="13" t="s">
        <v>2416</v>
      </c>
      <c r="U683" s="42"/>
      <c r="AI683" s="51"/>
    </row>
    <row r="684" spans="1:35" ht="409.5" x14ac:dyDescent="0.25">
      <c r="A684" s="13" t="s">
        <v>1052</v>
      </c>
      <c r="B684" s="13" t="s">
        <v>2204</v>
      </c>
      <c r="C684" s="13" t="s">
        <v>1053</v>
      </c>
      <c r="D684" s="13" t="s">
        <v>2011</v>
      </c>
      <c r="E684" s="13" t="s">
        <v>37</v>
      </c>
      <c r="N684" s="13" t="s">
        <v>1054</v>
      </c>
      <c r="O684" s="17" t="s">
        <v>1613</v>
      </c>
      <c r="Q684" s="13" t="s">
        <v>2416</v>
      </c>
      <c r="U684" s="42"/>
      <c r="AI684" s="51"/>
    </row>
    <row r="685" spans="1:35" ht="165" x14ac:dyDescent="0.25">
      <c r="A685" s="13" t="s">
        <v>1055</v>
      </c>
      <c r="B685" s="13" t="s">
        <v>2205</v>
      </c>
      <c r="C685" s="13" t="s">
        <v>1056</v>
      </c>
      <c r="D685" s="13" t="s">
        <v>2012</v>
      </c>
      <c r="E685" s="13" t="s">
        <v>37</v>
      </c>
      <c r="O685" s="17" t="s">
        <v>1613</v>
      </c>
      <c r="Q685" s="13" t="s">
        <v>2416</v>
      </c>
      <c r="U685" s="42"/>
      <c r="AI685" s="51"/>
    </row>
    <row r="686" spans="1:35" ht="240" x14ac:dyDescent="0.25">
      <c r="A686" s="13" t="s">
        <v>1057</v>
      </c>
      <c r="B686" s="13" t="s">
        <v>1058</v>
      </c>
      <c r="D686" s="13" t="s">
        <v>2013</v>
      </c>
      <c r="E686" s="13" t="s">
        <v>37</v>
      </c>
      <c r="N686" s="13" t="s">
        <v>1059</v>
      </c>
      <c r="O686" s="17" t="s">
        <v>1613</v>
      </c>
      <c r="Q686" s="13" t="s">
        <v>2416</v>
      </c>
      <c r="U686" s="42"/>
      <c r="AI686" s="51"/>
    </row>
    <row r="687" spans="1:35" ht="165" x14ac:dyDescent="0.25">
      <c r="A687" s="13" t="s">
        <v>1060</v>
      </c>
      <c r="C687" s="13" t="s">
        <v>293</v>
      </c>
      <c r="D687" s="13" t="s">
        <v>2014</v>
      </c>
      <c r="E687" s="13" t="s">
        <v>37</v>
      </c>
      <c r="O687" s="17" t="s">
        <v>1613</v>
      </c>
      <c r="Q687" s="13" t="s">
        <v>2416</v>
      </c>
      <c r="U687" s="42"/>
      <c r="AI687" s="51"/>
    </row>
    <row r="688" spans="1:35" ht="195" x14ac:dyDescent="0.25">
      <c r="A688" s="13" t="s">
        <v>1061</v>
      </c>
      <c r="C688" s="13" t="s">
        <v>605</v>
      </c>
      <c r="D688" s="13" t="s">
        <v>2015</v>
      </c>
      <c r="E688" s="13" t="s">
        <v>54</v>
      </c>
      <c r="N688" s="13" t="s">
        <v>606</v>
      </c>
      <c r="O688" s="17" t="s">
        <v>1613</v>
      </c>
      <c r="Q688" s="13" t="s">
        <v>2416</v>
      </c>
      <c r="U688" s="42"/>
      <c r="AI688" s="51"/>
    </row>
    <row r="689" spans="1:35" ht="165" x14ac:dyDescent="0.25">
      <c r="A689" s="13" t="s">
        <v>1062</v>
      </c>
      <c r="B689" s="13" t="s">
        <v>1063</v>
      </c>
      <c r="C689" s="13" t="s">
        <v>357</v>
      </c>
      <c r="D689" s="13" t="s">
        <v>2016</v>
      </c>
      <c r="E689" s="13" t="s">
        <v>287</v>
      </c>
      <c r="N689" s="13" t="s">
        <v>659</v>
      </c>
      <c r="O689" s="17" t="s">
        <v>1613</v>
      </c>
      <c r="Q689" s="13" t="s">
        <v>2416</v>
      </c>
      <c r="U689" s="42"/>
      <c r="AI689" s="51"/>
    </row>
    <row r="690" spans="1:35" ht="165" x14ac:dyDescent="0.25">
      <c r="A690" s="13" t="s">
        <v>1062</v>
      </c>
      <c r="B690" s="13" t="s">
        <v>1063</v>
      </c>
      <c r="C690" s="13" t="s">
        <v>357</v>
      </c>
      <c r="D690" s="13" t="s">
        <v>2016</v>
      </c>
      <c r="E690" s="13" t="s">
        <v>660</v>
      </c>
      <c r="O690" s="17" t="s">
        <v>1613</v>
      </c>
      <c r="Q690" s="13" t="s">
        <v>2416</v>
      </c>
      <c r="U690" s="42"/>
      <c r="AI690" s="51"/>
    </row>
    <row r="691" spans="1:35" ht="165" x14ac:dyDescent="0.25">
      <c r="A691" s="13" t="s">
        <v>1062</v>
      </c>
      <c r="B691" s="13" t="s">
        <v>1063</v>
      </c>
      <c r="C691" s="13" t="s">
        <v>357</v>
      </c>
      <c r="D691" s="13" t="s">
        <v>2016</v>
      </c>
      <c r="E691" s="13" t="s">
        <v>70</v>
      </c>
      <c r="O691" s="17" t="s">
        <v>1613</v>
      </c>
      <c r="Q691" s="13" t="s">
        <v>2416</v>
      </c>
      <c r="U691" s="42"/>
      <c r="AI691" s="51"/>
    </row>
    <row r="692" spans="1:35" ht="165" x14ac:dyDescent="0.25">
      <c r="A692" s="13" t="s">
        <v>1062</v>
      </c>
      <c r="B692" s="13" t="s">
        <v>1063</v>
      </c>
      <c r="C692" s="13" t="s">
        <v>357</v>
      </c>
      <c r="D692" s="13" t="s">
        <v>2016</v>
      </c>
      <c r="E692" s="13" t="s">
        <v>25</v>
      </c>
      <c r="O692" s="17" t="s">
        <v>1613</v>
      </c>
      <c r="Q692" s="13" t="s">
        <v>2416</v>
      </c>
      <c r="U692" s="42"/>
      <c r="AI692" s="51"/>
    </row>
    <row r="693" spans="1:35" ht="165" x14ac:dyDescent="0.25">
      <c r="A693" s="13" t="s">
        <v>1062</v>
      </c>
      <c r="B693" s="13" t="s">
        <v>1063</v>
      </c>
      <c r="C693" s="13" t="s">
        <v>357</v>
      </c>
      <c r="D693" s="13" t="s">
        <v>2016</v>
      </c>
      <c r="E693" s="13" t="s">
        <v>662</v>
      </c>
      <c r="N693" s="13" t="s">
        <v>659</v>
      </c>
      <c r="O693" s="17" t="s">
        <v>1613</v>
      </c>
      <c r="Q693" s="13" t="s">
        <v>2416</v>
      </c>
      <c r="U693" s="42"/>
      <c r="AI693" s="51"/>
    </row>
    <row r="694" spans="1:35" ht="165" x14ac:dyDescent="0.25">
      <c r="A694" s="13" t="s">
        <v>1062</v>
      </c>
      <c r="B694" s="13" t="s">
        <v>1063</v>
      </c>
      <c r="C694" s="13" t="s">
        <v>357</v>
      </c>
      <c r="D694" s="13" t="s">
        <v>2016</v>
      </c>
      <c r="E694" s="13" t="s">
        <v>288</v>
      </c>
      <c r="N694" s="13" t="s">
        <v>659</v>
      </c>
      <c r="O694" s="17" t="s">
        <v>1613</v>
      </c>
      <c r="Q694" s="13" t="s">
        <v>2416</v>
      </c>
      <c r="U694" s="42"/>
      <c r="AI694" s="51"/>
    </row>
    <row r="695" spans="1:35" ht="165" x14ac:dyDescent="0.25">
      <c r="A695" s="13" t="s">
        <v>1062</v>
      </c>
      <c r="B695" s="13" t="s">
        <v>1063</v>
      </c>
      <c r="C695" s="13" t="s">
        <v>357</v>
      </c>
      <c r="D695" s="13" t="s">
        <v>2016</v>
      </c>
      <c r="E695" s="13" t="s">
        <v>54</v>
      </c>
      <c r="O695" s="17" t="s">
        <v>1613</v>
      </c>
      <c r="Q695" s="13" t="s">
        <v>2416</v>
      </c>
      <c r="U695" s="42"/>
      <c r="AI695" s="51"/>
    </row>
    <row r="696" spans="1:35" ht="165" x14ac:dyDescent="0.25">
      <c r="A696" s="13" t="s">
        <v>1062</v>
      </c>
      <c r="B696" s="13" t="s">
        <v>1063</v>
      </c>
      <c r="C696" s="13" t="s">
        <v>493</v>
      </c>
      <c r="D696" s="13" t="s">
        <v>2017</v>
      </c>
      <c r="E696" s="13" t="s">
        <v>531</v>
      </c>
      <c r="N696" s="13" t="s">
        <v>425</v>
      </c>
      <c r="O696" s="17" t="s">
        <v>1613</v>
      </c>
      <c r="Q696" s="13" t="s">
        <v>2416</v>
      </c>
      <c r="U696" s="42"/>
      <c r="AI696" s="51"/>
    </row>
    <row r="697" spans="1:35" ht="165" x14ac:dyDescent="0.25">
      <c r="A697" s="13" t="s">
        <v>1062</v>
      </c>
      <c r="B697" s="13" t="s">
        <v>1063</v>
      </c>
      <c r="C697" s="13" t="s">
        <v>493</v>
      </c>
      <c r="D697" s="13" t="s">
        <v>2017</v>
      </c>
      <c r="E697" s="13" t="s">
        <v>1064</v>
      </c>
      <c r="N697" s="13" t="s">
        <v>425</v>
      </c>
      <c r="O697" s="17" t="s">
        <v>1613</v>
      </c>
      <c r="Q697" s="13" t="s">
        <v>2416</v>
      </c>
      <c r="U697" s="42"/>
      <c r="AI697" s="51"/>
    </row>
    <row r="698" spans="1:35" ht="165" x14ac:dyDescent="0.25">
      <c r="A698" s="13" t="s">
        <v>1062</v>
      </c>
      <c r="B698" s="13" t="s">
        <v>1063</v>
      </c>
      <c r="C698" s="13" t="s">
        <v>493</v>
      </c>
      <c r="D698" s="13" t="s">
        <v>2017</v>
      </c>
      <c r="E698" s="13" t="s">
        <v>1065</v>
      </c>
      <c r="N698" s="13" t="s">
        <v>425</v>
      </c>
      <c r="O698" s="17" t="s">
        <v>1613</v>
      </c>
      <c r="Q698" s="13" t="s">
        <v>2416</v>
      </c>
      <c r="U698" s="42"/>
      <c r="AI698" s="51"/>
    </row>
    <row r="699" spans="1:35" ht="225" x14ac:dyDescent="0.25">
      <c r="A699" s="13" t="s">
        <v>1062</v>
      </c>
      <c r="B699" s="13" t="s">
        <v>1063</v>
      </c>
      <c r="C699" s="13" t="s">
        <v>223</v>
      </c>
      <c r="D699" s="13" t="s">
        <v>2017</v>
      </c>
      <c r="E699" s="13" t="s">
        <v>224</v>
      </c>
      <c r="N699" s="13" t="s">
        <v>494</v>
      </c>
      <c r="O699" s="17" t="s">
        <v>1613</v>
      </c>
      <c r="Q699" s="13" t="s">
        <v>2416</v>
      </c>
      <c r="U699" s="42"/>
      <c r="AI699" s="51"/>
    </row>
    <row r="700" spans="1:35" ht="225" x14ac:dyDescent="0.25">
      <c r="A700" s="13" t="s">
        <v>1062</v>
      </c>
      <c r="B700" s="13" t="s">
        <v>1063</v>
      </c>
      <c r="C700" s="13" t="s">
        <v>223</v>
      </c>
      <c r="D700" s="13" t="s">
        <v>2016</v>
      </c>
      <c r="E700" s="13" t="s">
        <v>1046</v>
      </c>
      <c r="N700" s="13" t="s">
        <v>494</v>
      </c>
      <c r="O700" s="17" t="s">
        <v>1613</v>
      </c>
      <c r="Q700" s="13" t="s">
        <v>2416</v>
      </c>
      <c r="U700" s="42"/>
      <c r="AI700" s="51"/>
    </row>
    <row r="701" spans="1:35" ht="165" x14ac:dyDescent="0.25">
      <c r="A701" s="13" t="s">
        <v>1062</v>
      </c>
      <c r="B701" s="13" t="s">
        <v>1063</v>
      </c>
      <c r="C701" s="13" t="s">
        <v>1066</v>
      </c>
      <c r="D701" s="13" t="s">
        <v>2018</v>
      </c>
      <c r="E701" s="13" t="s">
        <v>37</v>
      </c>
      <c r="O701" s="17" t="s">
        <v>1613</v>
      </c>
      <c r="Q701" s="13" t="s">
        <v>2416</v>
      </c>
      <c r="U701" s="42"/>
      <c r="AI701" s="51"/>
    </row>
    <row r="702" spans="1:35" ht="409.5" x14ac:dyDescent="0.25">
      <c r="A702" s="13" t="s">
        <v>1067</v>
      </c>
      <c r="B702" s="13" t="s">
        <v>2206</v>
      </c>
      <c r="C702" s="13" t="s">
        <v>2019</v>
      </c>
      <c r="D702" s="13" t="s">
        <v>2020</v>
      </c>
      <c r="E702" s="13" t="s">
        <v>54</v>
      </c>
      <c r="N702" s="13" t="s">
        <v>1068</v>
      </c>
      <c r="O702" s="17" t="s">
        <v>1613</v>
      </c>
      <c r="Q702" s="13" t="s">
        <v>2416</v>
      </c>
      <c r="U702" s="42"/>
      <c r="AI702" s="51"/>
    </row>
    <row r="703" spans="1:35" ht="409.5" x14ac:dyDescent="0.25">
      <c r="A703" s="13" t="s">
        <v>1067</v>
      </c>
      <c r="B703" s="13" t="s">
        <v>2206</v>
      </c>
      <c r="C703" s="13" t="s">
        <v>1069</v>
      </c>
      <c r="D703" s="13" t="s">
        <v>2021</v>
      </c>
      <c r="E703" s="13" t="s">
        <v>70</v>
      </c>
      <c r="N703" s="13" t="s">
        <v>1070</v>
      </c>
      <c r="O703" s="17" t="s">
        <v>1613</v>
      </c>
      <c r="Q703" s="13" t="s">
        <v>2416</v>
      </c>
      <c r="U703" s="42"/>
      <c r="AI703" s="51"/>
    </row>
    <row r="704" spans="1:35" ht="409.5" x14ac:dyDescent="0.25">
      <c r="A704" s="13" t="s">
        <v>1067</v>
      </c>
      <c r="B704" s="13" t="s">
        <v>2206</v>
      </c>
      <c r="C704" s="13" t="s">
        <v>1069</v>
      </c>
      <c r="D704" s="13" t="s">
        <v>2022</v>
      </c>
      <c r="E704" s="13" t="s">
        <v>25</v>
      </c>
      <c r="N704" s="13" t="s">
        <v>1070</v>
      </c>
      <c r="O704" s="17" t="s">
        <v>1613</v>
      </c>
      <c r="Q704" s="13" t="s">
        <v>2416</v>
      </c>
      <c r="U704" s="42"/>
      <c r="AI704" s="51"/>
    </row>
    <row r="705" spans="1:35" ht="409.5" x14ac:dyDescent="0.25">
      <c r="A705" s="13" t="s">
        <v>1067</v>
      </c>
      <c r="B705" s="13" t="s">
        <v>2206</v>
      </c>
      <c r="C705" s="13" t="s">
        <v>1071</v>
      </c>
      <c r="D705" s="13" t="s">
        <v>2023</v>
      </c>
      <c r="E705" s="13" t="s">
        <v>25</v>
      </c>
      <c r="N705" s="13" t="s">
        <v>1072</v>
      </c>
      <c r="O705" s="17" t="s">
        <v>1613</v>
      </c>
      <c r="Q705" s="13" t="s">
        <v>2417</v>
      </c>
      <c r="U705" s="42"/>
      <c r="AI705" s="51"/>
    </row>
    <row r="706" spans="1:35" ht="409.5" x14ac:dyDescent="0.25">
      <c r="A706" s="13" t="s">
        <v>1067</v>
      </c>
      <c r="B706" s="13" t="s">
        <v>2206</v>
      </c>
      <c r="C706" s="13" t="s">
        <v>1073</v>
      </c>
      <c r="D706" s="13" t="s">
        <v>2023</v>
      </c>
      <c r="E706" s="13" t="s">
        <v>54</v>
      </c>
      <c r="N706" s="13" t="s">
        <v>1074</v>
      </c>
      <c r="O706" s="17" t="s">
        <v>1613</v>
      </c>
      <c r="Q706" s="13" t="s">
        <v>2417</v>
      </c>
      <c r="U706" s="42"/>
      <c r="AI706" s="51"/>
    </row>
    <row r="707" spans="1:35" ht="409.5" x14ac:dyDescent="0.25">
      <c r="A707" s="13" t="s">
        <v>1067</v>
      </c>
      <c r="B707" s="13" t="s">
        <v>2206</v>
      </c>
      <c r="C707" s="13" t="s">
        <v>1075</v>
      </c>
      <c r="D707" s="13" t="s">
        <v>2024</v>
      </c>
      <c r="E707" s="13" t="s">
        <v>37</v>
      </c>
      <c r="N707" s="13" t="s">
        <v>1076</v>
      </c>
      <c r="O707" s="17" t="s">
        <v>1613</v>
      </c>
      <c r="Q707" s="13" t="s">
        <v>2416</v>
      </c>
      <c r="U707" s="42"/>
      <c r="AI707" s="51"/>
    </row>
    <row r="708" spans="1:35" ht="165" x14ac:dyDescent="0.25">
      <c r="A708" s="13" t="s">
        <v>1077</v>
      </c>
      <c r="B708" s="13" t="s">
        <v>1078</v>
      </c>
      <c r="D708" s="13" t="s">
        <v>2025</v>
      </c>
      <c r="E708" s="13" t="s">
        <v>36</v>
      </c>
      <c r="N708" s="13" t="s">
        <v>367</v>
      </c>
      <c r="O708" s="17" t="s">
        <v>1613</v>
      </c>
      <c r="Q708" s="13" t="s">
        <v>2416</v>
      </c>
      <c r="U708" s="42"/>
      <c r="AI708" s="51"/>
    </row>
    <row r="709" spans="1:35" ht="165" x14ac:dyDescent="0.25">
      <c r="A709" s="13" t="s">
        <v>1077</v>
      </c>
      <c r="B709" s="13" t="s">
        <v>1078</v>
      </c>
      <c r="D709" s="13" t="s">
        <v>2025</v>
      </c>
      <c r="E709" s="13" t="s">
        <v>37</v>
      </c>
      <c r="N709" s="13" t="s">
        <v>367</v>
      </c>
      <c r="O709" s="17" t="s">
        <v>1613</v>
      </c>
      <c r="Q709" s="13" t="s">
        <v>2416</v>
      </c>
      <c r="U709" s="42"/>
      <c r="AI709" s="51"/>
    </row>
    <row r="710" spans="1:35" ht="165" x14ac:dyDescent="0.25">
      <c r="A710" s="13" t="s">
        <v>1079</v>
      </c>
      <c r="B710" s="13" t="s">
        <v>1080</v>
      </c>
      <c r="D710" s="13" t="s">
        <v>2026</v>
      </c>
      <c r="E710" s="13" t="s">
        <v>54</v>
      </c>
      <c r="N710" s="13" t="s">
        <v>367</v>
      </c>
      <c r="O710" s="17" t="s">
        <v>1613</v>
      </c>
      <c r="Q710" s="13" t="s">
        <v>2416</v>
      </c>
      <c r="U710" s="42"/>
      <c r="AI710" s="51"/>
    </row>
    <row r="711" spans="1:35" ht="165" x14ac:dyDescent="0.25">
      <c r="A711" s="13" t="s">
        <v>1081</v>
      </c>
      <c r="D711" s="13" t="s">
        <v>2027</v>
      </c>
      <c r="E711" s="13" t="s">
        <v>54</v>
      </c>
      <c r="O711" s="17" t="s">
        <v>1613</v>
      </c>
      <c r="Q711" s="13" t="s">
        <v>2416</v>
      </c>
      <c r="U711" s="42"/>
      <c r="AI711" s="51"/>
    </row>
    <row r="712" spans="1:35" ht="165" x14ac:dyDescent="0.25">
      <c r="A712" s="13" t="s">
        <v>1082</v>
      </c>
      <c r="B712" s="13" t="s">
        <v>1083</v>
      </c>
      <c r="D712" s="13" t="s">
        <v>2028</v>
      </c>
      <c r="E712" s="13" t="s">
        <v>36</v>
      </c>
      <c r="N712" s="13" t="s">
        <v>1084</v>
      </c>
      <c r="O712" s="17" t="s">
        <v>1613</v>
      </c>
      <c r="Q712" s="13" t="s">
        <v>2416</v>
      </c>
      <c r="U712" s="42"/>
      <c r="AI712" s="51"/>
    </row>
    <row r="713" spans="1:35" ht="165" x14ac:dyDescent="0.25">
      <c r="A713" s="13" t="s">
        <v>1082</v>
      </c>
      <c r="B713" s="13" t="s">
        <v>1083</v>
      </c>
      <c r="D713" s="13" t="s">
        <v>2028</v>
      </c>
      <c r="E713" s="13" t="s">
        <v>37</v>
      </c>
      <c r="N713" s="13" t="s">
        <v>1084</v>
      </c>
      <c r="O713" s="17" t="s">
        <v>1613</v>
      </c>
      <c r="Q713" s="13" t="s">
        <v>2416</v>
      </c>
      <c r="U713" s="42"/>
      <c r="AI713" s="51"/>
    </row>
    <row r="714" spans="1:35" ht="165" x14ac:dyDescent="0.25">
      <c r="A714" s="13" t="s">
        <v>1085</v>
      </c>
      <c r="B714" s="13" t="s">
        <v>1086</v>
      </c>
      <c r="D714" s="13" t="s">
        <v>2029</v>
      </c>
      <c r="E714" s="13" t="s">
        <v>47</v>
      </c>
      <c r="N714" s="13" t="s">
        <v>1087</v>
      </c>
      <c r="O714" s="17" t="s">
        <v>1613</v>
      </c>
      <c r="Q714" s="13" t="s">
        <v>2416</v>
      </c>
      <c r="U714" s="42"/>
      <c r="AI714" s="51"/>
    </row>
    <row r="715" spans="1:35" ht="225" x14ac:dyDescent="0.25">
      <c r="A715" s="13" t="s">
        <v>1088</v>
      </c>
      <c r="B715" s="13" t="s">
        <v>2207</v>
      </c>
      <c r="C715" s="13" t="s">
        <v>1089</v>
      </c>
      <c r="D715" s="13" t="s">
        <v>2030</v>
      </c>
      <c r="E715" s="13" t="s">
        <v>37</v>
      </c>
      <c r="N715" s="13" t="s">
        <v>1090</v>
      </c>
      <c r="O715" s="17" t="s">
        <v>1613</v>
      </c>
      <c r="Q715" s="13" t="s">
        <v>2416</v>
      </c>
      <c r="U715" s="42"/>
      <c r="AI715" s="51"/>
    </row>
    <row r="716" spans="1:35" ht="165" x14ac:dyDescent="0.25">
      <c r="A716" s="13" t="s">
        <v>1091</v>
      </c>
      <c r="B716" s="13" t="s">
        <v>1092</v>
      </c>
      <c r="D716" s="13" t="s">
        <v>2031</v>
      </c>
      <c r="E716" s="13" t="s">
        <v>36</v>
      </c>
      <c r="N716" s="13" t="s">
        <v>367</v>
      </c>
      <c r="O716" s="17" t="s">
        <v>1613</v>
      </c>
      <c r="Q716" s="13" t="s">
        <v>2416</v>
      </c>
      <c r="U716" s="42"/>
      <c r="AI716" s="51"/>
    </row>
    <row r="717" spans="1:35" ht="165" x14ac:dyDescent="0.25">
      <c r="A717" s="13" t="s">
        <v>1091</v>
      </c>
      <c r="B717" s="13" t="s">
        <v>1092</v>
      </c>
      <c r="D717" s="13" t="s">
        <v>2031</v>
      </c>
      <c r="E717" s="13" t="s">
        <v>37</v>
      </c>
      <c r="N717" s="13" t="s">
        <v>367</v>
      </c>
      <c r="O717" s="17" t="s">
        <v>1613</v>
      </c>
      <c r="Q717" s="13" t="s">
        <v>2416</v>
      </c>
      <c r="U717" s="42"/>
      <c r="AI717" s="51"/>
    </row>
    <row r="718" spans="1:35" ht="165" x14ac:dyDescent="0.25">
      <c r="A718" s="13" t="s">
        <v>1093</v>
      </c>
      <c r="D718" s="13" t="s">
        <v>2032</v>
      </c>
      <c r="E718" s="13" t="s">
        <v>47</v>
      </c>
      <c r="N718" s="13" t="s">
        <v>367</v>
      </c>
      <c r="O718" s="17" t="s">
        <v>1613</v>
      </c>
      <c r="Q718" s="13" t="s">
        <v>2416</v>
      </c>
      <c r="U718" s="42"/>
      <c r="AI718" s="51"/>
    </row>
    <row r="719" spans="1:35" ht="165" x14ac:dyDescent="0.25">
      <c r="A719" s="13" t="s">
        <v>1094</v>
      </c>
      <c r="B719" s="13" t="s">
        <v>2208</v>
      </c>
      <c r="D719" s="13" t="s">
        <v>2033</v>
      </c>
      <c r="E719" s="13" t="s">
        <v>300</v>
      </c>
      <c r="N719" s="13" t="s">
        <v>367</v>
      </c>
      <c r="O719" s="17" t="s">
        <v>1613</v>
      </c>
      <c r="Q719" s="13" t="s">
        <v>2416</v>
      </c>
      <c r="U719" s="42"/>
      <c r="AI719" s="51"/>
    </row>
    <row r="720" spans="1:35" ht="165" x14ac:dyDescent="0.25">
      <c r="A720" s="13" t="s">
        <v>1095</v>
      </c>
      <c r="B720" s="13" t="s">
        <v>2209</v>
      </c>
      <c r="D720" s="13" t="s">
        <v>2034</v>
      </c>
      <c r="E720" s="13" t="s">
        <v>43</v>
      </c>
      <c r="N720" s="13" t="s">
        <v>1096</v>
      </c>
      <c r="O720" s="17" t="s">
        <v>1613</v>
      </c>
      <c r="Q720" s="13" t="s">
        <v>2416</v>
      </c>
      <c r="U720" s="42"/>
      <c r="AI720" s="51"/>
    </row>
    <row r="721" spans="1:39" ht="165" x14ac:dyDescent="0.25">
      <c r="A721" s="13" t="s">
        <v>1097</v>
      </c>
      <c r="B721" s="13" t="s">
        <v>2210</v>
      </c>
      <c r="C721" s="13" t="s">
        <v>289</v>
      </c>
      <c r="D721" s="13" t="s">
        <v>2035</v>
      </c>
      <c r="E721" s="13" t="s">
        <v>287</v>
      </c>
      <c r="N721" s="13" t="s">
        <v>1098</v>
      </c>
      <c r="O721" s="17" t="s">
        <v>1613</v>
      </c>
      <c r="Q721" s="13" t="s">
        <v>2416</v>
      </c>
      <c r="U721" s="42"/>
      <c r="AI721" s="51"/>
    </row>
    <row r="722" spans="1:39" ht="165" x14ac:dyDescent="0.25">
      <c r="A722" s="13" t="s">
        <v>1097</v>
      </c>
      <c r="B722" s="13" t="s">
        <v>2210</v>
      </c>
      <c r="C722" s="13" t="s">
        <v>289</v>
      </c>
      <c r="D722" s="13" t="s">
        <v>2035</v>
      </c>
      <c r="E722" s="13" t="s">
        <v>70</v>
      </c>
      <c r="N722" s="13" t="s">
        <v>1098</v>
      </c>
      <c r="O722" s="17" t="s">
        <v>1613</v>
      </c>
      <c r="Q722" s="13" t="s">
        <v>2416</v>
      </c>
      <c r="U722" s="42"/>
      <c r="AI722" s="51"/>
    </row>
    <row r="723" spans="1:39" ht="165" x14ac:dyDescent="0.25">
      <c r="A723" s="13" t="s">
        <v>1097</v>
      </c>
      <c r="B723" s="13" t="s">
        <v>2210</v>
      </c>
      <c r="C723" s="13" t="s">
        <v>289</v>
      </c>
      <c r="D723" s="13" t="s">
        <v>2035</v>
      </c>
      <c r="E723" s="13" t="s">
        <v>467</v>
      </c>
      <c r="N723" s="13" t="s">
        <v>1098</v>
      </c>
      <c r="O723" s="17" t="s">
        <v>1613</v>
      </c>
      <c r="Q723" s="13" t="s">
        <v>2416</v>
      </c>
      <c r="U723" s="42"/>
      <c r="AI723" s="51"/>
    </row>
    <row r="724" spans="1:39" ht="165" x14ac:dyDescent="0.25">
      <c r="A724" s="13" t="s">
        <v>1097</v>
      </c>
      <c r="B724" s="13" t="s">
        <v>2210</v>
      </c>
      <c r="C724" s="13" t="s">
        <v>289</v>
      </c>
      <c r="D724" s="13" t="s">
        <v>2035</v>
      </c>
      <c r="E724" s="13" t="s">
        <v>54</v>
      </c>
      <c r="N724" s="13" t="s">
        <v>1098</v>
      </c>
      <c r="O724" s="17" t="s">
        <v>1613</v>
      </c>
      <c r="Q724" s="13" t="s">
        <v>2416</v>
      </c>
      <c r="U724" s="42"/>
      <c r="AI724" s="51"/>
    </row>
    <row r="725" spans="1:39" ht="165" x14ac:dyDescent="0.25">
      <c r="A725" s="13" t="s">
        <v>1097</v>
      </c>
      <c r="B725" s="13" t="s">
        <v>2210</v>
      </c>
      <c r="C725" s="13" t="s">
        <v>289</v>
      </c>
      <c r="D725" s="13" t="s">
        <v>2035</v>
      </c>
      <c r="E725" s="13" t="s">
        <v>270</v>
      </c>
      <c r="N725" s="13" t="s">
        <v>1098</v>
      </c>
      <c r="O725" s="17" t="s">
        <v>1613</v>
      </c>
      <c r="Q725" s="13" t="s">
        <v>2416</v>
      </c>
      <c r="U725" s="42"/>
      <c r="AI725" s="51"/>
    </row>
    <row r="726" spans="1:39" ht="300" x14ac:dyDescent="0.25">
      <c r="A726" s="13" t="s">
        <v>1099</v>
      </c>
      <c r="B726" s="13" t="s">
        <v>2211</v>
      </c>
      <c r="D726" s="13" t="s">
        <v>2036</v>
      </c>
      <c r="E726" s="13" t="s">
        <v>870</v>
      </c>
      <c r="N726" s="13" t="s">
        <v>1100</v>
      </c>
      <c r="O726" s="17" t="s">
        <v>1613</v>
      </c>
      <c r="Q726" s="13" t="s">
        <v>2416</v>
      </c>
      <c r="U726" s="42"/>
      <c r="AI726" s="51"/>
    </row>
    <row r="727" spans="1:39" ht="165" x14ac:dyDescent="0.25">
      <c r="A727" s="13" t="s">
        <v>1101</v>
      </c>
      <c r="C727" s="13" t="s">
        <v>1102</v>
      </c>
      <c r="D727" s="13" t="s">
        <v>2037</v>
      </c>
      <c r="E727" s="13" t="s">
        <v>37</v>
      </c>
      <c r="N727" s="13" t="s">
        <v>1103</v>
      </c>
      <c r="O727" s="17" t="s">
        <v>1613</v>
      </c>
      <c r="Q727" s="13" t="s">
        <v>2416</v>
      </c>
      <c r="U727" s="42"/>
      <c r="AI727" s="51"/>
    </row>
    <row r="728" spans="1:39" ht="165" x14ac:dyDescent="0.25">
      <c r="A728" s="13" t="s">
        <v>1104</v>
      </c>
      <c r="D728" s="13" t="s">
        <v>2038</v>
      </c>
      <c r="E728" s="13" t="s">
        <v>36</v>
      </c>
      <c r="N728" s="13" t="s">
        <v>313</v>
      </c>
      <c r="O728" s="17" t="s">
        <v>1613</v>
      </c>
      <c r="Q728" s="13" t="s">
        <v>2416</v>
      </c>
      <c r="U728" s="42"/>
      <c r="AI728" s="51"/>
    </row>
    <row r="729" spans="1:39" ht="165" x14ac:dyDescent="0.25">
      <c r="A729" s="13" t="s">
        <v>1104</v>
      </c>
      <c r="D729" s="13" t="s">
        <v>2038</v>
      </c>
      <c r="E729" s="13" t="s">
        <v>37</v>
      </c>
      <c r="N729" s="13" t="s">
        <v>313</v>
      </c>
      <c r="O729" s="17" t="s">
        <v>1613</v>
      </c>
      <c r="Q729" s="13" t="s">
        <v>2416</v>
      </c>
      <c r="U729" s="42"/>
      <c r="AI729" s="51"/>
    </row>
    <row r="730" spans="1:39" s="20" customFormat="1" ht="210" x14ac:dyDescent="0.25">
      <c r="A730" s="20" t="s">
        <v>1116</v>
      </c>
      <c r="B730" s="20" t="s">
        <v>1117</v>
      </c>
      <c r="D730" s="20" t="s">
        <v>1118</v>
      </c>
      <c r="E730" s="20" t="s">
        <v>1119</v>
      </c>
      <c r="F730" s="20" t="s">
        <v>1120</v>
      </c>
      <c r="G730" s="20" t="s">
        <v>18</v>
      </c>
      <c r="H730" s="20" t="s">
        <v>27</v>
      </c>
      <c r="I730" s="20" t="s">
        <v>1121</v>
      </c>
      <c r="J730" s="16" t="s">
        <v>1122</v>
      </c>
      <c r="K730" s="22" t="s">
        <v>1123</v>
      </c>
      <c r="L730" s="20" t="s">
        <v>1124</v>
      </c>
      <c r="M730" s="23" t="str">
        <f>HYPERLINK("U:\Pole prestataires\Laboratoire\Labo\ENVOIS EXTERNES\ENVOI\FICHES\Fiche à remplir pour envoi\AAU","AAU#0730")</f>
        <v>AAU#0730</v>
      </c>
      <c r="N730" s="20" t="s">
        <v>2293</v>
      </c>
      <c r="O730" s="23" t="s">
        <v>1125</v>
      </c>
      <c r="P730" s="20" t="s">
        <v>1115</v>
      </c>
      <c r="Q730" s="13" t="s">
        <v>2416</v>
      </c>
      <c r="R730" s="24">
        <v>44748</v>
      </c>
      <c r="U730" s="42"/>
      <c r="V730" s="42"/>
      <c r="W730" s="42"/>
      <c r="X730" s="42"/>
      <c r="Y730" s="42"/>
      <c r="Z730" s="42"/>
      <c r="AA730" s="42"/>
      <c r="AB730" s="42"/>
      <c r="AC730" s="42"/>
      <c r="AD730" s="41"/>
      <c r="AE730" s="41"/>
      <c r="AF730" s="42"/>
      <c r="AG730" s="42"/>
      <c r="AH730" s="42"/>
      <c r="AI730" s="51"/>
      <c r="AJ730" s="42"/>
      <c r="AK730" s="42"/>
      <c r="AL730" s="42"/>
      <c r="AM730" s="42"/>
    </row>
    <row r="731" spans="1:39" s="20" customFormat="1" ht="195" x14ac:dyDescent="0.25">
      <c r="A731" s="20" t="s">
        <v>1126</v>
      </c>
      <c r="B731" s="20" t="s">
        <v>2294</v>
      </c>
      <c r="D731" s="20" t="s">
        <v>1127</v>
      </c>
      <c r="E731" s="20" t="s">
        <v>20</v>
      </c>
      <c r="F731" s="20" t="s">
        <v>2295</v>
      </c>
      <c r="G731" s="20" t="s">
        <v>30</v>
      </c>
      <c r="H731" s="20" t="s">
        <v>1109</v>
      </c>
      <c r="I731" s="20" t="s">
        <v>1127</v>
      </c>
      <c r="J731" s="20" t="s">
        <v>2296</v>
      </c>
      <c r="K731" s="25" t="s">
        <v>2297</v>
      </c>
      <c r="L731" s="25" t="s">
        <v>1128</v>
      </c>
      <c r="M731" s="23" t="str">
        <f>HYPERLINK("U:\Pole prestataires\Laboratoire\Labo\ENVOIS EXTERNES\ENVOI\FICHES\Fiche à remplir pour envoi\DIVERS","DIVERS#0731")</f>
        <v>DIVERS#0731</v>
      </c>
      <c r="N731" s="20" t="s">
        <v>1129</v>
      </c>
      <c r="O731" s="23" t="s">
        <v>2298</v>
      </c>
      <c r="P731" s="20" t="s">
        <v>1115</v>
      </c>
      <c r="Q731" s="13" t="s">
        <v>2416</v>
      </c>
      <c r="R731" s="20" t="s">
        <v>2299</v>
      </c>
      <c r="U731" s="42"/>
      <c r="V731" s="42"/>
      <c r="W731" s="42"/>
      <c r="X731" s="42"/>
      <c r="Y731" s="42"/>
      <c r="Z731" s="42"/>
      <c r="AA731" s="42"/>
      <c r="AB731" s="42"/>
      <c r="AC731" s="42"/>
      <c r="AD731" s="52"/>
      <c r="AE731" s="41"/>
      <c r="AF731" s="42"/>
      <c r="AG731" s="44"/>
      <c r="AH731" s="42"/>
      <c r="AI731" s="44"/>
      <c r="AJ731" s="42"/>
      <c r="AK731" s="42"/>
      <c r="AL731" s="45"/>
      <c r="AM731" s="42"/>
    </row>
    <row r="732" spans="1:39" s="20" customFormat="1" ht="255" x14ac:dyDescent="0.25">
      <c r="A732" s="20" t="s">
        <v>1116</v>
      </c>
      <c r="B732" s="20" t="s">
        <v>1130</v>
      </c>
      <c r="D732" s="20" t="s">
        <v>1131</v>
      </c>
      <c r="E732" s="20" t="s">
        <v>1132</v>
      </c>
      <c r="F732" s="20" t="s">
        <v>1133</v>
      </c>
      <c r="G732" s="20" t="s">
        <v>18</v>
      </c>
      <c r="H732" s="20" t="s">
        <v>27</v>
      </c>
      <c r="I732" s="20" t="s">
        <v>1121</v>
      </c>
      <c r="J732" s="22" t="s">
        <v>1134</v>
      </c>
      <c r="K732" s="22" t="s">
        <v>1123</v>
      </c>
      <c r="L732" s="20" t="s">
        <v>1124</v>
      </c>
      <c r="M732" s="23" t="str">
        <f>HYPERLINK("U:\Pole prestataires\Laboratoire\Labo\ENVOIS EXTERNES\ENVOI\FICHES\Fiche à remplir pour envoi\AAS","AAS#0732")</f>
        <v>AAS#0732</v>
      </c>
      <c r="N732" s="20" t="s">
        <v>2300</v>
      </c>
      <c r="O732" s="23" t="s">
        <v>1125</v>
      </c>
      <c r="P732" s="20" t="s">
        <v>1115</v>
      </c>
      <c r="Q732" s="13" t="s">
        <v>2416</v>
      </c>
      <c r="R732" s="24">
        <v>44748</v>
      </c>
      <c r="U732" s="42"/>
      <c r="V732" s="42"/>
      <c r="W732" s="42"/>
      <c r="X732" s="42"/>
      <c r="Y732" s="42"/>
      <c r="Z732" s="42"/>
      <c r="AA732" s="42"/>
      <c r="AB732" s="42"/>
      <c r="AC732" s="42"/>
      <c r="AD732" s="42"/>
      <c r="AE732" s="46"/>
      <c r="AF732" s="46"/>
      <c r="AG732" s="44"/>
      <c r="AH732" s="42"/>
      <c r="AI732" s="44"/>
      <c r="AJ732" s="42"/>
      <c r="AK732" s="42"/>
      <c r="AL732" s="42"/>
      <c r="AM732" s="42"/>
    </row>
    <row r="733" spans="1:39" s="20" customFormat="1" ht="225" x14ac:dyDescent="0.25">
      <c r="A733" s="20" t="s">
        <v>1135</v>
      </c>
      <c r="D733" s="20" t="s">
        <v>1136</v>
      </c>
      <c r="E733" s="20" t="s">
        <v>1137</v>
      </c>
      <c r="F733" s="20" t="s">
        <v>1138</v>
      </c>
      <c r="G733" s="20" t="s">
        <v>30</v>
      </c>
      <c r="H733" s="20" t="s">
        <v>1109</v>
      </c>
      <c r="I733" s="20" t="s">
        <v>1139</v>
      </c>
      <c r="J733" s="22" t="s">
        <v>2301</v>
      </c>
      <c r="K733" s="22" t="s">
        <v>2302</v>
      </c>
      <c r="L733" s="20" t="s">
        <v>1140</v>
      </c>
      <c r="M733" s="23" t="str">
        <f>HYPERLINK("U:\Pole prestataires\Laboratoire\Labo\ENVOIS EXTERNES\ENVOI\FICHES\Fiche à remplir pour envoi\AAG","AAG#0733")</f>
        <v>AAG#0733</v>
      </c>
      <c r="N733" s="20" t="s">
        <v>2303</v>
      </c>
      <c r="O733" s="23" t="s">
        <v>2304</v>
      </c>
      <c r="P733" s="20" t="s">
        <v>1115</v>
      </c>
      <c r="Q733" s="13" t="s">
        <v>2416</v>
      </c>
      <c r="R733" s="24">
        <v>44749</v>
      </c>
      <c r="U733" s="42"/>
      <c r="V733" s="42"/>
      <c r="W733" s="42"/>
      <c r="X733" s="42"/>
      <c r="Y733" s="42"/>
      <c r="Z733" s="42"/>
      <c r="AA733" s="42"/>
      <c r="AB733" s="42"/>
      <c r="AC733" s="42"/>
      <c r="AD733" s="41"/>
      <c r="AE733" s="41"/>
      <c r="AF733" s="42"/>
      <c r="AG733" s="44"/>
      <c r="AH733" s="42"/>
      <c r="AI733" s="44"/>
      <c r="AJ733" s="42"/>
      <c r="AK733" s="42"/>
      <c r="AL733" s="45"/>
      <c r="AM733" s="42"/>
    </row>
    <row r="734" spans="1:39" ht="165" x14ac:dyDescent="0.25">
      <c r="A734" s="20" t="s">
        <v>1141</v>
      </c>
      <c r="B734" s="20" t="s">
        <v>1142</v>
      </c>
      <c r="C734" s="20"/>
      <c r="D734" s="20" t="s">
        <v>1143</v>
      </c>
      <c r="E734" s="20" t="s">
        <v>1144</v>
      </c>
      <c r="F734" s="20" t="s">
        <v>1145</v>
      </c>
      <c r="G734" s="20" t="s">
        <v>29</v>
      </c>
      <c r="H734" s="20" t="s">
        <v>1109</v>
      </c>
      <c r="I734" s="20" t="s">
        <v>1146</v>
      </c>
      <c r="J734" s="22" t="s">
        <v>2305</v>
      </c>
      <c r="K734" s="22" t="s">
        <v>2306</v>
      </c>
      <c r="L734" s="20" t="s">
        <v>1147</v>
      </c>
      <c r="M734" s="23" t="str">
        <f>HYPERLINK("U:\Pole prestataires\Laboratoire\Labo\ENVOIS EXTERNES\ENVOI\FICHES\Fiche à remplir pour envoi\AAI","AAI#0734")</f>
        <v>AAI#0734</v>
      </c>
      <c r="N734" s="20" t="s">
        <v>2309</v>
      </c>
      <c r="O734" s="23" t="s">
        <v>2310</v>
      </c>
      <c r="P734" s="20" t="s">
        <v>1115</v>
      </c>
      <c r="Q734" s="13" t="s">
        <v>2416</v>
      </c>
      <c r="R734" s="24">
        <v>44882</v>
      </c>
      <c r="U734" s="42"/>
      <c r="AG734" s="44"/>
      <c r="AI734" s="44"/>
      <c r="AL734" s="45"/>
    </row>
    <row r="735" spans="1:39" ht="360" x14ac:dyDescent="0.25">
      <c r="A735" s="20" t="s">
        <v>1149</v>
      </c>
      <c r="B735" s="20" t="s">
        <v>1150</v>
      </c>
      <c r="C735" s="20"/>
      <c r="D735" s="20" t="s">
        <v>1151</v>
      </c>
      <c r="E735" s="20" t="s">
        <v>1152</v>
      </c>
      <c r="F735" s="20" t="s">
        <v>2307</v>
      </c>
      <c r="G735" s="20" t="s">
        <v>18</v>
      </c>
      <c r="H735" s="20" t="s">
        <v>1109</v>
      </c>
      <c r="I735" s="20" t="s">
        <v>1153</v>
      </c>
      <c r="J735" s="22" t="s">
        <v>2212</v>
      </c>
      <c r="K735" s="22" t="s">
        <v>2308</v>
      </c>
      <c r="L735" s="20" t="s">
        <v>1154</v>
      </c>
      <c r="M735" s="20"/>
      <c r="N735" s="20" t="s">
        <v>2311</v>
      </c>
      <c r="O735" s="23" t="s">
        <v>1125</v>
      </c>
      <c r="P735" s="20" t="s">
        <v>1115</v>
      </c>
      <c r="Q735" s="13" t="s">
        <v>2416</v>
      </c>
      <c r="R735" s="24">
        <v>44749</v>
      </c>
      <c r="U735" s="42"/>
      <c r="AG735" s="44"/>
      <c r="AI735" s="44"/>
      <c r="AL735" s="45"/>
    </row>
    <row r="736" spans="1:39" ht="105" x14ac:dyDescent="0.25">
      <c r="A736" s="20" t="s">
        <v>1155</v>
      </c>
      <c r="B736" s="20" t="s">
        <v>1156</v>
      </c>
      <c r="C736" s="20"/>
      <c r="D736" s="20" t="s">
        <v>1157</v>
      </c>
      <c r="E736" s="20" t="s">
        <v>2423</v>
      </c>
      <c r="F736" s="20" t="s">
        <v>2427</v>
      </c>
      <c r="G736" s="20" t="s">
        <v>30</v>
      </c>
      <c r="H736" s="20" t="s">
        <v>1109</v>
      </c>
      <c r="I736" s="20" t="s">
        <v>1158</v>
      </c>
      <c r="J736" s="22" t="s">
        <v>2424</v>
      </c>
      <c r="K736" s="22" t="s">
        <v>2425</v>
      </c>
      <c r="L736" s="22" t="s">
        <v>2426</v>
      </c>
      <c r="M736" s="23" t="str">
        <f>HYPERLINK("U:\Pole prestataires\Laboratoire\Labo\ENVOIS EXTERNES\ENVOI\FICHES\Fiche à remplir pour envoi\AAPLQ","AAPLQ#0736")</f>
        <v>AAPLQ#0736</v>
      </c>
      <c r="N736" s="20" t="s">
        <v>1159</v>
      </c>
      <c r="O736" s="20"/>
      <c r="P736" s="20" t="s">
        <v>1115</v>
      </c>
      <c r="Q736" s="13" t="s">
        <v>2416</v>
      </c>
      <c r="R736" s="24">
        <v>44749</v>
      </c>
      <c r="U736" s="42"/>
      <c r="AI736" s="44"/>
      <c r="AL736" s="45"/>
    </row>
    <row r="737" spans="1:39" ht="240" x14ac:dyDescent="0.25">
      <c r="A737" s="20" t="s">
        <v>1166</v>
      </c>
      <c r="B737" s="20" t="s">
        <v>1167</v>
      </c>
      <c r="C737" s="20" t="s">
        <v>2312</v>
      </c>
      <c r="D737" s="20" t="s">
        <v>1168</v>
      </c>
      <c r="E737" s="20" t="s">
        <v>1169</v>
      </c>
      <c r="F737" s="20" t="s">
        <v>1170</v>
      </c>
      <c r="G737" s="20" t="s">
        <v>30</v>
      </c>
      <c r="H737" s="20" t="s">
        <v>1109</v>
      </c>
      <c r="I737" s="20" t="s">
        <v>1171</v>
      </c>
      <c r="J737" s="20" t="s">
        <v>2313</v>
      </c>
      <c r="K737" s="25" t="s">
        <v>1172</v>
      </c>
      <c r="L737" s="25" t="s">
        <v>2314</v>
      </c>
      <c r="M737" s="23" t="str">
        <f>HYPERLINK("U:\Pole prestataires\Laboratoire\Labo\ENVOIS EXTERNES\ENVOI\FICHES\Fiche à remplir pour envoi\ATNF","ATNF#0737")</f>
        <v>ATNF#0737</v>
      </c>
      <c r="N737" s="20" t="s">
        <v>1174</v>
      </c>
      <c r="O737" s="23" t="s">
        <v>2298</v>
      </c>
      <c r="P737" s="20" t="s">
        <v>1115</v>
      </c>
      <c r="Q737" s="13" t="s">
        <v>2416</v>
      </c>
      <c r="R737" s="20" t="s">
        <v>2317</v>
      </c>
      <c r="U737" s="42"/>
      <c r="AG737" s="44"/>
      <c r="AL737" s="45"/>
    </row>
    <row r="738" spans="1:39" ht="270" x14ac:dyDescent="0.25">
      <c r="A738" s="20" t="s">
        <v>1175</v>
      </c>
      <c r="B738" s="20" t="s">
        <v>2315</v>
      </c>
      <c r="C738" s="20" t="s">
        <v>2312</v>
      </c>
      <c r="D738" s="20" t="s">
        <v>1176</v>
      </c>
      <c r="E738" s="20" t="s">
        <v>1169</v>
      </c>
      <c r="F738" s="20" t="s">
        <v>2316</v>
      </c>
      <c r="G738" s="20" t="s">
        <v>30</v>
      </c>
      <c r="H738" s="20" t="s">
        <v>1109</v>
      </c>
      <c r="I738" s="20" t="s">
        <v>1171</v>
      </c>
      <c r="J738" s="20" t="s">
        <v>2313</v>
      </c>
      <c r="K738" s="25" t="s">
        <v>1172</v>
      </c>
      <c r="L738" s="25" t="s">
        <v>2314</v>
      </c>
      <c r="M738" s="23" t="str">
        <f>HYPERLINK("U:\Pole prestataires\Laboratoire\Labo\ENVOIS EXTERNES\ENVOI\FICHES\Fiche à remplir pour envoi\AATNF","AATNF#0738")</f>
        <v>AATNF#0738</v>
      </c>
      <c r="N738" s="20" t="s">
        <v>1177</v>
      </c>
      <c r="O738" s="23" t="s">
        <v>2298</v>
      </c>
      <c r="P738" s="20" t="s">
        <v>1115</v>
      </c>
      <c r="Q738" s="13" t="s">
        <v>2416</v>
      </c>
      <c r="R738" s="20" t="s">
        <v>2317</v>
      </c>
      <c r="U738" s="42"/>
      <c r="AD738" s="42"/>
      <c r="AE738" s="46"/>
      <c r="AF738" s="46"/>
      <c r="AG738" s="44"/>
      <c r="AI738" s="44"/>
    </row>
    <row r="739" spans="1:39" ht="165" x14ac:dyDescent="0.25">
      <c r="A739" s="28" t="s">
        <v>1178</v>
      </c>
      <c r="B739" s="28" t="s">
        <v>1179</v>
      </c>
      <c r="C739" s="28"/>
      <c r="D739" s="28" t="s">
        <v>1180</v>
      </c>
      <c r="E739" s="28" t="s">
        <v>1162</v>
      </c>
      <c r="F739" s="28" t="s">
        <v>1181</v>
      </c>
      <c r="G739" s="28" t="s">
        <v>29</v>
      </c>
      <c r="H739" s="28" t="s">
        <v>1109</v>
      </c>
      <c r="I739" s="28" t="s">
        <v>1182</v>
      </c>
      <c r="J739" s="29" t="s">
        <v>2380</v>
      </c>
      <c r="K739" s="29" t="s">
        <v>2378</v>
      </c>
      <c r="L739" s="28" t="s">
        <v>2379</v>
      </c>
      <c r="M739" s="28"/>
      <c r="N739" s="28" t="s">
        <v>2377</v>
      </c>
      <c r="O739" s="31" t="s">
        <v>2371</v>
      </c>
      <c r="P739" s="28" t="s">
        <v>1115</v>
      </c>
      <c r="Q739" s="13" t="s">
        <v>2416</v>
      </c>
      <c r="R739" s="30">
        <v>44749</v>
      </c>
      <c r="U739" s="42"/>
      <c r="AD739" s="42"/>
      <c r="AE739" s="46"/>
      <c r="AF739" s="46"/>
      <c r="AG739" s="44"/>
      <c r="AI739" s="44"/>
    </row>
    <row r="740" spans="1:39" ht="300" x14ac:dyDescent="0.25">
      <c r="A740" s="20" t="s">
        <v>1193</v>
      </c>
      <c r="B740" s="20" t="s">
        <v>2318</v>
      </c>
      <c r="C740" s="20"/>
      <c r="D740" s="20" t="s">
        <v>1127</v>
      </c>
      <c r="E740" s="20" t="s">
        <v>2319</v>
      </c>
      <c r="F740" s="20" t="s">
        <v>1138</v>
      </c>
      <c r="G740" s="20" t="s">
        <v>18</v>
      </c>
      <c r="H740" s="20" t="s">
        <v>1109</v>
      </c>
      <c r="I740" s="20" t="s">
        <v>1127</v>
      </c>
      <c r="J740" s="20" t="s">
        <v>2320</v>
      </c>
      <c r="K740" s="25" t="s">
        <v>1194</v>
      </c>
      <c r="L740" s="25" t="s">
        <v>1195</v>
      </c>
      <c r="M740" s="20"/>
      <c r="N740" s="20" t="s">
        <v>2322</v>
      </c>
      <c r="O740" s="23" t="s">
        <v>2323</v>
      </c>
      <c r="P740" s="20" t="s">
        <v>1115</v>
      </c>
      <c r="Q740" s="13" t="s">
        <v>2416</v>
      </c>
      <c r="R740" s="20" t="s">
        <v>2317</v>
      </c>
      <c r="U740" s="53"/>
      <c r="V740" s="53"/>
      <c r="W740" s="53"/>
      <c r="X740" s="53"/>
      <c r="Y740" s="53"/>
      <c r="Z740" s="53"/>
      <c r="AA740" s="53"/>
      <c r="AB740" s="53"/>
      <c r="AC740" s="53"/>
      <c r="AD740" s="54"/>
      <c r="AE740" s="54"/>
      <c r="AF740" s="53"/>
      <c r="AG740" s="53"/>
      <c r="AH740" s="53"/>
      <c r="AI740" s="55"/>
      <c r="AJ740" s="53"/>
      <c r="AL740" s="56"/>
    </row>
    <row r="741" spans="1:39" ht="195" x14ac:dyDescent="0.25">
      <c r="A741" s="20" t="s">
        <v>1196</v>
      </c>
      <c r="B741" s="20" t="s">
        <v>1197</v>
      </c>
      <c r="C741" s="20"/>
      <c r="D741" s="20" t="s">
        <v>1198</v>
      </c>
      <c r="E741" s="20" t="s">
        <v>23</v>
      </c>
      <c r="F741" s="20" t="s">
        <v>2321</v>
      </c>
      <c r="G741" s="20" t="s">
        <v>18</v>
      </c>
      <c r="H741" s="20" t="s">
        <v>27</v>
      </c>
      <c r="I741" s="20" t="s">
        <v>1121</v>
      </c>
      <c r="J741" s="22" t="s">
        <v>1134</v>
      </c>
      <c r="K741" s="22" t="s">
        <v>1123</v>
      </c>
      <c r="L741" s="20" t="s">
        <v>1124</v>
      </c>
      <c r="M741" s="23" t="str">
        <f>HYPERLINK("U:\Pole prestataires\Laboratoire\Labo\ENVOIS EXTERNES\ENVOI\FICHES\Fiche à remplir pour envoi\AOUU","AOUU#0741")</f>
        <v>AOUU#0741</v>
      </c>
      <c r="N741" s="20" t="s">
        <v>2324</v>
      </c>
      <c r="O741" s="23" t="s">
        <v>1125</v>
      </c>
      <c r="P741" s="20" t="s">
        <v>1115</v>
      </c>
      <c r="Q741" s="13" t="s">
        <v>2416</v>
      </c>
      <c r="R741" s="24">
        <v>44749</v>
      </c>
      <c r="U741" s="42"/>
      <c r="AD741" s="42"/>
      <c r="AE741" s="46"/>
      <c r="AF741" s="46"/>
      <c r="AI741" s="44"/>
    </row>
    <row r="742" spans="1:39" ht="240" x14ac:dyDescent="0.25">
      <c r="A742" s="20" t="s">
        <v>1222</v>
      </c>
      <c r="B742" s="20" t="s">
        <v>1223</v>
      </c>
      <c r="C742" s="20" t="s">
        <v>2325</v>
      </c>
      <c r="D742" s="20" t="s">
        <v>1224</v>
      </c>
      <c r="E742" s="20" t="s">
        <v>70</v>
      </c>
      <c r="F742" s="20" t="s">
        <v>1225</v>
      </c>
      <c r="G742" s="20" t="s">
        <v>30</v>
      </c>
      <c r="H742" s="20" t="s">
        <v>1109</v>
      </c>
      <c r="I742" s="20" t="s">
        <v>1226</v>
      </c>
      <c r="J742" s="22" t="s">
        <v>2219</v>
      </c>
      <c r="K742" s="22" t="s">
        <v>1227</v>
      </c>
      <c r="L742" s="20" t="s">
        <v>1228</v>
      </c>
      <c r="M742" s="23" t="str">
        <f>HYPERLINK("U:\Pole prestataires\Laboratoire\Labo\ENVOIS EXTERNES\ENVOI\FICHES\Fiche à remplir pour envoi\ANMDA","ANMDA#0742")</f>
        <v>ANMDA#0742</v>
      </c>
      <c r="N742" s="20" t="s">
        <v>2220</v>
      </c>
      <c r="O742" s="23" t="s">
        <v>2326</v>
      </c>
      <c r="P742" s="20" t="s">
        <v>1115</v>
      </c>
      <c r="Q742" s="13" t="s">
        <v>2416</v>
      </c>
      <c r="R742" s="24">
        <v>44882</v>
      </c>
      <c r="U742" s="42"/>
      <c r="AG742" s="44"/>
      <c r="AI742" s="44"/>
      <c r="AL742" s="45"/>
    </row>
    <row r="743" spans="1:39" ht="374.25" customHeight="1" x14ac:dyDescent="0.25">
      <c r="A743" s="20" t="s">
        <v>1263</v>
      </c>
      <c r="B743" s="20"/>
      <c r="C743" s="20"/>
      <c r="D743" s="20" t="s">
        <v>1264</v>
      </c>
      <c r="E743" s="20" t="s">
        <v>1265</v>
      </c>
      <c r="F743" s="20">
        <v>1</v>
      </c>
      <c r="G743" s="20" t="s">
        <v>29</v>
      </c>
      <c r="H743" s="20" t="s">
        <v>1109</v>
      </c>
      <c r="I743" s="20" t="s">
        <v>1266</v>
      </c>
      <c r="J743" s="22" t="s">
        <v>2226</v>
      </c>
      <c r="K743" s="22" t="s">
        <v>1267</v>
      </c>
      <c r="L743" s="20"/>
      <c r="M743" s="20"/>
      <c r="N743" s="20" t="s">
        <v>2227</v>
      </c>
      <c r="O743" s="20"/>
      <c r="P743" s="20" t="s">
        <v>1115</v>
      </c>
      <c r="Q743" s="13" t="s">
        <v>2416</v>
      </c>
      <c r="R743" s="24">
        <v>44749</v>
      </c>
      <c r="U743" s="42"/>
      <c r="AG743" s="44"/>
      <c r="AI743" s="44"/>
      <c r="AL743" s="45"/>
    </row>
    <row r="744" spans="1:39" ht="165" x14ac:dyDescent="0.25">
      <c r="A744" s="20" t="s">
        <v>1275</v>
      </c>
      <c r="B744" s="20"/>
      <c r="C744" s="20"/>
      <c r="D744" s="20" t="s">
        <v>1276</v>
      </c>
      <c r="E744" s="20" t="s">
        <v>1277</v>
      </c>
      <c r="F744" s="20" t="s">
        <v>2381</v>
      </c>
      <c r="G744" s="20" t="s">
        <v>29</v>
      </c>
      <c r="H744" s="20" t="s">
        <v>1109</v>
      </c>
      <c r="I744" s="20" t="s">
        <v>1279</v>
      </c>
      <c r="J744" s="22" t="s">
        <v>1280</v>
      </c>
      <c r="K744" s="22" t="s">
        <v>2382</v>
      </c>
      <c r="L744" s="20" t="s">
        <v>1282</v>
      </c>
      <c r="M744" s="23" t="str">
        <f>HYPERLINK("U:\Pole prestataires\Laboratoire\Labo\ENVOIS EXTERNES\ENVOI\FICHES\Fiche à remplir pour envoi\CARYOPOSTN","CARYOPOSTN#0744")</f>
        <v>CARYOPOSTN#0744</v>
      </c>
      <c r="N744" s="20" t="s">
        <v>2383</v>
      </c>
      <c r="O744" s="23" t="s">
        <v>2371</v>
      </c>
      <c r="P744" s="20" t="s">
        <v>1115</v>
      </c>
      <c r="Q744" s="13" t="s">
        <v>2416</v>
      </c>
      <c r="R744" s="24">
        <v>44750</v>
      </c>
      <c r="U744" s="42"/>
      <c r="AL744" s="45"/>
    </row>
    <row r="745" spans="1:39" ht="150" x14ac:dyDescent="0.25">
      <c r="A745" s="20" t="s">
        <v>1275</v>
      </c>
      <c r="B745" s="20"/>
      <c r="C745" s="20"/>
      <c r="D745" s="20" t="s">
        <v>1283</v>
      </c>
      <c r="E745" s="20" t="s">
        <v>1284</v>
      </c>
      <c r="F745" s="20" t="s">
        <v>1138</v>
      </c>
      <c r="G745" s="20" t="s">
        <v>29</v>
      </c>
      <c r="H745" s="20" t="s">
        <v>1109</v>
      </c>
      <c r="I745" s="20" t="s">
        <v>1279</v>
      </c>
      <c r="J745" s="22" t="s">
        <v>1285</v>
      </c>
      <c r="K745" s="22" t="s">
        <v>1281</v>
      </c>
      <c r="L745" s="20" t="s">
        <v>1282</v>
      </c>
      <c r="M745" s="23" t="str">
        <f>HYPERLINK("U:\Pole prestataires\Laboratoire\Labo\ENVOIS EXTERNES\ENVOI\FICHES\Fiche à remplir pour envoi\CARYOPRENA","CARYOPRENAN#0745")</f>
        <v>CARYOPRENAN#0745</v>
      </c>
      <c r="N745" s="20" t="s">
        <v>2383</v>
      </c>
      <c r="O745" s="23" t="s">
        <v>2371</v>
      </c>
      <c r="P745" s="20" t="s">
        <v>1115</v>
      </c>
      <c r="Q745" s="13" t="s">
        <v>2416</v>
      </c>
      <c r="R745" s="24">
        <v>44750</v>
      </c>
      <c r="U745" s="42"/>
      <c r="AG745" s="44"/>
      <c r="AI745" s="44"/>
      <c r="AL745" s="45"/>
    </row>
    <row r="746" spans="1:39" ht="210" x14ac:dyDescent="0.25">
      <c r="A746" s="20" t="s">
        <v>1275</v>
      </c>
      <c r="B746" s="20" t="s">
        <v>1286</v>
      </c>
      <c r="C746" s="20"/>
      <c r="D746" s="20" t="s">
        <v>1276</v>
      </c>
      <c r="E746" s="20" t="s">
        <v>1287</v>
      </c>
      <c r="F746" s="20" t="s">
        <v>2384</v>
      </c>
      <c r="G746" s="20" t="s">
        <v>29</v>
      </c>
      <c r="H746" s="20" t="s">
        <v>1109</v>
      </c>
      <c r="I746" s="20" t="s">
        <v>1279</v>
      </c>
      <c r="J746" s="22" t="s">
        <v>1285</v>
      </c>
      <c r="K746" s="22" t="s">
        <v>1281</v>
      </c>
      <c r="L746" s="20" t="s">
        <v>1282</v>
      </c>
      <c r="M746" s="23" t="str">
        <f>HYPERLINK("U:\Pole prestataires\Laboratoire\Labo\ENVOIS EXTERNES\ENVOI\FICHES\Fiche à remplir pour envoi\CARYOPOSTN","CARYOPOSTN#0746")</f>
        <v>CARYOPOSTN#0746</v>
      </c>
      <c r="N746" s="20" t="s">
        <v>2385</v>
      </c>
      <c r="O746" s="23" t="s">
        <v>2371</v>
      </c>
      <c r="P746" s="20" t="s">
        <v>1115</v>
      </c>
      <c r="Q746" s="13" t="s">
        <v>2416</v>
      </c>
      <c r="R746" s="24">
        <v>44750</v>
      </c>
      <c r="U746" s="42"/>
      <c r="AG746" s="44"/>
      <c r="AI746" s="44"/>
      <c r="AL746" s="45"/>
    </row>
    <row r="747" spans="1:39" ht="180" x14ac:dyDescent="0.25">
      <c r="A747" s="20" t="s">
        <v>1275</v>
      </c>
      <c r="B747" s="20" t="s">
        <v>1288</v>
      </c>
      <c r="C747" s="20"/>
      <c r="D747" s="20" t="s">
        <v>1276</v>
      </c>
      <c r="E747" s="20" t="s">
        <v>1287</v>
      </c>
      <c r="F747" s="20" t="s">
        <v>2384</v>
      </c>
      <c r="G747" s="20" t="s">
        <v>29</v>
      </c>
      <c r="H747" s="20" t="s">
        <v>1109</v>
      </c>
      <c r="I747" s="20" t="s">
        <v>1279</v>
      </c>
      <c r="J747" s="22" t="s">
        <v>1285</v>
      </c>
      <c r="K747" s="22" t="s">
        <v>1281</v>
      </c>
      <c r="L747" s="20" t="s">
        <v>1282</v>
      </c>
      <c r="M747" s="23" t="str">
        <f>HYPERLINK("U:\Pole prestataires\Laboratoire\Labo\ENVOIS EXTERNES\ENVOI\FICHES\Fiche à remplir pour envoi\CARYOPOSTN","CARYOPOSTN#0747")</f>
        <v>CARYOPOSTN#0747</v>
      </c>
      <c r="N747" s="20" t="s">
        <v>2386</v>
      </c>
      <c r="O747" s="23" t="s">
        <v>2371</v>
      </c>
      <c r="P747" s="20" t="s">
        <v>1115</v>
      </c>
      <c r="Q747" s="13" t="s">
        <v>2416</v>
      </c>
      <c r="R747" s="24">
        <v>44750</v>
      </c>
      <c r="U747" s="42"/>
      <c r="AG747" s="44"/>
      <c r="AI747" s="44"/>
      <c r="AL747" s="45"/>
    </row>
    <row r="748" spans="1:39" s="15" customFormat="1" ht="60" x14ac:dyDescent="0.25">
      <c r="A748" s="20" t="s">
        <v>2442</v>
      </c>
      <c r="B748" s="20" t="s">
        <v>1298</v>
      </c>
      <c r="C748" s="20"/>
      <c r="D748" s="20" t="s">
        <v>1299</v>
      </c>
      <c r="E748" s="20" t="s">
        <v>23</v>
      </c>
      <c r="F748" s="20" t="s">
        <v>1300</v>
      </c>
      <c r="G748" s="20" t="s">
        <v>29</v>
      </c>
      <c r="H748" s="20" t="s">
        <v>1109</v>
      </c>
      <c r="I748" s="20" t="s">
        <v>2444</v>
      </c>
      <c r="J748" s="22" t="s">
        <v>2443</v>
      </c>
      <c r="K748" s="22" t="s">
        <v>2396</v>
      </c>
      <c r="L748" s="20" t="s">
        <v>2397</v>
      </c>
      <c r="M748" s="20"/>
      <c r="N748" s="20" t="s">
        <v>2441</v>
      </c>
      <c r="O748" s="20"/>
      <c r="P748" s="20" t="s">
        <v>1115</v>
      </c>
      <c r="Q748" s="13" t="s">
        <v>2416</v>
      </c>
      <c r="R748" s="24">
        <v>44750</v>
      </c>
      <c r="U748" s="42"/>
      <c r="V748" s="42"/>
      <c r="W748" s="42"/>
      <c r="X748" s="42"/>
      <c r="Y748" s="42"/>
      <c r="Z748" s="42"/>
      <c r="AA748" s="42"/>
      <c r="AB748" s="42"/>
      <c r="AC748" s="42"/>
      <c r="AD748" s="41"/>
      <c r="AE748" s="41"/>
      <c r="AF748" s="42"/>
      <c r="AG748" s="44"/>
      <c r="AH748" s="42"/>
      <c r="AI748" s="44"/>
      <c r="AJ748" s="42"/>
      <c r="AK748" s="42"/>
      <c r="AL748" s="45"/>
      <c r="AM748" s="42"/>
    </row>
    <row r="749" spans="1:39" ht="180" x14ac:dyDescent="0.25">
      <c r="A749" s="20" t="s">
        <v>1301</v>
      </c>
      <c r="B749" s="20"/>
      <c r="C749" s="20"/>
      <c r="D749" s="20" t="s">
        <v>1127</v>
      </c>
      <c r="E749" s="20" t="s">
        <v>1302</v>
      </c>
      <c r="F749" s="20" t="s">
        <v>2395</v>
      </c>
      <c r="G749" s="20" t="s">
        <v>18</v>
      </c>
      <c r="H749" s="20" t="s">
        <v>1109</v>
      </c>
      <c r="I749" s="20" t="s">
        <v>1127</v>
      </c>
      <c r="J749" s="22" t="s">
        <v>2229</v>
      </c>
      <c r="K749" s="22" t="s">
        <v>1364</v>
      </c>
      <c r="L749" s="20" t="s">
        <v>1347</v>
      </c>
      <c r="M749" s="33"/>
      <c r="N749" s="20" t="s">
        <v>1303</v>
      </c>
      <c r="O749" s="20"/>
      <c r="P749" s="20" t="s">
        <v>1115</v>
      </c>
      <c r="Q749" s="13" t="s">
        <v>2416</v>
      </c>
      <c r="R749" s="24">
        <v>44750</v>
      </c>
      <c r="U749" s="42"/>
      <c r="AL749" s="45"/>
    </row>
    <row r="750" spans="1:39" ht="165" x14ac:dyDescent="0.25">
      <c r="A750" s="20" t="s">
        <v>1309</v>
      </c>
      <c r="B750" s="20"/>
      <c r="C750" s="20"/>
      <c r="D750" s="20" t="s">
        <v>1310</v>
      </c>
      <c r="E750" s="20" t="s">
        <v>1311</v>
      </c>
      <c r="F750" s="20" t="s">
        <v>1296</v>
      </c>
      <c r="G750" s="20" t="s">
        <v>29</v>
      </c>
      <c r="H750" s="20" t="s">
        <v>1109</v>
      </c>
      <c r="I750" s="20" t="s">
        <v>1182</v>
      </c>
      <c r="J750" s="22" t="s">
        <v>2231</v>
      </c>
      <c r="K750" s="22" t="s">
        <v>2378</v>
      </c>
      <c r="L750" s="20" t="s">
        <v>2379</v>
      </c>
      <c r="M750" s="20"/>
      <c r="N750" s="20" t="s">
        <v>2387</v>
      </c>
      <c r="O750" s="20" t="s">
        <v>1312</v>
      </c>
      <c r="P750" s="20" t="s">
        <v>1115</v>
      </c>
      <c r="Q750" s="13" t="s">
        <v>2416</v>
      </c>
      <c r="R750" s="24">
        <v>44750</v>
      </c>
      <c r="U750" s="42"/>
      <c r="AG750" s="47"/>
      <c r="AL750" s="45"/>
    </row>
    <row r="751" spans="1:39" ht="255" x14ac:dyDescent="0.25">
      <c r="A751" s="20" t="s">
        <v>1324</v>
      </c>
      <c r="B751" s="20"/>
      <c r="C751" s="20"/>
      <c r="D751" s="20" t="s">
        <v>1127</v>
      </c>
      <c r="E751" s="20" t="s">
        <v>1325</v>
      </c>
      <c r="F751" s="20" t="s">
        <v>1326</v>
      </c>
      <c r="G751" s="20" t="s">
        <v>29</v>
      </c>
      <c r="H751" s="20" t="s">
        <v>1327</v>
      </c>
      <c r="I751" s="20" t="s">
        <v>1127</v>
      </c>
      <c r="J751" s="22" t="s">
        <v>2235</v>
      </c>
      <c r="K751" s="22" t="s">
        <v>2327</v>
      </c>
      <c r="L751" s="20"/>
      <c r="M751" s="20"/>
      <c r="N751" s="20" t="s">
        <v>2236</v>
      </c>
      <c r="O751" s="20" t="s">
        <v>1328</v>
      </c>
      <c r="P751" s="20" t="s">
        <v>1115</v>
      </c>
      <c r="Q751" s="13" t="s">
        <v>2416</v>
      </c>
      <c r="R751" s="24">
        <v>44753</v>
      </c>
      <c r="U751" s="42"/>
      <c r="AL751" s="45"/>
    </row>
    <row r="752" spans="1:39" ht="210" x14ac:dyDescent="0.25">
      <c r="A752" s="20" t="s">
        <v>1342</v>
      </c>
      <c r="B752" s="20" t="s">
        <v>1343</v>
      </c>
      <c r="C752" s="20"/>
      <c r="D752" s="20" t="s">
        <v>1127</v>
      </c>
      <c r="E752" s="20" t="s">
        <v>1344</v>
      </c>
      <c r="F752" s="20" t="s">
        <v>1296</v>
      </c>
      <c r="G752" s="20" t="s">
        <v>30</v>
      </c>
      <c r="H752" s="20" t="s">
        <v>27</v>
      </c>
      <c r="I752" s="20" t="s">
        <v>1127</v>
      </c>
      <c r="J752" s="22" t="s">
        <v>1345</v>
      </c>
      <c r="K752" s="22" t="s">
        <v>1346</v>
      </c>
      <c r="L752" s="20" t="s">
        <v>1347</v>
      </c>
      <c r="M752" s="23"/>
      <c r="N752" s="20" t="s">
        <v>1348</v>
      </c>
      <c r="O752" s="20" t="s">
        <v>1349</v>
      </c>
      <c r="P752" s="20" t="s">
        <v>1115</v>
      </c>
      <c r="Q752" s="13" t="s">
        <v>2416</v>
      </c>
      <c r="R752" s="24">
        <v>44762</v>
      </c>
      <c r="U752" s="42"/>
      <c r="AL752" s="45"/>
    </row>
    <row r="753" spans="1:38" ht="195" x14ac:dyDescent="0.25">
      <c r="A753" s="20" t="s">
        <v>1350</v>
      </c>
      <c r="B753" s="20" t="s">
        <v>1351</v>
      </c>
      <c r="C753" s="20"/>
      <c r="D753" s="20" t="s">
        <v>1127</v>
      </c>
      <c r="E753" s="20" t="s">
        <v>1352</v>
      </c>
      <c r="F753" s="20" t="s">
        <v>1353</v>
      </c>
      <c r="G753" s="20" t="s">
        <v>30</v>
      </c>
      <c r="H753" s="20" t="s">
        <v>27</v>
      </c>
      <c r="I753" s="20" t="s">
        <v>1127</v>
      </c>
      <c r="J753" s="22" t="s">
        <v>1354</v>
      </c>
      <c r="K753" s="22" t="s">
        <v>1346</v>
      </c>
      <c r="L753" s="20" t="s">
        <v>1347</v>
      </c>
      <c r="M753" s="23"/>
      <c r="N753" s="20" t="s">
        <v>1348</v>
      </c>
      <c r="O753" s="20" t="s">
        <v>1349</v>
      </c>
      <c r="P753" s="20" t="s">
        <v>1115</v>
      </c>
      <c r="Q753" s="13" t="s">
        <v>2416</v>
      </c>
      <c r="R753" s="24">
        <v>44762</v>
      </c>
      <c r="U753" s="42"/>
      <c r="AG753" s="44"/>
      <c r="AL753" s="45"/>
    </row>
    <row r="754" spans="1:38" ht="195" x14ac:dyDescent="0.25">
      <c r="A754" s="20" t="s">
        <v>1355</v>
      </c>
      <c r="B754" s="20" t="s">
        <v>1356</v>
      </c>
      <c r="C754" s="20"/>
      <c r="D754" s="20" t="s">
        <v>1127</v>
      </c>
      <c r="E754" s="20" t="s">
        <v>1352</v>
      </c>
      <c r="F754" s="20" t="s">
        <v>1357</v>
      </c>
      <c r="G754" s="20" t="s">
        <v>30</v>
      </c>
      <c r="H754" s="20" t="s">
        <v>27</v>
      </c>
      <c r="I754" s="20" t="s">
        <v>1127</v>
      </c>
      <c r="J754" s="22" t="s">
        <v>1354</v>
      </c>
      <c r="K754" s="22" t="s">
        <v>1346</v>
      </c>
      <c r="L754" s="20" t="s">
        <v>1347</v>
      </c>
      <c r="M754" s="23" t="str">
        <f>HYPERLINK("U:\Pole prestataires\Laboratoire\Labo\ENVOIS EXTERNES\ENVOI\FICHES\Fiche à remplir pour envoi\DIVERS","DIVERS#0754")</f>
        <v>DIVERS#0754</v>
      </c>
      <c r="N754" s="20" t="s">
        <v>1358</v>
      </c>
      <c r="O754" s="20" t="s">
        <v>1349</v>
      </c>
      <c r="P754" s="20" t="s">
        <v>1115</v>
      </c>
      <c r="Q754" s="13" t="s">
        <v>2416</v>
      </c>
      <c r="R754" s="24">
        <v>44762</v>
      </c>
      <c r="U754" s="42"/>
      <c r="AG754" s="44"/>
      <c r="AL754" s="45"/>
    </row>
    <row r="755" spans="1:38" ht="180" x14ac:dyDescent="0.25">
      <c r="A755" s="20" t="s">
        <v>1359</v>
      </c>
      <c r="B755" s="20" t="s">
        <v>1360</v>
      </c>
      <c r="C755" s="20"/>
      <c r="D755" s="20" t="s">
        <v>1127</v>
      </c>
      <c r="E755" s="20" t="s">
        <v>1361</v>
      </c>
      <c r="F755" s="20" t="s">
        <v>1362</v>
      </c>
      <c r="G755" s="20" t="s">
        <v>18</v>
      </c>
      <c r="H755" s="20" t="s">
        <v>1109</v>
      </c>
      <c r="I755" s="20" t="s">
        <v>1127</v>
      </c>
      <c r="J755" s="22" t="s">
        <v>1363</v>
      </c>
      <c r="K755" s="22" t="s">
        <v>1364</v>
      </c>
      <c r="L755" s="20" t="s">
        <v>1347</v>
      </c>
      <c r="M755" s="20"/>
      <c r="N755" s="20" t="s">
        <v>2239</v>
      </c>
      <c r="O755" s="20" t="s">
        <v>1349</v>
      </c>
      <c r="P755" s="20" t="s">
        <v>1115</v>
      </c>
      <c r="Q755" s="13" t="s">
        <v>2416</v>
      </c>
      <c r="R755" s="24">
        <v>44762</v>
      </c>
      <c r="U755" s="42"/>
      <c r="AG755" s="44"/>
      <c r="AL755" s="45"/>
    </row>
    <row r="756" spans="1:38" ht="150" x14ac:dyDescent="0.25">
      <c r="A756" s="20" t="s">
        <v>1365</v>
      </c>
      <c r="B756" s="20" t="s">
        <v>1366</v>
      </c>
      <c r="C756" s="20"/>
      <c r="D756" s="20" t="s">
        <v>1367</v>
      </c>
      <c r="E756" s="20" t="s">
        <v>1162</v>
      </c>
      <c r="F756" s="20" t="s">
        <v>1368</v>
      </c>
      <c r="G756" s="20" t="s">
        <v>29</v>
      </c>
      <c r="H756" s="20" t="s">
        <v>1109</v>
      </c>
      <c r="I756" s="20"/>
      <c r="J756" s="22" t="s">
        <v>1369</v>
      </c>
      <c r="K756" s="22" t="s">
        <v>1370</v>
      </c>
      <c r="L756" s="20" t="s">
        <v>1371</v>
      </c>
      <c r="M756" s="20"/>
      <c r="N756" s="20"/>
      <c r="O756" s="20" t="s">
        <v>1349</v>
      </c>
      <c r="P756" s="20" t="s">
        <v>1115</v>
      </c>
      <c r="Q756" s="13" t="s">
        <v>2416</v>
      </c>
      <c r="R756" s="24">
        <v>44762</v>
      </c>
      <c r="U756" s="42"/>
      <c r="AL756" s="45"/>
    </row>
    <row r="757" spans="1:38" ht="135" x14ac:dyDescent="0.25">
      <c r="A757" s="20" t="s">
        <v>1372</v>
      </c>
      <c r="B757" s="20"/>
      <c r="C757" s="20"/>
      <c r="D757" s="20" t="s">
        <v>1127</v>
      </c>
      <c r="E757" s="20" t="s">
        <v>2398</v>
      </c>
      <c r="F757" s="20" t="s">
        <v>2399</v>
      </c>
      <c r="G757" s="20" t="s">
        <v>29</v>
      </c>
      <c r="H757" s="20" t="s">
        <v>1109</v>
      </c>
      <c r="I757" s="20" t="s">
        <v>1127</v>
      </c>
      <c r="J757" s="22" t="s">
        <v>2240</v>
      </c>
      <c r="K757" s="22" t="s">
        <v>2400</v>
      </c>
      <c r="L757" s="20"/>
      <c r="M757" s="23" t="str">
        <f>HYPERLINK("U:\Pole prestataires\Laboratoire\Labo\ENVOIS EXTERNES\ENVOI\FICHES\Fiche à remplir pour envoi\DIVERS","DIVERS#0757")</f>
        <v>DIVERS#0757</v>
      </c>
      <c r="N757" s="20"/>
      <c r="O757" s="20" t="s">
        <v>1374</v>
      </c>
      <c r="P757" s="20" t="s">
        <v>1115</v>
      </c>
      <c r="Q757" s="13" t="s">
        <v>2416</v>
      </c>
      <c r="R757" s="24">
        <v>44762</v>
      </c>
      <c r="U757" s="42"/>
      <c r="AL757" s="45"/>
    </row>
    <row r="758" spans="1:38" ht="135" x14ac:dyDescent="0.25">
      <c r="A758" s="20" t="s">
        <v>1375</v>
      </c>
      <c r="B758" s="20"/>
      <c r="C758" s="20"/>
      <c r="D758" s="20" t="s">
        <v>1127</v>
      </c>
      <c r="E758" s="20" t="s">
        <v>1376</v>
      </c>
      <c r="F758" s="20" t="s">
        <v>2401</v>
      </c>
      <c r="G758" s="20" t="s">
        <v>18</v>
      </c>
      <c r="H758" s="20" t="s">
        <v>27</v>
      </c>
      <c r="I758" s="20" t="s">
        <v>1127</v>
      </c>
      <c r="J758" s="22" t="s">
        <v>1377</v>
      </c>
      <c r="K758" s="26" t="s">
        <v>2403</v>
      </c>
      <c r="L758" s="27" t="s">
        <v>2402</v>
      </c>
      <c r="M758" s="23" t="str">
        <f>HYPERLINK("U:\Pole prestataires\Laboratoire\Labo\ENVOIS EXTERNES\ENVOI\FICHES\Fiche à remplir pour envoi\DIVERS","DIVERS#0758")</f>
        <v>DIVERS#0758</v>
      </c>
      <c r="N758" s="20" t="s">
        <v>1378</v>
      </c>
      <c r="O758" s="23" t="s">
        <v>1125</v>
      </c>
      <c r="P758" s="20" t="s">
        <v>1115</v>
      </c>
      <c r="Q758" s="13" t="s">
        <v>2416</v>
      </c>
      <c r="R758" s="24">
        <v>44762</v>
      </c>
      <c r="U758" s="42"/>
      <c r="AG758" s="44"/>
      <c r="AL758" s="45"/>
    </row>
    <row r="759" spans="1:38" ht="409.5" x14ac:dyDescent="0.25">
      <c r="A759" s="20" t="s">
        <v>1379</v>
      </c>
      <c r="B759" s="20" t="s">
        <v>2428</v>
      </c>
      <c r="C759" s="20"/>
      <c r="D759" s="20" t="s">
        <v>1127</v>
      </c>
      <c r="E759" s="20" t="s">
        <v>1380</v>
      </c>
      <c r="F759" s="20" t="s">
        <v>1381</v>
      </c>
      <c r="G759" s="20"/>
      <c r="H759" s="20"/>
      <c r="I759" s="20" t="s">
        <v>1127</v>
      </c>
      <c r="J759" s="22" t="s">
        <v>1382</v>
      </c>
      <c r="K759" s="22" t="s">
        <v>1123</v>
      </c>
      <c r="L759" s="20"/>
      <c r="M759" s="20"/>
      <c r="N759" s="20" t="s">
        <v>1383</v>
      </c>
      <c r="O759" s="20"/>
      <c r="P759" s="20" t="s">
        <v>1115</v>
      </c>
      <c r="Q759" s="20" t="s">
        <v>2416</v>
      </c>
      <c r="R759" s="24">
        <v>44762</v>
      </c>
      <c r="U759" s="42"/>
      <c r="AE759" s="48"/>
      <c r="AF759" s="49"/>
      <c r="AG759" s="44"/>
      <c r="AL759" s="45"/>
    </row>
    <row r="760" spans="1:38" ht="105" x14ac:dyDescent="0.25">
      <c r="A760" s="20" t="s">
        <v>1384</v>
      </c>
      <c r="B760" s="20" t="s">
        <v>1385</v>
      </c>
      <c r="C760" s="20"/>
      <c r="D760" s="20" t="s">
        <v>1127</v>
      </c>
      <c r="E760" s="20" t="s">
        <v>2405</v>
      </c>
      <c r="F760" s="20" t="s">
        <v>1305</v>
      </c>
      <c r="G760" s="20" t="s">
        <v>30</v>
      </c>
      <c r="H760" s="20" t="s">
        <v>1109</v>
      </c>
      <c r="I760" s="20" t="s">
        <v>1127</v>
      </c>
      <c r="J760" s="22" t="s">
        <v>2241</v>
      </c>
      <c r="K760" s="22" t="s">
        <v>1212</v>
      </c>
      <c r="L760" s="20" t="s">
        <v>1213</v>
      </c>
      <c r="M760" s="23" t="str">
        <f>HYPERLINK("U:\Pole prestataires\Laboratoire\Labo\ENVOIS EXTERNES\ENVOI\FICHES\Fiche à remplir pour envoi\DIVERS","DIVERS#0760")</f>
        <v>DIVERS#0760</v>
      </c>
      <c r="N760" s="20" t="s">
        <v>1386</v>
      </c>
      <c r="O760" s="20" t="s">
        <v>1387</v>
      </c>
      <c r="P760" s="20" t="s">
        <v>1115</v>
      </c>
      <c r="Q760" s="13" t="s">
        <v>2416</v>
      </c>
      <c r="R760" s="24">
        <v>44762</v>
      </c>
      <c r="U760" s="42"/>
      <c r="AL760" s="45"/>
    </row>
    <row r="761" spans="1:38" ht="165" x14ac:dyDescent="0.25">
      <c r="A761" s="20" t="s">
        <v>1388</v>
      </c>
      <c r="B761" s="20"/>
      <c r="C761" s="20"/>
      <c r="D761" s="20" t="s">
        <v>1389</v>
      </c>
      <c r="E761" s="20" t="s">
        <v>1277</v>
      </c>
      <c r="F761" s="20" t="s">
        <v>1390</v>
      </c>
      <c r="G761" s="20" t="s">
        <v>30</v>
      </c>
      <c r="H761" s="20" t="s">
        <v>27</v>
      </c>
      <c r="I761" s="20" t="s">
        <v>1391</v>
      </c>
      <c r="J761" s="22" t="s">
        <v>1398</v>
      </c>
      <c r="K761" s="22" t="s">
        <v>1392</v>
      </c>
      <c r="L761" s="20" t="s">
        <v>1393</v>
      </c>
      <c r="M761" s="20"/>
      <c r="N761" s="20" t="s">
        <v>1394</v>
      </c>
      <c r="O761" s="20" t="s">
        <v>1395</v>
      </c>
      <c r="P761" s="20" t="s">
        <v>1115</v>
      </c>
      <c r="Q761" s="13" t="s">
        <v>2416</v>
      </c>
      <c r="R761" s="24">
        <v>44764</v>
      </c>
      <c r="U761" s="42"/>
      <c r="AG761" s="44"/>
      <c r="AL761" s="45"/>
    </row>
    <row r="762" spans="1:38" ht="165" x14ac:dyDescent="0.25">
      <c r="A762" s="20" t="s">
        <v>1396</v>
      </c>
      <c r="B762" s="20"/>
      <c r="C762" s="20"/>
      <c r="D762" s="20" t="s">
        <v>1127</v>
      </c>
      <c r="E762" s="20" t="s">
        <v>1397</v>
      </c>
      <c r="F762" s="20" t="s">
        <v>1390</v>
      </c>
      <c r="G762" s="20" t="s">
        <v>30</v>
      </c>
      <c r="H762" s="20" t="s">
        <v>27</v>
      </c>
      <c r="I762" s="20" t="s">
        <v>1391</v>
      </c>
      <c r="J762" s="22" t="s">
        <v>1398</v>
      </c>
      <c r="K762" s="22" t="s">
        <v>1392</v>
      </c>
      <c r="L762" s="20" t="s">
        <v>1393</v>
      </c>
      <c r="M762" s="20"/>
      <c r="N762" s="20" t="s">
        <v>1394</v>
      </c>
      <c r="O762" s="20" t="s">
        <v>1395</v>
      </c>
      <c r="P762" s="20" t="s">
        <v>1115</v>
      </c>
      <c r="Q762" s="13" t="s">
        <v>2417</v>
      </c>
      <c r="R762" s="24">
        <v>44764</v>
      </c>
      <c r="U762" s="42"/>
      <c r="AL762" s="45"/>
    </row>
    <row r="763" spans="1:38" ht="255" x14ac:dyDescent="0.25">
      <c r="A763" s="20" t="s">
        <v>2432</v>
      </c>
      <c r="B763" s="20"/>
      <c r="C763" s="20"/>
      <c r="D763" s="20" t="s">
        <v>1127</v>
      </c>
      <c r="E763" s="20" t="s">
        <v>1399</v>
      </c>
      <c r="F763" s="20" t="s">
        <v>1400</v>
      </c>
      <c r="G763" s="20" t="s">
        <v>18</v>
      </c>
      <c r="H763" s="20" t="s">
        <v>1109</v>
      </c>
      <c r="I763" s="20" t="s">
        <v>1127</v>
      </c>
      <c r="J763" s="22" t="s">
        <v>2242</v>
      </c>
      <c r="K763" s="22" t="s">
        <v>1401</v>
      </c>
      <c r="L763" s="20" t="s">
        <v>1402</v>
      </c>
      <c r="M763" s="23" t="str">
        <f>HYPERLINK("U:\Pole prestataires\Laboratoire\Labo\ENVOIS EXTERNES\ENVOI\FICHES\Fiche à remplir pour envoi\DIVERS","DIVERS#0763")</f>
        <v>DIVERS#0763</v>
      </c>
      <c r="N763" s="20" t="s">
        <v>2433</v>
      </c>
      <c r="O763" s="20" t="s">
        <v>1403</v>
      </c>
      <c r="P763" s="20" t="s">
        <v>1115</v>
      </c>
      <c r="Q763" s="13" t="s">
        <v>2416</v>
      </c>
      <c r="R763" s="24">
        <v>44764</v>
      </c>
      <c r="U763" s="42"/>
      <c r="AL763" s="45"/>
    </row>
    <row r="764" spans="1:38" ht="135" x14ac:dyDescent="0.25">
      <c r="A764" s="20" t="s">
        <v>2411</v>
      </c>
      <c r="B764" s="20"/>
      <c r="C764" s="20"/>
      <c r="D764" s="20" t="s">
        <v>1408</v>
      </c>
      <c r="E764" s="20" t="s">
        <v>1409</v>
      </c>
      <c r="F764" s="20" t="s">
        <v>1410</v>
      </c>
      <c r="G764" s="20" t="s">
        <v>30</v>
      </c>
      <c r="H764" s="20" t="s">
        <v>1109</v>
      </c>
      <c r="I764" s="20" t="s">
        <v>1240</v>
      </c>
      <c r="J764" s="22" t="s">
        <v>2244</v>
      </c>
      <c r="K764" s="22" t="s">
        <v>1411</v>
      </c>
      <c r="L764" s="20"/>
      <c r="M764" s="23" t="str">
        <f>HYPERLINK("U:\Pole prestataires\Laboratoire\Labo\ENVOIS EXTERNES\ENVOI\FICHES\Fiche à remplir pour envoi\Drogues sur cheveux","DROGCHEV#0764")</f>
        <v>DROGCHEV#0764</v>
      </c>
      <c r="N764" s="20"/>
      <c r="O764" s="20"/>
      <c r="P764" s="20" t="s">
        <v>1115</v>
      </c>
      <c r="Q764" s="13" t="s">
        <v>2416</v>
      </c>
      <c r="R764" s="24">
        <v>44768</v>
      </c>
      <c r="U764" s="42"/>
      <c r="AG764" s="44"/>
      <c r="AL764" s="45"/>
    </row>
    <row r="765" spans="1:38" ht="315" x14ac:dyDescent="0.25">
      <c r="A765" s="20" t="s">
        <v>1429</v>
      </c>
      <c r="B765" s="20"/>
      <c r="C765" s="20"/>
      <c r="D765" s="20" t="s">
        <v>1127</v>
      </c>
      <c r="E765" s="20" t="s">
        <v>1430</v>
      </c>
      <c r="F765" s="20" t="s">
        <v>1239</v>
      </c>
      <c r="G765" s="20" t="s">
        <v>30</v>
      </c>
      <c r="H765" s="20" t="s">
        <v>27</v>
      </c>
      <c r="I765" s="20" t="s">
        <v>1127</v>
      </c>
      <c r="J765" s="22" t="s">
        <v>2328</v>
      </c>
      <c r="K765" s="22" t="s">
        <v>2404</v>
      </c>
      <c r="L765" s="20"/>
      <c r="M765" s="20"/>
      <c r="N765" s="20" t="s">
        <v>2414</v>
      </c>
      <c r="O765" s="23" t="s">
        <v>2329</v>
      </c>
      <c r="P765" s="20" t="s">
        <v>1115</v>
      </c>
      <c r="Q765" s="13" t="s">
        <v>2416</v>
      </c>
      <c r="R765" s="24">
        <v>44769</v>
      </c>
      <c r="U765" s="42"/>
      <c r="AG765" s="44"/>
      <c r="AL765" s="45"/>
    </row>
    <row r="766" spans="1:38" ht="303" customHeight="1" x14ac:dyDescent="0.25">
      <c r="A766" s="20" t="s">
        <v>1437</v>
      </c>
      <c r="B766" s="20" t="s">
        <v>1438</v>
      </c>
      <c r="C766" s="20"/>
      <c r="D766" s="20" t="s">
        <v>1127</v>
      </c>
      <c r="E766" s="20" t="s">
        <v>1439</v>
      </c>
      <c r="F766" s="20" t="s">
        <v>2412</v>
      </c>
      <c r="G766" s="20" t="s">
        <v>30</v>
      </c>
      <c r="H766" s="20" t="s">
        <v>1109</v>
      </c>
      <c r="I766" s="20" t="s">
        <v>1127</v>
      </c>
      <c r="J766" s="22" t="s">
        <v>2342</v>
      </c>
      <c r="K766" s="22" t="s">
        <v>2302</v>
      </c>
      <c r="L766" s="20" t="s">
        <v>1140</v>
      </c>
      <c r="M766" s="23" t="str">
        <f>HYPERLINK("U:\Pole prestataires\Laboratoire\Labo\ENVOIS EXTERNES\ENVOI\FICHES\Fiche à remplir pour envoi\DIVERS","DIVERS#0766")</f>
        <v>DIVERS#0766</v>
      </c>
      <c r="N766" s="20"/>
      <c r="O766" s="23" t="s">
        <v>2304</v>
      </c>
      <c r="P766" s="20" t="s">
        <v>1115</v>
      </c>
      <c r="Q766" s="13" t="s">
        <v>2416</v>
      </c>
      <c r="R766" s="24">
        <v>44770</v>
      </c>
      <c r="U766" s="42"/>
      <c r="AI766" s="44"/>
      <c r="AL766" s="45"/>
    </row>
    <row r="767" spans="1:38" ht="195" x14ac:dyDescent="0.25">
      <c r="A767" s="20" t="s">
        <v>1457</v>
      </c>
      <c r="B767" s="20" t="s">
        <v>2330</v>
      </c>
      <c r="C767" s="20" t="s">
        <v>2331</v>
      </c>
      <c r="D767" s="20" t="s">
        <v>1458</v>
      </c>
      <c r="E767" s="20" t="s">
        <v>20</v>
      </c>
      <c r="F767" s="20" t="s">
        <v>2332</v>
      </c>
      <c r="G767" s="20" t="s">
        <v>30</v>
      </c>
      <c r="H767" s="20" t="s">
        <v>1109</v>
      </c>
      <c r="I767" s="20" t="s">
        <v>1459</v>
      </c>
      <c r="J767" s="22" t="s">
        <v>2333</v>
      </c>
      <c r="K767" s="22" t="s">
        <v>2334</v>
      </c>
      <c r="L767" s="20" t="s">
        <v>2335</v>
      </c>
      <c r="M767" s="20"/>
      <c r="N767" s="20"/>
      <c r="O767" s="23" t="s">
        <v>2336</v>
      </c>
      <c r="P767" s="20" t="s">
        <v>1115</v>
      </c>
      <c r="Q767" s="13" t="s">
        <v>2416</v>
      </c>
      <c r="R767" s="24">
        <v>44770</v>
      </c>
      <c r="U767" s="42"/>
      <c r="AG767" s="44"/>
      <c r="AI767" s="44"/>
      <c r="AL767" s="45"/>
    </row>
    <row r="768" spans="1:38" ht="285" x14ac:dyDescent="0.25">
      <c r="A768" s="20" t="s">
        <v>1460</v>
      </c>
      <c r="B768" s="20" t="s">
        <v>2337</v>
      </c>
      <c r="C768" s="20" t="s">
        <v>2338</v>
      </c>
      <c r="D768" s="20" t="s">
        <v>1127</v>
      </c>
      <c r="E768" s="20" t="s">
        <v>20</v>
      </c>
      <c r="F768" s="20" t="s">
        <v>1305</v>
      </c>
      <c r="G768" s="20" t="s">
        <v>30</v>
      </c>
      <c r="H768" s="20" t="s">
        <v>1109</v>
      </c>
      <c r="I768" s="20" t="s">
        <v>1127</v>
      </c>
      <c r="J768" s="22" t="s">
        <v>2339</v>
      </c>
      <c r="K768" s="22" t="s">
        <v>2340</v>
      </c>
      <c r="L768" s="20" t="s">
        <v>1461</v>
      </c>
      <c r="M768" s="23" t="str">
        <f>HYPERLINK("U:\Pole prestataires\Laboratoire\Labo\ENVOIS EXTERNES\ENVOI\FICHES\Fiche à remplir pour envoi\DIVERS","DIVERS#0768")</f>
        <v>DIVERS#0768</v>
      </c>
      <c r="N768" s="20" t="s">
        <v>1462</v>
      </c>
      <c r="O768" s="23" t="s">
        <v>2341</v>
      </c>
      <c r="P768" s="20" t="s">
        <v>1115</v>
      </c>
      <c r="Q768" s="13" t="s">
        <v>2416</v>
      </c>
      <c r="R768" s="24">
        <v>44770</v>
      </c>
      <c r="U768" s="42"/>
      <c r="AI768" s="44"/>
      <c r="AL768" s="45"/>
    </row>
    <row r="769" spans="1:38" ht="345" x14ac:dyDescent="0.25">
      <c r="A769" s="20" t="s">
        <v>1463</v>
      </c>
      <c r="B769" s="20" t="s">
        <v>2390</v>
      </c>
      <c r="C769" s="20"/>
      <c r="D769" s="20" t="s">
        <v>1464</v>
      </c>
      <c r="E769" s="20" t="s">
        <v>1152</v>
      </c>
      <c r="F769" s="20" t="s">
        <v>1145</v>
      </c>
      <c r="G769" s="20" t="s">
        <v>18</v>
      </c>
      <c r="H769" s="20" t="s">
        <v>1109</v>
      </c>
      <c r="I769" s="20" t="s">
        <v>1260</v>
      </c>
      <c r="J769" s="22" t="s">
        <v>2253</v>
      </c>
      <c r="K769" s="22" t="s">
        <v>2388</v>
      </c>
      <c r="L769" s="20" t="s">
        <v>2389</v>
      </c>
      <c r="M769" s="20"/>
      <c r="N769" s="20" t="s">
        <v>2254</v>
      </c>
      <c r="O769" s="23" t="s">
        <v>2371</v>
      </c>
      <c r="P769" s="20" t="s">
        <v>1465</v>
      </c>
      <c r="Q769" s="13" t="s">
        <v>2416</v>
      </c>
      <c r="R769" s="24">
        <v>44798</v>
      </c>
      <c r="U769" s="42"/>
      <c r="AG769" s="44"/>
      <c r="AI769" s="44"/>
      <c r="AL769" s="45"/>
    </row>
    <row r="770" spans="1:38" ht="165" x14ac:dyDescent="0.25">
      <c r="A770" s="20" t="s">
        <v>1466</v>
      </c>
      <c r="B770" s="20"/>
      <c r="C770" s="20"/>
      <c r="D770" s="20" t="s">
        <v>1127</v>
      </c>
      <c r="E770" s="20" t="s">
        <v>1467</v>
      </c>
      <c r="F770" s="32" t="s">
        <v>2406</v>
      </c>
      <c r="G770" s="20" t="s">
        <v>30</v>
      </c>
      <c r="H770" s="20" t="s">
        <v>1109</v>
      </c>
      <c r="I770" s="20" t="s">
        <v>1127</v>
      </c>
      <c r="J770" s="22" t="s">
        <v>2255</v>
      </c>
      <c r="K770" s="22" t="s">
        <v>2391</v>
      </c>
      <c r="L770" s="20" t="s">
        <v>2392</v>
      </c>
      <c r="M770" s="20"/>
      <c r="N770" s="20" t="s">
        <v>1468</v>
      </c>
      <c r="O770" s="23" t="s">
        <v>2371</v>
      </c>
      <c r="P770" s="20" t="s">
        <v>1465</v>
      </c>
      <c r="Q770" s="13" t="s">
        <v>2416</v>
      </c>
      <c r="R770" s="24">
        <v>44798</v>
      </c>
      <c r="U770" s="42"/>
      <c r="AI770" s="44"/>
      <c r="AL770" s="45"/>
    </row>
    <row r="771" spans="1:38" ht="150" x14ac:dyDescent="0.25">
      <c r="A771" s="20" t="s">
        <v>1476</v>
      </c>
      <c r="B771" s="20"/>
      <c r="C771" s="20"/>
      <c r="D771" s="20" t="s">
        <v>1477</v>
      </c>
      <c r="E771" s="20" t="s">
        <v>1169</v>
      </c>
      <c r="F771" s="20" t="s">
        <v>1472</v>
      </c>
      <c r="G771" s="20" t="s">
        <v>29</v>
      </c>
      <c r="H771" s="20" t="s">
        <v>1109</v>
      </c>
      <c r="I771" s="20" t="s">
        <v>1478</v>
      </c>
      <c r="J771" s="22" t="s">
        <v>2343</v>
      </c>
      <c r="K771" s="22" t="s">
        <v>1479</v>
      </c>
      <c r="L771" s="20" t="s">
        <v>1480</v>
      </c>
      <c r="M771" s="23" t="str">
        <f>HYPERLINK("U:\Pole prestataires\Laboratoire\Labo\ENVOIS EXTERNES\ENVOI\FICHES\Fiche à remplir pour envoi\HT21DD","HT21DD#0771")</f>
        <v>HT21DD#0771</v>
      </c>
      <c r="N771" s="20" t="s">
        <v>2344</v>
      </c>
      <c r="O771" s="23" t="s">
        <v>2345</v>
      </c>
      <c r="P771" s="20" t="s">
        <v>1465</v>
      </c>
      <c r="Q771" s="13" t="s">
        <v>2416</v>
      </c>
      <c r="R771" s="24">
        <v>44798</v>
      </c>
      <c r="U771" s="42"/>
      <c r="Z771" s="50"/>
      <c r="AI771" s="44"/>
      <c r="AL771" s="45"/>
    </row>
    <row r="772" spans="1:38" ht="120" x14ac:dyDescent="0.25">
      <c r="A772" s="34" t="s">
        <v>1481</v>
      </c>
      <c r="B772" s="34"/>
      <c r="C772" s="34"/>
      <c r="D772" s="34" t="s">
        <v>1482</v>
      </c>
      <c r="E772" s="34" t="s">
        <v>70</v>
      </c>
      <c r="F772" s="34" t="s">
        <v>1483</v>
      </c>
      <c r="G772" s="34" t="s">
        <v>18</v>
      </c>
      <c r="H772" s="34" t="s">
        <v>1109</v>
      </c>
      <c r="I772" s="34" t="s">
        <v>1484</v>
      </c>
      <c r="J772" s="35" t="s">
        <v>2257</v>
      </c>
      <c r="K772" s="35" t="s">
        <v>1485</v>
      </c>
      <c r="L772" s="34"/>
      <c r="M772" s="34"/>
      <c r="N772" s="34"/>
      <c r="O772" s="34"/>
      <c r="P772" s="34" t="s">
        <v>1465</v>
      </c>
      <c r="Q772" s="34" t="s">
        <v>2417</v>
      </c>
      <c r="R772" s="36">
        <v>44798</v>
      </c>
      <c r="U772" s="42"/>
      <c r="AG772" s="44"/>
      <c r="AI772" s="44"/>
      <c r="AL772" s="45"/>
    </row>
    <row r="773" spans="1:38" ht="90" x14ac:dyDescent="0.25">
      <c r="A773" s="20" t="s">
        <v>1486</v>
      </c>
      <c r="B773" s="20"/>
      <c r="C773" s="20"/>
      <c r="D773" s="20" t="s">
        <v>1487</v>
      </c>
      <c r="E773" s="20" t="s">
        <v>1488</v>
      </c>
      <c r="F773" s="20" t="s">
        <v>1138</v>
      </c>
      <c r="G773" s="20" t="s">
        <v>30</v>
      </c>
      <c r="H773" s="20" t="s">
        <v>1489</v>
      </c>
      <c r="I773" s="20" t="s">
        <v>1489</v>
      </c>
      <c r="J773" s="22" t="s">
        <v>2258</v>
      </c>
      <c r="K773" s="22" t="s">
        <v>1490</v>
      </c>
      <c r="L773" s="20"/>
      <c r="M773" s="20"/>
      <c r="N773" s="20" t="s">
        <v>1491</v>
      </c>
      <c r="O773" s="20"/>
      <c r="P773" s="20" t="s">
        <v>1465</v>
      </c>
      <c r="Q773" s="13" t="s">
        <v>2416</v>
      </c>
      <c r="R773" s="21">
        <v>44798</v>
      </c>
      <c r="U773" s="42"/>
      <c r="AL773" s="45"/>
    </row>
    <row r="774" spans="1:38" ht="270" x14ac:dyDescent="0.25">
      <c r="A774" s="20" t="s">
        <v>1498</v>
      </c>
      <c r="B774" s="20" t="s">
        <v>2346</v>
      </c>
      <c r="C774" s="20" t="s">
        <v>2331</v>
      </c>
      <c r="D774" s="20" t="s">
        <v>1499</v>
      </c>
      <c r="E774" s="20" t="s">
        <v>1352</v>
      </c>
      <c r="F774" s="20" t="s">
        <v>1305</v>
      </c>
      <c r="G774" s="20" t="s">
        <v>30</v>
      </c>
      <c r="H774" s="20" t="s">
        <v>1109</v>
      </c>
      <c r="I774" s="20" t="s">
        <v>2407</v>
      </c>
      <c r="J774" s="22" t="s">
        <v>2347</v>
      </c>
      <c r="K774" s="22" t="s">
        <v>2348</v>
      </c>
      <c r="L774" s="20" t="s">
        <v>2349</v>
      </c>
      <c r="M774" s="23" t="str">
        <f>HYPERLINK("U:\Pole prestataires\Laboratoire\Labo\ENVOIS EXTERNES\ENVOI\FICHES\Fiche à remplir pour envoi\MALTASEAC","MALTASEAC#0774")</f>
        <v>MALTASEAC#0774</v>
      </c>
      <c r="N774" s="20" t="s">
        <v>2351</v>
      </c>
      <c r="O774" s="23" t="s">
        <v>2345</v>
      </c>
      <c r="P774" s="20" t="s">
        <v>1465</v>
      </c>
      <c r="Q774" s="13" t="s">
        <v>2416</v>
      </c>
      <c r="R774" s="24">
        <v>44798</v>
      </c>
      <c r="S774" s="13" t="s">
        <v>2350</v>
      </c>
      <c r="U774" s="42"/>
      <c r="AL774" s="45"/>
    </row>
    <row r="775" spans="1:38" ht="270" x14ac:dyDescent="0.25">
      <c r="A775" s="20" t="s">
        <v>1504</v>
      </c>
      <c r="B775" s="20" t="s">
        <v>2352</v>
      </c>
      <c r="C775" s="20" t="s">
        <v>2353</v>
      </c>
      <c r="D775" s="20" t="s">
        <v>1505</v>
      </c>
      <c r="E775" s="20" t="s">
        <v>20</v>
      </c>
      <c r="F775" s="20" t="s">
        <v>2354</v>
      </c>
      <c r="G775" s="20" t="s">
        <v>30</v>
      </c>
      <c r="H775" s="20" t="s">
        <v>1109</v>
      </c>
      <c r="I775" s="20" t="s">
        <v>1506</v>
      </c>
      <c r="J775" s="22" t="s">
        <v>2355</v>
      </c>
      <c r="K775" s="22" t="s">
        <v>1507</v>
      </c>
      <c r="L775" s="20"/>
      <c r="M775" s="20"/>
      <c r="N775" s="20" t="s">
        <v>2356</v>
      </c>
      <c r="O775" s="23" t="s">
        <v>2345</v>
      </c>
      <c r="P775" s="20" t="s">
        <v>1465</v>
      </c>
      <c r="Q775" s="13" t="s">
        <v>2416</v>
      </c>
      <c r="R775" s="24">
        <v>44805</v>
      </c>
      <c r="U775" s="42"/>
      <c r="AG775" s="44"/>
      <c r="AI775" s="44"/>
      <c r="AL775" s="45"/>
    </row>
    <row r="776" spans="1:38" ht="409.5" x14ac:dyDescent="0.25">
      <c r="A776" s="20" t="s">
        <v>1510</v>
      </c>
      <c r="B776" s="20" t="s">
        <v>2357</v>
      </c>
      <c r="C776" s="20" t="s">
        <v>2358</v>
      </c>
      <c r="D776" s="20" t="s">
        <v>1127</v>
      </c>
      <c r="E776" s="20" t="s">
        <v>20</v>
      </c>
      <c r="F776" s="20" t="s">
        <v>1305</v>
      </c>
      <c r="G776" s="20" t="s">
        <v>30</v>
      </c>
      <c r="H776" s="20" t="s">
        <v>1109</v>
      </c>
      <c r="I776" s="20" t="s">
        <v>1127</v>
      </c>
      <c r="J776" s="22" t="s">
        <v>2359</v>
      </c>
      <c r="K776" s="22" t="s">
        <v>1511</v>
      </c>
      <c r="L776" s="20" t="s">
        <v>2360</v>
      </c>
      <c r="M776" s="23" t="str">
        <f>HYPERLINK("U:\Pole prestataires\Laboratoire\Labo\ENVOIS EXTERNES\ENVOI\FICHES\Fiche à remplir pour envoi\DIVERS","DIVERS#0776")</f>
        <v>DIVERS#0776</v>
      </c>
      <c r="N776" s="20" t="s">
        <v>2361</v>
      </c>
      <c r="O776" s="23" t="s">
        <v>2345</v>
      </c>
      <c r="P776" s="20" t="s">
        <v>1465</v>
      </c>
      <c r="Q776" s="13" t="s">
        <v>2416</v>
      </c>
      <c r="R776" s="24">
        <v>44805</v>
      </c>
      <c r="U776" s="42"/>
      <c r="AI776" s="44"/>
      <c r="AL776" s="45"/>
    </row>
    <row r="777" spans="1:38" ht="255" x14ac:dyDescent="0.25">
      <c r="A777" s="20" t="s">
        <v>1517</v>
      </c>
      <c r="B777" s="20" t="s">
        <v>2362</v>
      </c>
      <c r="C777" s="20" t="s">
        <v>2331</v>
      </c>
      <c r="D777" s="20" t="s">
        <v>1518</v>
      </c>
      <c r="E777" s="20" t="s">
        <v>20</v>
      </c>
      <c r="F777" s="20" t="s">
        <v>2363</v>
      </c>
      <c r="G777" s="20" t="s">
        <v>30</v>
      </c>
      <c r="H777" s="20" t="s">
        <v>1109</v>
      </c>
      <c r="I777" s="20" t="s">
        <v>1519</v>
      </c>
      <c r="J777" s="22" t="s">
        <v>2364</v>
      </c>
      <c r="K777" s="22" t="s">
        <v>2365</v>
      </c>
      <c r="L777" s="20" t="s">
        <v>2366</v>
      </c>
      <c r="M777" s="23" t="str">
        <f>HYPERLINK("U:\Pole prestataires\Laboratoire\Labo\ENVOIS EXTERNES\ENVOI\FICHES\Fiche à remplir pour envoi\MC4R","MC4R#0777")</f>
        <v>MC4R#0777</v>
      </c>
      <c r="N777" s="20" t="s">
        <v>2367</v>
      </c>
      <c r="O777" s="23" t="s">
        <v>2345</v>
      </c>
      <c r="P777" s="20" t="s">
        <v>1465</v>
      </c>
      <c r="Q777" s="13" t="s">
        <v>2416</v>
      </c>
      <c r="R777" s="24">
        <v>44805</v>
      </c>
      <c r="U777" s="42"/>
      <c r="AG777" s="44"/>
      <c r="AI777" s="44"/>
      <c r="AL777" s="45"/>
    </row>
    <row r="778" spans="1:38" ht="180" x14ac:dyDescent="0.25">
      <c r="A778" s="20" t="s">
        <v>1543</v>
      </c>
      <c r="B778" s="20"/>
      <c r="C778" s="20"/>
      <c r="D778" s="20" t="s">
        <v>1389</v>
      </c>
      <c r="E778" s="20" t="s">
        <v>2408</v>
      </c>
      <c r="F778" s="20" t="s">
        <v>2409</v>
      </c>
      <c r="G778" s="20" t="s">
        <v>30</v>
      </c>
      <c r="H778" s="20" t="s">
        <v>2410</v>
      </c>
      <c r="I778" s="20" t="s">
        <v>1391</v>
      </c>
      <c r="J778" s="22" t="s">
        <v>2268</v>
      </c>
      <c r="K778" s="22"/>
      <c r="L778" s="20"/>
      <c r="M778" s="20"/>
      <c r="N778" s="20"/>
      <c r="O778" s="20"/>
      <c r="P778" s="20" t="s">
        <v>1465</v>
      </c>
      <c r="Q778" s="13" t="s">
        <v>2416</v>
      </c>
      <c r="R778" s="24">
        <v>44805</v>
      </c>
      <c r="U778" s="42"/>
      <c r="AI778" s="44"/>
      <c r="AL778" s="45"/>
    </row>
    <row r="779" spans="1:38" ht="150" x14ac:dyDescent="0.25">
      <c r="A779" s="20" t="s">
        <v>1545</v>
      </c>
      <c r="B779" s="20"/>
      <c r="C779" s="20"/>
      <c r="D779" s="20" t="s">
        <v>1127</v>
      </c>
      <c r="E779" s="20" t="s">
        <v>1373</v>
      </c>
      <c r="F779" s="20" t="s">
        <v>2413</v>
      </c>
      <c r="G779" s="20" t="s">
        <v>18</v>
      </c>
      <c r="H779" s="20" t="s">
        <v>1109</v>
      </c>
      <c r="I779" s="20" t="s">
        <v>1127</v>
      </c>
      <c r="J779" s="22" t="s">
        <v>2269</v>
      </c>
      <c r="K779" s="22" t="s">
        <v>1194</v>
      </c>
      <c r="L779" s="20" t="s">
        <v>1195</v>
      </c>
      <c r="M779" s="23" t="str">
        <f>HYPERLINK("U:\Pole prestataires\Laboratoire\Labo\ENVOIS EXTERNES\ENVOI\FICHES\Fiche à remplir pour envoi\DIVERS","DIVERS#0779")</f>
        <v>DIVERS#0779</v>
      </c>
      <c r="N779" s="20"/>
      <c r="O779" s="20"/>
      <c r="P779" s="20" t="s">
        <v>1465</v>
      </c>
      <c r="Q779" s="13" t="s">
        <v>2416</v>
      </c>
      <c r="R779" s="24">
        <v>44805</v>
      </c>
      <c r="U779" s="42"/>
      <c r="AL779" s="45"/>
    </row>
    <row r="780" spans="1:38" ht="210" x14ac:dyDescent="0.25">
      <c r="A780" s="20" t="s">
        <v>1546</v>
      </c>
      <c r="B780" s="20" t="s">
        <v>1547</v>
      </c>
      <c r="C780" s="20"/>
      <c r="D780" s="20" t="s">
        <v>1548</v>
      </c>
      <c r="E780" s="20" t="s">
        <v>70</v>
      </c>
      <c r="F780" s="20" t="s">
        <v>1549</v>
      </c>
      <c r="G780" s="20" t="s">
        <v>29</v>
      </c>
      <c r="H780" s="20" t="s">
        <v>1109</v>
      </c>
      <c r="I780" s="20" t="s">
        <v>1550</v>
      </c>
      <c r="J780" s="22" t="s">
        <v>2270</v>
      </c>
      <c r="K780" s="22" t="s">
        <v>2393</v>
      </c>
      <c r="L780" s="20" t="s">
        <v>1551</v>
      </c>
      <c r="M780" s="23" t="str">
        <f>HYPERLINK("U:\Pole prestataires\Laboratoire\Labo\ENVOIS EXTERNES\ENVOI\FICHES\Fiche à remplir pour envoi\PROT1433","PROT1433#0780")</f>
        <v>PROT1433#0780</v>
      </c>
      <c r="N780" s="20" t="s">
        <v>2271</v>
      </c>
      <c r="O780" s="23" t="s">
        <v>2371</v>
      </c>
      <c r="P780" s="20" t="s">
        <v>1465</v>
      </c>
      <c r="Q780" s="13" t="s">
        <v>2416</v>
      </c>
      <c r="R780" s="24">
        <v>44805</v>
      </c>
      <c r="U780" s="42"/>
      <c r="AG780" s="44"/>
      <c r="AL780" s="45"/>
    </row>
    <row r="781" spans="1:38" ht="135" x14ac:dyDescent="0.25">
      <c r="A781" s="34" t="s">
        <v>1560</v>
      </c>
      <c r="B781" s="34" t="s">
        <v>1561</v>
      </c>
      <c r="C781" s="34"/>
      <c r="D781" s="34" t="s">
        <v>1127</v>
      </c>
      <c r="E781" s="34" t="s">
        <v>1562</v>
      </c>
      <c r="F781" s="34" t="s">
        <v>1563</v>
      </c>
      <c r="G781" s="34" t="s">
        <v>1564</v>
      </c>
      <c r="H781" s="34" t="s">
        <v>27</v>
      </c>
      <c r="I781" s="34" t="s">
        <v>1127</v>
      </c>
      <c r="J781" s="35" t="s">
        <v>2273</v>
      </c>
      <c r="K781" s="35" t="s">
        <v>1565</v>
      </c>
      <c r="L781" s="34"/>
      <c r="M781" s="34" t="s">
        <v>1566</v>
      </c>
      <c r="N781" s="34" t="s">
        <v>2419</v>
      </c>
      <c r="O781" s="34"/>
      <c r="P781" s="34" t="s">
        <v>1465</v>
      </c>
      <c r="Q781" s="34" t="s">
        <v>2417</v>
      </c>
      <c r="R781" s="36">
        <v>44805</v>
      </c>
      <c r="U781" s="42"/>
      <c r="AI781" s="44"/>
      <c r="AL781" s="45"/>
    </row>
    <row r="782" spans="1:38" ht="165" x14ac:dyDescent="0.25">
      <c r="A782" s="20" t="s">
        <v>1570</v>
      </c>
      <c r="B782" s="20" t="s">
        <v>1571</v>
      </c>
      <c r="C782" s="20"/>
      <c r="D782" s="20" t="s">
        <v>1572</v>
      </c>
      <c r="E782" s="20" t="s">
        <v>70</v>
      </c>
      <c r="F782" s="20" t="s">
        <v>2394</v>
      </c>
      <c r="G782" s="20" t="s">
        <v>29</v>
      </c>
      <c r="H782" s="20" t="s">
        <v>1109</v>
      </c>
      <c r="I782" s="20" t="s">
        <v>1550</v>
      </c>
      <c r="J782" s="22" t="s">
        <v>2274</v>
      </c>
      <c r="K782" s="22" t="s">
        <v>2393</v>
      </c>
      <c r="L782" s="20" t="s">
        <v>1551</v>
      </c>
      <c r="M782" s="20"/>
      <c r="N782" s="20" t="s">
        <v>2275</v>
      </c>
      <c r="O782" s="23" t="s">
        <v>2371</v>
      </c>
      <c r="P782" s="20" t="s">
        <v>1465</v>
      </c>
      <c r="Q782" s="13" t="s">
        <v>2416</v>
      </c>
      <c r="R782" s="24">
        <v>44805</v>
      </c>
      <c r="U782" s="42"/>
      <c r="AL782" s="45"/>
    </row>
    <row r="783" spans="1:38" ht="75" x14ac:dyDescent="0.25">
      <c r="A783" s="20" t="s">
        <v>1579</v>
      </c>
      <c r="B783" s="20" t="s">
        <v>1580</v>
      </c>
      <c r="C783" s="20"/>
      <c r="D783" s="20" t="s">
        <v>1581</v>
      </c>
      <c r="E783" s="20" t="s">
        <v>20</v>
      </c>
      <c r="F783" s="20" t="s">
        <v>1582</v>
      </c>
      <c r="G783" s="20" t="s">
        <v>29</v>
      </c>
      <c r="H783" s="20" t="s">
        <v>1109</v>
      </c>
      <c r="I783" s="20" t="s">
        <v>31</v>
      </c>
      <c r="J783" s="22" t="s">
        <v>2429</v>
      </c>
      <c r="K783" s="22" t="s">
        <v>2430</v>
      </c>
      <c r="L783" s="20" t="s">
        <v>2431</v>
      </c>
      <c r="M783" s="20" t="s">
        <v>1583</v>
      </c>
      <c r="N783" s="20" t="s">
        <v>1584</v>
      </c>
      <c r="O783" s="20"/>
      <c r="P783" s="20" t="s">
        <v>1465</v>
      </c>
      <c r="Q783" s="20" t="s">
        <v>2416</v>
      </c>
      <c r="R783" s="24">
        <v>44805</v>
      </c>
      <c r="U783" s="42"/>
      <c r="AI783" s="44"/>
      <c r="AL783" s="45"/>
    </row>
    <row r="784" spans="1:38" ht="255" x14ac:dyDescent="0.25">
      <c r="A784" s="20" t="s">
        <v>1589</v>
      </c>
      <c r="B784" s="20" t="s">
        <v>1590</v>
      </c>
      <c r="C784" s="20"/>
      <c r="D784" s="20" t="s">
        <v>1591</v>
      </c>
      <c r="E784" s="20" t="s">
        <v>1592</v>
      </c>
      <c r="F784" s="20" t="s">
        <v>2372</v>
      </c>
      <c r="G784" s="20" t="s">
        <v>18</v>
      </c>
      <c r="H784" s="20" t="s">
        <v>2373</v>
      </c>
      <c r="I784" s="20" t="s">
        <v>1260</v>
      </c>
      <c r="J784" s="22" t="s">
        <v>2374</v>
      </c>
      <c r="K784" s="22" t="s">
        <v>2375</v>
      </c>
      <c r="L784" s="20" t="s">
        <v>1262</v>
      </c>
      <c r="M784" s="20" t="s">
        <v>1593</v>
      </c>
      <c r="N784" s="20" t="s">
        <v>2376</v>
      </c>
      <c r="O784" s="23" t="s">
        <v>2371</v>
      </c>
      <c r="P784" s="20" t="s">
        <v>1465</v>
      </c>
      <c r="Q784" s="13" t="s">
        <v>2416</v>
      </c>
      <c r="R784" s="24">
        <v>44805</v>
      </c>
      <c r="U784" s="42"/>
      <c r="AL784" s="45"/>
    </row>
    <row r="785" spans="1:38" ht="135" x14ac:dyDescent="0.25">
      <c r="A785" s="20" t="s">
        <v>1594</v>
      </c>
      <c r="B785" s="20" t="s">
        <v>1595</v>
      </c>
      <c r="C785" s="20"/>
      <c r="D785" s="20" t="s">
        <v>1596</v>
      </c>
      <c r="E785" s="20" t="s">
        <v>2423</v>
      </c>
      <c r="F785" s="20" t="s">
        <v>2422</v>
      </c>
      <c r="G785" s="20" t="s">
        <v>30</v>
      </c>
      <c r="H785" s="20" t="s">
        <v>2421</v>
      </c>
      <c r="I785" s="20" t="s">
        <v>1158</v>
      </c>
      <c r="J785" s="22" t="s">
        <v>2424</v>
      </c>
      <c r="K785" s="22" t="s">
        <v>2425</v>
      </c>
      <c r="L785" s="22" t="s">
        <v>2426</v>
      </c>
      <c r="M785" s="23" t="str">
        <f>HYPERLINK("U:\Pole prestataires\Laboratoire\Labo\ENVOIS EXTERNES\ENVOI\FICHES\Fiche à remplir pour envoi\THRNEONAT","THRNEONAT#0785")</f>
        <v>THRNEONAT#0785</v>
      </c>
      <c r="N785" s="20" t="s">
        <v>2420</v>
      </c>
      <c r="O785" s="20"/>
      <c r="P785" s="20" t="s">
        <v>1465</v>
      </c>
      <c r="Q785" s="20" t="s">
        <v>2416</v>
      </c>
      <c r="R785" s="24">
        <v>44805</v>
      </c>
      <c r="U785" s="42"/>
      <c r="AI785" s="44"/>
      <c r="AL785" s="45"/>
    </row>
    <row r="786" spans="1:38" ht="180" x14ac:dyDescent="0.25">
      <c r="A786" s="20" t="s">
        <v>1603</v>
      </c>
      <c r="B786" s="20"/>
      <c r="C786" s="20"/>
      <c r="D786" s="20" t="s">
        <v>1127</v>
      </c>
      <c r="E786" s="20" t="s">
        <v>1302</v>
      </c>
      <c r="F786" s="20" t="s">
        <v>2368</v>
      </c>
      <c r="G786" s="20" t="s">
        <v>29</v>
      </c>
      <c r="H786" s="20" t="s">
        <v>1109</v>
      </c>
      <c r="I786" s="20" t="s">
        <v>1127</v>
      </c>
      <c r="J786" s="22" t="s">
        <v>2369</v>
      </c>
      <c r="K786" s="22" t="s">
        <v>2370</v>
      </c>
      <c r="L786" s="20"/>
      <c r="M786" s="20"/>
      <c r="N786" s="20" t="s">
        <v>1604</v>
      </c>
      <c r="O786" s="23" t="s">
        <v>2371</v>
      </c>
      <c r="P786" s="20" t="s">
        <v>1465</v>
      </c>
      <c r="Q786" s="13" t="s">
        <v>2416</v>
      </c>
      <c r="R786" s="24">
        <v>44805</v>
      </c>
      <c r="U786" s="42"/>
      <c r="AL786" s="45"/>
    </row>
    <row r="787" spans="1:38" ht="150" x14ac:dyDescent="0.25">
      <c r="A787" s="20" t="s">
        <v>1304</v>
      </c>
      <c r="B787" s="20"/>
      <c r="C787" s="20"/>
      <c r="D787" s="20" t="s">
        <v>1304</v>
      </c>
      <c r="E787" s="20" t="s">
        <v>20</v>
      </c>
      <c r="F787" s="20" t="s">
        <v>1305</v>
      </c>
      <c r="G787" s="20" t="s">
        <v>30</v>
      </c>
      <c r="H787" s="20" t="s">
        <v>27</v>
      </c>
      <c r="I787" s="20" t="s">
        <v>1306</v>
      </c>
      <c r="J787" s="22" t="s">
        <v>2230</v>
      </c>
      <c r="K787" s="22" t="s">
        <v>1307</v>
      </c>
      <c r="L787" s="20" t="s">
        <v>1308</v>
      </c>
      <c r="M787" s="20"/>
      <c r="N787" s="20" t="s">
        <v>2285</v>
      </c>
      <c r="O787" s="20"/>
      <c r="P787" s="20" t="s">
        <v>1115</v>
      </c>
      <c r="Q787" s="20" t="s">
        <v>2416</v>
      </c>
      <c r="R787" s="21"/>
      <c r="U787" s="42"/>
    </row>
    <row r="788" spans="1:38" ht="180" x14ac:dyDescent="0.25">
      <c r="A788" s="20" t="s">
        <v>1527</v>
      </c>
      <c r="B788" s="20" t="s">
        <v>1528</v>
      </c>
      <c r="C788" s="20"/>
      <c r="D788" s="20" t="s">
        <v>1529</v>
      </c>
      <c r="E788" s="20" t="s">
        <v>20</v>
      </c>
      <c r="F788" s="20" t="s">
        <v>1138</v>
      </c>
      <c r="G788" s="20" t="s">
        <v>30</v>
      </c>
      <c r="H788" s="20" t="s">
        <v>1109</v>
      </c>
      <c r="I788" s="20" t="s">
        <v>1495</v>
      </c>
      <c r="J788" s="22" t="s">
        <v>2265</v>
      </c>
      <c r="K788" s="22" t="s">
        <v>1496</v>
      </c>
      <c r="L788" s="20"/>
      <c r="M788" s="20" t="s">
        <v>1530</v>
      </c>
      <c r="N788" s="20"/>
      <c r="O788" s="20"/>
      <c r="P788" s="20" t="s">
        <v>1465</v>
      </c>
      <c r="Q788" s="20" t="s">
        <v>2416</v>
      </c>
      <c r="R788" s="21"/>
      <c r="U788" s="42"/>
    </row>
    <row r="789" spans="1:38" ht="180" x14ac:dyDescent="0.25">
      <c r="A789" s="37" t="s">
        <v>1160</v>
      </c>
      <c r="B789" s="37"/>
      <c r="C789" s="37"/>
      <c r="D789" s="37" t="s">
        <v>1161</v>
      </c>
      <c r="E789" s="37" t="s">
        <v>1162</v>
      </c>
      <c r="F789" s="37" t="s">
        <v>1138</v>
      </c>
      <c r="G789" s="37" t="s">
        <v>18</v>
      </c>
      <c r="H789" s="37" t="s">
        <v>1109</v>
      </c>
      <c r="I789" s="37" t="s">
        <v>1163</v>
      </c>
      <c r="J789" s="38" t="s">
        <v>2213</v>
      </c>
      <c r="K789" s="38" t="s">
        <v>1164</v>
      </c>
      <c r="L789" s="37" t="s">
        <v>1165</v>
      </c>
      <c r="M789" s="37"/>
      <c r="N789" s="37" t="s">
        <v>2289</v>
      </c>
      <c r="O789" s="37"/>
      <c r="P789" s="37" t="s">
        <v>1115</v>
      </c>
      <c r="Q789" s="37" t="s">
        <v>2417</v>
      </c>
      <c r="R789" s="40">
        <v>44749</v>
      </c>
      <c r="U789" s="42"/>
    </row>
    <row r="790" spans="1:38" ht="165" x14ac:dyDescent="0.25">
      <c r="A790" s="37" t="s">
        <v>1229</v>
      </c>
      <c r="B790" s="37" t="s">
        <v>1230</v>
      </c>
      <c r="C790" s="37"/>
      <c r="D790" s="37" t="s">
        <v>1231</v>
      </c>
      <c r="E790" s="37" t="s">
        <v>1217</v>
      </c>
      <c r="F790" s="37" t="s">
        <v>1232</v>
      </c>
      <c r="G790" s="37" t="s">
        <v>29</v>
      </c>
      <c r="H790" s="37" t="s">
        <v>1109</v>
      </c>
      <c r="I790" s="37" t="s">
        <v>1233</v>
      </c>
      <c r="J790" s="38" t="s">
        <v>2221</v>
      </c>
      <c r="K790" s="38" t="s">
        <v>1234</v>
      </c>
      <c r="L790" s="37" t="s">
        <v>1235</v>
      </c>
      <c r="M790" s="37"/>
      <c r="N790" s="37" t="s">
        <v>2434</v>
      </c>
      <c r="O790" s="37"/>
      <c r="P790" s="37" t="s">
        <v>1115</v>
      </c>
      <c r="Q790" s="37" t="s">
        <v>2417</v>
      </c>
      <c r="R790" s="40">
        <v>44749</v>
      </c>
      <c r="U790" s="42"/>
    </row>
    <row r="791" spans="1:38" ht="135" x14ac:dyDescent="0.25">
      <c r="A791" s="37" t="s">
        <v>1105</v>
      </c>
      <c r="B791" s="37" t="s">
        <v>1106</v>
      </c>
      <c r="C791" s="37"/>
      <c r="D791" s="37" t="s">
        <v>1107</v>
      </c>
      <c r="E791" s="37" t="s">
        <v>1108</v>
      </c>
      <c r="F791" s="37"/>
      <c r="G791" s="37" t="s">
        <v>18</v>
      </c>
      <c r="H791" s="37" t="s">
        <v>1109</v>
      </c>
      <c r="I791" s="37" t="s">
        <v>1110</v>
      </c>
      <c r="J791" s="38" t="s">
        <v>1111</v>
      </c>
      <c r="K791" s="38" t="s">
        <v>1112</v>
      </c>
      <c r="L791" s="37" t="s">
        <v>1113</v>
      </c>
      <c r="M791" s="37"/>
      <c r="N791" s="37"/>
      <c r="O791" s="37" t="s">
        <v>1114</v>
      </c>
      <c r="P791" s="37" t="s">
        <v>1115</v>
      </c>
      <c r="Q791" s="37" t="s">
        <v>2417</v>
      </c>
      <c r="R791" s="40">
        <v>44748</v>
      </c>
      <c r="U791" s="42"/>
    </row>
    <row r="792" spans="1:38" ht="90" x14ac:dyDescent="0.25">
      <c r="A792" s="37" t="s">
        <v>1183</v>
      </c>
      <c r="B792" s="37" t="s">
        <v>1184</v>
      </c>
      <c r="C792" s="37"/>
      <c r="D792" s="37" t="s">
        <v>1185</v>
      </c>
      <c r="E792" s="37" t="s">
        <v>20</v>
      </c>
      <c r="F792" s="37" t="s">
        <v>1120</v>
      </c>
      <c r="G792" s="37" t="s">
        <v>29</v>
      </c>
      <c r="H792" s="37" t="s">
        <v>1109</v>
      </c>
      <c r="I792" s="37" t="s">
        <v>1186</v>
      </c>
      <c r="J792" s="38" t="s">
        <v>2214</v>
      </c>
      <c r="K792" s="38" t="s">
        <v>1187</v>
      </c>
      <c r="L792" s="37" t="s">
        <v>1188</v>
      </c>
      <c r="M792" s="37"/>
      <c r="N792" s="37" t="s">
        <v>1189</v>
      </c>
      <c r="O792" s="37"/>
      <c r="P792" s="37" t="s">
        <v>1115</v>
      </c>
      <c r="Q792" s="37" t="s">
        <v>2417</v>
      </c>
      <c r="R792" s="40">
        <v>44749</v>
      </c>
      <c r="U792" s="42"/>
    </row>
    <row r="793" spans="1:38" ht="90" x14ac:dyDescent="0.25">
      <c r="A793" s="37" t="s">
        <v>1190</v>
      </c>
      <c r="B793" s="37"/>
      <c r="C793" s="37"/>
      <c r="D793" s="37" t="s">
        <v>1191</v>
      </c>
      <c r="E793" s="37" t="s">
        <v>1144</v>
      </c>
      <c r="F793" s="37" t="s">
        <v>1192</v>
      </c>
      <c r="G793" s="37" t="s">
        <v>29</v>
      </c>
      <c r="H793" s="37" t="s">
        <v>1109</v>
      </c>
      <c r="I793" s="37" t="s">
        <v>1186</v>
      </c>
      <c r="J793" s="38" t="s">
        <v>2214</v>
      </c>
      <c r="K793" s="38" t="s">
        <v>1187</v>
      </c>
      <c r="L793" s="37" t="s">
        <v>1188</v>
      </c>
      <c r="M793" s="37"/>
      <c r="N793" s="37"/>
      <c r="O793" s="37"/>
      <c r="P793" s="37" t="s">
        <v>1115</v>
      </c>
      <c r="Q793" s="37" t="s">
        <v>2417</v>
      </c>
      <c r="R793" s="40">
        <v>44749</v>
      </c>
      <c r="U793" s="42"/>
    </row>
    <row r="794" spans="1:38" ht="210" x14ac:dyDescent="0.25">
      <c r="A794" s="37" t="s">
        <v>1199</v>
      </c>
      <c r="B794" s="37" t="s">
        <v>1200</v>
      </c>
      <c r="C794" s="37"/>
      <c r="D794" s="37" t="s">
        <v>1201</v>
      </c>
      <c r="E794" s="37" t="s">
        <v>1202</v>
      </c>
      <c r="F794" s="37" t="s">
        <v>1203</v>
      </c>
      <c r="G794" s="37" t="s">
        <v>30</v>
      </c>
      <c r="H794" s="37" t="s">
        <v>1109</v>
      </c>
      <c r="I794" s="37" t="s">
        <v>1204</v>
      </c>
      <c r="J794" s="38" t="s">
        <v>2215</v>
      </c>
      <c r="K794" s="38" t="s">
        <v>1205</v>
      </c>
      <c r="L794" s="37" t="s">
        <v>1206</v>
      </c>
      <c r="M794" s="37"/>
      <c r="N794" s="37" t="s">
        <v>2435</v>
      </c>
      <c r="O794" s="37"/>
      <c r="P794" s="37" t="s">
        <v>1115</v>
      </c>
      <c r="Q794" s="37" t="s">
        <v>2417</v>
      </c>
      <c r="R794" s="40">
        <v>44749</v>
      </c>
      <c r="U794" s="42"/>
    </row>
    <row r="795" spans="1:38" ht="210" x14ac:dyDescent="0.25">
      <c r="A795" s="37" t="s">
        <v>1214</v>
      </c>
      <c r="B795" s="37" t="s">
        <v>1215</v>
      </c>
      <c r="C795" s="37"/>
      <c r="D795" s="37" t="s">
        <v>1216</v>
      </c>
      <c r="E795" s="37" t="s">
        <v>1217</v>
      </c>
      <c r="F795" s="37" t="s">
        <v>1218</v>
      </c>
      <c r="G795" s="37" t="s">
        <v>18</v>
      </c>
      <c r="H795" s="37" t="s">
        <v>1109</v>
      </c>
      <c r="I795" s="37" t="s">
        <v>1219</v>
      </c>
      <c r="J795" s="38" t="s">
        <v>2217</v>
      </c>
      <c r="K795" s="38" t="s">
        <v>1220</v>
      </c>
      <c r="L795" s="37" t="s">
        <v>1221</v>
      </c>
      <c r="M795" s="37"/>
      <c r="N795" s="37" t="s">
        <v>2436</v>
      </c>
      <c r="O795" s="37"/>
      <c r="P795" s="37" t="s">
        <v>1115</v>
      </c>
      <c r="Q795" s="37" t="s">
        <v>2417</v>
      </c>
      <c r="R795" s="40">
        <v>44749</v>
      </c>
      <c r="U795" s="42"/>
    </row>
    <row r="796" spans="1:38" ht="135" x14ac:dyDescent="0.25">
      <c r="A796" s="37" t="s">
        <v>1209</v>
      </c>
      <c r="B796" s="37"/>
      <c r="C796" s="37"/>
      <c r="D796" s="37" t="s">
        <v>1210</v>
      </c>
      <c r="E796" s="37" t="s">
        <v>20</v>
      </c>
      <c r="F796" s="37" t="s">
        <v>1120</v>
      </c>
      <c r="G796" s="37" t="s">
        <v>30</v>
      </c>
      <c r="H796" s="37" t="s">
        <v>1109</v>
      </c>
      <c r="I796" s="37" t="s">
        <v>1211</v>
      </c>
      <c r="J796" s="38" t="s">
        <v>2216</v>
      </c>
      <c r="K796" s="38" t="s">
        <v>1212</v>
      </c>
      <c r="L796" s="37" t="s">
        <v>1213</v>
      </c>
      <c r="M796" s="37"/>
      <c r="N796" s="37"/>
      <c r="O796" s="37"/>
      <c r="P796" s="37" t="s">
        <v>1115</v>
      </c>
      <c r="Q796" s="37" t="s">
        <v>2417</v>
      </c>
      <c r="R796" s="40">
        <v>44749</v>
      </c>
      <c r="U796" s="42"/>
    </row>
    <row r="797" spans="1:38" ht="195" x14ac:dyDescent="0.25">
      <c r="A797" s="37" t="s">
        <v>1253</v>
      </c>
      <c r="B797" s="37" t="s">
        <v>1246</v>
      </c>
      <c r="C797" s="37"/>
      <c r="D797" s="37" t="s">
        <v>1254</v>
      </c>
      <c r="E797" s="37" t="s">
        <v>1255</v>
      </c>
      <c r="F797" s="37" t="s">
        <v>1256</v>
      </c>
      <c r="G797" s="37" t="s">
        <v>29</v>
      </c>
      <c r="H797" s="37" t="s">
        <v>1109</v>
      </c>
      <c r="I797" s="37" t="s">
        <v>1249</v>
      </c>
      <c r="J797" s="38" t="s">
        <v>2223</v>
      </c>
      <c r="K797" s="38" t="s">
        <v>1250</v>
      </c>
      <c r="L797" s="37" t="s">
        <v>1250</v>
      </c>
      <c r="M797" s="37"/>
      <c r="N797" s="37" t="s">
        <v>2437</v>
      </c>
      <c r="O797" s="37" t="s">
        <v>1252</v>
      </c>
      <c r="P797" s="37" t="s">
        <v>1115</v>
      </c>
      <c r="Q797" s="37" t="s">
        <v>2417</v>
      </c>
      <c r="R797" s="40">
        <v>44749</v>
      </c>
      <c r="U797" s="42"/>
    </row>
    <row r="798" spans="1:38" ht="195" x14ac:dyDescent="0.25">
      <c r="A798" s="37" t="s">
        <v>1245</v>
      </c>
      <c r="B798" s="37" t="s">
        <v>1246</v>
      </c>
      <c r="C798" s="37"/>
      <c r="D798" s="37" t="s">
        <v>1247</v>
      </c>
      <c r="E798" s="37" t="s">
        <v>70</v>
      </c>
      <c r="F798" s="37" t="s">
        <v>1248</v>
      </c>
      <c r="G798" s="37" t="s">
        <v>29</v>
      </c>
      <c r="H798" s="37" t="s">
        <v>1109</v>
      </c>
      <c r="I798" s="37" t="s">
        <v>1249</v>
      </c>
      <c r="J798" s="38" t="s">
        <v>2223</v>
      </c>
      <c r="K798" s="38" t="s">
        <v>1250</v>
      </c>
      <c r="L798" s="37" t="s">
        <v>1250</v>
      </c>
      <c r="M798" s="37"/>
      <c r="N798" s="37" t="s">
        <v>2437</v>
      </c>
      <c r="O798" s="37" t="s">
        <v>1252</v>
      </c>
      <c r="P798" s="37" t="s">
        <v>1115</v>
      </c>
      <c r="Q798" s="37" t="s">
        <v>2417</v>
      </c>
      <c r="R798" s="40">
        <v>44749</v>
      </c>
      <c r="U798" s="42"/>
    </row>
    <row r="799" spans="1:38" ht="225" x14ac:dyDescent="0.25">
      <c r="A799" s="37" t="s">
        <v>1257</v>
      </c>
      <c r="B799" s="37"/>
      <c r="C799" s="37"/>
      <c r="D799" s="37" t="s">
        <v>1258</v>
      </c>
      <c r="E799" s="37" t="s">
        <v>1152</v>
      </c>
      <c r="F799" s="37" t="s">
        <v>1259</v>
      </c>
      <c r="G799" s="37" t="s">
        <v>18</v>
      </c>
      <c r="H799" s="37" t="s">
        <v>1109</v>
      </c>
      <c r="I799" s="37" t="s">
        <v>1260</v>
      </c>
      <c r="J799" s="38" t="s">
        <v>2224</v>
      </c>
      <c r="K799" s="38" t="s">
        <v>1261</v>
      </c>
      <c r="L799" s="37" t="s">
        <v>1262</v>
      </c>
      <c r="M799" s="37"/>
      <c r="N799" s="37" t="s">
        <v>2225</v>
      </c>
      <c r="O799" s="37"/>
      <c r="P799" s="37" t="s">
        <v>1115</v>
      </c>
      <c r="Q799" s="37" t="s">
        <v>2417</v>
      </c>
      <c r="R799" s="40">
        <v>44749</v>
      </c>
      <c r="U799" s="42"/>
    </row>
    <row r="800" spans="1:38" ht="285" x14ac:dyDescent="0.25">
      <c r="A800" s="37" t="s">
        <v>1236</v>
      </c>
      <c r="B800" s="37" t="s">
        <v>1237</v>
      </c>
      <c r="C800" s="37"/>
      <c r="D800" s="37" t="s">
        <v>1238</v>
      </c>
      <c r="E800" s="37" t="s">
        <v>1162</v>
      </c>
      <c r="F800" s="37" t="s">
        <v>1239</v>
      </c>
      <c r="G800" s="37" t="s">
        <v>18</v>
      </c>
      <c r="H800" s="37" t="s">
        <v>1109</v>
      </c>
      <c r="I800" s="37" t="s">
        <v>1240</v>
      </c>
      <c r="J800" s="38" t="s">
        <v>2222</v>
      </c>
      <c r="K800" s="38" t="s">
        <v>1241</v>
      </c>
      <c r="L800" s="37" t="s">
        <v>1242</v>
      </c>
      <c r="M800" s="37"/>
      <c r="N800" s="37" t="s">
        <v>1243</v>
      </c>
      <c r="O800" s="37" t="s">
        <v>1244</v>
      </c>
      <c r="P800" s="37" t="s">
        <v>1115</v>
      </c>
      <c r="Q800" s="37" t="s">
        <v>2417</v>
      </c>
      <c r="R800" s="40">
        <v>44749</v>
      </c>
      <c r="U800" s="42"/>
    </row>
    <row r="801" spans="1:21" ht="195" x14ac:dyDescent="0.25">
      <c r="A801" s="37" t="s">
        <v>1268</v>
      </c>
      <c r="B801" s="37" t="s">
        <v>1269</v>
      </c>
      <c r="C801" s="37"/>
      <c r="D801" s="37" t="s">
        <v>1270</v>
      </c>
      <c r="E801" s="37" t="s">
        <v>1162</v>
      </c>
      <c r="F801" s="37" t="s">
        <v>1120</v>
      </c>
      <c r="G801" s="37" t="s">
        <v>29</v>
      </c>
      <c r="H801" s="37" t="s">
        <v>1109</v>
      </c>
      <c r="I801" s="37" t="s">
        <v>1271</v>
      </c>
      <c r="J801" s="38" t="s">
        <v>1272</v>
      </c>
      <c r="K801" s="38" t="s">
        <v>1273</v>
      </c>
      <c r="L801" s="37" t="s">
        <v>1274</v>
      </c>
      <c r="M801" s="37"/>
      <c r="N801" s="37" t="s">
        <v>2228</v>
      </c>
      <c r="O801" s="37"/>
      <c r="P801" s="37" t="s">
        <v>1115</v>
      </c>
      <c r="Q801" s="37" t="s">
        <v>2417</v>
      </c>
      <c r="R801" s="40">
        <v>44750</v>
      </c>
      <c r="U801" s="42"/>
    </row>
    <row r="802" spans="1:21" ht="150" x14ac:dyDescent="0.25">
      <c r="A802" s="37" t="s">
        <v>1304</v>
      </c>
      <c r="B802" s="37"/>
      <c r="C802" s="37"/>
      <c r="D802" s="37" t="s">
        <v>1304</v>
      </c>
      <c r="E802" s="37" t="s">
        <v>20</v>
      </c>
      <c r="F802" s="37" t="s">
        <v>1305</v>
      </c>
      <c r="G802" s="37" t="s">
        <v>30</v>
      </c>
      <c r="H802" s="37" t="s">
        <v>27</v>
      </c>
      <c r="I802" s="37" t="s">
        <v>1306</v>
      </c>
      <c r="J802" s="38" t="s">
        <v>2230</v>
      </c>
      <c r="K802" s="38" t="s">
        <v>1307</v>
      </c>
      <c r="L802" s="37" t="s">
        <v>1308</v>
      </c>
      <c r="M802" s="37"/>
      <c r="N802" s="37" t="s">
        <v>2285</v>
      </c>
      <c r="O802" s="37"/>
      <c r="P802" s="37" t="s">
        <v>1115</v>
      </c>
      <c r="Q802" s="37" t="s">
        <v>2417</v>
      </c>
      <c r="R802" s="40">
        <v>44750</v>
      </c>
      <c r="U802" s="42"/>
    </row>
    <row r="803" spans="1:21" ht="270" x14ac:dyDescent="0.25">
      <c r="A803" s="37" t="s">
        <v>2282</v>
      </c>
      <c r="B803" s="37"/>
      <c r="C803" s="37" t="s">
        <v>2284</v>
      </c>
      <c r="D803" s="37" t="s">
        <v>1289</v>
      </c>
      <c r="E803" s="37" t="s">
        <v>1290</v>
      </c>
      <c r="F803" s="37" t="s">
        <v>1296</v>
      </c>
      <c r="G803" s="37" t="s">
        <v>30</v>
      </c>
      <c r="H803" s="37" t="s">
        <v>27</v>
      </c>
      <c r="I803" s="37" t="s">
        <v>1291</v>
      </c>
      <c r="J803" s="38" t="s">
        <v>1297</v>
      </c>
      <c r="K803" s="38" t="s">
        <v>1293</v>
      </c>
      <c r="L803" s="37" t="s">
        <v>1294</v>
      </c>
      <c r="M803" s="37"/>
      <c r="N803" s="37" t="s">
        <v>1295</v>
      </c>
      <c r="O803" s="37"/>
      <c r="P803" s="37" t="s">
        <v>1115</v>
      </c>
      <c r="Q803" s="37" t="s">
        <v>2417</v>
      </c>
      <c r="R803" s="40">
        <v>44750</v>
      </c>
      <c r="U803" s="42"/>
    </row>
    <row r="804" spans="1:21" ht="285" x14ac:dyDescent="0.25">
      <c r="A804" s="37" t="s">
        <v>2282</v>
      </c>
      <c r="B804" s="37"/>
      <c r="C804" s="37" t="s">
        <v>2283</v>
      </c>
      <c r="D804" s="37" t="s">
        <v>1289</v>
      </c>
      <c r="E804" s="37" t="s">
        <v>1290</v>
      </c>
      <c r="F804" s="37" t="s">
        <v>1138</v>
      </c>
      <c r="G804" s="37" t="s">
        <v>30</v>
      </c>
      <c r="H804" s="37" t="s">
        <v>27</v>
      </c>
      <c r="I804" s="37" t="s">
        <v>1291</v>
      </c>
      <c r="J804" s="38" t="s">
        <v>1292</v>
      </c>
      <c r="K804" s="38" t="s">
        <v>1293</v>
      </c>
      <c r="L804" s="37" t="s">
        <v>1294</v>
      </c>
      <c r="M804" s="37"/>
      <c r="N804" s="37" t="s">
        <v>1295</v>
      </c>
      <c r="O804" s="37"/>
      <c r="P804" s="37" t="s">
        <v>1115</v>
      </c>
      <c r="Q804" s="37" t="s">
        <v>2417</v>
      </c>
      <c r="R804" s="40">
        <v>44750</v>
      </c>
      <c r="U804" s="42"/>
    </row>
    <row r="805" spans="1:21" ht="105" x14ac:dyDescent="0.25">
      <c r="A805" s="37" t="s">
        <v>1313</v>
      </c>
      <c r="B805" s="37"/>
      <c r="C805" s="37"/>
      <c r="D805" s="37" t="s">
        <v>1314</v>
      </c>
      <c r="E805" s="37" t="s">
        <v>1152</v>
      </c>
      <c r="F805" s="37" t="s">
        <v>1248</v>
      </c>
      <c r="G805" s="37" t="s">
        <v>18</v>
      </c>
      <c r="H805" s="37" t="s">
        <v>1109</v>
      </c>
      <c r="I805" s="37" t="s">
        <v>1315</v>
      </c>
      <c r="J805" s="38" t="s">
        <v>2232</v>
      </c>
      <c r="K805" s="38" t="s">
        <v>1316</v>
      </c>
      <c r="L805" s="37"/>
      <c r="M805" s="37"/>
      <c r="N805" s="37"/>
      <c r="O805" s="37"/>
      <c r="P805" s="37" t="s">
        <v>1115</v>
      </c>
      <c r="Q805" s="37" t="s">
        <v>2417</v>
      </c>
      <c r="R805" s="40">
        <v>44753</v>
      </c>
      <c r="U805" s="42"/>
    </row>
    <row r="806" spans="1:21" ht="165" x14ac:dyDescent="0.25">
      <c r="A806" s="37" t="s">
        <v>1317</v>
      </c>
      <c r="B806" s="37" t="s">
        <v>1318</v>
      </c>
      <c r="C806" s="37"/>
      <c r="D806" s="37" t="s">
        <v>1319</v>
      </c>
      <c r="E806" s="37" t="s">
        <v>20</v>
      </c>
      <c r="F806" s="37" t="s">
        <v>1320</v>
      </c>
      <c r="G806" s="37" t="s">
        <v>29</v>
      </c>
      <c r="H806" s="37" t="s">
        <v>27</v>
      </c>
      <c r="I806" s="37" t="s">
        <v>1321</v>
      </c>
      <c r="J806" s="38" t="s">
        <v>2233</v>
      </c>
      <c r="K806" s="38" t="s">
        <v>1322</v>
      </c>
      <c r="L806" s="37" t="s">
        <v>1323</v>
      </c>
      <c r="M806" s="37"/>
      <c r="N806" s="37" t="s">
        <v>2234</v>
      </c>
      <c r="O806" s="37"/>
      <c r="P806" s="37" t="s">
        <v>1115</v>
      </c>
      <c r="Q806" s="37" t="s">
        <v>2417</v>
      </c>
      <c r="R806" s="40">
        <v>44753</v>
      </c>
      <c r="U806" s="42"/>
    </row>
    <row r="807" spans="1:21" ht="255" x14ac:dyDescent="0.25">
      <c r="A807" s="37" t="s">
        <v>1329</v>
      </c>
      <c r="B807" s="37" t="s">
        <v>1330</v>
      </c>
      <c r="C807" s="37"/>
      <c r="D807" s="37" t="s">
        <v>1331</v>
      </c>
      <c r="E807" s="37" t="s">
        <v>1332</v>
      </c>
      <c r="F807" s="37" t="s">
        <v>1239</v>
      </c>
      <c r="G807" s="37" t="s">
        <v>29</v>
      </c>
      <c r="H807" s="37" t="s">
        <v>1109</v>
      </c>
      <c r="I807" s="37" t="s">
        <v>1333</v>
      </c>
      <c r="J807" s="38" t="s">
        <v>2237</v>
      </c>
      <c r="K807" s="38" t="s">
        <v>1334</v>
      </c>
      <c r="L807" s="37"/>
      <c r="M807" s="37"/>
      <c r="N807" s="37" t="s">
        <v>1335</v>
      </c>
      <c r="O807" s="37"/>
      <c r="P807" s="37" t="s">
        <v>1115</v>
      </c>
      <c r="Q807" s="37" t="s">
        <v>2417</v>
      </c>
      <c r="R807" s="40">
        <v>44757</v>
      </c>
      <c r="U807" s="42"/>
    </row>
    <row r="808" spans="1:21" ht="195" x14ac:dyDescent="0.25">
      <c r="A808" s="37" t="s">
        <v>1336</v>
      </c>
      <c r="B808" s="37" t="s">
        <v>1337</v>
      </c>
      <c r="C808" s="37"/>
      <c r="D808" s="37" t="s">
        <v>1338</v>
      </c>
      <c r="E808" s="37" t="s">
        <v>1339</v>
      </c>
      <c r="F808" s="37" t="s">
        <v>1145</v>
      </c>
      <c r="G808" s="37" t="s">
        <v>18</v>
      </c>
      <c r="H808" s="37" t="s">
        <v>1109</v>
      </c>
      <c r="I808" s="37" t="s">
        <v>1340</v>
      </c>
      <c r="J808" s="38" t="s">
        <v>2238</v>
      </c>
      <c r="K808" s="38" t="s">
        <v>1341</v>
      </c>
      <c r="L808" s="37"/>
      <c r="M808" s="37"/>
      <c r="N808" s="37"/>
      <c r="O808" s="37"/>
      <c r="P808" s="37" t="s">
        <v>1115</v>
      </c>
      <c r="Q808" s="37" t="s">
        <v>2417</v>
      </c>
      <c r="R808" s="40">
        <v>44757</v>
      </c>
      <c r="U808" s="42"/>
    </row>
    <row r="809" spans="1:21" ht="150" x14ac:dyDescent="0.25">
      <c r="A809" s="37" t="s">
        <v>1412</v>
      </c>
      <c r="B809" s="37"/>
      <c r="C809" s="37"/>
      <c r="D809" s="37" t="s">
        <v>1413</v>
      </c>
      <c r="E809" s="37" t="s">
        <v>70</v>
      </c>
      <c r="F809" s="37" t="s">
        <v>1414</v>
      </c>
      <c r="G809" s="37" t="s">
        <v>29</v>
      </c>
      <c r="H809" s="37" t="s">
        <v>1109</v>
      </c>
      <c r="I809" s="37" t="s">
        <v>1415</v>
      </c>
      <c r="J809" s="38" t="s">
        <v>2245</v>
      </c>
      <c r="K809" s="38" t="s">
        <v>1370</v>
      </c>
      <c r="L809" s="37" t="s">
        <v>1371</v>
      </c>
      <c r="M809" s="37"/>
      <c r="N809" s="37" t="s">
        <v>1416</v>
      </c>
      <c r="O809" s="37"/>
      <c r="P809" s="37" t="s">
        <v>1115</v>
      </c>
      <c r="Q809" s="37" t="s">
        <v>2417</v>
      </c>
      <c r="R809" s="40">
        <v>44768</v>
      </c>
      <c r="U809" s="42"/>
    </row>
    <row r="810" spans="1:21" ht="195" x14ac:dyDescent="0.25">
      <c r="A810" s="37" t="s">
        <v>1417</v>
      </c>
      <c r="B810" s="37" t="s">
        <v>1418</v>
      </c>
      <c r="C810" s="37"/>
      <c r="D810" s="37" t="s">
        <v>1419</v>
      </c>
      <c r="E810" s="37" t="s">
        <v>1420</v>
      </c>
      <c r="F810" s="37" t="s">
        <v>1145</v>
      </c>
      <c r="G810" s="37" t="s">
        <v>30</v>
      </c>
      <c r="H810" s="37" t="s">
        <v>1109</v>
      </c>
      <c r="I810" s="37" t="s">
        <v>1421</v>
      </c>
      <c r="J810" s="38" t="s">
        <v>2246</v>
      </c>
      <c r="K810" s="38" t="s">
        <v>1422</v>
      </c>
      <c r="L810" s="37"/>
      <c r="M810" s="37"/>
      <c r="N810" s="37" t="s">
        <v>1424</v>
      </c>
      <c r="O810" s="37"/>
      <c r="P810" s="37" t="s">
        <v>1115</v>
      </c>
      <c r="Q810" s="37" t="s">
        <v>2417</v>
      </c>
      <c r="R810" s="40">
        <v>44768</v>
      </c>
      <c r="U810" s="42"/>
    </row>
    <row r="811" spans="1:21" ht="90" x14ac:dyDescent="0.25">
      <c r="A811" s="37" t="s">
        <v>1425</v>
      </c>
      <c r="B811" s="37"/>
      <c r="C811" s="37"/>
      <c r="D811" s="37" t="s">
        <v>1426</v>
      </c>
      <c r="E811" s="37" t="s">
        <v>1420</v>
      </c>
      <c r="F811" s="37" t="s">
        <v>1145</v>
      </c>
      <c r="G811" s="37" t="s">
        <v>30</v>
      </c>
      <c r="H811" s="37" t="s">
        <v>27</v>
      </c>
      <c r="I811" s="37" t="s">
        <v>1391</v>
      </c>
      <c r="J811" s="38" t="s">
        <v>2247</v>
      </c>
      <c r="K811" s="38" t="s">
        <v>1427</v>
      </c>
      <c r="L811" s="37"/>
      <c r="M811" s="37"/>
      <c r="N811" s="37"/>
      <c r="O811" s="37"/>
      <c r="P811" s="37" t="s">
        <v>1115</v>
      </c>
      <c r="Q811" s="37" t="s">
        <v>2417</v>
      </c>
      <c r="R811" s="40">
        <v>44768</v>
      </c>
      <c r="U811" s="42"/>
    </row>
    <row r="812" spans="1:21" ht="270" x14ac:dyDescent="0.25">
      <c r="A812" s="37" t="s">
        <v>1431</v>
      </c>
      <c r="B812" s="37" t="s">
        <v>1432</v>
      </c>
      <c r="C812" s="37"/>
      <c r="D812" s="37" t="s">
        <v>1433</v>
      </c>
      <c r="E812" s="37" t="s">
        <v>1434</v>
      </c>
      <c r="F812" s="37" t="s">
        <v>1435</v>
      </c>
      <c r="G812" s="37" t="s">
        <v>30</v>
      </c>
      <c r="H812" s="37" t="s">
        <v>27</v>
      </c>
      <c r="I812" s="37" t="s">
        <v>1260</v>
      </c>
      <c r="J812" s="38" t="s">
        <v>2248</v>
      </c>
      <c r="K812" s="38" t="s">
        <v>1436</v>
      </c>
      <c r="L812" s="37" t="s">
        <v>1262</v>
      </c>
      <c r="M812" s="37"/>
      <c r="N812" s="37" t="s">
        <v>2249</v>
      </c>
      <c r="O812" s="37" t="s">
        <v>1312</v>
      </c>
      <c r="P812" s="37" t="s">
        <v>1115</v>
      </c>
      <c r="Q812" s="37" t="s">
        <v>2417</v>
      </c>
      <c r="R812" s="40">
        <v>44770</v>
      </c>
      <c r="U812" s="42"/>
    </row>
    <row r="813" spans="1:21" ht="180" x14ac:dyDescent="0.25">
      <c r="A813" s="37" t="s">
        <v>1440</v>
      </c>
      <c r="B813" s="37"/>
      <c r="C813" s="37"/>
      <c r="D813" s="37" t="s">
        <v>1441</v>
      </c>
      <c r="E813" s="37" t="s">
        <v>1442</v>
      </c>
      <c r="F813" s="37" t="s">
        <v>1443</v>
      </c>
      <c r="G813" s="37" t="s">
        <v>29</v>
      </c>
      <c r="H813" s="37" t="s">
        <v>1109</v>
      </c>
      <c r="I813" s="37" t="s">
        <v>1271</v>
      </c>
      <c r="J813" s="38" t="s">
        <v>2250</v>
      </c>
      <c r="K813" s="38" t="s">
        <v>1273</v>
      </c>
      <c r="L813" s="37" t="s">
        <v>1274</v>
      </c>
      <c r="M813" s="37"/>
      <c r="N813" s="37" t="s">
        <v>1444</v>
      </c>
      <c r="O813" s="37"/>
      <c r="P813" s="37" t="s">
        <v>1115</v>
      </c>
      <c r="Q813" s="37" t="s">
        <v>2417</v>
      </c>
      <c r="R813" s="40">
        <v>44770</v>
      </c>
      <c r="U813" s="42"/>
    </row>
    <row r="814" spans="1:21" ht="195" x14ac:dyDescent="0.25">
      <c r="A814" s="37" t="s">
        <v>1445</v>
      </c>
      <c r="B814" s="37"/>
      <c r="C814" s="37"/>
      <c r="D814" s="37" t="s">
        <v>1446</v>
      </c>
      <c r="E814" s="37" t="s">
        <v>1447</v>
      </c>
      <c r="F814" s="37" t="s">
        <v>1448</v>
      </c>
      <c r="G814" s="37" t="s">
        <v>30</v>
      </c>
      <c r="H814" s="37" t="s">
        <v>27</v>
      </c>
      <c r="I814" s="37" t="s">
        <v>1121</v>
      </c>
      <c r="J814" s="38" t="s">
        <v>2251</v>
      </c>
      <c r="K814" s="38" t="s">
        <v>1123</v>
      </c>
      <c r="L814" s="37" t="s">
        <v>1124</v>
      </c>
      <c r="M814" s="37"/>
      <c r="N814" s="37" t="s">
        <v>2252</v>
      </c>
      <c r="O814" s="37"/>
      <c r="P814" s="37" t="s">
        <v>1115</v>
      </c>
      <c r="Q814" s="37" t="s">
        <v>2417</v>
      </c>
      <c r="R814" s="40">
        <v>44770</v>
      </c>
      <c r="U814" s="42"/>
    </row>
    <row r="815" spans="1:21" ht="180" x14ac:dyDescent="0.25">
      <c r="A815" s="37" t="s">
        <v>1449</v>
      </c>
      <c r="B815" s="37"/>
      <c r="C815" s="37"/>
      <c r="D815" s="37" t="s">
        <v>1450</v>
      </c>
      <c r="E815" s="37" t="s">
        <v>1420</v>
      </c>
      <c r="F815" s="37" t="s">
        <v>1248</v>
      </c>
      <c r="G815" s="37" t="s">
        <v>18</v>
      </c>
      <c r="H815" s="37" t="s">
        <v>1109</v>
      </c>
      <c r="I815" s="37" t="s">
        <v>1451</v>
      </c>
      <c r="J815" s="38" t="s">
        <v>1456</v>
      </c>
      <c r="K815" s="38" t="s">
        <v>1452</v>
      </c>
      <c r="L815" s="37" t="s">
        <v>1347</v>
      </c>
      <c r="M815" s="37"/>
      <c r="N815" s="37" t="s">
        <v>1453</v>
      </c>
      <c r="O815" s="37"/>
      <c r="P815" s="37" t="s">
        <v>1115</v>
      </c>
      <c r="Q815" s="37" t="s">
        <v>2417</v>
      </c>
      <c r="R815" s="40">
        <v>44770</v>
      </c>
      <c r="U815" s="42"/>
    </row>
    <row r="816" spans="1:21" ht="180" x14ac:dyDescent="0.25">
      <c r="A816" s="37" t="s">
        <v>1454</v>
      </c>
      <c r="B816" s="37"/>
      <c r="C816" s="37"/>
      <c r="D816" s="37" t="s">
        <v>1455</v>
      </c>
      <c r="E816" s="37" t="s">
        <v>1397</v>
      </c>
      <c r="F816" s="37" t="s">
        <v>1248</v>
      </c>
      <c r="G816" s="37" t="s">
        <v>18</v>
      </c>
      <c r="H816" s="37" t="s">
        <v>1109</v>
      </c>
      <c r="I816" s="37" t="s">
        <v>1451</v>
      </c>
      <c r="J816" s="38" t="s">
        <v>1456</v>
      </c>
      <c r="K816" s="38" t="s">
        <v>1452</v>
      </c>
      <c r="L816" s="37" t="s">
        <v>1347</v>
      </c>
      <c r="M816" s="37"/>
      <c r="N816" s="37" t="s">
        <v>1453</v>
      </c>
      <c r="O816" s="37"/>
      <c r="P816" s="37" t="s">
        <v>1115</v>
      </c>
      <c r="Q816" s="37" t="s">
        <v>2417</v>
      </c>
      <c r="R816" s="40">
        <v>44770</v>
      </c>
      <c r="U816" s="42"/>
    </row>
    <row r="817" spans="1:21" ht="165" x14ac:dyDescent="0.25">
      <c r="A817" s="37" t="s">
        <v>1469</v>
      </c>
      <c r="B817" s="37"/>
      <c r="C817" s="37"/>
      <c r="D817" s="37" t="s">
        <v>1470</v>
      </c>
      <c r="E817" s="37" t="s">
        <v>1471</v>
      </c>
      <c r="F817" s="37" t="s">
        <v>1472</v>
      </c>
      <c r="G817" s="37" t="s">
        <v>30</v>
      </c>
      <c r="H817" s="37" t="s">
        <v>1109</v>
      </c>
      <c r="I817" s="37" t="s">
        <v>1473</v>
      </c>
      <c r="J817" s="38" t="s">
        <v>2256</v>
      </c>
      <c r="K817" s="38" t="s">
        <v>1474</v>
      </c>
      <c r="L817" s="37"/>
      <c r="M817" s="37"/>
      <c r="N817" s="37" t="s">
        <v>1475</v>
      </c>
      <c r="O817" s="37"/>
      <c r="P817" s="37" t="s">
        <v>1465</v>
      </c>
      <c r="Q817" s="37" t="s">
        <v>2417</v>
      </c>
      <c r="R817" s="40">
        <v>44798</v>
      </c>
      <c r="U817" s="42"/>
    </row>
    <row r="818" spans="1:21" ht="255" x14ac:dyDescent="0.25">
      <c r="A818" s="37" t="s">
        <v>1404</v>
      </c>
      <c r="B818" s="37"/>
      <c r="C818" s="37"/>
      <c r="D818" s="37" t="s">
        <v>1405</v>
      </c>
      <c r="E818" s="37" t="s">
        <v>1162</v>
      </c>
      <c r="F818" s="37" t="s">
        <v>1248</v>
      </c>
      <c r="G818" s="37" t="s">
        <v>18</v>
      </c>
      <c r="H818" s="37" t="s">
        <v>1109</v>
      </c>
      <c r="I818" s="37" t="s">
        <v>1406</v>
      </c>
      <c r="J818" s="38" t="s">
        <v>2243</v>
      </c>
      <c r="K818" s="38" t="s">
        <v>1407</v>
      </c>
      <c r="L818" s="37"/>
      <c r="M818" s="37"/>
      <c r="N818" s="37"/>
      <c r="O818" s="37"/>
      <c r="P818" s="37" t="s">
        <v>1115</v>
      </c>
      <c r="Q818" s="37" t="s">
        <v>2417</v>
      </c>
      <c r="R818" s="40">
        <v>44768</v>
      </c>
      <c r="U818" s="42"/>
    </row>
    <row r="819" spans="1:21" ht="195" x14ac:dyDescent="0.25">
      <c r="A819" s="37" t="s">
        <v>1492</v>
      </c>
      <c r="B819" s="37" t="s">
        <v>1493</v>
      </c>
      <c r="C819" s="37"/>
      <c r="D819" s="37" t="s">
        <v>1494</v>
      </c>
      <c r="E819" s="37" t="s">
        <v>20</v>
      </c>
      <c r="F819" s="37" t="s">
        <v>1138</v>
      </c>
      <c r="G819" s="37" t="s">
        <v>30</v>
      </c>
      <c r="H819" s="37" t="s">
        <v>1109</v>
      </c>
      <c r="I819" s="37" t="s">
        <v>1495</v>
      </c>
      <c r="J819" s="38" t="s">
        <v>2259</v>
      </c>
      <c r="K819" s="38" t="s">
        <v>1496</v>
      </c>
      <c r="L819" s="37"/>
      <c r="M819" s="37"/>
      <c r="N819" s="37" t="s">
        <v>1497</v>
      </c>
      <c r="O819" s="37"/>
      <c r="P819" s="37" t="s">
        <v>1465</v>
      </c>
      <c r="Q819" s="37" t="s">
        <v>2417</v>
      </c>
      <c r="R819" s="40">
        <v>44798</v>
      </c>
      <c r="U819" s="42"/>
    </row>
    <row r="820" spans="1:21" ht="210" x14ac:dyDescent="0.25">
      <c r="A820" s="37" t="s">
        <v>1605</v>
      </c>
      <c r="B820" s="37"/>
      <c r="C820" s="37"/>
      <c r="D820" s="37" t="s">
        <v>1606</v>
      </c>
      <c r="E820" s="37" t="s">
        <v>20</v>
      </c>
      <c r="F820" s="37" t="s">
        <v>1472</v>
      </c>
      <c r="G820" s="37" t="s">
        <v>29</v>
      </c>
      <c r="H820" s="37" t="s">
        <v>1544</v>
      </c>
      <c r="I820" s="37" t="s">
        <v>1607</v>
      </c>
      <c r="J820" s="38" t="s">
        <v>2039</v>
      </c>
      <c r="K820" s="38" t="s">
        <v>1608</v>
      </c>
      <c r="L820" s="37"/>
      <c r="M820" s="39" t="str">
        <f>HYPERLINK("E:\SDZ\QUALITE\envoi\","wilson#2826")</f>
        <v>wilson#2826</v>
      </c>
      <c r="N820" s="37" t="s">
        <v>2040</v>
      </c>
      <c r="O820" s="37"/>
      <c r="P820" s="37" t="s">
        <v>1465</v>
      </c>
      <c r="Q820" s="37" t="s">
        <v>2417</v>
      </c>
      <c r="R820" s="40">
        <v>44805</v>
      </c>
      <c r="U820" s="42"/>
    </row>
    <row r="821" spans="1:21" ht="150" x14ac:dyDescent="0.25">
      <c r="A821" s="37" t="s">
        <v>1520</v>
      </c>
      <c r="B821" s="37" t="s">
        <v>1521</v>
      </c>
      <c r="C821" s="37"/>
      <c r="D821" s="37" t="s">
        <v>1522</v>
      </c>
      <c r="E821" s="37" t="s">
        <v>20</v>
      </c>
      <c r="F821" s="37" t="s">
        <v>1138</v>
      </c>
      <c r="G821" s="37" t="s">
        <v>30</v>
      </c>
      <c r="H821" s="37" t="s">
        <v>1523</v>
      </c>
      <c r="I821" s="37" t="s">
        <v>1524</v>
      </c>
      <c r="J821" s="38" t="s">
        <v>2264</v>
      </c>
      <c r="K821" s="38" t="s">
        <v>1525</v>
      </c>
      <c r="L821" s="37"/>
      <c r="M821" s="37"/>
      <c r="N821" s="37" t="s">
        <v>1526</v>
      </c>
      <c r="O821" s="37"/>
      <c r="P821" s="37" t="s">
        <v>1465</v>
      </c>
      <c r="Q821" s="37" t="s">
        <v>2417</v>
      </c>
      <c r="R821" s="40">
        <v>44805</v>
      </c>
      <c r="U821" s="42"/>
    </row>
    <row r="822" spans="1:21" ht="165" x14ac:dyDescent="0.25">
      <c r="A822" s="37" t="s">
        <v>1508</v>
      </c>
      <c r="B822" s="37"/>
      <c r="C822" s="37"/>
      <c r="D822" s="37" t="s">
        <v>1509</v>
      </c>
      <c r="E822" s="37" t="s">
        <v>20</v>
      </c>
      <c r="F822" s="37" t="s">
        <v>1138</v>
      </c>
      <c r="G822" s="37" t="s">
        <v>30</v>
      </c>
      <c r="H822" s="37" t="s">
        <v>1109</v>
      </c>
      <c r="I822" s="37" t="s">
        <v>1279</v>
      </c>
      <c r="J822" s="38" t="s">
        <v>2261</v>
      </c>
      <c r="K822" s="38"/>
      <c r="L822" s="37"/>
      <c r="M822" s="37"/>
      <c r="N822" s="37" t="s">
        <v>2262</v>
      </c>
      <c r="O822" s="37"/>
      <c r="P822" s="37" t="s">
        <v>1465</v>
      </c>
      <c r="Q822" s="37" t="s">
        <v>2417</v>
      </c>
      <c r="R822" s="40">
        <v>44805</v>
      </c>
      <c r="U822" s="42"/>
    </row>
    <row r="823" spans="1:21" ht="195" x14ac:dyDescent="0.25">
      <c r="A823" s="37" t="s">
        <v>1500</v>
      </c>
      <c r="B823" s="37" t="s">
        <v>1501</v>
      </c>
      <c r="C823" s="37"/>
      <c r="D823" s="37" t="s">
        <v>1502</v>
      </c>
      <c r="E823" s="37" t="s">
        <v>20</v>
      </c>
      <c r="F823" s="37" t="s">
        <v>1138</v>
      </c>
      <c r="G823" s="37" t="s">
        <v>30</v>
      </c>
      <c r="H823" s="37" t="s">
        <v>1109</v>
      </c>
      <c r="I823" s="37" t="s">
        <v>1495</v>
      </c>
      <c r="J823" s="38" t="s">
        <v>2260</v>
      </c>
      <c r="K823" s="38" t="s">
        <v>1496</v>
      </c>
      <c r="L823" s="37"/>
      <c r="M823" s="37"/>
      <c r="N823" s="37" t="s">
        <v>1503</v>
      </c>
      <c r="O823" s="37"/>
      <c r="P823" s="37" t="s">
        <v>1465</v>
      </c>
      <c r="Q823" s="37" t="s">
        <v>2417</v>
      </c>
      <c r="R823" s="40">
        <v>44805</v>
      </c>
      <c r="U823" s="42"/>
    </row>
    <row r="824" spans="1:21" ht="165" x14ac:dyDescent="0.25">
      <c r="A824" s="37" t="s">
        <v>1512</v>
      </c>
      <c r="B824" s="37"/>
      <c r="C824" s="37"/>
      <c r="D824" s="37" t="s">
        <v>1513</v>
      </c>
      <c r="E824" s="37" t="s">
        <v>20</v>
      </c>
      <c r="F824" s="37" t="s">
        <v>1514</v>
      </c>
      <c r="G824" s="37" t="s">
        <v>30</v>
      </c>
      <c r="H824" s="37" t="s">
        <v>1109</v>
      </c>
      <c r="I824" s="37" t="s">
        <v>1495</v>
      </c>
      <c r="J824" s="38" t="s">
        <v>2263</v>
      </c>
      <c r="K824" s="38" t="s">
        <v>1515</v>
      </c>
      <c r="L824" s="37"/>
      <c r="M824" s="37"/>
      <c r="N824" s="37" t="s">
        <v>1516</v>
      </c>
      <c r="O824" s="37"/>
      <c r="P824" s="37" t="s">
        <v>1465</v>
      </c>
      <c r="Q824" s="37" t="s">
        <v>2417</v>
      </c>
      <c r="R824" s="40">
        <v>44805</v>
      </c>
      <c r="U824" s="42"/>
    </row>
    <row r="825" spans="1:21" ht="180" x14ac:dyDescent="0.25">
      <c r="A825" s="37" t="s">
        <v>1527</v>
      </c>
      <c r="B825" s="37" t="s">
        <v>1528</v>
      </c>
      <c r="C825" s="37"/>
      <c r="D825" s="37" t="s">
        <v>1529</v>
      </c>
      <c r="E825" s="37" t="s">
        <v>20</v>
      </c>
      <c r="F825" s="37" t="s">
        <v>1138</v>
      </c>
      <c r="G825" s="37" t="s">
        <v>30</v>
      </c>
      <c r="H825" s="37" t="s">
        <v>1109</v>
      </c>
      <c r="I825" s="37" t="s">
        <v>1495</v>
      </c>
      <c r="J825" s="38" t="s">
        <v>2265</v>
      </c>
      <c r="K825" s="38" t="s">
        <v>1496</v>
      </c>
      <c r="L825" s="37"/>
      <c r="M825" s="37"/>
      <c r="N825" s="37" t="s">
        <v>1530</v>
      </c>
      <c r="O825" s="37"/>
      <c r="P825" s="37" t="s">
        <v>1465</v>
      </c>
      <c r="Q825" s="37" t="s">
        <v>2417</v>
      </c>
      <c r="R825" s="40">
        <v>44805</v>
      </c>
      <c r="U825" s="42"/>
    </row>
    <row r="826" spans="1:21" ht="180" x14ac:dyDescent="0.25">
      <c r="A826" s="37" t="s">
        <v>1531</v>
      </c>
      <c r="B826" s="37"/>
      <c r="C826" s="37"/>
      <c r="D826" s="37" t="s">
        <v>1532</v>
      </c>
      <c r="E826" s="37" t="s">
        <v>1533</v>
      </c>
      <c r="F826" s="37" t="s">
        <v>1534</v>
      </c>
      <c r="G826" s="37" t="s">
        <v>30</v>
      </c>
      <c r="H826" s="37" t="s">
        <v>1535</v>
      </c>
      <c r="I826" s="37" t="s">
        <v>1139</v>
      </c>
      <c r="J826" s="38" t="s">
        <v>2266</v>
      </c>
      <c r="K826" s="38" t="s">
        <v>1536</v>
      </c>
      <c r="L826" s="37" t="s">
        <v>1140</v>
      </c>
      <c r="M826" s="37"/>
      <c r="N826" s="37" t="s">
        <v>2439</v>
      </c>
      <c r="O826" s="37"/>
      <c r="P826" s="37" t="s">
        <v>1465</v>
      </c>
      <c r="Q826" s="37" t="s">
        <v>2417</v>
      </c>
      <c r="R826" s="40">
        <v>44805</v>
      </c>
      <c r="U826" s="42"/>
    </row>
    <row r="827" spans="1:21" ht="120" x14ac:dyDescent="0.25">
      <c r="A827" s="37" t="s">
        <v>2292</v>
      </c>
      <c r="B827" s="37"/>
      <c r="C827" s="37"/>
      <c r="D827" s="37" t="s">
        <v>1538</v>
      </c>
      <c r="E827" s="37" t="s">
        <v>20</v>
      </c>
      <c r="F827" s="37" t="s">
        <v>1472</v>
      </c>
      <c r="G827" s="37" t="s">
        <v>30</v>
      </c>
      <c r="H827" s="37" t="s">
        <v>27</v>
      </c>
      <c r="I827" s="37" t="s">
        <v>1539</v>
      </c>
      <c r="J827" s="38" t="s">
        <v>2267</v>
      </c>
      <c r="K827" s="38" t="s">
        <v>1540</v>
      </c>
      <c r="L827" s="37"/>
      <c r="M827" s="37"/>
      <c r="N827" s="37" t="s">
        <v>2438</v>
      </c>
      <c r="O827" s="37"/>
      <c r="P827" s="37" t="s">
        <v>1465</v>
      </c>
      <c r="Q827" s="37" t="s">
        <v>2417</v>
      </c>
      <c r="R827" s="40">
        <v>44805</v>
      </c>
      <c r="U827" s="42"/>
    </row>
    <row r="828" spans="1:21" ht="165" x14ac:dyDescent="0.25">
      <c r="A828" s="37" t="s">
        <v>1552</v>
      </c>
      <c r="B828" s="37"/>
      <c r="C828" s="37"/>
      <c r="D828" s="37" t="s">
        <v>1553</v>
      </c>
      <c r="E828" s="37" t="s">
        <v>1554</v>
      </c>
      <c r="F828" s="37" t="s">
        <v>1555</v>
      </c>
      <c r="G828" s="37" t="s">
        <v>29</v>
      </c>
      <c r="H828" s="37" t="s">
        <v>1109</v>
      </c>
      <c r="I828" s="37" t="s">
        <v>1556</v>
      </c>
      <c r="J828" s="38" t="s">
        <v>2272</v>
      </c>
      <c r="K828" s="38" t="s">
        <v>1557</v>
      </c>
      <c r="L828" s="37" t="s">
        <v>1558</v>
      </c>
      <c r="M828" s="37"/>
      <c r="N828" s="37" t="s">
        <v>1559</v>
      </c>
      <c r="O828" s="37"/>
      <c r="P828" s="37" t="s">
        <v>1465</v>
      </c>
      <c r="Q828" s="37" t="s">
        <v>2417</v>
      </c>
      <c r="R828" s="40">
        <v>44805</v>
      </c>
      <c r="U828" s="42"/>
    </row>
    <row r="829" spans="1:21" ht="180" x14ac:dyDescent="0.25">
      <c r="A829" s="37" t="s">
        <v>1567</v>
      </c>
      <c r="B829" s="37"/>
      <c r="C829" s="37"/>
      <c r="D829" s="37" t="s">
        <v>1568</v>
      </c>
      <c r="E829" s="37" t="s">
        <v>20</v>
      </c>
      <c r="F829" s="37" t="s">
        <v>1138</v>
      </c>
      <c r="G829" s="37" t="s">
        <v>30</v>
      </c>
      <c r="H829" s="37" t="s">
        <v>1109</v>
      </c>
      <c r="I829" s="37" t="s">
        <v>1495</v>
      </c>
      <c r="J829" s="38" t="s">
        <v>2265</v>
      </c>
      <c r="K829" s="38" t="s">
        <v>1496</v>
      </c>
      <c r="L829" s="37"/>
      <c r="M829" s="37"/>
      <c r="N829" s="37" t="s">
        <v>1569</v>
      </c>
      <c r="O829" s="37"/>
      <c r="P829" s="37" t="s">
        <v>1465</v>
      </c>
      <c r="Q829" s="37" t="s">
        <v>2417</v>
      </c>
      <c r="R829" s="40">
        <v>44805</v>
      </c>
      <c r="U829" s="42"/>
    </row>
    <row r="830" spans="1:21" ht="409.5" x14ac:dyDescent="0.25">
      <c r="A830" s="37" t="s">
        <v>1573</v>
      </c>
      <c r="B830" s="37" t="s">
        <v>1574</v>
      </c>
      <c r="C830" s="37"/>
      <c r="D830" s="37" t="s">
        <v>1575</v>
      </c>
      <c r="E830" s="37" t="s">
        <v>20</v>
      </c>
      <c r="F830" s="37" t="s">
        <v>1576</v>
      </c>
      <c r="G830" s="37" t="s">
        <v>29</v>
      </c>
      <c r="H830" s="37" t="s">
        <v>1109</v>
      </c>
      <c r="I830" s="37" t="s">
        <v>1321</v>
      </c>
      <c r="J830" s="38" t="s">
        <v>2276</v>
      </c>
      <c r="K830" s="38" t="s">
        <v>1577</v>
      </c>
      <c r="L830" s="37"/>
      <c r="M830" s="37"/>
      <c r="N830" s="37" t="s">
        <v>2440</v>
      </c>
      <c r="O830" s="37"/>
      <c r="P830" s="37" t="s">
        <v>1465</v>
      </c>
      <c r="Q830" s="37" t="s">
        <v>2417</v>
      </c>
      <c r="R830" s="40">
        <v>44805</v>
      </c>
      <c r="U830" s="42"/>
    </row>
    <row r="831" spans="1:21" ht="180" x14ac:dyDescent="0.25">
      <c r="A831" s="37" t="s">
        <v>1585</v>
      </c>
      <c r="B831" s="37" t="s">
        <v>1586</v>
      </c>
      <c r="C831" s="37"/>
      <c r="D831" s="37" t="s">
        <v>1587</v>
      </c>
      <c r="E831" s="37" t="s">
        <v>1361</v>
      </c>
      <c r="F831" s="37" t="s">
        <v>1239</v>
      </c>
      <c r="G831" s="37" t="s">
        <v>18</v>
      </c>
      <c r="H831" s="37" t="s">
        <v>1109</v>
      </c>
      <c r="I831" s="37" t="s">
        <v>1240</v>
      </c>
      <c r="J831" s="38" t="s">
        <v>2278</v>
      </c>
      <c r="K831" s="38" t="s">
        <v>1588</v>
      </c>
      <c r="L831" s="37"/>
      <c r="M831" s="37"/>
      <c r="N831" s="37"/>
      <c r="O831" s="37"/>
      <c r="P831" s="37" t="s">
        <v>1465</v>
      </c>
      <c r="Q831" s="37" t="s">
        <v>2417</v>
      </c>
      <c r="R831" s="40">
        <v>44805</v>
      </c>
      <c r="U831" s="42"/>
    </row>
    <row r="832" spans="1:21" ht="150" x14ac:dyDescent="0.25">
      <c r="A832" s="37" t="s">
        <v>1597</v>
      </c>
      <c r="B832" s="37" t="s">
        <v>1598</v>
      </c>
      <c r="C832" s="37"/>
      <c r="D832" s="37" t="s">
        <v>1599</v>
      </c>
      <c r="E832" s="37" t="s">
        <v>1600</v>
      </c>
      <c r="F832" s="37" t="s">
        <v>1278</v>
      </c>
      <c r="G832" s="37" t="s">
        <v>18</v>
      </c>
      <c r="H832" s="37" t="s">
        <v>1109</v>
      </c>
      <c r="I832" s="37" t="s">
        <v>1219</v>
      </c>
      <c r="J832" s="38" t="s">
        <v>1601</v>
      </c>
      <c r="K832" s="38" t="s">
        <v>1220</v>
      </c>
      <c r="L832" s="37" t="s">
        <v>1221</v>
      </c>
      <c r="M832" s="37"/>
      <c r="N832" s="37" t="s">
        <v>1602</v>
      </c>
      <c r="O832" s="37"/>
      <c r="P832" s="37" t="s">
        <v>1465</v>
      </c>
      <c r="Q832" s="37" t="s">
        <v>2417</v>
      </c>
      <c r="R832" s="40">
        <v>44805</v>
      </c>
      <c r="U832" s="42"/>
    </row>
    <row r="833" spans="1:21" ht="165" x14ac:dyDescent="0.25">
      <c r="A833" s="37" t="s">
        <v>1609</v>
      </c>
      <c r="B833" s="37" t="s">
        <v>1610</v>
      </c>
      <c r="C833" s="37"/>
      <c r="D833" s="37" t="s">
        <v>1611</v>
      </c>
      <c r="E833" s="37" t="s">
        <v>1373</v>
      </c>
      <c r="F833" s="37" t="s">
        <v>1555</v>
      </c>
      <c r="G833" s="37" t="s">
        <v>18</v>
      </c>
      <c r="H833" s="37" t="s">
        <v>1109</v>
      </c>
      <c r="I833" s="37" t="s">
        <v>1556</v>
      </c>
      <c r="J833" s="38" t="s">
        <v>1612</v>
      </c>
      <c r="K833" s="38" t="s">
        <v>1557</v>
      </c>
      <c r="L833" s="37" t="s">
        <v>1558</v>
      </c>
      <c r="M833" s="37"/>
      <c r="N833" s="37"/>
      <c r="O833" s="37"/>
      <c r="P833" s="37" t="s">
        <v>1465</v>
      </c>
      <c r="Q833" s="37" t="s">
        <v>2417</v>
      </c>
      <c r="R833" s="40">
        <v>44805</v>
      </c>
      <c r="U833" s="42"/>
    </row>
    <row r="834" spans="1:21" x14ac:dyDescent="0.25">
      <c r="U834" s="42"/>
    </row>
    <row r="835" spans="1:21" x14ac:dyDescent="0.25">
      <c r="U835" s="42"/>
    </row>
    <row r="836" spans="1:21" x14ac:dyDescent="0.25">
      <c r="U836" s="42"/>
    </row>
    <row r="837" spans="1:21" x14ac:dyDescent="0.25">
      <c r="U837" s="42"/>
    </row>
    <row r="838" spans="1:21" x14ac:dyDescent="0.25">
      <c r="U838" s="42"/>
    </row>
    <row r="839" spans="1:21" x14ac:dyDescent="0.25">
      <c r="U839" s="42"/>
    </row>
    <row r="840" spans="1:21" x14ac:dyDescent="0.25">
      <c r="U840" s="42"/>
    </row>
    <row r="841" spans="1:21" x14ac:dyDescent="0.25">
      <c r="U841" s="42"/>
    </row>
    <row r="842" spans="1:21" x14ac:dyDescent="0.25">
      <c r="U842" s="42"/>
    </row>
    <row r="843" spans="1:21" x14ac:dyDescent="0.25">
      <c r="U843" s="42"/>
    </row>
    <row r="844" spans="1:21" x14ac:dyDescent="0.25">
      <c r="U844" s="42"/>
    </row>
    <row r="845" spans="1:21" x14ac:dyDescent="0.25">
      <c r="U845" s="42"/>
    </row>
    <row r="846" spans="1:21" x14ac:dyDescent="0.25">
      <c r="U846" s="42"/>
    </row>
    <row r="847" spans="1:21" x14ac:dyDescent="0.25">
      <c r="U847" s="42"/>
    </row>
    <row r="848" spans="1:21" x14ac:dyDescent="0.25">
      <c r="U848" s="42"/>
    </row>
    <row r="849" spans="21:21" x14ac:dyDescent="0.25">
      <c r="U849" s="42"/>
    </row>
    <row r="850" spans="21:21" x14ac:dyDescent="0.25">
      <c r="U850" s="42"/>
    </row>
    <row r="851" spans="21:21" x14ac:dyDescent="0.25">
      <c r="U851" s="42"/>
    </row>
    <row r="852" spans="21:21" x14ac:dyDescent="0.25">
      <c r="U852" s="42"/>
    </row>
    <row r="853" spans="21:21" x14ac:dyDescent="0.25">
      <c r="U853" s="42"/>
    </row>
    <row r="854" spans="21:21" x14ac:dyDescent="0.25">
      <c r="U854" s="42"/>
    </row>
    <row r="855" spans="21:21" x14ac:dyDescent="0.25">
      <c r="U855" s="42"/>
    </row>
    <row r="856" spans="21:21" x14ac:dyDescent="0.25">
      <c r="U856" s="42"/>
    </row>
    <row r="857" spans="21:21" x14ac:dyDescent="0.25">
      <c r="U857" s="42"/>
    </row>
    <row r="858" spans="21:21" x14ac:dyDescent="0.25">
      <c r="U858" s="42"/>
    </row>
    <row r="859" spans="21:21" x14ac:dyDescent="0.25">
      <c r="U859" s="42"/>
    </row>
    <row r="860" spans="21:21" x14ac:dyDescent="0.25">
      <c r="U860" s="42"/>
    </row>
    <row r="861" spans="21:21" x14ac:dyDescent="0.25">
      <c r="U861" s="42"/>
    </row>
    <row r="862" spans="21:21" x14ac:dyDescent="0.25">
      <c r="U862" s="42"/>
    </row>
    <row r="863" spans="21:21" x14ac:dyDescent="0.25">
      <c r="U863" s="42"/>
    </row>
    <row r="864" spans="21:21" x14ac:dyDescent="0.25">
      <c r="U864" s="42"/>
    </row>
    <row r="865" spans="21:21" x14ac:dyDescent="0.25">
      <c r="U865" s="42"/>
    </row>
    <row r="866" spans="21:21" x14ac:dyDescent="0.25">
      <c r="U866" s="42"/>
    </row>
    <row r="867" spans="21:21" x14ac:dyDescent="0.25">
      <c r="U867" s="42"/>
    </row>
    <row r="868" spans="21:21" x14ac:dyDescent="0.25">
      <c r="U868" s="42"/>
    </row>
    <row r="869" spans="21:21" x14ac:dyDescent="0.25">
      <c r="U869" s="42"/>
    </row>
    <row r="870" spans="21:21" x14ac:dyDescent="0.25">
      <c r="U870" s="42"/>
    </row>
    <row r="871" spans="21:21" x14ac:dyDescent="0.25">
      <c r="U871" s="42"/>
    </row>
    <row r="872" spans="21:21" x14ac:dyDescent="0.25">
      <c r="U872" s="42"/>
    </row>
    <row r="873" spans="21:21" x14ac:dyDescent="0.25">
      <c r="U873" s="42"/>
    </row>
    <row r="874" spans="21:21" x14ac:dyDescent="0.25">
      <c r="U874" s="42"/>
    </row>
    <row r="875" spans="21:21" x14ac:dyDescent="0.25">
      <c r="U875" s="42"/>
    </row>
    <row r="876" spans="21:21" x14ac:dyDescent="0.25">
      <c r="U876" s="42"/>
    </row>
    <row r="877" spans="21:21" x14ac:dyDescent="0.25">
      <c r="U877" s="42"/>
    </row>
    <row r="878" spans="21:21" x14ac:dyDescent="0.25">
      <c r="U878" s="42"/>
    </row>
    <row r="879" spans="21:21" x14ac:dyDescent="0.25">
      <c r="U879" s="42"/>
    </row>
    <row r="880" spans="21:21" x14ac:dyDescent="0.25">
      <c r="U880" s="42"/>
    </row>
    <row r="881" spans="21:21" x14ac:dyDescent="0.25">
      <c r="U881" s="42"/>
    </row>
    <row r="882" spans="21:21" x14ac:dyDescent="0.25">
      <c r="U882" s="42"/>
    </row>
    <row r="883" spans="21:21" x14ac:dyDescent="0.25">
      <c r="U883" s="42"/>
    </row>
    <row r="884" spans="21:21" x14ac:dyDescent="0.25">
      <c r="U884" s="42"/>
    </row>
    <row r="885" spans="21:21" x14ac:dyDescent="0.25">
      <c r="U885" s="42"/>
    </row>
    <row r="886" spans="21:21" x14ac:dyDescent="0.25">
      <c r="U886" s="42"/>
    </row>
    <row r="887" spans="21:21" x14ac:dyDescent="0.25">
      <c r="U887" s="42"/>
    </row>
    <row r="888" spans="21:21" x14ac:dyDescent="0.25">
      <c r="U888" s="42"/>
    </row>
    <row r="889" spans="21:21" x14ac:dyDescent="0.25">
      <c r="U889" s="42"/>
    </row>
    <row r="890" spans="21:21" x14ac:dyDescent="0.25">
      <c r="U890" s="42"/>
    </row>
    <row r="891" spans="21:21" x14ac:dyDescent="0.25">
      <c r="U891" s="42"/>
    </row>
    <row r="892" spans="21:21" x14ac:dyDescent="0.25">
      <c r="U892" s="42"/>
    </row>
    <row r="893" spans="21:21" x14ac:dyDescent="0.25">
      <c r="U893" s="42"/>
    </row>
    <row r="894" spans="21:21" x14ac:dyDescent="0.25">
      <c r="U894" s="42"/>
    </row>
    <row r="895" spans="21:21" x14ac:dyDescent="0.25">
      <c r="U895" s="42"/>
    </row>
    <row r="896" spans="21:21" x14ac:dyDescent="0.25">
      <c r="U896" s="42"/>
    </row>
    <row r="897" spans="21:21" x14ac:dyDescent="0.25">
      <c r="U897" s="42"/>
    </row>
    <row r="898" spans="21:21" x14ac:dyDescent="0.25">
      <c r="U898" s="42"/>
    </row>
    <row r="899" spans="21:21" x14ac:dyDescent="0.25">
      <c r="U899" s="42"/>
    </row>
    <row r="900" spans="21:21" x14ac:dyDescent="0.25">
      <c r="U900" s="42"/>
    </row>
    <row r="901" spans="21:21" x14ac:dyDescent="0.25">
      <c r="U901" s="42"/>
    </row>
    <row r="902" spans="21:21" x14ac:dyDescent="0.25">
      <c r="U902" s="42"/>
    </row>
    <row r="903" spans="21:21" x14ac:dyDescent="0.25">
      <c r="U903" s="42"/>
    </row>
    <row r="904" spans="21:21" x14ac:dyDescent="0.25">
      <c r="U904" s="42"/>
    </row>
    <row r="905" spans="21:21" x14ac:dyDescent="0.25">
      <c r="U905" s="42"/>
    </row>
    <row r="906" spans="21:21" x14ac:dyDescent="0.25">
      <c r="U906" s="42"/>
    </row>
    <row r="907" spans="21:21" x14ac:dyDescent="0.25">
      <c r="U907" s="42"/>
    </row>
    <row r="908" spans="21:21" x14ac:dyDescent="0.25">
      <c r="U908" s="42"/>
    </row>
    <row r="909" spans="21:21" x14ac:dyDescent="0.25">
      <c r="U909" s="42"/>
    </row>
    <row r="910" spans="21:21" x14ac:dyDescent="0.25">
      <c r="U910" s="42"/>
    </row>
    <row r="911" spans="21:21" x14ac:dyDescent="0.25">
      <c r="U911" s="42"/>
    </row>
    <row r="912" spans="21:21" x14ac:dyDescent="0.25">
      <c r="U912" s="42"/>
    </row>
    <row r="913" spans="21:21" x14ac:dyDescent="0.25">
      <c r="U913" s="42"/>
    </row>
    <row r="914" spans="21:21" x14ac:dyDescent="0.25">
      <c r="U914" s="42"/>
    </row>
    <row r="915" spans="21:21" x14ac:dyDescent="0.25">
      <c r="U915" s="42"/>
    </row>
    <row r="916" spans="21:21" x14ac:dyDescent="0.25">
      <c r="U916" s="42"/>
    </row>
    <row r="917" spans="21:21" x14ac:dyDescent="0.25">
      <c r="U917" s="42"/>
    </row>
    <row r="918" spans="21:21" x14ac:dyDescent="0.25">
      <c r="U918" s="42"/>
    </row>
    <row r="919" spans="21:21" x14ac:dyDescent="0.25">
      <c r="U919" s="42"/>
    </row>
    <row r="920" spans="21:21" x14ac:dyDescent="0.25">
      <c r="U920" s="42"/>
    </row>
    <row r="921" spans="21:21" x14ac:dyDescent="0.25">
      <c r="U921" s="42"/>
    </row>
    <row r="922" spans="21:21" x14ac:dyDescent="0.25">
      <c r="U922" s="42"/>
    </row>
    <row r="923" spans="21:21" x14ac:dyDescent="0.25">
      <c r="U923" s="42"/>
    </row>
    <row r="924" spans="21:21" x14ac:dyDescent="0.25">
      <c r="U924" s="42"/>
    </row>
    <row r="925" spans="21:21" x14ac:dyDescent="0.25">
      <c r="U925" s="42"/>
    </row>
    <row r="926" spans="21:21" x14ac:dyDescent="0.25">
      <c r="U926" s="42"/>
    </row>
    <row r="927" spans="21:21" x14ac:dyDescent="0.25">
      <c r="U927" s="42"/>
    </row>
    <row r="928" spans="21:21" x14ac:dyDescent="0.25">
      <c r="U928" s="42"/>
    </row>
    <row r="929" spans="21:21" x14ac:dyDescent="0.25">
      <c r="U929" s="42"/>
    </row>
    <row r="930" spans="21:21" x14ac:dyDescent="0.25">
      <c r="U930" s="42"/>
    </row>
    <row r="931" spans="21:21" x14ac:dyDescent="0.25">
      <c r="U931" s="42"/>
    </row>
    <row r="932" spans="21:21" x14ac:dyDescent="0.25">
      <c r="U932" s="42"/>
    </row>
    <row r="933" spans="21:21" x14ac:dyDescent="0.25">
      <c r="U933" s="42"/>
    </row>
    <row r="934" spans="21:21" x14ac:dyDescent="0.25">
      <c r="U934" s="42"/>
    </row>
    <row r="935" spans="21:21" x14ac:dyDescent="0.25">
      <c r="U935" s="42"/>
    </row>
    <row r="936" spans="21:21" x14ac:dyDescent="0.25">
      <c r="U936" s="42"/>
    </row>
    <row r="937" spans="21:21" x14ac:dyDescent="0.25">
      <c r="U937" s="42"/>
    </row>
    <row r="938" spans="21:21" x14ac:dyDescent="0.25">
      <c r="U938" s="42"/>
    </row>
    <row r="939" spans="21:21" x14ac:dyDescent="0.25">
      <c r="U939" s="42"/>
    </row>
    <row r="940" spans="21:21" x14ac:dyDescent="0.25">
      <c r="U940" s="42"/>
    </row>
    <row r="941" spans="21:21" x14ac:dyDescent="0.25">
      <c r="U941" s="42"/>
    </row>
    <row r="942" spans="21:21" x14ac:dyDescent="0.25">
      <c r="U942" s="42"/>
    </row>
    <row r="943" spans="21:21" x14ac:dyDescent="0.25">
      <c r="U943" s="42"/>
    </row>
    <row r="944" spans="21:21" x14ac:dyDescent="0.25">
      <c r="U944" s="42"/>
    </row>
    <row r="945" spans="21:21" x14ac:dyDescent="0.25">
      <c r="U945" s="42"/>
    </row>
    <row r="946" spans="21:21" x14ac:dyDescent="0.25">
      <c r="U946" s="42"/>
    </row>
    <row r="947" spans="21:21" x14ac:dyDescent="0.25">
      <c r="U947" s="42"/>
    </row>
    <row r="948" spans="21:21" x14ac:dyDescent="0.25">
      <c r="U948" s="42"/>
    </row>
    <row r="949" spans="21:21" x14ac:dyDescent="0.25">
      <c r="U949" s="42"/>
    </row>
    <row r="950" spans="21:21" x14ac:dyDescent="0.25">
      <c r="U950" s="42"/>
    </row>
    <row r="951" spans="21:21" x14ac:dyDescent="0.25">
      <c r="U951" s="42"/>
    </row>
    <row r="952" spans="21:21" x14ac:dyDescent="0.25">
      <c r="U952" s="42"/>
    </row>
    <row r="953" spans="21:21" x14ac:dyDescent="0.25">
      <c r="U953" s="42"/>
    </row>
    <row r="954" spans="21:21" x14ac:dyDescent="0.25">
      <c r="U954" s="42"/>
    </row>
    <row r="955" spans="21:21" x14ac:dyDescent="0.25">
      <c r="U955" s="42"/>
    </row>
    <row r="956" spans="21:21" x14ac:dyDescent="0.25">
      <c r="U956" s="42"/>
    </row>
    <row r="957" spans="21:21" x14ac:dyDescent="0.25">
      <c r="U957" s="42"/>
    </row>
    <row r="958" spans="21:21" x14ac:dyDescent="0.25">
      <c r="U958" s="42"/>
    </row>
    <row r="959" spans="21:21" x14ac:dyDescent="0.25">
      <c r="U959" s="42"/>
    </row>
    <row r="960" spans="21:21" x14ac:dyDescent="0.25">
      <c r="U960" s="42"/>
    </row>
    <row r="961" spans="21:21" x14ac:dyDescent="0.25">
      <c r="U961" s="42"/>
    </row>
    <row r="962" spans="21:21" x14ac:dyDescent="0.25">
      <c r="U962" s="42"/>
    </row>
    <row r="963" spans="21:21" x14ac:dyDescent="0.25">
      <c r="U963" s="42"/>
    </row>
    <row r="964" spans="21:21" x14ac:dyDescent="0.25">
      <c r="U964" s="42"/>
    </row>
    <row r="965" spans="21:21" x14ac:dyDescent="0.25">
      <c r="U965" s="42"/>
    </row>
    <row r="966" spans="21:21" x14ac:dyDescent="0.25">
      <c r="U966" s="42"/>
    </row>
    <row r="967" spans="21:21" x14ac:dyDescent="0.25">
      <c r="U967" s="42"/>
    </row>
    <row r="968" spans="21:21" x14ac:dyDescent="0.25">
      <c r="U968" s="42"/>
    </row>
    <row r="969" spans="21:21" x14ac:dyDescent="0.25">
      <c r="U969" s="42"/>
    </row>
    <row r="970" spans="21:21" x14ac:dyDescent="0.25">
      <c r="U970" s="42"/>
    </row>
    <row r="971" spans="21:21" x14ac:dyDescent="0.25">
      <c r="U971" s="42"/>
    </row>
    <row r="972" spans="21:21" x14ac:dyDescent="0.25">
      <c r="U972" s="42"/>
    </row>
    <row r="973" spans="21:21" x14ac:dyDescent="0.25">
      <c r="U973" s="42"/>
    </row>
    <row r="974" spans="21:21" x14ac:dyDescent="0.25">
      <c r="U974" s="42"/>
    </row>
    <row r="975" spans="21:21" x14ac:dyDescent="0.25">
      <c r="U975" s="42"/>
    </row>
    <row r="976" spans="21:21" x14ac:dyDescent="0.25">
      <c r="U976" s="42"/>
    </row>
    <row r="977" spans="21:21" x14ac:dyDescent="0.25">
      <c r="U977" s="42"/>
    </row>
    <row r="978" spans="21:21" x14ac:dyDescent="0.25">
      <c r="U978" s="42"/>
    </row>
    <row r="979" spans="21:21" x14ac:dyDescent="0.25">
      <c r="U979" s="42"/>
    </row>
    <row r="980" spans="21:21" x14ac:dyDescent="0.25">
      <c r="U980" s="42"/>
    </row>
    <row r="981" spans="21:21" x14ac:dyDescent="0.25">
      <c r="U981" s="42"/>
    </row>
    <row r="982" spans="21:21" x14ac:dyDescent="0.25">
      <c r="U982" s="42"/>
    </row>
    <row r="983" spans="21:21" x14ac:dyDescent="0.25">
      <c r="U983" s="42"/>
    </row>
    <row r="984" spans="21:21" x14ac:dyDescent="0.25">
      <c r="U984" s="42"/>
    </row>
    <row r="985" spans="21:21" x14ac:dyDescent="0.25">
      <c r="U985" s="42"/>
    </row>
    <row r="986" spans="21:21" x14ac:dyDescent="0.25">
      <c r="U986" s="42"/>
    </row>
    <row r="987" spans="21:21" x14ac:dyDescent="0.25">
      <c r="U987" s="42"/>
    </row>
    <row r="988" spans="21:21" x14ac:dyDescent="0.25">
      <c r="U988" s="42"/>
    </row>
    <row r="989" spans="21:21" x14ac:dyDescent="0.25">
      <c r="U989" s="42"/>
    </row>
    <row r="990" spans="21:21" x14ac:dyDescent="0.25">
      <c r="U990" s="42"/>
    </row>
    <row r="991" spans="21:21" x14ac:dyDescent="0.25">
      <c r="U991" s="42"/>
    </row>
    <row r="992" spans="21:21" x14ac:dyDescent="0.25">
      <c r="U992" s="42"/>
    </row>
    <row r="993" spans="21:21" x14ac:dyDescent="0.25">
      <c r="U993" s="42"/>
    </row>
    <row r="994" spans="21:21" x14ac:dyDescent="0.25">
      <c r="U994" s="42"/>
    </row>
    <row r="995" spans="21:21" x14ac:dyDescent="0.25">
      <c r="U995" s="42"/>
    </row>
    <row r="996" spans="21:21" x14ac:dyDescent="0.25">
      <c r="U996" s="42"/>
    </row>
    <row r="997" spans="21:21" x14ac:dyDescent="0.25">
      <c r="U997" s="42"/>
    </row>
    <row r="998" spans="21:21" x14ac:dyDescent="0.25">
      <c r="U998" s="42"/>
    </row>
    <row r="999" spans="21:21" x14ac:dyDescent="0.25">
      <c r="U999" s="42"/>
    </row>
    <row r="1000" spans="21:21" x14ac:dyDescent="0.25">
      <c r="U1000" s="42"/>
    </row>
    <row r="1001" spans="21:21" x14ac:dyDescent="0.25">
      <c r="U1001" s="42"/>
    </row>
    <row r="1002" spans="21:21" x14ac:dyDescent="0.25">
      <c r="U1002" s="42"/>
    </row>
    <row r="1003" spans="21:21" x14ac:dyDescent="0.25">
      <c r="U1003" s="42"/>
    </row>
    <row r="1004" spans="21:21" x14ac:dyDescent="0.25">
      <c r="U1004" s="42"/>
    </row>
    <row r="1005" spans="21:21" x14ac:dyDescent="0.25">
      <c r="U1005" s="42"/>
    </row>
    <row r="1006" spans="21:21" x14ac:dyDescent="0.25">
      <c r="U1006" s="42"/>
    </row>
    <row r="1007" spans="21:21" x14ac:dyDescent="0.25">
      <c r="U1007" s="42"/>
    </row>
    <row r="1008" spans="21:21" x14ac:dyDescent="0.25">
      <c r="U1008" s="42"/>
    </row>
    <row r="1009" spans="21:21" x14ac:dyDescent="0.25">
      <c r="U1009" s="42"/>
    </row>
    <row r="1010" spans="21:21" x14ac:dyDescent="0.25">
      <c r="U1010" s="42"/>
    </row>
    <row r="1011" spans="21:21" x14ac:dyDescent="0.25">
      <c r="U1011" s="42"/>
    </row>
    <row r="1012" spans="21:21" x14ac:dyDescent="0.25">
      <c r="U1012" s="42"/>
    </row>
    <row r="1013" spans="21:21" x14ac:dyDescent="0.25">
      <c r="U1013" s="42"/>
    </row>
    <row r="1014" spans="21:21" x14ac:dyDescent="0.25">
      <c r="U1014" s="42"/>
    </row>
    <row r="1015" spans="21:21" x14ac:dyDescent="0.25">
      <c r="U1015" s="42"/>
    </row>
    <row r="1016" spans="21:21" x14ac:dyDescent="0.25">
      <c r="U1016" s="42"/>
    </row>
    <row r="1017" spans="21:21" x14ac:dyDescent="0.25">
      <c r="U1017" s="42"/>
    </row>
    <row r="1018" spans="21:21" x14ac:dyDescent="0.25">
      <c r="U1018" s="42"/>
    </row>
    <row r="1019" spans="21:21" x14ac:dyDescent="0.25">
      <c r="U1019" s="42"/>
    </row>
    <row r="1020" spans="21:21" x14ac:dyDescent="0.25">
      <c r="U1020" s="42"/>
    </row>
    <row r="1021" spans="21:21" x14ac:dyDescent="0.25">
      <c r="U1021" s="42"/>
    </row>
    <row r="1022" spans="21:21" x14ac:dyDescent="0.25">
      <c r="U1022" s="42"/>
    </row>
    <row r="1023" spans="21:21" x14ac:dyDescent="0.25">
      <c r="U1023" s="42"/>
    </row>
    <row r="1024" spans="21:21" x14ac:dyDescent="0.25">
      <c r="U1024" s="42"/>
    </row>
    <row r="1025" spans="21:21" x14ac:dyDescent="0.25">
      <c r="U1025" s="42"/>
    </row>
    <row r="1026" spans="21:21" x14ac:dyDescent="0.25">
      <c r="U1026" s="42"/>
    </row>
    <row r="1027" spans="21:21" x14ac:dyDescent="0.25">
      <c r="U1027" s="42"/>
    </row>
    <row r="1028" spans="21:21" x14ac:dyDescent="0.25">
      <c r="U1028" s="42"/>
    </row>
    <row r="1029" spans="21:21" x14ac:dyDescent="0.25">
      <c r="U1029" s="42"/>
    </row>
    <row r="1030" spans="21:21" x14ac:dyDescent="0.25">
      <c r="U1030" s="42"/>
    </row>
    <row r="1031" spans="21:21" x14ac:dyDescent="0.25">
      <c r="U1031" s="42"/>
    </row>
    <row r="1032" spans="21:21" x14ac:dyDescent="0.25">
      <c r="U1032" s="42"/>
    </row>
    <row r="1033" spans="21:21" x14ac:dyDescent="0.25">
      <c r="U1033" s="42"/>
    </row>
    <row r="1034" spans="21:21" x14ac:dyDescent="0.25">
      <c r="U1034" s="42"/>
    </row>
    <row r="1035" spans="21:21" x14ac:dyDescent="0.25">
      <c r="U1035" s="42"/>
    </row>
    <row r="1036" spans="21:21" x14ac:dyDescent="0.25">
      <c r="U1036" s="42"/>
    </row>
    <row r="1037" spans="21:21" x14ac:dyDescent="0.25">
      <c r="U1037" s="42"/>
    </row>
    <row r="1038" spans="21:21" x14ac:dyDescent="0.25">
      <c r="U1038" s="42"/>
    </row>
    <row r="1039" spans="21:21" x14ac:dyDescent="0.25">
      <c r="U1039" s="42"/>
    </row>
    <row r="1040" spans="21:21" x14ac:dyDescent="0.25">
      <c r="U1040" s="42"/>
    </row>
    <row r="1041" spans="21:21" x14ac:dyDescent="0.25">
      <c r="U1041" s="42"/>
    </row>
    <row r="1042" spans="21:21" x14ac:dyDescent="0.25">
      <c r="U1042" s="42"/>
    </row>
    <row r="1043" spans="21:21" x14ac:dyDescent="0.25">
      <c r="U1043" s="42"/>
    </row>
    <row r="1044" spans="21:21" x14ac:dyDescent="0.25">
      <c r="U1044" s="42"/>
    </row>
    <row r="1045" spans="21:21" x14ac:dyDescent="0.25">
      <c r="U1045" s="42"/>
    </row>
    <row r="1046" spans="21:21" x14ac:dyDescent="0.25">
      <c r="U1046" s="42"/>
    </row>
    <row r="1047" spans="21:21" x14ac:dyDescent="0.25">
      <c r="U1047" s="42"/>
    </row>
    <row r="1048" spans="21:21" x14ac:dyDescent="0.25">
      <c r="U1048" s="42"/>
    </row>
    <row r="1049" spans="21:21" x14ac:dyDescent="0.25">
      <c r="U1049" s="42"/>
    </row>
    <row r="1050" spans="21:21" x14ac:dyDescent="0.25">
      <c r="U1050" s="42"/>
    </row>
    <row r="1051" spans="21:21" x14ac:dyDescent="0.25">
      <c r="U1051" s="42"/>
    </row>
    <row r="1052" spans="21:21" x14ac:dyDescent="0.25">
      <c r="U1052" s="42"/>
    </row>
    <row r="1053" spans="21:21" x14ac:dyDescent="0.25">
      <c r="U1053" s="42"/>
    </row>
    <row r="1054" spans="21:21" x14ac:dyDescent="0.25">
      <c r="U1054" s="42"/>
    </row>
    <row r="1055" spans="21:21" x14ac:dyDescent="0.25">
      <c r="U1055" s="42"/>
    </row>
    <row r="1056" spans="21:21" x14ac:dyDescent="0.25">
      <c r="U1056" s="42"/>
    </row>
    <row r="1057" spans="21:21" x14ac:dyDescent="0.25">
      <c r="U1057" s="42"/>
    </row>
    <row r="1058" spans="21:21" x14ac:dyDescent="0.25">
      <c r="U1058" s="42"/>
    </row>
    <row r="1059" spans="21:21" x14ac:dyDescent="0.25">
      <c r="U1059" s="42"/>
    </row>
    <row r="1060" spans="21:21" x14ac:dyDescent="0.25">
      <c r="U1060" s="42"/>
    </row>
    <row r="1061" spans="21:21" x14ac:dyDescent="0.25">
      <c r="U1061" s="42"/>
    </row>
    <row r="1062" spans="21:21" x14ac:dyDescent="0.25">
      <c r="U1062" s="42"/>
    </row>
    <row r="1063" spans="21:21" x14ac:dyDescent="0.25">
      <c r="U1063" s="42"/>
    </row>
    <row r="1064" spans="21:21" x14ac:dyDescent="0.25">
      <c r="U1064" s="42"/>
    </row>
    <row r="1065" spans="21:21" x14ac:dyDescent="0.25">
      <c r="U1065" s="42"/>
    </row>
    <row r="1066" spans="21:21" x14ac:dyDescent="0.25">
      <c r="U1066" s="42"/>
    </row>
    <row r="1067" spans="21:21" x14ac:dyDescent="0.25">
      <c r="U1067" s="42"/>
    </row>
    <row r="1068" spans="21:21" x14ac:dyDescent="0.25">
      <c r="U1068" s="42"/>
    </row>
    <row r="1069" spans="21:21" x14ac:dyDescent="0.25">
      <c r="U1069" s="42"/>
    </row>
    <row r="1070" spans="21:21" x14ac:dyDescent="0.25">
      <c r="U1070" s="42"/>
    </row>
    <row r="1071" spans="21:21" x14ac:dyDescent="0.25">
      <c r="U1071" s="42"/>
    </row>
    <row r="1072" spans="21:21" x14ac:dyDescent="0.25">
      <c r="U1072" s="42"/>
    </row>
    <row r="1073" spans="21:21" x14ac:dyDescent="0.25">
      <c r="U1073" s="42"/>
    </row>
    <row r="1074" spans="21:21" x14ac:dyDescent="0.25">
      <c r="U1074" s="42"/>
    </row>
    <row r="1075" spans="21:21" x14ac:dyDescent="0.25">
      <c r="U1075" s="42"/>
    </row>
    <row r="1076" spans="21:21" x14ac:dyDescent="0.25">
      <c r="U1076" s="42"/>
    </row>
    <row r="1077" spans="21:21" x14ac:dyDescent="0.25">
      <c r="U1077" s="42"/>
    </row>
    <row r="1078" spans="21:21" x14ac:dyDescent="0.25">
      <c r="U1078" s="42"/>
    </row>
    <row r="1079" spans="21:21" x14ac:dyDescent="0.25">
      <c r="U1079" s="42"/>
    </row>
    <row r="1080" spans="21:21" x14ac:dyDescent="0.25">
      <c r="U1080" s="42"/>
    </row>
    <row r="1081" spans="21:21" x14ac:dyDescent="0.25">
      <c r="U1081" s="42"/>
    </row>
    <row r="1082" spans="21:21" x14ac:dyDescent="0.25">
      <c r="U1082" s="42"/>
    </row>
    <row r="1083" spans="21:21" x14ac:dyDescent="0.25">
      <c r="U1083" s="42"/>
    </row>
    <row r="1084" spans="21:21" x14ac:dyDescent="0.25">
      <c r="U1084" s="42"/>
    </row>
    <row r="1085" spans="21:21" x14ac:dyDescent="0.25">
      <c r="U1085" s="42"/>
    </row>
    <row r="1086" spans="21:21" x14ac:dyDescent="0.25">
      <c r="U1086" s="42"/>
    </row>
    <row r="1087" spans="21:21" x14ac:dyDescent="0.25">
      <c r="U1087" s="42"/>
    </row>
    <row r="1088" spans="21:21" x14ac:dyDescent="0.25">
      <c r="U1088" s="42"/>
    </row>
    <row r="1089" spans="21:21" x14ac:dyDescent="0.25">
      <c r="U1089" s="42"/>
    </row>
    <row r="1090" spans="21:21" x14ac:dyDescent="0.25">
      <c r="U1090" s="42"/>
    </row>
    <row r="1091" spans="21:21" x14ac:dyDescent="0.25">
      <c r="U1091" s="42"/>
    </row>
    <row r="1092" spans="21:21" x14ac:dyDescent="0.25">
      <c r="U1092" s="42"/>
    </row>
    <row r="1093" spans="21:21" x14ac:dyDescent="0.25">
      <c r="U1093" s="42"/>
    </row>
    <row r="1094" spans="21:21" x14ac:dyDescent="0.25">
      <c r="U1094" s="42"/>
    </row>
    <row r="1095" spans="21:21" x14ac:dyDescent="0.25">
      <c r="U1095" s="42"/>
    </row>
    <row r="1096" spans="21:21" x14ac:dyDescent="0.25">
      <c r="U1096" s="42"/>
    </row>
    <row r="1097" spans="21:21" x14ac:dyDescent="0.25">
      <c r="U1097" s="42"/>
    </row>
    <row r="1098" spans="21:21" x14ac:dyDescent="0.25">
      <c r="U1098" s="42"/>
    </row>
    <row r="1099" spans="21:21" x14ac:dyDescent="0.25">
      <c r="U1099" s="42"/>
    </row>
    <row r="1100" spans="21:21" x14ac:dyDescent="0.25">
      <c r="U1100" s="42"/>
    </row>
    <row r="1101" spans="21:21" x14ac:dyDescent="0.25">
      <c r="U1101" s="42"/>
    </row>
    <row r="1102" spans="21:21" x14ac:dyDescent="0.25">
      <c r="U1102" s="42"/>
    </row>
    <row r="1103" spans="21:21" x14ac:dyDescent="0.25">
      <c r="U1103" s="42"/>
    </row>
    <row r="1104" spans="21:21" x14ac:dyDescent="0.25">
      <c r="U1104" s="42"/>
    </row>
    <row r="1105" spans="21:21" x14ac:dyDescent="0.25">
      <c r="U1105" s="42"/>
    </row>
    <row r="1106" spans="21:21" x14ac:dyDescent="0.25">
      <c r="U1106" s="42"/>
    </row>
    <row r="1107" spans="21:21" x14ac:dyDescent="0.25">
      <c r="U1107" s="42"/>
    </row>
    <row r="1108" spans="21:21" x14ac:dyDescent="0.25">
      <c r="U1108" s="42"/>
    </row>
    <row r="1109" spans="21:21" x14ac:dyDescent="0.25">
      <c r="U1109" s="42"/>
    </row>
    <row r="1110" spans="21:21" x14ac:dyDescent="0.25">
      <c r="U1110" s="42"/>
    </row>
    <row r="1111" spans="21:21" x14ac:dyDescent="0.25">
      <c r="U1111" s="42"/>
    </row>
    <row r="1112" spans="21:21" x14ac:dyDescent="0.25">
      <c r="U1112" s="42"/>
    </row>
    <row r="1113" spans="21:21" x14ac:dyDescent="0.25">
      <c r="U1113" s="42"/>
    </row>
    <row r="1114" spans="21:21" x14ac:dyDescent="0.25">
      <c r="U1114" s="42"/>
    </row>
    <row r="1115" spans="21:21" x14ac:dyDescent="0.25">
      <c r="U1115" s="42"/>
    </row>
    <row r="1116" spans="21:21" x14ac:dyDescent="0.25">
      <c r="U1116" s="42"/>
    </row>
    <row r="1117" spans="21:21" x14ac:dyDescent="0.25">
      <c r="U1117" s="42"/>
    </row>
    <row r="1118" spans="21:21" x14ac:dyDescent="0.25">
      <c r="U1118" s="42"/>
    </row>
    <row r="1119" spans="21:21" x14ac:dyDescent="0.25">
      <c r="U1119" s="42"/>
    </row>
    <row r="1120" spans="21:21" x14ac:dyDescent="0.25">
      <c r="U1120" s="42"/>
    </row>
    <row r="1121" spans="21:21" x14ac:dyDescent="0.25">
      <c r="U1121" s="42"/>
    </row>
    <row r="1122" spans="21:21" x14ac:dyDescent="0.25">
      <c r="U1122" s="42"/>
    </row>
    <row r="1123" spans="21:21" x14ac:dyDescent="0.25">
      <c r="U1123" s="42"/>
    </row>
    <row r="1124" spans="21:21" x14ac:dyDescent="0.25">
      <c r="U1124" s="42"/>
    </row>
    <row r="1125" spans="21:21" x14ac:dyDescent="0.25">
      <c r="U1125" s="42"/>
    </row>
    <row r="1126" spans="21:21" x14ac:dyDescent="0.25">
      <c r="U1126" s="42"/>
    </row>
    <row r="1127" spans="21:21" x14ac:dyDescent="0.25">
      <c r="U1127" s="42"/>
    </row>
    <row r="1128" spans="21:21" x14ac:dyDescent="0.25">
      <c r="U1128" s="42"/>
    </row>
    <row r="1129" spans="21:21" x14ac:dyDescent="0.25">
      <c r="U1129" s="42"/>
    </row>
    <row r="1130" spans="21:21" x14ac:dyDescent="0.25">
      <c r="U1130" s="42"/>
    </row>
    <row r="1131" spans="21:21" x14ac:dyDescent="0.25">
      <c r="U1131" s="42"/>
    </row>
    <row r="1132" spans="21:21" x14ac:dyDescent="0.25">
      <c r="U1132" s="42"/>
    </row>
    <row r="1133" spans="21:21" x14ac:dyDescent="0.25">
      <c r="U1133" s="42"/>
    </row>
    <row r="1134" spans="21:21" x14ac:dyDescent="0.25">
      <c r="U1134" s="42"/>
    </row>
    <row r="1135" spans="21:21" x14ac:dyDescent="0.25">
      <c r="U1135" s="42"/>
    </row>
    <row r="1136" spans="21:21" x14ac:dyDescent="0.25">
      <c r="U1136" s="42"/>
    </row>
    <row r="1137" spans="21:21" x14ac:dyDescent="0.25">
      <c r="U1137" s="42"/>
    </row>
    <row r="1138" spans="21:21" x14ac:dyDescent="0.25">
      <c r="U1138" s="42"/>
    </row>
    <row r="1139" spans="21:21" x14ac:dyDescent="0.25">
      <c r="U1139" s="42"/>
    </row>
    <row r="1140" spans="21:21" x14ac:dyDescent="0.25">
      <c r="U1140" s="42"/>
    </row>
    <row r="1141" spans="21:21" x14ac:dyDescent="0.25">
      <c r="U1141" s="42"/>
    </row>
    <row r="1142" spans="21:21" x14ac:dyDescent="0.25">
      <c r="U1142" s="42"/>
    </row>
    <row r="1143" spans="21:21" x14ac:dyDescent="0.25">
      <c r="U1143" s="42"/>
    </row>
    <row r="1144" spans="21:21" x14ac:dyDescent="0.25">
      <c r="U1144" s="42"/>
    </row>
    <row r="1145" spans="21:21" x14ac:dyDescent="0.25">
      <c r="U1145" s="42"/>
    </row>
    <row r="1146" spans="21:21" x14ac:dyDescent="0.25">
      <c r="U1146" s="42"/>
    </row>
    <row r="1147" spans="21:21" x14ac:dyDescent="0.25">
      <c r="U1147" s="42"/>
    </row>
    <row r="1148" spans="21:21" x14ac:dyDescent="0.25">
      <c r="U1148" s="42"/>
    </row>
    <row r="1149" spans="21:21" x14ac:dyDescent="0.25">
      <c r="U1149" s="42"/>
    </row>
    <row r="1150" spans="21:21" x14ac:dyDescent="0.25">
      <c r="U1150" s="42"/>
    </row>
    <row r="1151" spans="21:21" x14ac:dyDescent="0.25">
      <c r="U1151" s="42"/>
    </row>
    <row r="1152" spans="21:21" x14ac:dyDescent="0.25">
      <c r="U1152" s="42"/>
    </row>
    <row r="1153" spans="21:21" x14ac:dyDescent="0.25">
      <c r="U1153" s="42"/>
    </row>
    <row r="1154" spans="21:21" x14ac:dyDescent="0.25">
      <c r="U1154" s="42"/>
    </row>
    <row r="1155" spans="21:21" x14ac:dyDescent="0.25">
      <c r="U1155" s="42"/>
    </row>
    <row r="1156" spans="21:21" x14ac:dyDescent="0.25">
      <c r="U1156" s="42"/>
    </row>
    <row r="1157" spans="21:21" x14ac:dyDescent="0.25">
      <c r="U1157" s="42"/>
    </row>
    <row r="1158" spans="21:21" x14ac:dyDescent="0.25">
      <c r="U1158" s="42"/>
    </row>
    <row r="1159" spans="21:21" x14ac:dyDescent="0.25">
      <c r="U1159" s="42"/>
    </row>
    <row r="1160" spans="21:21" x14ac:dyDescent="0.25">
      <c r="U1160" s="42"/>
    </row>
    <row r="1161" spans="21:21" x14ac:dyDescent="0.25">
      <c r="U1161" s="42"/>
    </row>
    <row r="1162" spans="21:21" x14ac:dyDescent="0.25">
      <c r="U1162" s="42"/>
    </row>
    <row r="1163" spans="21:21" x14ac:dyDescent="0.25">
      <c r="U1163" s="42"/>
    </row>
    <row r="1164" spans="21:21" x14ac:dyDescent="0.25">
      <c r="U1164" s="42"/>
    </row>
    <row r="1165" spans="21:21" x14ac:dyDescent="0.25">
      <c r="U1165" s="42"/>
    </row>
    <row r="1166" spans="21:21" x14ac:dyDescent="0.25">
      <c r="U1166" s="42"/>
    </row>
    <row r="1167" spans="21:21" x14ac:dyDescent="0.25">
      <c r="U1167" s="42"/>
    </row>
    <row r="1168" spans="21:21" x14ac:dyDescent="0.25">
      <c r="U1168" s="42"/>
    </row>
    <row r="1169" spans="21:21" x14ac:dyDescent="0.25">
      <c r="U1169" s="42"/>
    </row>
    <row r="1170" spans="21:21" x14ac:dyDescent="0.25">
      <c r="U1170" s="42"/>
    </row>
    <row r="1171" spans="21:21" x14ac:dyDescent="0.25">
      <c r="U1171" s="42"/>
    </row>
    <row r="1172" spans="21:21" x14ac:dyDescent="0.25">
      <c r="U1172" s="42"/>
    </row>
    <row r="1173" spans="21:21" x14ac:dyDescent="0.25">
      <c r="U1173" s="42"/>
    </row>
    <row r="1174" spans="21:21" x14ac:dyDescent="0.25">
      <c r="U1174" s="42"/>
    </row>
    <row r="1175" spans="21:21" x14ac:dyDescent="0.25">
      <c r="U1175" s="42"/>
    </row>
    <row r="1176" spans="21:21" x14ac:dyDescent="0.25">
      <c r="U1176" s="42"/>
    </row>
    <row r="1177" spans="21:21" x14ac:dyDescent="0.25">
      <c r="U1177" s="42"/>
    </row>
    <row r="1178" spans="21:21" x14ac:dyDescent="0.25">
      <c r="U1178" s="42"/>
    </row>
    <row r="1179" spans="21:21" x14ac:dyDescent="0.25">
      <c r="U1179" s="42"/>
    </row>
    <row r="1180" spans="21:21" x14ac:dyDescent="0.25">
      <c r="U1180" s="42"/>
    </row>
    <row r="1181" spans="21:21" x14ac:dyDescent="0.25">
      <c r="U1181" s="42"/>
    </row>
    <row r="1182" spans="21:21" x14ac:dyDescent="0.25">
      <c r="U1182" s="42"/>
    </row>
    <row r="1183" spans="21:21" x14ac:dyDescent="0.25">
      <c r="U1183" s="42"/>
    </row>
    <row r="1184" spans="21:21" x14ac:dyDescent="0.25">
      <c r="U1184" s="42"/>
    </row>
    <row r="1185" spans="21:21" x14ac:dyDescent="0.25">
      <c r="U1185" s="42"/>
    </row>
    <row r="1186" spans="21:21" x14ac:dyDescent="0.25">
      <c r="U1186" s="42"/>
    </row>
    <row r="1187" spans="21:21" x14ac:dyDescent="0.25">
      <c r="U1187" s="42"/>
    </row>
    <row r="1188" spans="21:21" x14ac:dyDescent="0.25">
      <c r="U1188" s="42"/>
    </row>
    <row r="1189" spans="21:21" x14ac:dyDescent="0.25">
      <c r="U1189" s="42"/>
    </row>
    <row r="1190" spans="21:21" x14ac:dyDescent="0.25">
      <c r="U1190" s="42"/>
    </row>
    <row r="1191" spans="21:21" x14ac:dyDescent="0.25">
      <c r="U1191" s="42"/>
    </row>
    <row r="1192" spans="21:21" x14ac:dyDescent="0.25">
      <c r="U1192" s="42"/>
    </row>
    <row r="1193" spans="21:21" x14ac:dyDescent="0.25">
      <c r="U1193" s="42"/>
    </row>
    <row r="1194" spans="21:21" x14ac:dyDescent="0.25">
      <c r="U1194" s="42"/>
    </row>
    <row r="1195" spans="21:21" x14ac:dyDescent="0.25">
      <c r="U1195" s="42"/>
    </row>
    <row r="1196" spans="21:21" x14ac:dyDescent="0.25">
      <c r="U1196" s="42"/>
    </row>
    <row r="1197" spans="21:21" x14ac:dyDescent="0.25">
      <c r="U1197" s="42"/>
    </row>
    <row r="1198" spans="21:21" x14ac:dyDescent="0.25">
      <c r="U1198" s="42"/>
    </row>
    <row r="1199" spans="21:21" x14ac:dyDescent="0.25">
      <c r="U1199" s="42"/>
    </row>
    <row r="1200" spans="21:21" x14ac:dyDescent="0.25">
      <c r="U1200" s="42"/>
    </row>
    <row r="1201" spans="21:21" x14ac:dyDescent="0.25">
      <c r="U1201" s="42"/>
    </row>
    <row r="1202" spans="21:21" x14ac:dyDescent="0.25">
      <c r="U1202" s="42"/>
    </row>
    <row r="1203" spans="21:21" x14ac:dyDescent="0.25">
      <c r="U1203" s="42"/>
    </row>
    <row r="1204" spans="21:21" x14ac:dyDescent="0.25">
      <c r="U1204" s="42"/>
    </row>
    <row r="1205" spans="21:21" x14ac:dyDescent="0.25">
      <c r="U1205" s="42"/>
    </row>
    <row r="1206" spans="21:21" x14ac:dyDescent="0.25">
      <c r="U1206" s="42"/>
    </row>
    <row r="1207" spans="21:21" x14ac:dyDescent="0.25">
      <c r="U1207" s="42"/>
    </row>
    <row r="1208" spans="21:21" x14ac:dyDescent="0.25">
      <c r="U1208" s="42"/>
    </row>
    <row r="1209" spans="21:21" x14ac:dyDescent="0.25">
      <c r="U1209" s="42"/>
    </row>
    <row r="1210" spans="21:21" x14ac:dyDescent="0.25">
      <c r="U1210" s="42"/>
    </row>
    <row r="1211" spans="21:21" x14ac:dyDescent="0.25">
      <c r="U1211" s="42"/>
    </row>
    <row r="1212" spans="21:21" x14ac:dyDescent="0.25">
      <c r="U1212" s="42"/>
    </row>
    <row r="1213" spans="21:21" x14ac:dyDescent="0.25">
      <c r="U1213" s="42"/>
    </row>
    <row r="1214" spans="21:21" x14ac:dyDescent="0.25">
      <c r="U1214" s="42"/>
    </row>
    <row r="1215" spans="21:21" x14ac:dyDescent="0.25">
      <c r="U1215" s="42"/>
    </row>
    <row r="1216" spans="21:21" x14ac:dyDescent="0.25">
      <c r="U1216" s="42"/>
    </row>
    <row r="1217" spans="21:21" x14ac:dyDescent="0.25">
      <c r="U1217" s="42"/>
    </row>
    <row r="1218" spans="21:21" x14ac:dyDescent="0.25">
      <c r="U1218" s="42"/>
    </row>
    <row r="1219" spans="21:21" x14ac:dyDescent="0.25">
      <c r="U1219" s="42"/>
    </row>
    <row r="1220" spans="21:21" x14ac:dyDescent="0.25">
      <c r="U1220" s="42"/>
    </row>
    <row r="1221" spans="21:21" x14ac:dyDescent="0.25">
      <c r="U1221" s="42"/>
    </row>
    <row r="1222" spans="21:21" x14ac:dyDescent="0.25">
      <c r="U1222" s="42"/>
    </row>
    <row r="1223" spans="21:21" x14ac:dyDescent="0.25">
      <c r="U1223" s="42"/>
    </row>
    <row r="1224" spans="21:21" x14ac:dyDescent="0.25">
      <c r="U1224" s="42"/>
    </row>
    <row r="1225" spans="21:21" x14ac:dyDescent="0.25">
      <c r="U1225" s="42"/>
    </row>
    <row r="1226" spans="21:21" x14ac:dyDescent="0.25">
      <c r="U1226" s="42"/>
    </row>
    <row r="1227" spans="21:21" x14ac:dyDescent="0.25">
      <c r="U1227" s="42"/>
    </row>
    <row r="1228" spans="21:21" x14ac:dyDescent="0.25">
      <c r="U1228" s="42"/>
    </row>
    <row r="1229" spans="21:21" x14ac:dyDescent="0.25">
      <c r="U1229" s="42"/>
    </row>
    <row r="1230" spans="21:21" x14ac:dyDescent="0.25">
      <c r="U1230" s="42"/>
    </row>
    <row r="1231" spans="21:21" x14ac:dyDescent="0.25">
      <c r="U1231" s="42"/>
    </row>
    <row r="1232" spans="21:21" x14ac:dyDescent="0.25">
      <c r="U1232" s="42"/>
    </row>
    <row r="1233" spans="21:21" x14ac:dyDescent="0.25">
      <c r="U1233" s="42"/>
    </row>
    <row r="1234" spans="21:21" x14ac:dyDescent="0.25">
      <c r="U1234" s="42"/>
    </row>
    <row r="1235" spans="21:21" x14ac:dyDescent="0.25">
      <c r="U1235" s="42"/>
    </row>
    <row r="1236" spans="21:21" x14ac:dyDescent="0.25">
      <c r="U1236" s="42"/>
    </row>
    <row r="1237" spans="21:21" x14ac:dyDescent="0.25">
      <c r="U1237" s="42"/>
    </row>
    <row r="1238" spans="21:21" x14ac:dyDescent="0.25">
      <c r="U1238" s="42"/>
    </row>
    <row r="1239" spans="21:21" x14ac:dyDescent="0.25">
      <c r="U1239" s="42"/>
    </row>
    <row r="1240" spans="21:21" x14ac:dyDescent="0.25">
      <c r="U1240" s="42"/>
    </row>
    <row r="1241" spans="21:21" x14ac:dyDescent="0.25">
      <c r="U1241" s="42"/>
    </row>
    <row r="1242" spans="21:21" x14ac:dyDescent="0.25">
      <c r="U1242" s="42"/>
    </row>
    <row r="1243" spans="21:21" x14ac:dyDescent="0.25">
      <c r="U1243" s="42"/>
    </row>
    <row r="1244" spans="21:21" x14ac:dyDescent="0.25">
      <c r="U1244" s="42"/>
    </row>
    <row r="1245" spans="21:21" x14ac:dyDescent="0.25">
      <c r="U1245" s="42"/>
    </row>
    <row r="1246" spans="21:21" x14ac:dyDescent="0.25">
      <c r="U1246" s="42"/>
    </row>
    <row r="1247" spans="21:21" x14ac:dyDescent="0.25">
      <c r="U1247" s="42"/>
    </row>
    <row r="1248" spans="21:21" x14ac:dyDescent="0.25">
      <c r="U1248" s="42"/>
    </row>
    <row r="1249" spans="21:21" x14ac:dyDescent="0.25">
      <c r="U1249" s="42"/>
    </row>
    <row r="1250" spans="21:21" x14ac:dyDescent="0.25">
      <c r="U1250" s="42"/>
    </row>
    <row r="1251" spans="21:21" x14ac:dyDescent="0.25">
      <c r="U1251" s="42"/>
    </row>
    <row r="1252" spans="21:21" x14ac:dyDescent="0.25">
      <c r="U1252" s="42"/>
    </row>
    <row r="1253" spans="21:21" x14ac:dyDescent="0.25">
      <c r="U1253" s="42"/>
    </row>
    <row r="1254" spans="21:21" x14ac:dyDescent="0.25">
      <c r="U1254" s="42"/>
    </row>
    <row r="1255" spans="21:21" x14ac:dyDescent="0.25">
      <c r="U1255" s="42"/>
    </row>
    <row r="1256" spans="21:21" x14ac:dyDescent="0.25">
      <c r="U1256" s="42"/>
    </row>
    <row r="1257" spans="21:21" x14ac:dyDescent="0.25">
      <c r="U1257" s="42"/>
    </row>
    <row r="1258" spans="21:21" x14ac:dyDescent="0.25">
      <c r="U1258" s="42"/>
    </row>
    <row r="1259" spans="21:21" x14ac:dyDescent="0.25">
      <c r="U1259" s="42"/>
    </row>
    <row r="1260" spans="21:21" x14ac:dyDescent="0.25">
      <c r="U1260" s="42"/>
    </row>
    <row r="1261" spans="21:21" x14ac:dyDescent="0.25">
      <c r="U1261" s="42"/>
    </row>
    <row r="1262" spans="21:21" x14ac:dyDescent="0.25">
      <c r="U1262" s="42"/>
    </row>
    <row r="1263" spans="21:21" x14ac:dyDescent="0.25">
      <c r="U1263" s="42"/>
    </row>
    <row r="1264" spans="21:21" x14ac:dyDescent="0.25">
      <c r="U1264" s="42"/>
    </row>
    <row r="1265" spans="21:21" x14ac:dyDescent="0.25">
      <c r="U1265" s="42"/>
    </row>
    <row r="1266" spans="21:21" x14ac:dyDescent="0.25">
      <c r="U1266" s="42"/>
    </row>
    <row r="1267" spans="21:21" x14ac:dyDescent="0.25">
      <c r="U1267" s="42"/>
    </row>
    <row r="1268" spans="21:21" x14ac:dyDescent="0.25">
      <c r="U1268" s="42"/>
    </row>
    <row r="1269" spans="21:21" x14ac:dyDescent="0.25">
      <c r="U1269" s="42"/>
    </row>
    <row r="1270" spans="21:21" x14ac:dyDescent="0.25">
      <c r="U1270" s="42"/>
    </row>
    <row r="1271" spans="21:21" x14ac:dyDescent="0.25">
      <c r="U1271" s="42"/>
    </row>
    <row r="1272" spans="21:21" x14ac:dyDescent="0.25">
      <c r="U1272" s="42"/>
    </row>
    <row r="1273" spans="21:21" x14ac:dyDescent="0.25">
      <c r="U1273" s="42"/>
    </row>
    <row r="1274" spans="21:21" x14ac:dyDescent="0.25">
      <c r="U1274" s="42"/>
    </row>
    <row r="1275" spans="21:21" x14ac:dyDescent="0.25">
      <c r="U1275" s="42"/>
    </row>
    <row r="1276" spans="21:21" x14ac:dyDescent="0.25">
      <c r="U1276" s="42"/>
    </row>
    <row r="1277" spans="21:21" x14ac:dyDescent="0.25">
      <c r="U1277" s="42"/>
    </row>
    <row r="1278" spans="21:21" x14ac:dyDescent="0.25">
      <c r="U1278" s="42"/>
    </row>
    <row r="1279" spans="21:21" x14ac:dyDescent="0.25">
      <c r="U1279" s="42"/>
    </row>
    <row r="1280" spans="21:21" x14ac:dyDescent="0.25">
      <c r="U1280" s="42"/>
    </row>
    <row r="1281" spans="21:21" x14ac:dyDescent="0.25">
      <c r="U1281" s="42"/>
    </row>
    <row r="1282" spans="21:21" x14ac:dyDescent="0.25">
      <c r="U1282" s="42"/>
    </row>
    <row r="1283" spans="21:21" x14ac:dyDescent="0.25">
      <c r="U1283" s="42"/>
    </row>
    <row r="1284" spans="21:21" x14ac:dyDescent="0.25">
      <c r="U1284" s="42"/>
    </row>
    <row r="1285" spans="21:21" x14ac:dyDescent="0.25">
      <c r="U1285" s="42"/>
    </row>
    <row r="1286" spans="21:21" x14ac:dyDescent="0.25">
      <c r="U1286" s="42"/>
    </row>
    <row r="1287" spans="21:21" x14ac:dyDescent="0.25">
      <c r="U1287" s="42"/>
    </row>
    <row r="1288" spans="21:21" x14ac:dyDescent="0.25">
      <c r="U1288" s="42"/>
    </row>
    <row r="1289" spans="21:21" x14ac:dyDescent="0.25">
      <c r="U1289" s="42"/>
    </row>
    <row r="1290" spans="21:21" x14ac:dyDescent="0.25">
      <c r="U1290" s="42"/>
    </row>
    <row r="1291" spans="21:21" x14ac:dyDescent="0.25">
      <c r="U1291" s="42"/>
    </row>
    <row r="1292" spans="21:21" x14ac:dyDescent="0.25">
      <c r="U1292" s="42"/>
    </row>
    <row r="1293" spans="21:21" x14ac:dyDescent="0.25">
      <c r="U1293" s="42"/>
    </row>
    <row r="1294" spans="21:21" x14ac:dyDescent="0.25">
      <c r="U1294" s="42"/>
    </row>
    <row r="1295" spans="21:21" x14ac:dyDescent="0.25">
      <c r="U1295" s="42"/>
    </row>
    <row r="1296" spans="21:21" x14ac:dyDescent="0.25">
      <c r="U1296" s="42"/>
    </row>
    <row r="1297" spans="21:21" x14ac:dyDescent="0.25">
      <c r="U1297" s="42"/>
    </row>
    <row r="1298" spans="21:21" x14ac:dyDescent="0.25">
      <c r="U1298" s="42"/>
    </row>
    <row r="1299" spans="21:21" x14ac:dyDescent="0.25">
      <c r="U1299" s="42"/>
    </row>
    <row r="1300" spans="21:21" x14ac:dyDescent="0.25">
      <c r="U1300" s="42"/>
    </row>
    <row r="1301" spans="21:21" x14ac:dyDescent="0.25">
      <c r="U1301" s="42"/>
    </row>
    <row r="1302" spans="21:21" x14ac:dyDescent="0.25">
      <c r="U1302" s="42"/>
    </row>
    <row r="1303" spans="21:21" x14ac:dyDescent="0.25">
      <c r="U1303" s="42"/>
    </row>
    <row r="1304" spans="21:21" x14ac:dyDescent="0.25">
      <c r="U1304" s="42"/>
    </row>
    <row r="1305" spans="21:21" x14ac:dyDescent="0.25">
      <c r="U1305" s="42"/>
    </row>
    <row r="1306" spans="21:21" x14ac:dyDescent="0.25">
      <c r="U1306" s="42"/>
    </row>
    <row r="1307" spans="21:21" x14ac:dyDescent="0.25">
      <c r="U1307" s="42"/>
    </row>
    <row r="1308" spans="21:21" x14ac:dyDescent="0.25">
      <c r="U1308" s="42"/>
    </row>
    <row r="1309" spans="21:21" x14ac:dyDescent="0.25">
      <c r="U1309" s="42"/>
    </row>
    <row r="1310" spans="21:21" x14ac:dyDescent="0.25">
      <c r="U1310" s="42"/>
    </row>
    <row r="1311" spans="21:21" x14ac:dyDescent="0.25">
      <c r="U1311" s="42"/>
    </row>
    <row r="1312" spans="21:21" x14ac:dyDescent="0.25">
      <c r="U1312" s="42"/>
    </row>
    <row r="1313" spans="21:21" x14ac:dyDescent="0.25">
      <c r="U1313" s="42"/>
    </row>
    <row r="1314" spans="21:21" x14ac:dyDescent="0.25">
      <c r="U1314" s="42"/>
    </row>
    <row r="1315" spans="21:21" x14ac:dyDescent="0.25">
      <c r="U1315" s="42"/>
    </row>
    <row r="1316" spans="21:21" x14ac:dyDescent="0.25">
      <c r="U1316" s="42"/>
    </row>
    <row r="1317" spans="21:21" x14ac:dyDescent="0.25">
      <c r="U1317" s="42"/>
    </row>
    <row r="1318" spans="21:21" x14ac:dyDescent="0.25">
      <c r="U1318" s="42"/>
    </row>
    <row r="1319" spans="21:21" x14ac:dyDescent="0.25">
      <c r="U1319" s="42"/>
    </row>
    <row r="1320" spans="21:21" x14ac:dyDescent="0.25">
      <c r="U1320" s="42"/>
    </row>
    <row r="1321" spans="21:21" x14ac:dyDescent="0.25">
      <c r="U1321" s="42"/>
    </row>
    <row r="1322" spans="21:21" x14ac:dyDescent="0.25">
      <c r="U1322" s="42"/>
    </row>
    <row r="1323" spans="21:21" x14ac:dyDescent="0.25">
      <c r="U1323" s="42"/>
    </row>
    <row r="1324" spans="21:21" x14ac:dyDescent="0.25">
      <c r="U1324" s="42"/>
    </row>
    <row r="1325" spans="21:21" x14ac:dyDescent="0.25">
      <c r="U1325" s="42"/>
    </row>
    <row r="1326" spans="21:21" x14ac:dyDescent="0.25">
      <c r="U1326" s="42"/>
    </row>
    <row r="1327" spans="21:21" x14ac:dyDescent="0.25">
      <c r="U1327" s="42"/>
    </row>
    <row r="1328" spans="21:21" x14ac:dyDescent="0.25">
      <c r="U1328" s="42"/>
    </row>
    <row r="1329" spans="21:21" x14ac:dyDescent="0.25">
      <c r="U1329" s="42"/>
    </row>
    <row r="1330" spans="21:21" x14ac:dyDescent="0.25">
      <c r="U1330" s="42"/>
    </row>
    <row r="1331" spans="21:21" x14ac:dyDescent="0.25">
      <c r="U1331" s="42"/>
    </row>
    <row r="1332" spans="21:21" x14ac:dyDescent="0.25">
      <c r="U1332" s="42"/>
    </row>
    <row r="1333" spans="21:21" x14ac:dyDescent="0.25">
      <c r="U1333" s="42"/>
    </row>
    <row r="1334" spans="21:21" x14ac:dyDescent="0.25">
      <c r="U1334" s="42"/>
    </row>
    <row r="1335" spans="21:21" x14ac:dyDescent="0.25">
      <c r="U1335" s="42"/>
    </row>
    <row r="1336" spans="21:21" x14ac:dyDescent="0.25">
      <c r="U1336" s="42"/>
    </row>
    <row r="1337" spans="21:21" x14ac:dyDescent="0.25">
      <c r="U1337" s="42"/>
    </row>
    <row r="1338" spans="21:21" x14ac:dyDescent="0.25">
      <c r="U1338" s="42"/>
    </row>
    <row r="1339" spans="21:21" x14ac:dyDescent="0.25">
      <c r="U1339" s="42"/>
    </row>
    <row r="1340" spans="21:21" x14ac:dyDescent="0.25">
      <c r="U1340" s="42"/>
    </row>
    <row r="1341" spans="21:21" x14ac:dyDescent="0.25">
      <c r="U1341" s="42"/>
    </row>
    <row r="1342" spans="21:21" x14ac:dyDescent="0.25">
      <c r="U1342" s="42"/>
    </row>
    <row r="1343" spans="21:21" x14ac:dyDescent="0.25">
      <c r="U1343" s="42"/>
    </row>
    <row r="1344" spans="21:21" x14ac:dyDescent="0.25">
      <c r="U1344" s="42"/>
    </row>
    <row r="1345" spans="21:21" x14ac:dyDescent="0.25">
      <c r="U1345" s="42"/>
    </row>
    <row r="1346" spans="21:21" x14ac:dyDescent="0.25">
      <c r="U1346" s="42"/>
    </row>
    <row r="1347" spans="21:21" x14ac:dyDescent="0.25">
      <c r="U1347" s="42"/>
    </row>
    <row r="1348" spans="21:21" x14ac:dyDescent="0.25">
      <c r="U1348" s="42"/>
    </row>
    <row r="1349" spans="21:21" x14ac:dyDescent="0.25">
      <c r="U1349" s="42"/>
    </row>
    <row r="1350" spans="21:21" x14ac:dyDescent="0.25">
      <c r="U1350" s="42"/>
    </row>
    <row r="1351" spans="21:21" x14ac:dyDescent="0.25">
      <c r="U1351" s="42"/>
    </row>
    <row r="1352" spans="21:21" x14ac:dyDescent="0.25">
      <c r="U1352" s="42"/>
    </row>
    <row r="1353" spans="21:21" x14ac:dyDescent="0.25">
      <c r="U1353" s="42"/>
    </row>
    <row r="1354" spans="21:21" x14ac:dyDescent="0.25">
      <c r="U1354" s="42"/>
    </row>
    <row r="1355" spans="21:21" x14ac:dyDescent="0.25">
      <c r="U1355" s="42"/>
    </row>
    <row r="1356" spans="21:21" x14ac:dyDescent="0.25">
      <c r="U1356" s="42"/>
    </row>
    <row r="1357" spans="21:21" x14ac:dyDescent="0.25">
      <c r="U1357" s="42"/>
    </row>
    <row r="1358" spans="21:21" x14ac:dyDescent="0.25">
      <c r="U1358" s="42"/>
    </row>
    <row r="1359" spans="21:21" x14ac:dyDescent="0.25">
      <c r="U1359" s="42"/>
    </row>
    <row r="1360" spans="21:21" x14ac:dyDescent="0.25">
      <c r="U1360" s="42"/>
    </row>
    <row r="1361" spans="21:21" x14ac:dyDescent="0.25">
      <c r="U1361" s="42"/>
    </row>
    <row r="1362" spans="21:21" x14ac:dyDescent="0.25">
      <c r="U1362" s="42"/>
    </row>
    <row r="1363" spans="21:21" x14ac:dyDescent="0.25">
      <c r="U1363" s="42"/>
    </row>
    <row r="1364" spans="21:21" x14ac:dyDescent="0.25">
      <c r="U1364" s="42"/>
    </row>
    <row r="1365" spans="21:21" x14ac:dyDescent="0.25">
      <c r="U1365" s="42"/>
    </row>
    <row r="1366" spans="21:21" x14ac:dyDescent="0.25">
      <c r="U1366" s="42"/>
    </row>
    <row r="1367" spans="21:21" x14ac:dyDescent="0.25">
      <c r="U1367" s="42"/>
    </row>
    <row r="1368" spans="21:21" x14ac:dyDescent="0.25">
      <c r="U1368" s="42"/>
    </row>
    <row r="1369" spans="21:21" x14ac:dyDescent="0.25">
      <c r="U1369" s="42"/>
    </row>
    <row r="1370" spans="21:21" x14ac:dyDescent="0.25">
      <c r="U1370" s="42"/>
    </row>
    <row r="1371" spans="21:21" x14ac:dyDescent="0.25">
      <c r="U1371" s="42"/>
    </row>
    <row r="1372" spans="21:21" x14ac:dyDescent="0.25">
      <c r="U1372" s="42"/>
    </row>
    <row r="1373" spans="21:21" x14ac:dyDescent="0.25">
      <c r="U1373" s="42"/>
    </row>
    <row r="1374" spans="21:21" x14ac:dyDescent="0.25">
      <c r="U1374" s="42"/>
    </row>
    <row r="1375" spans="21:21" x14ac:dyDescent="0.25">
      <c r="U1375" s="42"/>
    </row>
    <row r="1376" spans="21:21" x14ac:dyDescent="0.25">
      <c r="U1376" s="42"/>
    </row>
    <row r="1377" spans="21:21" x14ac:dyDescent="0.25">
      <c r="U1377" s="42"/>
    </row>
    <row r="1378" spans="21:21" x14ac:dyDescent="0.25">
      <c r="U1378" s="42"/>
    </row>
    <row r="1379" spans="21:21" x14ac:dyDescent="0.25">
      <c r="U1379" s="42"/>
    </row>
    <row r="1380" spans="21:21" x14ac:dyDescent="0.25">
      <c r="U1380" s="42"/>
    </row>
    <row r="1381" spans="21:21" x14ac:dyDescent="0.25">
      <c r="U1381" s="42"/>
    </row>
    <row r="1382" spans="21:21" x14ac:dyDescent="0.25">
      <c r="U1382" s="42"/>
    </row>
    <row r="1383" spans="21:21" x14ac:dyDescent="0.25">
      <c r="U1383" s="42"/>
    </row>
    <row r="1384" spans="21:21" x14ac:dyDescent="0.25">
      <c r="U1384" s="42"/>
    </row>
    <row r="1385" spans="21:21" x14ac:dyDescent="0.25">
      <c r="U1385" s="42"/>
    </row>
    <row r="1386" spans="21:21" x14ac:dyDescent="0.25">
      <c r="U1386" s="42"/>
    </row>
    <row r="1387" spans="21:21" x14ac:dyDescent="0.25">
      <c r="U1387" s="42"/>
    </row>
    <row r="1388" spans="21:21" x14ac:dyDescent="0.25">
      <c r="U1388" s="42"/>
    </row>
    <row r="1389" spans="21:21" x14ac:dyDescent="0.25">
      <c r="U1389" s="42"/>
    </row>
    <row r="1390" spans="21:21" x14ac:dyDescent="0.25">
      <c r="U1390" s="42"/>
    </row>
    <row r="1391" spans="21:21" x14ac:dyDescent="0.25">
      <c r="U1391" s="42"/>
    </row>
    <row r="1392" spans="21:21" x14ac:dyDescent="0.25">
      <c r="U1392" s="42"/>
    </row>
    <row r="1393" spans="21:21" x14ac:dyDescent="0.25">
      <c r="U1393" s="42"/>
    </row>
    <row r="1394" spans="21:21" x14ac:dyDescent="0.25">
      <c r="U1394" s="42"/>
    </row>
    <row r="1395" spans="21:21" x14ac:dyDescent="0.25">
      <c r="U1395" s="42"/>
    </row>
    <row r="1396" spans="21:21" x14ac:dyDescent="0.25">
      <c r="U1396" s="42"/>
    </row>
    <row r="1397" spans="21:21" x14ac:dyDescent="0.25">
      <c r="U1397" s="42"/>
    </row>
    <row r="1398" spans="21:21" x14ac:dyDescent="0.25">
      <c r="U1398" s="42"/>
    </row>
    <row r="1399" spans="21:21" x14ac:dyDescent="0.25">
      <c r="U1399" s="42"/>
    </row>
    <row r="1400" spans="21:21" x14ac:dyDescent="0.25">
      <c r="U1400" s="42"/>
    </row>
    <row r="1401" spans="21:21" x14ac:dyDescent="0.25">
      <c r="U1401" s="42"/>
    </row>
    <row r="1402" spans="21:21" x14ac:dyDescent="0.25">
      <c r="U1402" s="42"/>
    </row>
    <row r="1403" spans="21:21" x14ac:dyDescent="0.25">
      <c r="U1403" s="42"/>
    </row>
    <row r="1404" spans="21:21" x14ac:dyDescent="0.25">
      <c r="U1404" s="42"/>
    </row>
    <row r="1405" spans="21:21" x14ac:dyDescent="0.25">
      <c r="U1405" s="42"/>
    </row>
    <row r="1406" spans="21:21" x14ac:dyDescent="0.25">
      <c r="U1406" s="42"/>
    </row>
    <row r="1407" spans="21:21" x14ac:dyDescent="0.25">
      <c r="U1407" s="42"/>
    </row>
    <row r="1408" spans="21:21" x14ac:dyDescent="0.25">
      <c r="U1408" s="42"/>
    </row>
    <row r="1409" spans="21:21" x14ac:dyDescent="0.25">
      <c r="U1409" s="42"/>
    </row>
    <row r="1410" spans="21:21" x14ac:dyDescent="0.25">
      <c r="U1410" s="42"/>
    </row>
    <row r="1411" spans="21:21" x14ac:dyDescent="0.25">
      <c r="U1411" s="42"/>
    </row>
    <row r="1412" spans="21:21" x14ac:dyDescent="0.25">
      <c r="U1412" s="42"/>
    </row>
    <row r="1413" spans="21:21" x14ac:dyDescent="0.25">
      <c r="U1413" s="42"/>
    </row>
    <row r="1414" spans="21:21" x14ac:dyDescent="0.25">
      <c r="U1414" s="42"/>
    </row>
    <row r="1415" spans="21:21" x14ac:dyDescent="0.25">
      <c r="U1415" s="42"/>
    </row>
    <row r="1416" spans="21:21" x14ac:dyDescent="0.25">
      <c r="U1416" s="42"/>
    </row>
    <row r="1417" spans="21:21" x14ac:dyDescent="0.25">
      <c r="U1417" s="42"/>
    </row>
    <row r="1418" spans="21:21" x14ac:dyDescent="0.25">
      <c r="U1418" s="42"/>
    </row>
    <row r="1419" spans="21:21" x14ac:dyDescent="0.25">
      <c r="U1419" s="42"/>
    </row>
    <row r="1420" spans="21:21" x14ac:dyDescent="0.25">
      <c r="U1420" s="42"/>
    </row>
    <row r="1421" spans="21:21" x14ac:dyDescent="0.25">
      <c r="U1421" s="42"/>
    </row>
    <row r="1422" spans="21:21" x14ac:dyDescent="0.25">
      <c r="U1422" s="42"/>
    </row>
    <row r="1423" spans="21:21" x14ac:dyDescent="0.25">
      <c r="U1423" s="42"/>
    </row>
    <row r="1424" spans="21:21" x14ac:dyDescent="0.25">
      <c r="U1424" s="42"/>
    </row>
    <row r="1425" spans="21:21" x14ac:dyDescent="0.25">
      <c r="U1425" s="42"/>
    </row>
    <row r="1426" spans="21:21" x14ac:dyDescent="0.25">
      <c r="U1426" s="42"/>
    </row>
    <row r="1427" spans="21:21" x14ac:dyDescent="0.25">
      <c r="U1427" s="42"/>
    </row>
    <row r="1428" spans="21:21" x14ac:dyDescent="0.25">
      <c r="U1428" s="42"/>
    </row>
    <row r="1429" spans="21:21" x14ac:dyDescent="0.25">
      <c r="U1429" s="42"/>
    </row>
    <row r="1430" spans="21:21" x14ac:dyDescent="0.25">
      <c r="U1430" s="42"/>
    </row>
    <row r="1431" spans="21:21" x14ac:dyDescent="0.25">
      <c r="U1431" s="42"/>
    </row>
    <row r="1432" spans="21:21" x14ac:dyDescent="0.25">
      <c r="U1432" s="42"/>
    </row>
    <row r="1433" spans="21:21" x14ac:dyDescent="0.25">
      <c r="U1433" s="42"/>
    </row>
    <row r="1434" spans="21:21" x14ac:dyDescent="0.25">
      <c r="U1434" s="42"/>
    </row>
    <row r="1435" spans="21:21" x14ac:dyDescent="0.25">
      <c r="U1435" s="42"/>
    </row>
    <row r="1436" spans="21:21" x14ac:dyDescent="0.25">
      <c r="U1436" s="42"/>
    </row>
    <row r="1437" spans="21:21" x14ac:dyDescent="0.25">
      <c r="U1437" s="42"/>
    </row>
    <row r="1438" spans="21:21" x14ac:dyDescent="0.25">
      <c r="U1438" s="42"/>
    </row>
    <row r="1439" spans="21:21" x14ac:dyDescent="0.25">
      <c r="U1439" s="42"/>
    </row>
    <row r="1440" spans="21:21" x14ac:dyDescent="0.25">
      <c r="U1440" s="42"/>
    </row>
    <row r="1441" spans="21:21" x14ac:dyDescent="0.25">
      <c r="U1441" s="42"/>
    </row>
    <row r="1442" spans="21:21" x14ac:dyDescent="0.25">
      <c r="U1442" s="42"/>
    </row>
    <row r="1443" spans="21:21" x14ac:dyDescent="0.25">
      <c r="U1443" s="42"/>
    </row>
    <row r="1444" spans="21:21" x14ac:dyDescent="0.25">
      <c r="U1444" s="42"/>
    </row>
    <row r="1445" spans="21:21" x14ac:dyDescent="0.25">
      <c r="U1445" s="42"/>
    </row>
    <row r="1446" spans="21:21" x14ac:dyDescent="0.25">
      <c r="U1446" s="42"/>
    </row>
    <row r="1447" spans="21:21" x14ac:dyDescent="0.25">
      <c r="U1447" s="42"/>
    </row>
    <row r="1448" spans="21:21" x14ac:dyDescent="0.25">
      <c r="U1448" s="42"/>
    </row>
    <row r="1449" spans="21:21" x14ac:dyDescent="0.25">
      <c r="U1449" s="42"/>
    </row>
    <row r="1450" spans="21:21" x14ac:dyDescent="0.25">
      <c r="U1450" s="42"/>
    </row>
    <row r="1451" spans="21:21" x14ac:dyDescent="0.25">
      <c r="U1451" s="42"/>
    </row>
    <row r="1452" spans="21:21" x14ac:dyDescent="0.25">
      <c r="U1452" s="42"/>
    </row>
    <row r="1453" spans="21:21" x14ac:dyDescent="0.25">
      <c r="U1453" s="42"/>
    </row>
    <row r="1454" spans="21:21" x14ac:dyDescent="0.25">
      <c r="U1454" s="42"/>
    </row>
    <row r="1455" spans="21:21" x14ac:dyDescent="0.25">
      <c r="U1455" s="42"/>
    </row>
    <row r="1456" spans="21:21" x14ac:dyDescent="0.25">
      <c r="U1456" s="42"/>
    </row>
    <row r="1457" spans="21:21" x14ac:dyDescent="0.25">
      <c r="U1457" s="42"/>
    </row>
    <row r="1458" spans="21:21" x14ac:dyDescent="0.25">
      <c r="U1458" s="42"/>
    </row>
    <row r="1459" spans="21:21" x14ac:dyDescent="0.25">
      <c r="U1459" s="42"/>
    </row>
    <row r="1460" spans="21:21" x14ac:dyDescent="0.25">
      <c r="U1460" s="42"/>
    </row>
    <row r="1461" spans="21:21" x14ac:dyDescent="0.25">
      <c r="U1461" s="42"/>
    </row>
    <row r="1462" spans="21:21" x14ac:dyDescent="0.25">
      <c r="U1462" s="42"/>
    </row>
    <row r="1463" spans="21:21" x14ac:dyDescent="0.25">
      <c r="U1463" s="42"/>
    </row>
    <row r="1464" spans="21:21" x14ac:dyDescent="0.25">
      <c r="U1464" s="42"/>
    </row>
    <row r="1465" spans="21:21" x14ac:dyDescent="0.25">
      <c r="U1465" s="42"/>
    </row>
    <row r="1466" spans="21:21" x14ac:dyDescent="0.25">
      <c r="U1466" s="42"/>
    </row>
    <row r="1467" spans="21:21" x14ac:dyDescent="0.25">
      <c r="U1467" s="42"/>
    </row>
    <row r="1468" spans="21:21" x14ac:dyDescent="0.25">
      <c r="U1468" s="42"/>
    </row>
    <row r="1469" spans="21:21" x14ac:dyDescent="0.25">
      <c r="U1469" s="42"/>
    </row>
    <row r="1470" spans="21:21" x14ac:dyDescent="0.25">
      <c r="U1470" s="42"/>
    </row>
    <row r="1471" spans="21:21" x14ac:dyDescent="0.25">
      <c r="U1471" s="42"/>
    </row>
    <row r="1472" spans="21:21" x14ac:dyDescent="0.25">
      <c r="U1472" s="42"/>
    </row>
    <row r="1473" spans="21:21" x14ac:dyDescent="0.25">
      <c r="U1473" s="42"/>
    </row>
    <row r="1474" spans="21:21" x14ac:dyDescent="0.25">
      <c r="U1474" s="42"/>
    </row>
    <row r="1475" spans="21:21" x14ac:dyDescent="0.25">
      <c r="U1475" s="42"/>
    </row>
    <row r="1476" spans="21:21" x14ac:dyDescent="0.25">
      <c r="U1476" s="42"/>
    </row>
    <row r="1477" spans="21:21" x14ac:dyDescent="0.25">
      <c r="U1477" s="42"/>
    </row>
    <row r="1478" spans="21:21" x14ac:dyDescent="0.25">
      <c r="U1478" s="42"/>
    </row>
    <row r="1479" spans="21:21" x14ac:dyDescent="0.25">
      <c r="U1479" s="42"/>
    </row>
    <row r="1480" spans="21:21" x14ac:dyDescent="0.25">
      <c r="U1480" s="42"/>
    </row>
    <row r="1481" spans="21:21" x14ac:dyDescent="0.25">
      <c r="U1481" s="42"/>
    </row>
    <row r="1482" spans="21:21" x14ac:dyDescent="0.25">
      <c r="U1482" s="42"/>
    </row>
    <row r="1483" spans="21:21" x14ac:dyDescent="0.25">
      <c r="U1483" s="42"/>
    </row>
    <row r="1484" spans="21:21" x14ac:dyDescent="0.25">
      <c r="U1484" s="42"/>
    </row>
    <row r="1485" spans="21:21" x14ac:dyDescent="0.25">
      <c r="U1485" s="42"/>
    </row>
    <row r="1486" spans="21:21" x14ac:dyDescent="0.25">
      <c r="U1486" s="42"/>
    </row>
    <row r="1487" spans="21:21" x14ac:dyDescent="0.25">
      <c r="U1487" s="42"/>
    </row>
    <row r="1488" spans="21:21" x14ac:dyDescent="0.25">
      <c r="U1488" s="42"/>
    </row>
    <row r="1489" spans="21:21" x14ac:dyDescent="0.25">
      <c r="U1489" s="42"/>
    </row>
    <row r="1490" spans="21:21" x14ac:dyDescent="0.25">
      <c r="U1490" s="42"/>
    </row>
    <row r="1491" spans="21:21" x14ac:dyDescent="0.25">
      <c r="U1491" s="42"/>
    </row>
    <row r="1492" spans="21:21" x14ac:dyDescent="0.25">
      <c r="U1492" s="42"/>
    </row>
    <row r="1493" spans="21:21" x14ac:dyDescent="0.25">
      <c r="U1493" s="42"/>
    </row>
    <row r="1494" spans="21:21" x14ac:dyDescent="0.25">
      <c r="U1494" s="42"/>
    </row>
    <row r="1495" spans="21:21" x14ac:dyDescent="0.25">
      <c r="U1495" s="42"/>
    </row>
    <row r="1496" spans="21:21" x14ac:dyDescent="0.25">
      <c r="U1496" s="42"/>
    </row>
    <row r="1497" spans="21:21" x14ac:dyDescent="0.25">
      <c r="U1497" s="42"/>
    </row>
    <row r="1498" spans="21:21" x14ac:dyDescent="0.25">
      <c r="U1498" s="42"/>
    </row>
    <row r="1499" spans="21:21" x14ac:dyDescent="0.25">
      <c r="U1499" s="42"/>
    </row>
    <row r="1500" spans="21:21" x14ac:dyDescent="0.25">
      <c r="U1500" s="42"/>
    </row>
    <row r="1501" spans="21:21" x14ac:dyDescent="0.25">
      <c r="U1501" s="42"/>
    </row>
    <row r="1502" spans="21:21" x14ac:dyDescent="0.25">
      <c r="U1502" s="42"/>
    </row>
    <row r="1503" spans="21:21" x14ac:dyDescent="0.25">
      <c r="U1503" s="42"/>
    </row>
    <row r="1504" spans="21:21" x14ac:dyDescent="0.25">
      <c r="U1504" s="42"/>
    </row>
    <row r="1505" spans="21:21" x14ac:dyDescent="0.25">
      <c r="U1505" s="42"/>
    </row>
    <row r="1506" spans="21:21" x14ac:dyDescent="0.25">
      <c r="U1506" s="42"/>
    </row>
    <row r="1507" spans="21:21" x14ac:dyDescent="0.25">
      <c r="U1507" s="42"/>
    </row>
    <row r="1508" spans="21:21" x14ac:dyDescent="0.25">
      <c r="U1508" s="42"/>
    </row>
    <row r="1509" spans="21:21" x14ac:dyDescent="0.25">
      <c r="U1509" s="42"/>
    </row>
    <row r="1510" spans="21:21" x14ac:dyDescent="0.25">
      <c r="U1510" s="42"/>
    </row>
    <row r="1511" spans="21:21" x14ac:dyDescent="0.25">
      <c r="U1511" s="42"/>
    </row>
    <row r="1512" spans="21:21" x14ac:dyDescent="0.25">
      <c r="U1512" s="42"/>
    </row>
    <row r="1513" spans="21:21" x14ac:dyDescent="0.25">
      <c r="U1513" s="42"/>
    </row>
    <row r="1514" spans="21:21" x14ac:dyDescent="0.25">
      <c r="U1514" s="42"/>
    </row>
    <row r="1515" spans="21:21" x14ac:dyDescent="0.25">
      <c r="U1515" s="42"/>
    </row>
    <row r="1516" spans="21:21" x14ac:dyDescent="0.25">
      <c r="U1516" s="42"/>
    </row>
    <row r="1517" spans="21:21" x14ac:dyDescent="0.25">
      <c r="U1517" s="42"/>
    </row>
    <row r="1518" spans="21:21" x14ac:dyDescent="0.25">
      <c r="U1518" s="42"/>
    </row>
    <row r="1519" spans="21:21" x14ac:dyDescent="0.25">
      <c r="U1519" s="42"/>
    </row>
    <row r="1520" spans="21:21" x14ac:dyDescent="0.25">
      <c r="U1520" s="42"/>
    </row>
    <row r="1521" spans="21:21" x14ac:dyDescent="0.25">
      <c r="U1521" s="42"/>
    </row>
    <row r="1522" spans="21:21" x14ac:dyDescent="0.25">
      <c r="U1522" s="42"/>
    </row>
    <row r="1523" spans="21:21" x14ac:dyDescent="0.25">
      <c r="U1523" s="42"/>
    </row>
    <row r="1524" spans="21:21" x14ac:dyDescent="0.25">
      <c r="U1524" s="42"/>
    </row>
    <row r="1525" spans="21:21" x14ac:dyDescent="0.25">
      <c r="U1525" s="42"/>
    </row>
    <row r="1526" spans="21:21" x14ac:dyDescent="0.25">
      <c r="U1526" s="42"/>
    </row>
    <row r="1527" spans="21:21" x14ac:dyDescent="0.25">
      <c r="U1527" s="42"/>
    </row>
    <row r="1528" spans="21:21" x14ac:dyDescent="0.25">
      <c r="U1528" s="42"/>
    </row>
    <row r="1529" spans="21:21" x14ac:dyDescent="0.25">
      <c r="U1529" s="42"/>
    </row>
    <row r="1530" spans="21:21" x14ac:dyDescent="0.25">
      <c r="U1530" s="42"/>
    </row>
    <row r="1531" spans="21:21" x14ac:dyDescent="0.25">
      <c r="U1531" s="42"/>
    </row>
    <row r="1532" spans="21:21" x14ac:dyDescent="0.25">
      <c r="U1532" s="42"/>
    </row>
    <row r="1533" spans="21:21" x14ac:dyDescent="0.25">
      <c r="U1533" s="42"/>
    </row>
    <row r="1534" spans="21:21" x14ac:dyDescent="0.25">
      <c r="U1534" s="42"/>
    </row>
    <row r="1535" spans="21:21" x14ac:dyDescent="0.25">
      <c r="U1535" s="42"/>
    </row>
    <row r="1536" spans="21:21" x14ac:dyDescent="0.25">
      <c r="U1536" s="42"/>
    </row>
    <row r="1537" spans="21:21" x14ac:dyDescent="0.25">
      <c r="U1537" s="42"/>
    </row>
    <row r="1538" spans="21:21" x14ac:dyDescent="0.25">
      <c r="U1538" s="42"/>
    </row>
    <row r="1539" spans="21:21" x14ac:dyDescent="0.25">
      <c r="U1539" s="42"/>
    </row>
    <row r="1540" spans="21:21" x14ac:dyDescent="0.25">
      <c r="U1540" s="42"/>
    </row>
    <row r="1541" spans="21:21" x14ac:dyDescent="0.25">
      <c r="U1541" s="42"/>
    </row>
    <row r="1542" spans="21:21" x14ac:dyDescent="0.25">
      <c r="U1542" s="42"/>
    </row>
    <row r="1543" spans="21:21" x14ac:dyDescent="0.25">
      <c r="U1543" s="42"/>
    </row>
    <row r="1544" spans="21:21" x14ac:dyDescent="0.25">
      <c r="U1544" s="42"/>
    </row>
    <row r="1545" spans="21:21" x14ac:dyDescent="0.25">
      <c r="U1545" s="42"/>
    </row>
    <row r="1546" spans="21:21" x14ac:dyDescent="0.25">
      <c r="U1546" s="42"/>
    </row>
    <row r="1547" spans="21:21" x14ac:dyDescent="0.25">
      <c r="U1547" s="42"/>
    </row>
    <row r="1548" spans="21:21" x14ac:dyDescent="0.25">
      <c r="U1548" s="42"/>
    </row>
    <row r="1549" spans="21:21" x14ac:dyDescent="0.25">
      <c r="U1549" s="42"/>
    </row>
    <row r="1550" spans="21:21" x14ac:dyDescent="0.25">
      <c r="U1550" s="42"/>
    </row>
    <row r="1551" spans="21:21" x14ac:dyDescent="0.25">
      <c r="U1551" s="42"/>
    </row>
    <row r="1552" spans="21:21" x14ac:dyDescent="0.25">
      <c r="U1552" s="42"/>
    </row>
    <row r="1553" spans="21:21" x14ac:dyDescent="0.25">
      <c r="U1553" s="42"/>
    </row>
    <row r="1554" spans="21:21" x14ac:dyDescent="0.25">
      <c r="U1554" s="42"/>
    </row>
    <row r="1555" spans="21:21" x14ac:dyDescent="0.25">
      <c r="U1555" s="42"/>
    </row>
    <row r="1556" spans="21:21" x14ac:dyDescent="0.25">
      <c r="U1556" s="42"/>
    </row>
    <row r="1557" spans="21:21" x14ac:dyDescent="0.25">
      <c r="U1557" s="42"/>
    </row>
    <row r="1558" spans="21:21" x14ac:dyDescent="0.25">
      <c r="U1558" s="42"/>
    </row>
    <row r="1559" spans="21:21" x14ac:dyDescent="0.25">
      <c r="U1559" s="42"/>
    </row>
    <row r="1560" spans="21:21" x14ac:dyDescent="0.25">
      <c r="U1560" s="42"/>
    </row>
    <row r="1561" spans="21:21" x14ac:dyDescent="0.25">
      <c r="U1561" s="42"/>
    </row>
    <row r="1562" spans="21:21" x14ac:dyDescent="0.25">
      <c r="U1562" s="42"/>
    </row>
    <row r="1563" spans="21:21" x14ac:dyDescent="0.25">
      <c r="U1563" s="42"/>
    </row>
    <row r="1564" spans="21:21" x14ac:dyDescent="0.25">
      <c r="U1564" s="42"/>
    </row>
    <row r="1565" spans="21:21" x14ac:dyDescent="0.25">
      <c r="U1565" s="42"/>
    </row>
    <row r="1566" spans="21:21" x14ac:dyDescent="0.25">
      <c r="U1566" s="42"/>
    </row>
    <row r="1567" spans="21:21" x14ac:dyDescent="0.25">
      <c r="U1567" s="42"/>
    </row>
    <row r="1568" spans="21:21" x14ac:dyDescent="0.25">
      <c r="U1568" s="42"/>
    </row>
    <row r="1569" spans="21:21" x14ac:dyDescent="0.25">
      <c r="U1569" s="42"/>
    </row>
    <row r="1570" spans="21:21" x14ac:dyDescent="0.25">
      <c r="U1570" s="42"/>
    </row>
    <row r="1571" spans="21:21" x14ac:dyDescent="0.25">
      <c r="U1571" s="42"/>
    </row>
    <row r="1572" spans="21:21" x14ac:dyDescent="0.25">
      <c r="U1572" s="42"/>
    </row>
    <row r="1573" spans="21:21" x14ac:dyDescent="0.25">
      <c r="U1573" s="42"/>
    </row>
    <row r="1574" spans="21:21" x14ac:dyDescent="0.25">
      <c r="U1574" s="42"/>
    </row>
    <row r="1575" spans="21:21" x14ac:dyDescent="0.25">
      <c r="U1575" s="42"/>
    </row>
    <row r="1576" spans="21:21" x14ac:dyDescent="0.25">
      <c r="U1576" s="42"/>
    </row>
    <row r="1577" spans="21:21" x14ac:dyDescent="0.25">
      <c r="U1577" s="42"/>
    </row>
    <row r="1578" spans="21:21" x14ac:dyDescent="0.25">
      <c r="U1578" s="42"/>
    </row>
    <row r="1579" spans="21:21" x14ac:dyDescent="0.25">
      <c r="U1579" s="42"/>
    </row>
    <row r="1580" spans="21:21" x14ac:dyDescent="0.25">
      <c r="U1580" s="42"/>
    </row>
    <row r="1581" spans="21:21" x14ac:dyDescent="0.25">
      <c r="U1581" s="42"/>
    </row>
    <row r="1582" spans="21:21" x14ac:dyDescent="0.25">
      <c r="U1582" s="42"/>
    </row>
    <row r="1583" spans="21:21" x14ac:dyDescent="0.25">
      <c r="U1583" s="42"/>
    </row>
    <row r="1584" spans="21:21" x14ac:dyDescent="0.25">
      <c r="U1584" s="42"/>
    </row>
    <row r="1585" spans="21:21" x14ac:dyDescent="0.25">
      <c r="U1585" s="42"/>
    </row>
    <row r="1586" spans="21:21" x14ac:dyDescent="0.25">
      <c r="U1586" s="42"/>
    </row>
    <row r="1587" spans="21:21" x14ac:dyDescent="0.25">
      <c r="U1587" s="42"/>
    </row>
    <row r="1588" spans="21:21" x14ac:dyDescent="0.25">
      <c r="U1588" s="42"/>
    </row>
    <row r="1589" spans="21:21" x14ac:dyDescent="0.25">
      <c r="U1589" s="42"/>
    </row>
    <row r="1590" spans="21:21" x14ac:dyDescent="0.25">
      <c r="U1590" s="42"/>
    </row>
    <row r="1591" spans="21:21" x14ac:dyDescent="0.25">
      <c r="U1591" s="42"/>
    </row>
    <row r="1592" spans="21:21" x14ac:dyDescent="0.25">
      <c r="U1592" s="42"/>
    </row>
    <row r="1593" spans="21:21" x14ac:dyDescent="0.25">
      <c r="U1593" s="42"/>
    </row>
    <row r="1594" spans="21:21" x14ac:dyDescent="0.25">
      <c r="U1594" s="42"/>
    </row>
    <row r="1595" spans="21:21" x14ac:dyDescent="0.25">
      <c r="U1595" s="42"/>
    </row>
    <row r="1596" spans="21:21" x14ac:dyDescent="0.25">
      <c r="U1596" s="42"/>
    </row>
    <row r="1597" spans="21:21" x14ac:dyDescent="0.25">
      <c r="U1597" s="42"/>
    </row>
    <row r="1598" spans="21:21" x14ac:dyDescent="0.25">
      <c r="U1598" s="42"/>
    </row>
    <row r="1599" spans="21:21" x14ac:dyDescent="0.25">
      <c r="U1599" s="42"/>
    </row>
    <row r="1600" spans="21:21" x14ac:dyDescent="0.25">
      <c r="U1600" s="42"/>
    </row>
    <row r="1601" spans="21:21" x14ac:dyDescent="0.25">
      <c r="U1601" s="42"/>
    </row>
    <row r="1602" spans="21:21" x14ac:dyDescent="0.25">
      <c r="U1602" s="42"/>
    </row>
    <row r="1603" spans="21:21" x14ac:dyDescent="0.25">
      <c r="U1603" s="42"/>
    </row>
    <row r="1604" spans="21:21" x14ac:dyDescent="0.25">
      <c r="U1604" s="42"/>
    </row>
    <row r="1605" spans="21:21" x14ac:dyDescent="0.25">
      <c r="U1605" s="42"/>
    </row>
    <row r="1606" spans="21:21" x14ac:dyDescent="0.25">
      <c r="U1606" s="42"/>
    </row>
    <row r="1607" spans="21:21" x14ac:dyDescent="0.25">
      <c r="U1607" s="42"/>
    </row>
    <row r="1608" spans="21:21" x14ac:dyDescent="0.25">
      <c r="U1608" s="42"/>
    </row>
    <row r="1609" spans="21:21" x14ac:dyDescent="0.25">
      <c r="U1609" s="42"/>
    </row>
    <row r="1610" spans="21:21" x14ac:dyDescent="0.25">
      <c r="U1610" s="42"/>
    </row>
    <row r="1611" spans="21:21" x14ac:dyDescent="0.25">
      <c r="U1611" s="42"/>
    </row>
    <row r="1612" spans="21:21" x14ac:dyDescent="0.25">
      <c r="U1612" s="42"/>
    </row>
    <row r="1613" spans="21:21" x14ac:dyDescent="0.25">
      <c r="U1613" s="42"/>
    </row>
    <row r="1614" spans="21:21" x14ac:dyDescent="0.25">
      <c r="U1614" s="42"/>
    </row>
    <row r="1615" spans="21:21" x14ac:dyDescent="0.25">
      <c r="U1615" s="42"/>
    </row>
    <row r="1616" spans="21:21" x14ac:dyDescent="0.25">
      <c r="U1616" s="42"/>
    </row>
    <row r="1617" spans="21:21" x14ac:dyDescent="0.25">
      <c r="U1617" s="42"/>
    </row>
    <row r="1618" spans="21:21" x14ac:dyDescent="0.25">
      <c r="U1618" s="42"/>
    </row>
    <row r="1619" spans="21:21" x14ac:dyDescent="0.25">
      <c r="U1619" s="42"/>
    </row>
    <row r="1620" spans="21:21" x14ac:dyDescent="0.25">
      <c r="U1620" s="42"/>
    </row>
    <row r="1621" spans="21:21" x14ac:dyDescent="0.25">
      <c r="U1621" s="42"/>
    </row>
    <row r="1622" spans="21:21" x14ac:dyDescent="0.25">
      <c r="U1622" s="42"/>
    </row>
    <row r="1623" spans="21:21" x14ac:dyDescent="0.25">
      <c r="U1623" s="42"/>
    </row>
    <row r="1624" spans="21:21" x14ac:dyDescent="0.25">
      <c r="U1624" s="42"/>
    </row>
    <row r="1625" spans="21:21" x14ac:dyDescent="0.25">
      <c r="U1625" s="42"/>
    </row>
    <row r="1626" spans="21:21" x14ac:dyDescent="0.25">
      <c r="U1626" s="42"/>
    </row>
    <row r="1627" spans="21:21" x14ac:dyDescent="0.25">
      <c r="U1627" s="42"/>
    </row>
    <row r="1628" spans="21:21" x14ac:dyDescent="0.25">
      <c r="U1628" s="42"/>
    </row>
    <row r="1629" spans="21:21" x14ac:dyDescent="0.25">
      <c r="U1629" s="42"/>
    </row>
    <row r="1630" spans="21:21" x14ac:dyDescent="0.25">
      <c r="U1630" s="42"/>
    </row>
    <row r="1631" spans="21:21" x14ac:dyDescent="0.25">
      <c r="U1631" s="42"/>
    </row>
    <row r="1632" spans="21:21" x14ac:dyDescent="0.25">
      <c r="U1632" s="42"/>
    </row>
    <row r="1633" spans="21:21" x14ac:dyDescent="0.25">
      <c r="U1633" s="42"/>
    </row>
    <row r="1634" spans="21:21" x14ac:dyDescent="0.25">
      <c r="U1634" s="42"/>
    </row>
    <row r="1635" spans="21:21" x14ac:dyDescent="0.25">
      <c r="U1635" s="42"/>
    </row>
    <row r="1636" spans="21:21" x14ac:dyDescent="0.25">
      <c r="U1636" s="42"/>
    </row>
    <row r="1637" spans="21:21" x14ac:dyDescent="0.25">
      <c r="U1637" s="42"/>
    </row>
    <row r="1638" spans="21:21" x14ac:dyDescent="0.25">
      <c r="U1638" s="42"/>
    </row>
    <row r="1639" spans="21:21" x14ac:dyDescent="0.25">
      <c r="U1639" s="42"/>
    </row>
    <row r="1640" spans="21:21" x14ac:dyDescent="0.25">
      <c r="U1640" s="42"/>
    </row>
    <row r="1641" spans="21:21" x14ac:dyDescent="0.25">
      <c r="U1641" s="42"/>
    </row>
    <row r="1642" spans="21:21" x14ac:dyDescent="0.25">
      <c r="U1642" s="42"/>
    </row>
    <row r="1643" spans="21:21" x14ac:dyDescent="0.25">
      <c r="U1643" s="42"/>
    </row>
    <row r="1644" spans="21:21" x14ac:dyDescent="0.25">
      <c r="U1644" s="42"/>
    </row>
    <row r="1645" spans="21:21" x14ac:dyDescent="0.25">
      <c r="U1645" s="42"/>
    </row>
    <row r="1646" spans="21:21" x14ac:dyDescent="0.25">
      <c r="U1646" s="42"/>
    </row>
    <row r="1647" spans="21:21" x14ac:dyDescent="0.25">
      <c r="U1647" s="42"/>
    </row>
    <row r="1648" spans="21:21" x14ac:dyDescent="0.25">
      <c r="U1648" s="42"/>
    </row>
    <row r="1649" spans="21:21" x14ac:dyDescent="0.25">
      <c r="U1649" s="42"/>
    </row>
    <row r="1650" spans="21:21" x14ac:dyDescent="0.25">
      <c r="U1650" s="42"/>
    </row>
    <row r="1651" spans="21:21" x14ac:dyDescent="0.25">
      <c r="U1651" s="42"/>
    </row>
    <row r="1652" spans="21:21" x14ac:dyDescent="0.25">
      <c r="U1652" s="42"/>
    </row>
    <row r="1653" spans="21:21" x14ac:dyDescent="0.25">
      <c r="U1653" s="42"/>
    </row>
    <row r="1654" spans="21:21" x14ac:dyDescent="0.25">
      <c r="U1654" s="42"/>
    </row>
    <row r="1655" spans="21:21" x14ac:dyDescent="0.25">
      <c r="U1655" s="42"/>
    </row>
    <row r="1656" spans="21:21" x14ac:dyDescent="0.25">
      <c r="U1656" s="42"/>
    </row>
    <row r="1657" spans="21:21" x14ac:dyDescent="0.25">
      <c r="U1657" s="42"/>
    </row>
    <row r="1658" spans="21:21" x14ac:dyDescent="0.25">
      <c r="U1658" s="42"/>
    </row>
    <row r="1659" spans="21:21" x14ac:dyDescent="0.25">
      <c r="U1659" s="42"/>
    </row>
    <row r="1660" spans="21:21" x14ac:dyDescent="0.25">
      <c r="U1660" s="42"/>
    </row>
    <row r="1661" spans="21:21" x14ac:dyDescent="0.25">
      <c r="U1661" s="42"/>
    </row>
    <row r="1662" spans="21:21" x14ac:dyDescent="0.25">
      <c r="U1662" s="42"/>
    </row>
    <row r="1663" spans="21:21" x14ac:dyDescent="0.25">
      <c r="U1663" s="42"/>
    </row>
    <row r="1664" spans="21:21" x14ac:dyDescent="0.25">
      <c r="U1664" s="42"/>
    </row>
    <row r="1665" spans="21:21" x14ac:dyDescent="0.25">
      <c r="U1665" s="42"/>
    </row>
    <row r="1666" spans="21:21" x14ac:dyDescent="0.25">
      <c r="U1666" s="42"/>
    </row>
    <row r="1667" spans="21:21" x14ac:dyDescent="0.25">
      <c r="U1667" s="42"/>
    </row>
    <row r="1668" spans="21:21" x14ac:dyDescent="0.25">
      <c r="U1668" s="42"/>
    </row>
    <row r="1669" spans="21:21" x14ac:dyDescent="0.25">
      <c r="U1669" s="42"/>
    </row>
    <row r="1670" spans="21:21" x14ac:dyDescent="0.25">
      <c r="U1670" s="42"/>
    </row>
    <row r="1671" spans="21:21" x14ac:dyDescent="0.25">
      <c r="U1671" s="42"/>
    </row>
    <row r="1672" spans="21:21" x14ac:dyDescent="0.25">
      <c r="U1672" s="42"/>
    </row>
    <row r="1673" spans="21:21" x14ac:dyDescent="0.25">
      <c r="U1673" s="42"/>
    </row>
    <row r="1674" spans="21:21" x14ac:dyDescent="0.25">
      <c r="U1674" s="42"/>
    </row>
    <row r="1675" spans="21:21" x14ac:dyDescent="0.25">
      <c r="U1675" s="42"/>
    </row>
    <row r="1676" spans="21:21" x14ac:dyDescent="0.25">
      <c r="U1676" s="42"/>
    </row>
    <row r="1677" spans="21:21" x14ac:dyDescent="0.25">
      <c r="U1677" s="42"/>
    </row>
    <row r="1678" spans="21:21" x14ac:dyDescent="0.25">
      <c r="U1678" s="42"/>
    </row>
    <row r="1679" spans="21:21" x14ac:dyDescent="0.25">
      <c r="U1679" s="42"/>
    </row>
    <row r="1680" spans="21:21" x14ac:dyDescent="0.25">
      <c r="U1680" s="42"/>
    </row>
    <row r="1681" spans="21:21" x14ac:dyDescent="0.25">
      <c r="U1681" s="42"/>
    </row>
    <row r="1682" spans="21:21" x14ac:dyDescent="0.25">
      <c r="U1682" s="42"/>
    </row>
    <row r="1683" spans="21:21" x14ac:dyDescent="0.25">
      <c r="U1683" s="42"/>
    </row>
    <row r="1684" spans="21:21" x14ac:dyDescent="0.25">
      <c r="U1684" s="42"/>
    </row>
    <row r="1685" spans="21:21" x14ac:dyDescent="0.25">
      <c r="U1685" s="42"/>
    </row>
    <row r="1686" spans="21:21" x14ac:dyDescent="0.25">
      <c r="U1686" s="42"/>
    </row>
    <row r="1687" spans="21:21" x14ac:dyDescent="0.25">
      <c r="U1687" s="42"/>
    </row>
    <row r="1688" spans="21:21" x14ac:dyDescent="0.25">
      <c r="U1688" s="42"/>
    </row>
    <row r="1689" spans="21:21" x14ac:dyDescent="0.25">
      <c r="U1689" s="42"/>
    </row>
    <row r="1690" spans="21:21" x14ac:dyDescent="0.25">
      <c r="U1690" s="42"/>
    </row>
    <row r="1691" spans="21:21" x14ac:dyDescent="0.25">
      <c r="U1691" s="42"/>
    </row>
    <row r="1692" spans="21:21" x14ac:dyDescent="0.25">
      <c r="U1692" s="42"/>
    </row>
    <row r="1693" spans="21:21" x14ac:dyDescent="0.25">
      <c r="U1693" s="42"/>
    </row>
    <row r="1694" spans="21:21" x14ac:dyDescent="0.25">
      <c r="U1694" s="42"/>
    </row>
    <row r="1695" spans="21:21" x14ac:dyDescent="0.25">
      <c r="U1695" s="42"/>
    </row>
    <row r="1696" spans="21:21" x14ac:dyDescent="0.25">
      <c r="U1696" s="42"/>
    </row>
    <row r="1697" spans="21:21" x14ac:dyDescent="0.25">
      <c r="U1697" s="42"/>
    </row>
    <row r="1698" spans="21:21" x14ac:dyDescent="0.25">
      <c r="U1698" s="42"/>
    </row>
    <row r="1699" spans="21:21" x14ac:dyDescent="0.25">
      <c r="U1699" s="42"/>
    </row>
    <row r="1700" spans="21:21" x14ac:dyDescent="0.25">
      <c r="U1700" s="42"/>
    </row>
    <row r="1701" spans="21:21" x14ac:dyDescent="0.25">
      <c r="U1701" s="42"/>
    </row>
    <row r="1702" spans="21:21" x14ac:dyDescent="0.25">
      <c r="U1702" s="42"/>
    </row>
    <row r="1703" spans="21:21" x14ac:dyDescent="0.25">
      <c r="U1703" s="42"/>
    </row>
    <row r="1704" spans="21:21" x14ac:dyDescent="0.25">
      <c r="U1704" s="42"/>
    </row>
    <row r="1705" spans="21:21" x14ac:dyDescent="0.25">
      <c r="U1705" s="42"/>
    </row>
    <row r="1706" spans="21:21" x14ac:dyDescent="0.25">
      <c r="U1706" s="42"/>
    </row>
    <row r="1707" spans="21:21" x14ac:dyDescent="0.25">
      <c r="U1707" s="42"/>
    </row>
    <row r="1708" spans="21:21" x14ac:dyDescent="0.25">
      <c r="U1708" s="42"/>
    </row>
    <row r="1709" spans="21:21" x14ac:dyDescent="0.25">
      <c r="U1709" s="42"/>
    </row>
    <row r="1710" spans="21:21" x14ac:dyDescent="0.25">
      <c r="U1710" s="42"/>
    </row>
    <row r="1711" spans="21:21" x14ac:dyDescent="0.25">
      <c r="U1711" s="42"/>
    </row>
    <row r="1712" spans="21:21" x14ac:dyDescent="0.25">
      <c r="U1712" s="42"/>
    </row>
    <row r="1713" spans="21:21" x14ac:dyDescent="0.25">
      <c r="U1713" s="42"/>
    </row>
    <row r="1714" spans="21:21" x14ac:dyDescent="0.25">
      <c r="U1714" s="42"/>
    </row>
    <row r="1715" spans="21:21" x14ac:dyDescent="0.25">
      <c r="U1715" s="42"/>
    </row>
    <row r="1716" spans="21:21" x14ac:dyDescent="0.25">
      <c r="U1716" s="42"/>
    </row>
    <row r="1717" spans="21:21" x14ac:dyDescent="0.25">
      <c r="U1717" s="42"/>
    </row>
    <row r="1718" spans="21:21" x14ac:dyDescent="0.25">
      <c r="U1718" s="42"/>
    </row>
    <row r="1719" spans="21:21" x14ac:dyDescent="0.25">
      <c r="U1719" s="42"/>
    </row>
    <row r="1720" spans="21:21" x14ac:dyDescent="0.25">
      <c r="U1720" s="42"/>
    </row>
    <row r="1721" spans="21:21" x14ac:dyDescent="0.25">
      <c r="U1721" s="42"/>
    </row>
    <row r="1722" spans="21:21" x14ac:dyDescent="0.25">
      <c r="U1722" s="42"/>
    </row>
    <row r="1723" spans="21:21" x14ac:dyDescent="0.25">
      <c r="U1723" s="42"/>
    </row>
    <row r="1724" spans="21:21" x14ac:dyDescent="0.25">
      <c r="U1724" s="42"/>
    </row>
    <row r="1725" spans="21:21" x14ac:dyDescent="0.25">
      <c r="U1725" s="42"/>
    </row>
    <row r="1726" spans="21:21" x14ac:dyDescent="0.25">
      <c r="U1726" s="42"/>
    </row>
    <row r="1727" spans="21:21" x14ac:dyDescent="0.25">
      <c r="U1727" s="42"/>
    </row>
    <row r="1728" spans="21:21" x14ac:dyDescent="0.25">
      <c r="U1728" s="42"/>
    </row>
    <row r="1729" spans="21:21" x14ac:dyDescent="0.25">
      <c r="U1729" s="42"/>
    </row>
    <row r="1730" spans="21:21" x14ac:dyDescent="0.25">
      <c r="U1730" s="42"/>
    </row>
    <row r="1731" spans="21:21" x14ac:dyDescent="0.25">
      <c r="U1731" s="42"/>
    </row>
    <row r="1732" spans="21:21" x14ac:dyDescent="0.25">
      <c r="U1732" s="42"/>
    </row>
    <row r="1733" spans="21:21" x14ac:dyDescent="0.25">
      <c r="U1733" s="42"/>
    </row>
    <row r="1734" spans="21:21" x14ac:dyDescent="0.25">
      <c r="U1734" s="42"/>
    </row>
    <row r="1735" spans="21:21" x14ac:dyDescent="0.25">
      <c r="U1735" s="42"/>
    </row>
    <row r="1736" spans="21:21" x14ac:dyDescent="0.25">
      <c r="U1736" s="42"/>
    </row>
    <row r="1737" spans="21:21" x14ac:dyDescent="0.25">
      <c r="U1737" s="42"/>
    </row>
    <row r="1738" spans="21:21" x14ac:dyDescent="0.25">
      <c r="U1738" s="42"/>
    </row>
    <row r="1739" spans="21:21" x14ac:dyDescent="0.25">
      <c r="U1739" s="42"/>
    </row>
    <row r="1740" spans="21:21" x14ac:dyDescent="0.25">
      <c r="U1740" s="42"/>
    </row>
    <row r="1741" spans="21:21" x14ac:dyDescent="0.25">
      <c r="U1741" s="42"/>
    </row>
    <row r="1742" spans="21:21" x14ac:dyDescent="0.25">
      <c r="U1742" s="42"/>
    </row>
    <row r="1743" spans="21:21" x14ac:dyDescent="0.25">
      <c r="U1743" s="42"/>
    </row>
    <row r="1744" spans="21:21" x14ac:dyDescent="0.25">
      <c r="U1744" s="42"/>
    </row>
    <row r="1745" spans="21:21" x14ac:dyDescent="0.25">
      <c r="U1745" s="42"/>
    </row>
    <row r="1746" spans="21:21" x14ac:dyDescent="0.25">
      <c r="U1746" s="42"/>
    </row>
    <row r="1747" spans="21:21" x14ac:dyDescent="0.25">
      <c r="U1747" s="42"/>
    </row>
    <row r="1748" spans="21:21" x14ac:dyDescent="0.25">
      <c r="U1748" s="42"/>
    </row>
    <row r="1749" spans="21:21" x14ac:dyDescent="0.25">
      <c r="U1749" s="42"/>
    </row>
    <row r="1750" spans="21:21" x14ac:dyDescent="0.25">
      <c r="U1750" s="42"/>
    </row>
    <row r="1751" spans="21:21" x14ac:dyDescent="0.25">
      <c r="U1751" s="42"/>
    </row>
    <row r="1752" spans="21:21" x14ac:dyDescent="0.25">
      <c r="U1752" s="42"/>
    </row>
    <row r="1753" spans="21:21" x14ac:dyDescent="0.25">
      <c r="U1753" s="42"/>
    </row>
    <row r="1754" spans="21:21" x14ac:dyDescent="0.25">
      <c r="U1754" s="42"/>
    </row>
    <row r="1755" spans="21:21" x14ac:dyDescent="0.25">
      <c r="U1755" s="42"/>
    </row>
    <row r="1756" spans="21:21" x14ac:dyDescent="0.25">
      <c r="U1756" s="42"/>
    </row>
    <row r="1757" spans="21:21" x14ac:dyDescent="0.25">
      <c r="U1757" s="42"/>
    </row>
    <row r="1758" spans="21:21" x14ac:dyDescent="0.25">
      <c r="U1758" s="42"/>
    </row>
    <row r="1759" spans="21:21" x14ac:dyDescent="0.25">
      <c r="U1759" s="42"/>
    </row>
    <row r="1760" spans="21:21" x14ac:dyDescent="0.25">
      <c r="U1760" s="42"/>
    </row>
    <row r="1761" spans="21:21" x14ac:dyDescent="0.25">
      <c r="U1761" s="42"/>
    </row>
    <row r="1762" spans="21:21" x14ac:dyDescent="0.25">
      <c r="U1762" s="42"/>
    </row>
    <row r="1763" spans="21:21" x14ac:dyDescent="0.25">
      <c r="U1763" s="42"/>
    </row>
    <row r="1764" spans="21:21" x14ac:dyDescent="0.25">
      <c r="U1764" s="42"/>
    </row>
    <row r="1765" spans="21:21" x14ac:dyDescent="0.25">
      <c r="U1765" s="42"/>
    </row>
    <row r="1766" spans="21:21" x14ac:dyDescent="0.25">
      <c r="U1766" s="42"/>
    </row>
    <row r="1767" spans="21:21" x14ac:dyDescent="0.25">
      <c r="U1767" s="42"/>
    </row>
    <row r="1768" spans="21:21" x14ac:dyDescent="0.25">
      <c r="U1768" s="42"/>
    </row>
    <row r="1769" spans="21:21" x14ac:dyDescent="0.25">
      <c r="U1769" s="42"/>
    </row>
    <row r="1770" spans="21:21" x14ac:dyDescent="0.25">
      <c r="U1770" s="42"/>
    </row>
    <row r="1771" spans="21:21" x14ac:dyDescent="0.25">
      <c r="U1771" s="42"/>
    </row>
    <row r="1772" spans="21:21" x14ac:dyDescent="0.25">
      <c r="U1772" s="42"/>
    </row>
    <row r="1773" spans="21:21" x14ac:dyDescent="0.25">
      <c r="U1773" s="42"/>
    </row>
    <row r="1774" spans="21:21" x14ac:dyDescent="0.25">
      <c r="U1774" s="42"/>
    </row>
    <row r="1775" spans="21:21" x14ac:dyDescent="0.25">
      <c r="U1775" s="42"/>
    </row>
    <row r="1776" spans="21:21" x14ac:dyDescent="0.25">
      <c r="U1776" s="42"/>
    </row>
    <row r="1777" spans="21:21" x14ac:dyDescent="0.25">
      <c r="U1777" s="42"/>
    </row>
    <row r="1778" spans="21:21" x14ac:dyDescent="0.25">
      <c r="U1778" s="42"/>
    </row>
    <row r="1779" spans="21:21" x14ac:dyDescent="0.25">
      <c r="U1779" s="42"/>
    </row>
    <row r="1780" spans="21:21" x14ac:dyDescent="0.25">
      <c r="U1780" s="42"/>
    </row>
    <row r="1781" spans="21:21" x14ac:dyDescent="0.25">
      <c r="U1781" s="42"/>
    </row>
    <row r="1782" spans="21:21" x14ac:dyDescent="0.25">
      <c r="U1782" s="42"/>
    </row>
    <row r="1783" spans="21:21" x14ac:dyDescent="0.25">
      <c r="U1783" s="42"/>
    </row>
    <row r="1784" spans="21:21" x14ac:dyDescent="0.25">
      <c r="U1784" s="42"/>
    </row>
    <row r="1785" spans="21:21" x14ac:dyDescent="0.25">
      <c r="U1785" s="42"/>
    </row>
    <row r="1786" spans="21:21" x14ac:dyDescent="0.25">
      <c r="U1786" s="42"/>
    </row>
    <row r="1787" spans="21:21" x14ac:dyDescent="0.25">
      <c r="U1787" s="42"/>
    </row>
    <row r="1788" spans="21:21" x14ac:dyDescent="0.25">
      <c r="U1788" s="42"/>
    </row>
    <row r="1789" spans="21:21" x14ac:dyDescent="0.25">
      <c r="U1789" s="42"/>
    </row>
    <row r="1790" spans="21:21" x14ac:dyDescent="0.25">
      <c r="U1790" s="42"/>
    </row>
    <row r="1791" spans="21:21" x14ac:dyDescent="0.25">
      <c r="U1791" s="42"/>
    </row>
    <row r="1792" spans="21:21" x14ac:dyDescent="0.25">
      <c r="U1792" s="42"/>
    </row>
    <row r="1793" spans="21:21" x14ac:dyDescent="0.25">
      <c r="U1793" s="42"/>
    </row>
    <row r="1794" spans="21:21" x14ac:dyDescent="0.25">
      <c r="U1794" s="42"/>
    </row>
    <row r="1795" spans="21:21" x14ac:dyDescent="0.25">
      <c r="U1795" s="42"/>
    </row>
    <row r="1796" spans="21:21" x14ac:dyDescent="0.25">
      <c r="U1796" s="42"/>
    </row>
    <row r="1797" spans="21:21" x14ac:dyDescent="0.25">
      <c r="U1797" s="42"/>
    </row>
    <row r="1798" spans="21:21" x14ac:dyDescent="0.25">
      <c r="U1798" s="42"/>
    </row>
    <row r="1799" spans="21:21" x14ac:dyDescent="0.25">
      <c r="U1799" s="42"/>
    </row>
    <row r="1800" spans="21:21" x14ac:dyDescent="0.25">
      <c r="U1800" s="42"/>
    </row>
    <row r="1801" spans="21:21" x14ac:dyDescent="0.25">
      <c r="U1801" s="42"/>
    </row>
    <row r="1802" spans="21:21" x14ac:dyDescent="0.25">
      <c r="U1802" s="42"/>
    </row>
    <row r="1803" spans="21:21" x14ac:dyDescent="0.25">
      <c r="U1803" s="42"/>
    </row>
    <row r="1804" spans="21:21" x14ac:dyDescent="0.25">
      <c r="U1804" s="42"/>
    </row>
    <row r="1805" spans="21:21" x14ac:dyDescent="0.25">
      <c r="U1805" s="42"/>
    </row>
    <row r="1806" spans="21:21" x14ac:dyDescent="0.25">
      <c r="U1806" s="42"/>
    </row>
    <row r="1807" spans="21:21" x14ac:dyDescent="0.25">
      <c r="U1807" s="42"/>
    </row>
    <row r="1808" spans="21:21" x14ac:dyDescent="0.25">
      <c r="U1808" s="42"/>
    </row>
    <row r="1809" spans="21:21" x14ac:dyDescent="0.25">
      <c r="U1809" s="42"/>
    </row>
    <row r="1810" spans="21:21" x14ac:dyDescent="0.25">
      <c r="U1810" s="42"/>
    </row>
    <row r="1811" spans="21:21" x14ac:dyDescent="0.25">
      <c r="U1811" s="42"/>
    </row>
    <row r="1812" spans="21:21" x14ac:dyDescent="0.25">
      <c r="U1812" s="42"/>
    </row>
    <row r="1813" spans="21:21" x14ac:dyDescent="0.25">
      <c r="U1813" s="42"/>
    </row>
    <row r="1814" spans="21:21" x14ac:dyDescent="0.25">
      <c r="U1814" s="42"/>
    </row>
    <row r="1815" spans="21:21" x14ac:dyDescent="0.25">
      <c r="U1815" s="42"/>
    </row>
    <row r="1816" spans="21:21" x14ac:dyDescent="0.25">
      <c r="U1816" s="42"/>
    </row>
    <row r="1817" spans="21:21" x14ac:dyDescent="0.25">
      <c r="U1817" s="42"/>
    </row>
    <row r="1818" spans="21:21" x14ac:dyDescent="0.25">
      <c r="U1818" s="42"/>
    </row>
    <row r="1819" spans="21:21" x14ac:dyDescent="0.25">
      <c r="U1819" s="42"/>
    </row>
    <row r="1820" spans="21:21" x14ac:dyDescent="0.25">
      <c r="U1820" s="42"/>
    </row>
    <row r="1821" spans="21:21" x14ac:dyDescent="0.25">
      <c r="U1821" s="42"/>
    </row>
    <row r="1822" spans="21:21" x14ac:dyDescent="0.25">
      <c r="U1822" s="42"/>
    </row>
    <row r="1823" spans="21:21" x14ac:dyDescent="0.25">
      <c r="U1823" s="42"/>
    </row>
    <row r="1824" spans="21:21" x14ac:dyDescent="0.25">
      <c r="U1824" s="42"/>
    </row>
    <row r="1825" spans="21:21" x14ac:dyDescent="0.25">
      <c r="U1825" s="42"/>
    </row>
    <row r="1826" spans="21:21" x14ac:dyDescent="0.25">
      <c r="U1826" s="42"/>
    </row>
    <row r="1827" spans="21:21" x14ac:dyDescent="0.25">
      <c r="U1827" s="42"/>
    </row>
    <row r="1828" spans="21:21" x14ac:dyDescent="0.25">
      <c r="U1828" s="42"/>
    </row>
    <row r="1829" spans="21:21" x14ac:dyDescent="0.25">
      <c r="U1829" s="42"/>
    </row>
    <row r="1830" spans="21:21" x14ac:dyDescent="0.25">
      <c r="U1830" s="42"/>
    </row>
    <row r="1831" spans="21:21" x14ac:dyDescent="0.25">
      <c r="U1831" s="42"/>
    </row>
    <row r="1832" spans="21:21" x14ac:dyDescent="0.25">
      <c r="U1832" s="42"/>
    </row>
    <row r="1833" spans="21:21" x14ac:dyDescent="0.25">
      <c r="U1833" s="42"/>
    </row>
    <row r="1834" spans="21:21" x14ac:dyDescent="0.25">
      <c r="U1834" s="42"/>
    </row>
    <row r="1835" spans="21:21" x14ac:dyDescent="0.25">
      <c r="U1835" s="42"/>
    </row>
    <row r="1836" spans="21:21" x14ac:dyDescent="0.25">
      <c r="U1836" s="42"/>
    </row>
    <row r="1837" spans="21:21" x14ac:dyDescent="0.25">
      <c r="U1837" s="42"/>
    </row>
    <row r="1838" spans="21:21" x14ac:dyDescent="0.25">
      <c r="U1838" s="42"/>
    </row>
    <row r="1839" spans="21:21" x14ac:dyDescent="0.25">
      <c r="U1839" s="42"/>
    </row>
    <row r="1840" spans="21:21" x14ac:dyDescent="0.25">
      <c r="U1840" s="42"/>
    </row>
    <row r="1841" spans="21:21" x14ac:dyDescent="0.25">
      <c r="U1841" s="42"/>
    </row>
    <row r="1842" spans="21:21" x14ac:dyDescent="0.25">
      <c r="U1842" s="42"/>
    </row>
    <row r="1843" spans="21:21" x14ac:dyDescent="0.25">
      <c r="U1843" s="42"/>
    </row>
    <row r="1844" spans="21:21" x14ac:dyDescent="0.25">
      <c r="U1844" s="42"/>
    </row>
    <row r="1845" spans="21:21" x14ac:dyDescent="0.25">
      <c r="U1845" s="42"/>
    </row>
    <row r="1846" spans="21:21" x14ac:dyDescent="0.25">
      <c r="U1846" s="42"/>
    </row>
    <row r="1847" spans="21:21" x14ac:dyDescent="0.25">
      <c r="U1847" s="42"/>
    </row>
    <row r="1848" spans="21:21" x14ac:dyDescent="0.25">
      <c r="U1848" s="42"/>
    </row>
    <row r="1849" spans="21:21" x14ac:dyDescent="0.25">
      <c r="U1849" s="42"/>
    </row>
    <row r="1850" spans="21:21" x14ac:dyDescent="0.25">
      <c r="U1850" s="42"/>
    </row>
    <row r="1851" spans="21:21" x14ac:dyDescent="0.25">
      <c r="U1851" s="42"/>
    </row>
    <row r="1852" spans="21:21" x14ac:dyDescent="0.25">
      <c r="U1852" s="42"/>
    </row>
    <row r="1853" spans="21:21" x14ac:dyDescent="0.25">
      <c r="U1853" s="42"/>
    </row>
    <row r="1854" spans="21:21" x14ac:dyDescent="0.25">
      <c r="U1854" s="42"/>
    </row>
    <row r="1855" spans="21:21" x14ac:dyDescent="0.25">
      <c r="U1855" s="42"/>
    </row>
    <row r="1856" spans="21:21" x14ac:dyDescent="0.25">
      <c r="U1856" s="42"/>
    </row>
    <row r="1857" spans="21:21" x14ac:dyDescent="0.25">
      <c r="U1857" s="42"/>
    </row>
    <row r="1858" spans="21:21" x14ac:dyDescent="0.25">
      <c r="U1858" s="42"/>
    </row>
    <row r="1859" spans="21:21" x14ac:dyDescent="0.25">
      <c r="U1859" s="42"/>
    </row>
    <row r="1860" spans="21:21" x14ac:dyDescent="0.25">
      <c r="U1860" s="42"/>
    </row>
    <row r="1861" spans="21:21" x14ac:dyDescent="0.25">
      <c r="U1861" s="42"/>
    </row>
    <row r="1862" spans="21:21" x14ac:dyDescent="0.25">
      <c r="U1862" s="42"/>
    </row>
    <row r="1863" spans="21:21" x14ac:dyDescent="0.25">
      <c r="U1863" s="42"/>
    </row>
    <row r="1864" spans="21:21" x14ac:dyDescent="0.25">
      <c r="U1864" s="42"/>
    </row>
    <row r="1865" spans="21:21" x14ac:dyDescent="0.25">
      <c r="U1865" s="42"/>
    </row>
    <row r="1866" spans="21:21" x14ac:dyDescent="0.25">
      <c r="U1866" s="42"/>
    </row>
    <row r="1867" spans="21:21" x14ac:dyDescent="0.25">
      <c r="U1867" s="42"/>
    </row>
    <row r="1868" spans="21:21" x14ac:dyDescent="0.25">
      <c r="U1868" s="42"/>
    </row>
    <row r="1869" spans="21:21" x14ac:dyDescent="0.25">
      <c r="U1869" s="42"/>
    </row>
    <row r="1870" spans="21:21" x14ac:dyDescent="0.25">
      <c r="U1870" s="42"/>
    </row>
    <row r="1871" spans="21:21" x14ac:dyDescent="0.25">
      <c r="U1871" s="42"/>
    </row>
    <row r="1872" spans="21:21" x14ac:dyDescent="0.25">
      <c r="U1872" s="42"/>
    </row>
    <row r="1873" spans="21:21" x14ac:dyDescent="0.25">
      <c r="U1873" s="42"/>
    </row>
    <row r="1874" spans="21:21" x14ac:dyDescent="0.25">
      <c r="U1874" s="42"/>
    </row>
    <row r="1875" spans="21:21" x14ac:dyDescent="0.25">
      <c r="U1875" s="42"/>
    </row>
    <row r="1876" spans="21:21" x14ac:dyDescent="0.25">
      <c r="U1876" s="42"/>
    </row>
    <row r="1877" spans="21:21" x14ac:dyDescent="0.25">
      <c r="U1877" s="42"/>
    </row>
    <row r="1878" spans="21:21" x14ac:dyDescent="0.25">
      <c r="U1878" s="42"/>
    </row>
    <row r="1879" spans="21:21" x14ac:dyDescent="0.25">
      <c r="U1879" s="42"/>
    </row>
    <row r="1880" spans="21:21" x14ac:dyDescent="0.25">
      <c r="U1880" s="42"/>
    </row>
    <row r="1881" spans="21:21" x14ac:dyDescent="0.25">
      <c r="U1881" s="42"/>
    </row>
    <row r="1882" spans="21:21" x14ac:dyDescent="0.25">
      <c r="U1882" s="42"/>
    </row>
    <row r="1883" spans="21:21" x14ac:dyDescent="0.25">
      <c r="U1883" s="42"/>
    </row>
    <row r="1884" spans="21:21" x14ac:dyDescent="0.25">
      <c r="U1884" s="42"/>
    </row>
    <row r="1885" spans="21:21" x14ac:dyDescent="0.25">
      <c r="U1885" s="42"/>
    </row>
    <row r="1886" spans="21:21" x14ac:dyDescent="0.25">
      <c r="U1886" s="42"/>
    </row>
    <row r="1887" spans="21:21" x14ac:dyDescent="0.25">
      <c r="U1887" s="42"/>
    </row>
    <row r="1888" spans="21:21" x14ac:dyDescent="0.25">
      <c r="U1888" s="42"/>
    </row>
    <row r="1889" spans="21:21" x14ac:dyDescent="0.25">
      <c r="U1889" s="42"/>
    </row>
    <row r="1890" spans="21:21" x14ac:dyDescent="0.25">
      <c r="U1890" s="42"/>
    </row>
    <row r="1891" spans="21:21" x14ac:dyDescent="0.25">
      <c r="U1891" s="42"/>
    </row>
    <row r="1892" spans="21:21" x14ac:dyDescent="0.25">
      <c r="U1892" s="42"/>
    </row>
    <row r="1893" spans="21:21" x14ac:dyDescent="0.25">
      <c r="U1893" s="42"/>
    </row>
    <row r="1894" spans="21:21" x14ac:dyDescent="0.25">
      <c r="U1894" s="42"/>
    </row>
    <row r="1895" spans="21:21" x14ac:dyDescent="0.25">
      <c r="U1895" s="42"/>
    </row>
    <row r="1896" spans="21:21" x14ac:dyDescent="0.25">
      <c r="U1896" s="42"/>
    </row>
    <row r="1897" spans="21:21" x14ac:dyDescent="0.25">
      <c r="U1897" s="42"/>
    </row>
    <row r="1898" spans="21:21" x14ac:dyDescent="0.25">
      <c r="U1898" s="42"/>
    </row>
    <row r="1899" spans="21:21" x14ac:dyDescent="0.25">
      <c r="U1899" s="42"/>
    </row>
    <row r="1900" spans="21:21" x14ac:dyDescent="0.25">
      <c r="U1900" s="42"/>
    </row>
    <row r="1901" spans="21:21" x14ac:dyDescent="0.25">
      <c r="U1901" s="42"/>
    </row>
    <row r="1902" spans="21:21" x14ac:dyDescent="0.25">
      <c r="U1902" s="42"/>
    </row>
    <row r="1903" spans="21:21" x14ac:dyDescent="0.25">
      <c r="U1903" s="42"/>
    </row>
    <row r="1904" spans="21:21" x14ac:dyDescent="0.25">
      <c r="U1904" s="42"/>
    </row>
    <row r="1905" spans="21:21" x14ac:dyDescent="0.25">
      <c r="U1905" s="42"/>
    </row>
    <row r="1906" spans="21:21" x14ac:dyDescent="0.25">
      <c r="U1906" s="42"/>
    </row>
    <row r="1907" spans="21:21" x14ac:dyDescent="0.25">
      <c r="U1907" s="42"/>
    </row>
    <row r="1908" spans="21:21" x14ac:dyDescent="0.25">
      <c r="U1908" s="42"/>
    </row>
    <row r="1909" spans="21:21" x14ac:dyDescent="0.25">
      <c r="U1909" s="42"/>
    </row>
    <row r="1910" spans="21:21" x14ac:dyDescent="0.25">
      <c r="U1910" s="42"/>
    </row>
    <row r="1911" spans="21:21" x14ac:dyDescent="0.25">
      <c r="U1911" s="42"/>
    </row>
    <row r="1912" spans="21:21" x14ac:dyDescent="0.25">
      <c r="U1912" s="42"/>
    </row>
    <row r="1913" spans="21:21" x14ac:dyDescent="0.25">
      <c r="U1913" s="42"/>
    </row>
    <row r="1914" spans="21:21" x14ac:dyDescent="0.25">
      <c r="U1914" s="42"/>
    </row>
    <row r="1915" spans="21:21" x14ac:dyDescent="0.25">
      <c r="U1915" s="42"/>
    </row>
    <row r="1916" spans="21:21" x14ac:dyDescent="0.25">
      <c r="U1916" s="42"/>
    </row>
    <row r="1917" spans="21:21" x14ac:dyDescent="0.25">
      <c r="U1917" s="42"/>
    </row>
    <row r="1918" spans="21:21" x14ac:dyDescent="0.25">
      <c r="U1918" s="42"/>
    </row>
    <row r="1919" spans="21:21" x14ac:dyDescent="0.25">
      <c r="U1919" s="42"/>
    </row>
    <row r="1920" spans="21:21" x14ac:dyDescent="0.25">
      <c r="U1920" s="42"/>
    </row>
    <row r="1921" spans="21:21" x14ac:dyDescent="0.25">
      <c r="U1921" s="42"/>
    </row>
    <row r="1922" spans="21:21" x14ac:dyDescent="0.25">
      <c r="U1922" s="42"/>
    </row>
    <row r="1923" spans="21:21" x14ac:dyDescent="0.25">
      <c r="U1923" s="42"/>
    </row>
    <row r="1924" spans="21:21" x14ac:dyDescent="0.25">
      <c r="U1924" s="42"/>
    </row>
    <row r="1925" spans="21:21" x14ac:dyDescent="0.25">
      <c r="U1925" s="42"/>
    </row>
    <row r="1926" spans="21:21" x14ac:dyDescent="0.25">
      <c r="U1926" s="42"/>
    </row>
    <row r="1927" spans="21:21" x14ac:dyDescent="0.25">
      <c r="U1927" s="42"/>
    </row>
    <row r="1928" spans="21:21" x14ac:dyDescent="0.25">
      <c r="U1928" s="42"/>
    </row>
    <row r="1929" spans="21:21" x14ac:dyDescent="0.25">
      <c r="U1929" s="42"/>
    </row>
    <row r="1930" spans="21:21" x14ac:dyDescent="0.25">
      <c r="U1930" s="42"/>
    </row>
    <row r="1931" spans="21:21" x14ac:dyDescent="0.25">
      <c r="U1931" s="42"/>
    </row>
    <row r="1932" spans="21:21" x14ac:dyDescent="0.25">
      <c r="U1932" s="42"/>
    </row>
    <row r="1933" spans="21:21" x14ac:dyDescent="0.25">
      <c r="U1933" s="42"/>
    </row>
    <row r="1934" spans="21:21" x14ac:dyDescent="0.25">
      <c r="U1934" s="42"/>
    </row>
    <row r="1935" spans="21:21" x14ac:dyDescent="0.25">
      <c r="U1935" s="42"/>
    </row>
    <row r="1936" spans="21:21" x14ac:dyDescent="0.25">
      <c r="U1936" s="42"/>
    </row>
    <row r="1937" spans="21:21" x14ac:dyDescent="0.25">
      <c r="U1937" s="42"/>
    </row>
    <row r="1938" spans="21:21" x14ac:dyDescent="0.25">
      <c r="U1938" s="42"/>
    </row>
    <row r="1939" spans="21:21" x14ac:dyDescent="0.25">
      <c r="U1939" s="42"/>
    </row>
    <row r="1940" spans="21:21" x14ac:dyDescent="0.25">
      <c r="U1940" s="42"/>
    </row>
    <row r="1941" spans="21:21" x14ac:dyDescent="0.25">
      <c r="U1941" s="42"/>
    </row>
    <row r="1942" spans="21:21" x14ac:dyDescent="0.25">
      <c r="U1942" s="42"/>
    </row>
    <row r="1943" spans="21:21" x14ac:dyDescent="0.25">
      <c r="U1943" s="42"/>
    </row>
    <row r="1944" spans="21:21" x14ac:dyDescent="0.25">
      <c r="U1944" s="42"/>
    </row>
    <row r="1945" spans="21:21" x14ac:dyDescent="0.25">
      <c r="U1945" s="42"/>
    </row>
    <row r="1946" spans="21:21" x14ac:dyDescent="0.25">
      <c r="U1946" s="42"/>
    </row>
    <row r="1947" spans="21:21" x14ac:dyDescent="0.25">
      <c r="U1947" s="42"/>
    </row>
    <row r="1948" spans="21:21" x14ac:dyDescent="0.25">
      <c r="U1948" s="42"/>
    </row>
    <row r="1949" spans="21:21" x14ac:dyDescent="0.25">
      <c r="U1949" s="42"/>
    </row>
    <row r="1950" spans="21:21" x14ac:dyDescent="0.25">
      <c r="U1950" s="42"/>
    </row>
    <row r="1951" spans="21:21" x14ac:dyDescent="0.25">
      <c r="U1951" s="42"/>
    </row>
    <row r="1952" spans="21:21" x14ac:dyDescent="0.25">
      <c r="U1952" s="42"/>
    </row>
    <row r="1953" spans="21:21" x14ac:dyDescent="0.25">
      <c r="U1953" s="42"/>
    </row>
    <row r="1954" spans="21:21" x14ac:dyDescent="0.25">
      <c r="U1954" s="42"/>
    </row>
    <row r="1955" spans="21:21" x14ac:dyDescent="0.25">
      <c r="U1955" s="42"/>
    </row>
    <row r="1956" spans="21:21" x14ac:dyDescent="0.25">
      <c r="U1956" s="42"/>
    </row>
    <row r="1957" spans="21:21" x14ac:dyDescent="0.25">
      <c r="U1957" s="42"/>
    </row>
    <row r="1958" spans="21:21" x14ac:dyDescent="0.25">
      <c r="U1958" s="42"/>
    </row>
    <row r="1959" spans="21:21" x14ac:dyDescent="0.25">
      <c r="U1959" s="42"/>
    </row>
    <row r="1960" spans="21:21" x14ac:dyDescent="0.25">
      <c r="U1960" s="42"/>
    </row>
    <row r="1961" spans="21:21" x14ac:dyDescent="0.25">
      <c r="U1961" s="42"/>
    </row>
    <row r="1962" spans="21:21" x14ac:dyDescent="0.25">
      <c r="U1962" s="42"/>
    </row>
    <row r="1963" spans="21:21" x14ac:dyDescent="0.25">
      <c r="U1963" s="42"/>
    </row>
    <row r="1964" spans="21:21" x14ac:dyDescent="0.25">
      <c r="U1964" s="42"/>
    </row>
    <row r="1965" spans="21:21" x14ac:dyDescent="0.25">
      <c r="U1965" s="42"/>
    </row>
    <row r="1966" spans="21:21" x14ac:dyDescent="0.25">
      <c r="U1966" s="42"/>
    </row>
    <row r="1967" spans="21:21" x14ac:dyDescent="0.25">
      <c r="U1967" s="42"/>
    </row>
    <row r="1968" spans="21:21" x14ac:dyDescent="0.25">
      <c r="U1968" s="42"/>
    </row>
    <row r="1969" spans="21:21" x14ac:dyDescent="0.25">
      <c r="U1969" s="42"/>
    </row>
    <row r="1970" spans="21:21" x14ac:dyDescent="0.25">
      <c r="U1970" s="42"/>
    </row>
    <row r="1971" spans="21:21" x14ac:dyDescent="0.25">
      <c r="U1971" s="42"/>
    </row>
    <row r="1972" spans="21:21" x14ac:dyDescent="0.25">
      <c r="U1972" s="42"/>
    </row>
    <row r="1973" spans="21:21" x14ac:dyDescent="0.25">
      <c r="U1973" s="42"/>
    </row>
    <row r="1974" spans="21:21" x14ac:dyDescent="0.25">
      <c r="U1974" s="42"/>
    </row>
    <row r="1975" spans="21:21" x14ac:dyDescent="0.25">
      <c r="U1975" s="42"/>
    </row>
    <row r="1976" spans="21:21" x14ac:dyDescent="0.25">
      <c r="U1976" s="42"/>
    </row>
    <row r="1977" spans="21:21" x14ac:dyDescent="0.25">
      <c r="U1977" s="42"/>
    </row>
    <row r="1978" spans="21:21" x14ac:dyDescent="0.25">
      <c r="U1978" s="42"/>
    </row>
    <row r="1979" spans="21:21" x14ac:dyDescent="0.25">
      <c r="U1979" s="42"/>
    </row>
    <row r="1980" spans="21:21" x14ac:dyDescent="0.25">
      <c r="U1980" s="42"/>
    </row>
    <row r="1981" spans="21:21" x14ac:dyDescent="0.25">
      <c r="U1981" s="42"/>
    </row>
    <row r="1982" spans="21:21" x14ac:dyDescent="0.25">
      <c r="U1982" s="42"/>
    </row>
    <row r="1983" spans="21:21" x14ac:dyDescent="0.25">
      <c r="U1983" s="42"/>
    </row>
    <row r="1984" spans="21:21" x14ac:dyDescent="0.25">
      <c r="U1984" s="42"/>
    </row>
    <row r="1985" spans="21:21" x14ac:dyDescent="0.25">
      <c r="U1985" s="42"/>
    </row>
    <row r="1986" spans="21:21" x14ac:dyDescent="0.25">
      <c r="U1986" s="42"/>
    </row>
    <row r="1987" spans="21:21" x14ac:dyDescent="0.25">
      <c r="U1987" s="42"/>
    </row>
    <row r="1988" spans="21:21" x14ac:dyDescent="0.25">
      <c r="U1988" s="42"/>
    </row>
    <row r="1989" spans="21:21" x14ac:dyDescent="0.25">
      <c r="U1989" s="42"/>
    </row>
    <row r="1990" spans="21:21" x14ac:dyDescent="0.25">
      <c r="U1990" s="42"/>
    </row>
    <row r="1991" spans="21:21" x14ac:dyDescent="0.25">
      <c r="U1991" s="42"/>
    </row>
    <row r="1992" spans="21:21" x14ac:dyDescent="0.25">
      <c r="U1992" s="42"/>
    </row>
    <row r="1993" spans="21:21" x14ac:dyDescent="0.25">
      <c r="U1993" s="42"/>
    </row>
    <row r="1994" spans="21:21" x14ac:dyDescent="0.25">
      <c r="U1994" s="42"/>
    </row>
    <row r="1995" spans="21:21" x14ac:dyDescent="0.25">
      <c r="U1995" s="42"/>
    </row>
    <row r="1996" spans="21:21" x14ac:dyDescent="0.25">
      <c r="U1996" s="42"/>
    </row>
    <row r="1997" spans="21:21" x14ac:dyDescent="0.25">
      <c r="U1997" s="42"/>
    </row>
    <row r="1998" spans="21:21" x14ac:dyDescent="0.25">
      <c r="U1998" s="42"/>
    </row>
    <row r="1999" spans="21:21" x14ac:dyDescent="0.25">
      <c r="U1999" s="42"/>
    </row>
    <row r="2000" spans="21:21" x14ac:dyDescent="0.25">
      <c r="U2000" s="42"/>
    </row>
    <row r="2001" spans="21:21" x14ac:dyDescent="0.25">
      <c r="U2001" s="42"/>
    </row>
    <row r="2002" spans="21:21" x14ac:dyDescent="0.25">
      <c r="U2002" s="42"/>
    </row>
    <row r="2003" spans="21:21" x14ac:dyDescent="0.25">
      <c r="U2003" s="42"/>
    </row>
    <row r="2004" spans="21:21" x14ac:dyDescent="0.25">
      <c r="U2004" s="42"/>
    </row>
    <row r="2005" spans="21:21" x14ac:dyDescent="0.25">
      <c r="U2005" s="42"/>
    </row>
    <row r="2006" spans="21:21" x14ac:dyDescent="0.25">
      <c r="U2006" s="42"/>
    </row>
    <row r="2007" spans="21:21" x14ac:dyDescent="0.25">
      <c r="U2007" s="42"/>
    </row>
    <row r="2008" spans="21:21" x14ac:dyDescent="0.25">
      <c r="U2008" s="42"/>
    </row>
    <row r="2009" spans="21:21" x14ac:dyDescent="0.25">
      <c r="U2009" s="42"/>
    </row>
    <row r="2010" spans="21:21" x14ac:dyDescent="0.25">
      <c r="U2010" s="42"/>
    </row>
    <row r="2011" spans="21:21" x14ac:dyDescent="0.25">
      <c r="U2011" s="42"/>
    </row>
    <row r="2012" spans="21:21" x14ac:dyDescent="0.25">
      <c r="U2012" s="42"/>
    </row>
    <row r="2013" spans="21:21" x14ac:dyDescent="0.25">
      <c r="U2013" s="42"/>
    </row>
    <row r="2014" spans="21:21" x14ac:dyDescent="0.25">
      <c r="U2014" s="42"/>
    </row>
    <row r="2015" spans="21:21" x14ac:dyDescent="0.25">
      <c r="U2015" s="42"/>
    </row>
    <row r="2016" spans="21:21" x14ac:dyDescent="0.25">
      <c r="U2016" s="42"/>
    </row>
    <row r="2017" spans="21:21" x14ac:dyDescent="0.25">
      <c r="U2017" s="42"/>
    </row>
    <row r="2018" spans="21:21" x14ac:dyDescent="0.25">
      <c r="U2018" s="42"/>
    </row>
    <row r="2019" spans="21:21" x14ac:dyDescent="0.25">
      <c r="U2019" s="42"/>
    </row>
    <row r="2020" spans="21:21" x14ac:dyDescent="0.25">
      <c r="U2020" s="42"/>
    </row>
    <row r="2021" spans="21:21" x14ac:dyDescent="0.25">
      <c r="U2021" s="42"/>
    </row>
    <row r="2022" spans="21:21" x14ac:dyDescent="0.25">
      <c r="U2022" s="42"/>
    </row>
    <row r="2023" spans="21:21" x14ac:dyDescent="0.25">
      <c r="U2023" s="42"/>
    </row>
    <row r="2024" spans="21:21" x14ac:dyDescent="0.25">
      <c r="U2024" s="42"/>
    </row>
    <row r="2025" spans="21:21" x14ac:dyDescent="0.25">
      <c r="U2025" s="42"/>
    </row>
    <row r="2026" spans="21:21" x14ac:dyDescent="0.25">
      <c r="U2026" s="42"/>
    </row>
    <row r="2027" spans="21:21" x14ac:dyDescent="0.25">
      <c r="U2027" s="42"/>
    </row>
    <row r="2028" spans="21:21" x14ac:dyDescent="0.25">
      <c r="U2028" s="42"/>
    </row>
    <row r="2029" spans="21:21" x14ac:dyDescent="0.25">
      <c r="U2029" s="42"/>
    </row>
    <row r="2030" spans="21:21" x14ac:dyDescent="0.25">
      <c r="U2030" s="42"/>
    </row>
    <row r="2031" spans="21:21" x14ac:dyDescent="0.25">
      <c r="U2031" s="42"/>
    </row>
    <row r="2032" spans="21:21" x14ac:dyDescent="0.25">
      <c r="U2032" s="42"/>
    </row>
    <row r="2033" spans="21:21" x14ac:dyDescent="0.25">
      <c r="U2033" s="42"/>
    </row>
    <row r="2034" spans="21:21" x14ac:dyDescent="0.25">
      <c r="U2034" s="42"/>
    </row>
    <row r="2035" spans="21:21" x14ac:dyDescent="0.25">
      <c r="U2035" s="42"/>
    </row>
    <row r="2036" spans="21:21" x14ac:dyDescent="0.25">
      <c r="U2036" s="42"/>
    </row>
    <row r="2037" spans="21:21" x14ac:dyDescent="0.25">
      <c r="U2037" s="42"/>
    </row>
    <row r="2038" spans="21:21" x14ac:dyDescent="0.25">
      <c r="U2038" s="42"/>
    </row>
    <row r="2039" spans="21:21" x14ac:dyDescent="0.25">
      <c r="U2039" s="42"/>
    </row>
    <row r="2040" spans="21:21" x14ac:dyDescent="0.25">
      <c r="U2040" s="42"/>
    </row>
    <row r="2041" spans="21:21" x14ac:dyDescent="0.25">
      <c r="U2041" s="42"/>
    </row>
    <row r="2042" spans="21:21" x14ac:dyDescent="0.25">
      <c r="U2042" s="42"/>
    </row>
    <row r="2043" spans="21:21" x14ac:dyDescent="0.25">
      <c r="U2043" s="42"/>
    </row>
    <row r="2044" spans="21:21" x14ac:dyDescent="0.25">
      <c r="U2044" s="42"/>
    </row>
    <row r="2045" spans="21:21" x14ac:dyDescent="0.25">
      <c r="U2045" s="42"/>
    </row>
    <row r="2046" spans="21:21" x14ac:dyDescent="0.25">
      <c r="U2046" s="42"/>
    </row>
    <row r="2047" spans="21:21" x14ac:dyDescent="0.25">
      <c r="U2047" s="42"/>
    </row>
    <row r="2048" spans="21:21" x14ac:dyDescent="0.25">
      <c r="U2048" s="42"/>
    </row>
    <row r="2049" spans="21:21" x14ac:dyDescent="0.25">
      <c r="U2049" s="42"/>
    </row>
    <row r="2050" spans="21:21" x14ac:dyDescent="0.25">
      <c r="U2050" s="42"/>
    </row>
    <row r="2051" spans="21:21" x14ac:dyDescent="0.25">
      <c r="U2051" s="42"/>
    </row>
    <row r="2052" spans="21:21" x14ac:dyDescent="0.25">
      <c r="U2052" s="42"/>
    </row>
    <row r="2053" spans="21:21" x14ac:dyDescent="0.25">
      <c r="U2053" s="42"/>
    </row>
    <row r="2054" spans="21:21" x14ac:dyDescent="0.25">
      <c r="U2054" s="42"/>
    </row>
    <row r="2055" spans="21:21" x14ac:dyDescent="0.25">
      <c r="U2055" s="42"/>
    </row>
    <row r="2056" spans="21:21" x14ac:dyDescent="0.25">
      <c r="U2056" s="42"/>
    </row>
    <row r="2057" spans="21:21" x14ac:dyDescent="0.25">
      <c r="U2057" s="42"/>
    </row>
    <row r="2058" spans="21:21" x14ac:dyDescent="0.25">
      <c r="U2058" s="42"/>
    </row>
    <row r="2059" spans="21:21" x14ac:dyDescent="0.25">
      <c r="U2059" s="42"/>
    </row>
    <row r="2060" spans="21:21" x14ac:dyDescent="0.25">
      <c r="U2060" s="42"/>
    </row>
    <row r="2061" spans="21:21" x14ac:dyDescent="0.25">
      <c r="U2061" s="42"/>
    </row>
    <row r="2062" spans="21:21" x14ac:dyDescent="0.25">
      <c r="U2062" s="42"/>
    </row>
    <row r="2063" spans="21:21" x14ac:dyDescent="0.25">
      <c r="U2063" s="42"/>
    </row>
    <row r="2064" spans="21:21" x14ac:dyDescent="0.25">
      <c r="U2064" s="42"/>
    </row>
    <row r="2065" spans="21:23" x14ac:dyDescent="0.25">
      <c r="U2065" s="42"/>
    </row>
    <row r="2066" spans="21:23" x14ac:dyDescent="0.25">
      <c r="U2066" s="42"/>
    </row>
    <row r="2067" spans="21:23" x14ac:dyDescent="0.25">
      <c r="U2067" s="42"/>
    </row>
    <row r="2068" spans="21:23" x14ac:dyDescent="0.25">
      <c r="U2068" s="42"/>
      <c r="W2068" s="57"/>
    </row>
    <row r="2069" spans="21:23" x14ac:dyDescent="0.25">
      <c r="U2069" s="42"/>
    </row>
    <row r="2070" spans="21:23" x14ac:dyDescent="0.25">
      <c r="U2070" s="42"/>
    </row>
    <row r="2071" spans="21:23" x14ac:dyDescent="0.25">
      <c r="U2071" s="42"/>
    </row>
    <row r="2072" spans="21:23" x14ac:dyDescent="0.25">
      <c r="U2072" s="42"/>
    </row>
    <row r="2073" spans="21:23" x14ac:dyDescent="0.25">
      <c r="U2073" s="42"/>
    </row>
    <row r="2074" spans="21:23" x14ac:dyDescent="0.25">
      <c r="U2074" s="42"/>
    </row>
    <row r="2075" spans="21:23" x14ac:dyDescent="0.25">
      <c r="U2075" s="42"/>
    </row>
    <row r="2076" spans="21:23" x14ac:dyDescent="0.25">
      <c r="U2076" s="42"/>
    </row>
    <row r="2077" spans="21:23" x14ac:dyDescent="0.25">
      <c r="U2077" s="42"/>
    </row>
    <row r="2078" spans="21:23" x14ac:dyDescent="0.25">
      <c r="U2078" s="42"/>
    </row>
    <row r="2079" spans="21:23" x14ac:dyDescent="0.25">
      <c r="U2079" s="42"/>
    </row>
    <row r="2080" spans="21:23" x14ac:dyDescent="0.25">
      <c r="U2080" s="42"/>
    </row>
    <row r="2081" spans="21:21" x14ac:dyDescent="0.25">
      <c r="U2081" s="42"/>
    </row>
    <row r="2082" spans="21:21" x14ac:dyDescent="0.25">
      <c r="U2082" s="42"/>
    </row>
    <row r="2083" spans="21:21" x14ac:dyDescent="0.25">
      <c r="U2083" s="42"/>
    </row>
    <row r="2084" spans="21:21" x14ac:dyDescent="0.25">
      <c r="U2084" s="42"/>
    </row>
    <row r="2085" spans="21:21" x14ac:dyDescent="0.25">
      <c r="U2085" s="42"/>
    </row>
    <row r="2086" spans="21:21" x14ac:dyDescent="0.25">
      <c r="U2086" s="42"/>
    </row>
    <row r="2087" spans="21:21" x14ac:dyDescent="0.25">
      <c r="U2087" s="42"/>
    </row>
    <row r="2088" spans="21:21" x14ac:dyDescent="0.25">
      <c r="U2088" s="42"/>
    </row>
    <row r="2089" spans="21:21" x14ac:dyDescent="0.25">
      <c r="U2089" s="42"/>
    </row>
    <row r="2090" spans="21:21" x14ac:dyDescent="0.25">
      <c r="U2090" s="42"/>
    </row>
    <row r="2091" spans="21:21" x14ac:dyDescent="0.25">
      <c r="U2091" s="42"/>
    </row>
    <row r="2092" spans="21:21" x14ac:dyDescent="0.25">
      <c r="U2092" s="42"/>
    </row>
    <row r="2093" spans="21:21" x14ac:dyDescent="0.25">
      <c r="U2093" s="42"/>
    </row>
    <row r="2094" spans="21:21" x14ac:dyDescent="0.25">
      <c r="U2094" s="42"/>
    </row>
    <row r="2095" spans="21:21" x14ac:dyDescent="0.25">
      <c r="U2095" s="42"/>
    </row>
    <row r="2096" spans="21:21" x14ac:dyDescent="0.25">
      <c r="U2096" s="42"/>
    </row>
    <row r="2097" spans="21:21" x14ac:dyDescent="0.25">
      <c r="U2097" s="42"/>
    </row>
    <row r="2098" spans="21:21" x14ac:dyDescent="0.25">
      <c r="U2098" s="42"/>
    </row>
    <row r="2099" spans="21:21" x14ac:dyDescent="0.25">
      <c r="U2099" s="42"/>
    </row>
    <row r="2100" spans="21:21" x14ac:dyDescent="0.25">
      <c r="U2100" s="42"/>
    </row>
    <row r="2101" spans="21:21" x14ac:dyDescent="0.25">
      <c r="U2101" s="42"/>
    </row>
    <row r="2102" spans="21:21" x14ac:dyDescent="0.25">
      <c r="U2102" s="42"/>
    </row>
    <row r="2103" spans="21:21" x14ac:dyDescent="0.25">
      <c r="U2103" s="42"/>
    </row>
    <row r="2104" spans="21:21" x14ac:dyDescent="0.25">
      <c r="U2104" s="42"/>
    </row>
    <row r="2105" spans="21:21" x14ac:dyDescent="0.25">
      <c r="U2105" s="42"/>
    </row>
    <row r="2106" spans="21:21" x14ac:dyDescent="0.25">
      <c r="U2106" s="42"/>
    </row>
    <row r="2107" spans="21:21" x14ac:dyDescent="0.25">
      <c r="U2107" s="42"/>
    </row>
    <row r="2108" spans="21:21" x14ac:dyDescent="0.25">
      <c r="U2108" s="42"/>
    </row>
    <row r="2109" spans="21:21" x14ac:dyDescent="0.25">
      <c r="U2109" s="42"/>
    </row>
    <row r="2110" spans="21:21" x14ac:dyDescent="0.25">
      <c r="U2110" s="42"/>
    </row>
    <row r="2111" spans="21:21" x14ac:dyDescent="0.25">
      <c r="U2111" s="42"/>
    </row>
    <row r="2112" spans="21:21" x14ac:dyDescent="0.25">
      <c r="U2112" s="42"/>
    </row>
    <row r="2113" spans="21:21" x14ac:dyDescent="0.25">
      <c r="U2113" s="42"/>
    </row>
    <row r="2114" spans="21:21" x14ac:dyDescent="0.25">
      <c r="U2114" s="42"/>
    </row>
    <row r="2115" spans="21:21" x14ac:dyDescent="0.25">
      <c r="U2115" s="42"/>
    </row>
    <row r="2116" spans="21:21" x14ac:dyDescent="0.25">
      <c r="U2116" s="42"/>
    </row>
    <row r="2117" spans="21:21" x14ac:dyDescent="0.25">
      <c r="U2117" s="42"/>
    </row>
    <row r="2118" spans="21:21" x14ac:dyDescent="0.25">
      <c r="U2118" s="42"/>
    </row>
    <row r="2119" spans="21:21" x14ac:dyDescent="0.25">
      <c r="U2119" s="42"/>
    </row>
    <row r="2120" spans="21:21" x14ac:dyDescent="0.25">
      <c r="U2120" s="42"/>
    </row>
    <row r="2121" spans="21:21" x14ac:dyDescent="0.25">
      <c r="U2121" s="42"/>
    </row>
    <row r="2122" spans="21:21" x14ac:dyDescent="0.25">
      <c r="U2122" s="42"/>
    </row>
    <row r="2123" spans="21:21" x14ac:dyDescent="0.25">
      <c r="U2123" s="42"/>
    </row>
    <row r="2124" spans="21:21" x14ac:dyDescent="0.25">
      <c r="U2124" s="42"/>
    </row>
    <row r="2125" spans="21:21" x14ac:dyDescent="0.25">
      <c r="U2125" s="42"/>
    </row>
    <row r="2126" spans="21:21" x14ac:dyDescent="0.25">
      <c r="U2126" s="42"/>
    </row>
    <row r="2127" spans="21:21" x14ac:dyDescent="0.25">
      <c r="U2127" s="42"/>
    </row>
    <row r="2128" spans="21:21" x14ac:dyDescent="0.25">
      <c r="U2128" s="42"/>
    </row>
    <row r="2129" spans="21:21" x14ac:dyDescent="0.25">
      <c r="U2129" s="42"/>
    </row>
    <row r="2130" spans="21:21" x14ac:dyDescent="0.25">
      <c r="U2130" s="42"/>
    </row>
    <row r="2131" spans="21:21" x14ac:dyDescent="0.25">
      <c r="U2131" s="42"/>
    </row>
    <row r="2132" spans="21:21" x14ac:dyDescent="0.25">
      <c r="U2132" s="42"/>
    </row>
    <row r="2133" spans="21:21" x14ac:dyDescent="0.25">
      <c r="U2133" s="42"/>
    </row>
    <row r="2134" spans="21:21" x14ac:dyDescent="0.25">
      <c r="U2134" s="42"/>
    </row>
    <row r="2135" spans="21:21" x14ac:dyDescent="0.25">
      <c r="U2135" s="42"/>
    </row>
    <row r="2136" spans="21:21" x14ac:dyDescent="0.25">
      <c r="U2136" s="42"/>
    </row>
    <row r="2137" spans="21:21" x14ac:dyDescent="0.25">
      <c r="U2137" s="42"/>
    </row>
    <row r="2138" spans="21:21" x14ac:dyDescent="0.25">
      <c r="U2138" s="42"/>
    </row>
    <row r="2139" spans="21:21" x14ac:dyDescent="0.25">
      <c r="U2139" s="42"/>
    </row>
    <row r="2140" spans="21:21" x14ac:dyDescent="0.25">
      <c r="U2140" s="42"/>
    </row>
    <row r="2141" spans="21:21" x14ac:dyDescent="0.25">
      <c r="U2141" s="42"/>
    </row>
    <row r="2142" spans="21:21" x14ac:dyDescent="0.25">
      <c r="U2142" s="42"/>
    </row>
    <row r="2143" spans="21:21" x14ac:dyDescent="0.25">
      <c r="U2143" s="42"/>
    </row>
    <row r="2144" spans="21:21" x14ac:dyDescent="0.25">
      <c r="U2144" s="42"/>
    </row>
    <row r="2145" spans="21:21" x14ac:dyDescent="0.25">
      <c r="U2145" s="42"/>
    </row>
    <row r="2146" spans="21:21" x14ac:dyDescent="0.25">
      <c r="U2146" s="42"/>
    </row>
    <row r="2147" spans="21:21" x14ac:dyDescent="0.25">
      <c r="U2147" s="42"/>
    </row>
    <row r="2148" spans="21:21" x14ac:dyDescent="0.25">
      <c r="U2148" s="42"/>
    </row>
    <row r="2149" spans="21:21" x14ac:dyDescent="0.25">
      <c r="U2149" s="42"/>
    </row>
    <row r="2150" spans="21:21" x14ac:dyDescent="0.25">
      <c r="U2150" s="42"/>
    </row>
    <row r="2151" spans="21:21" x14ac:dyDescent="0.25">
      <c r="U2151" s="42"/>
    </row>
    <row r="2152" spans="21:21" x14ac:dyDescent="0.25">
      <c r="U2152" s="42"/>
    </row>
    <row r="2153" spans="21:21" x14ac:dyDescent="0.25">
      <c r="U2153" s="42"/>
    </row>
    <row r="2154" spans="21:21" x14ac:dyDescent="0.25">
      <c r="U2154" s="42"/>
    </row>
    <row r="2155" spans="21:21" x14ac:dyDescent="0.25">
      <c r="U2155" s="42"/>
    </row>
    <row r="2156" spans="21:21" x14ac:dyDescent="0.25">
      <c r="U2156" s="42"/>
    </row>
    <row r="2157" spans="21:21" x14ac:dyDescent="0.25">
      <c r="U2157" s="42"/>
    </row>
    <row r="2158" spans="21:21" x14ac:dyDescent="0.25">
      <c r="U2158" s="42"/>
    </row>
    <row r="2159" spans="21:21" x14ac:dyDescent="0.25">
      <c r="U2159" s="42"/>
    </row>
    <row r="2160" spans="21:21" x14ac:dyDescent="0.25">
      <c r="U2160" s="42"/>
    </row>
    <row r="2161" spans="21:21" x14ac:dyDescent="0.25">
      <c r="U2161" s="42"/>
    </row>
    <row r="2162" spans="21:21" x14ac:dyDescent="0.25">
      <c r="U2162" s="42"/>
    </row>
    <row r="2163" spans="21:21" x14ac:dyDescent="0.25">
      <c r="U2163" s="42"/>
    </row>
    <row r="2164" spans="21:21" x14ac:dyDescent="0.25">
      <c r="U2164" s="42"/>
    </row>
    <row r="2165" spans="21:21" x14ac:dyDescent="0.25">
      <c r="U2165" s="42"/>
    </row>
    <row r="2166" spans="21:21" x14ac:dyDescent="0.25">
      <c r="U2166" s="42"/>
    </row>
    <row r="2167" spans="21:21" x14ac:dyDescent="0.25">
      <c r="U2167" s="42"/>
    </row>
    <row r="2168" spans="21:21" x14ac:dyDescent="0.25">
      <c r="U2168" s="42"/>
    </row>
    <row r="2169" spans="21:21" x14ac:dyDescent="0.25">
      <c r="U2169" s="42"/>
    </row>
    <row r="2170" spans="21:21" x14ac:dyDescent="0.25">
      <c r="U2170" s="42"/>
    </row>
    <row r="2171" spans="21:21" x14ac:dyDescent="0.25">
      <c r="U2171" s="42"/>
    </row>
    <row r="2172" spans="21:21" x14ac:dyDescent="0.25">
      <c r="U2172" s="42"/>
    </row>
    <row r="2173" spans="21:21" x14ac:dyDescent="0.25">
      <c r="U2173" s="42"/>
    </row>
    <row r="2174" spans="21:21" x14ac:dyDescent="0.25">
      <c r="U2174" s="42"/>
    </row>
    <row r="2175" spans="21:21" x14ac:dyDescent="0.25">
      <c r="U2175" s="42"/>
    </row>
    <row r="2176" spans="21:21" x14ac:dyDescent="0.25">
      <c r="U2176" s="42"/>
    </row>
    <row r="2177" spans="21:21" x14ac:dyDescent="0.25">
      <c r="U2177" s="42"/>
    </row>
    <row r="2178" spans="21:21" x14ac:dyDescent="0.25">
      <c r="U2178" s="42"/>
    </row>
    <row r="2179" spans="21:21" x14ac:dyDescent="0.25">
      <c r="U2179" s="42"/>
    </row>
    <row r="2180" spans="21:21" x14ac:dyDescent="0.25">
      <c r="U2180" s="42"/>
    </row>
    <row r="2181" spans="21:21" x14ac:dyDescent="0.25">
      <c r="U2181" s="42"/>
    </row>
    <row r="2182" spans="21:21" x14ac:dyDescent="0.25">
      <c r="U2182" s="42"/>
    </row>
    <row r="2183" spans="21:21" x14ac:dyDescent="0.25">
      <c r="U2183" s="42"/>
    </row>
    <row r="2184" spans="21:21" x14ac:dyDescent="0.25">
      <c r="U2184" s="42"/>
    </row>
    <row r="2185" spans="21:21" x14ac:dyDescent="0.25">
      <c r="U2185" s="42"/>
    </row>
    <row r="2186" spans="21:21" x14ac:dyDescent="0.25">
      <c r="U2186" s="42"/>
    </row>
    <row r="2187" spans="21:21" x14ac:dyDescent="0.25">
      <c r="U2187" s="42"/>
    </row>
    <row r="2188" spans="21:21" x14ac:dyDescent="0.25">
      <c r="U2188" s="42"/>
    </row>
    <row r="2189" spans="21:21" x14ac:dyDescent="0.25">
      <c r="U2189" s="42"/>
    </row>
    <row r="2190" spans="21:21" x14ac:dyDescent="0.25">
      <c r="U2190" s="42"/>
    </row>
    <row r="2191" spans="21:21" x14ac:dyDescent="0.25">
      <c r="U2191" s="42"/>
    </row>
    <row r="2192" spans="21:21" x14ac:dyDescent="0.25">
      <c r="U2192" s="42"/>
    </row>
    <row r="2193" spans="21:21" x14ac:dyDescent="0.25">
      <c r="U2193" s="42"/>
    </row>
    <row r="2194" spans="21:21" x14ac:dyDescent="0.25">
      <c r="U2194" s="42"/>
    </row>
    <row r="2195" spans="21:21" x14ac:dyDescent="0.25">
      <c r="U2195" s="42"/>
    </row>
    <row r="2196" spans="21:21" x14ac:dyDescent="0.25">
      <c r="U2196" s="42"/>
    </row>
    <row r="2197" spans="21:21" x14ac:dyDescent="0.25">
      <c r="U2197" s="42"/>
    </row>
    <row r="2198" spans="21:21" x14ac:dyDescent="0.25">
      <c r="U2198" s="42"/>
    </row>
    <row r="2199" spans="21:21" x14ac:dyDescent="0.25">
      <c r="U2199" s="42"/>
    </row>
    <row r="2200" spans="21:21" x14ac:dyDescent="0.25">
      <c r="U2200" s="42"/>
    </row>
    <row r="2201" spans="21:21" x14ac:dyDescent="0.25">
      <c r="U2201" s="42"/>
    </row>
    <row r="2202" spans="21:21" x14ac:dyDescent="0.25">
      <c r="U2202" s="42"/>
    </row>
    <row r="2203" spans="21:21" x14ac:dyDescent="0.25">
      <c r="U2203" s="42"/>
    </row>
    <row r="2204" spans="21:21" x14ac:dyDescent="0.25">
      <c r="U2204" s="42"/>
    </row>
    <row r="2205" spans="21:21" x14ac:dyDescent="0.25">
      <c r="U2205" s="42"/>
    </row>
    <row r="2206" spans="21:21" x14ac:dyDescent="0.25">
      <c r="U2206" s="42"/>
    </row>
    <row r="2207" spans="21:21" x14ac:dyDescent="0.25">
      <c r="U2207" s="42"/>
    </row>
    <row r="2208" spans="21:21" x14ac:dyDescent="0.25">
      <c r="U2208" s="42"/>
    </row>
    <row r="2209" spans="21:21" x14ac:dyDescent="0.25">
      <c r="U2209" s="42"/>
    </row>
    <row r="2210" spans="21:21" x14ac:dyDescent="0.25">
      <c r="U2210" s="42"/>
    </row>
    <row r="2211" spans="21:21" x14ac:dyDescent="0.25">
      <c r="U2211" s="42"/>
    </row>
    <row r="2212" spans="21:21" x14ac:dyDescent="0.25">
      <c r="U2212" s="42"/>
    </row>
    <row r="2213" spans="21:21" x14ac:dyDescent="0.25">
      <c r="U2213" s="42"/>
    </row>
    <row r="2214" spans="21:21" x14ac:dyDescent="0.25">
      <c r="U2214" s="42"/>
    </row>
    <row r="2215" spans="21:21" x14ac:dyDescent="0.25">
      <c r="U2215" s="42"/>
    </row>
    <row r="2216" spans="21:21" x14ac:dyDescent="0.25">
      <c r="U2216" s="42"/>
    </row>
    <row r="2217" spans="21:21" x14ac:dyDescent="0.25">
      <c r="U2217" s="42"/>
    </row>
    <row r="2218" spans="21:21" x14ac:dyDescent="0.25">
      <c r="U2218" s="42"/>
    </row>
    <row r="2219" spans="21:21" x14ac:dyDescent="0.25">
      <c r="U2219" s="42"/>
    </row>
    <row r="2220" spans="21:21" x14ac:dyDescent="0.25">
      <c r="U2220" s="42"/>
    </row>
    <row r="2221" spans="21:21" x14ac:dyDescent="0.25">
      <c r="U2221" s="42"/>
    </row>
    <row r="2222" spans="21:21" x14ac:dyDescent="0.25">
      <c r="U2222" s="42"/>
    </row>
    <row r="2223" spans="21:21" x14ac:dyDescent="0.25">
      <c r="U2223" s="42"/>
    </row>
    <row r="2224" spans="21:21" x14ac:dyDescent="0.25">
      <c r="U2224" s="42"/>
    </row>
    <row r="2225" spans="21:21" x14ac:dyDescent="0.25">
      <c r="U2225" s="42"/>
    </row>
    <row r="2226" spans="21:21" x14ac:dyDescent="0.25">
      <c r="U2226" s="42"/>
    </row>
    <row r="2227" spans="21:21" x14ac:dyDescent="0.25">
      <c r="U2227" s="42"/>
    </row>
    <row r="2228" spans="21:21" x14ac:dyDescent="0.25">
      <c r="U2228" s="42"/>
    </row>
    <row r="2229" spans="21:21" x14ac:dyDescent="0.25">
      <c r="U2229" s="42"/>
    </row>
    <row r="2230" spans="21:21" x14ac:dyDescent="0.25">
      <c r="U2230" s="42"/>
    </row>
    <row r="2231" spans="21:21" x14ac:dyDescent="0.25">
      <c r="U2231" s="42"/>
    </row>
    <row r="2232" spans="21:21" x14ac:dyDescent="0.25">
      <c r="U2232" s="42"/>
    </row>
    <row r="2233" spans="21:21" x14ac:dyDescent="0.25">
      <c r="U2233" s="42"/>
    </row>
    <row r="2234" spans="21:21" x14ac:dyDescent="0.25">
      <c r="U2234" s="42"/>
    </row>
    <row r="2235" spans="21:21" x14ac:dyDescent="0.25">
      <c r="U2235" s="42"/>
    </row>
    <row r="2236" spans="21:21" x14ac:dyDescent="0.25">
      <c r="U2236" s="42"/>
    </row>
    <row r="2237" spans="21:21" x14ac:dyDescent="0.25">
      <c r="U2237" s="42"/>
    </row>
    <row r="2238" spans="21:21" x14ac:dyDescent="0.25">
      <c r="U2238" s="42"/>
    </row>
    <row r="2239" spans="21:21" x14ac:dyDescent="0.25">
      <c r="U2239" s="42"/>
    </row>
    <row r="2240" spans="21:21" x14ac:dyDescent="0.25">
      <c r="U2240" s="42"/>
    </row>
    <row r="2241" spans="21:21" x14ac:dyDescent="0.25">
      <c r="U2241" s="42"/>
    </row>
    <row r="2242" spans="21:21" x14ac:dyDescent="0.25">
      <c r="U2242" s="42"/>
    </row>
    <row r="2243" spans="21:21" x14ac:dyDescent="0.25">
      <c r="U2243" s="42"/>
    </row>
    <row r="2244" spans="21:21" x14ac:dyDescent="0.25">
      <c r="U2244" s="42"/>
    </row>
    <row r="2245" spans="21:21" x14ac:dyDescent="0.25">
      <c r="U2245" s="42"/>
    </row>
    <row r="2246" spans="21:21" x14ac:dyDescent="0.25">
      <c r="U2246" s="42"/>
    </row>
    <row r="2247" spans="21:21" x14ac:dyDescent="0.25">
      <c r="U2247" s="42"/>
    </row>
    <row r="2248" spans="21:21" x14ac:dyDescent="0.25">
      <c r="U2248" s="42"/>
    </row>
    <row r="2249" spans="21:21" x14ac:dyDescent="0.25">
      <c r="U2249" s="42"/>
    </row>
    <row r="2250" spans="21:21" x14ac:dyDescent="0.25">
      <c r="U2250" s="42"/>
    </row>
    <row r="2251" spans="21:21" x14ac:dyDescent="0.25">
      <c r="U2251" s="42"/>
    </row>
    <row r="2252" spans="21:21" x14ac:dyDescent="0.25">
      <c r="U2252" s="42"/>
    </row>
    <row r="2253" spans="21:21" x14ac:dyDescent="0.25">
      <c r="U2253" s="42"/>
    </row>
    <row r="2254" spans="21:21" x14ac:dyDescent="0.25">
      <c r="U2254" s="42"/>
    </row>
    <row r="2255" spans="21:21" x14ac:dyDescent="0.25">
      <c r="U2255" s="42"/>
    </row>
    <row r="2256" spans="21:21" x14ac:dyDescent="0.25">
      <c r="U2256" s="42"/>
    </row>
    <row r="2257" spans="21:21" x14ac:dyDescent="0.25">
      <c r="U2257" s="42"/>
    </row>
    <row r="2258" spans="21:21" x14ac:dyDescent="0.25">
      <c r="U2258" s="42"/>
    </row>
    <row r="2259" spans="21:21" x14ac:dyDescent="0.25">
      <c r="U2259" s="42"/>
    </row>
    <row r="2260" spans="21:21" x14ac:dyDescent="0.25">
      <c r="U2260" s="42"/>
    </row>
    <row r="2261" spans="21:21" x14ac:dyDescent="0.25">
      <c r="U2261" s="42"/>
    </row>
    <row r="2262" spans="21:21" x14ac:dyDescent="0.25">
      <c r="U2262" s="42"/>
    </row>
    <row r="2263" spans="21:21" x14ac:dyDescent="0.25">
      <c r="U2263" s="42"/>
    </row>
    <row r="2264" spans="21:21" x14ac:dyDescent="0.25">
      <c r="U2264" s="42"/>
    </row>
    <row r="2265" spans="21:21" x14ac:dyDescent="0.25">
      <c r="U2265" s="42"/>
    </row>
    <row r="2266" spans="21:21" x14ac:dyDescent="0.25">
      <c r="U2266" s="42"/>
    </row>
    <row r="2267" spans="21:21" x14ac:dyDescent="0.25">
      <c r="U2267" s="42"/>
    </row>
    <row r="2268" spans="21:21" x14ac:dyDescent="0.25">
      <c r="U2268" s="42"/>
    </row>
    <row r="2269" spans="21:21" x14ac:dyDescent="0.25">
      <c r="U2269" s="42"/>
    </row>
    <row r="2270" spans="21:21" x14ac:dyDescent="0.25">
      <c r="U2270" s="42"/>
    </row>
    <row r="2271" spans="21:21" x14ac:dyDescent="0.25">
      <c r="U2271" s="42"/>
    </row>
    <row r="2272" spans="21:21" x14ac:dyDescent="0.25">
      <c r="U2272" s="42"/>
    </row>
    <row r="2273" spans="21:21" x14ac:dyDescent="0.25">
      <c r="U2273" s="42"/>
    </row>
    <row r="2274" spans="21:21" x14ac:dyDescent="0.25">
      <c r="U2274" s="42"/>
    </row>
    <row r="2275" spans="21:21" x14ac:dyDescent="0.25">
      <c r="U2275" s="42"/>
    </row>
    <row r="2276" spans="21:21" x14ac:dyDescent="0.25">
      <c r="U2276" s="42"/>
    </row>
    <row r="2277" spans="21:21" x14ac:dyDescent="0.25">
      <c r="U2277" s="42"/>
    </row>
    <row r="2278" spans="21:21" x14ac:dyDescent="0.25">
      <c r="U2278" s="42"/>
    </row>
    <row r="2279" spans="21:21" x14ac:dyDescent="0.25">
      <c r="U2279" s="42"/>
    </row>
    <row r="2280" spans="21:21" x14ac:dyDescent="0.25">
      <c r="U2280" s="42"/>
    </row>
    <row r="2281" spans="21:21" x14ac:dyDescent="0.25">
      <c r="U2281" s="42"/>
    </row>
    <row r="2282" spans="21:21" x14ac:dyDescent="0.25">
      <c r="U2282" s="42"/>
    </row>
    <row r="2283" spans="21:21" x14ac:dyDescent="0.25">
      <c r="U2283" s="42"/>
    </row>
    <row r="2284" spans="21:21" x14ac:dyDescent="0.25">
      <c r="U2284" s="42"/>
    </row>
    <row r="2285" spans="21:21" x14ac:dyDescent="0.25">
      <c r="U2285" s="42"/>
    </row>
    <row r="2286" spans="21:21" x14ac:dyDescent="0.25">
      <c r="U2286" s="42"/>
    </row>
    <row r="2287" spans="21:21" x14ac:dyDescent="0.25">
      <c r="U2287" s="42"/>
    </row>
    <row r="2288" spans="21:21" x14ac:dyDescent="0.25">
      <c r="U2288" s="42"/>
    </row>
    <row r="2289" spans="21:21" x14ac:dyDescent="0.25">
      <c r="U2289" s="42"/>
    </row>
    <row r="2290" spans="21:21" x14ac:dyDescent="0.25">
      <c r="U2290" s="42"/>
    </row>
    <row r="2291" spans="21:21" x14ac:dyDescent="0.25">
      <c r="U2291" s="42"/>
    </row>
    <row r="2292" spans="21:21" x14ac:dyDescent="0.25">
      <c r="U2292" s="42"/>
    </row>
    <row r="2293" spans="21:21" x14ac:dyDescent="0.25">
      <c r="U2293" s="42"/>
    </row>
    <row r="2294" spans="21:21" x14ac:dyDescent="0.25">
      <c r="U2294" s="42"/>
    </row>
    <row r="2295" spans="21:21" x14ac:dyDescent="0.25">
      <c r="U2295" s="42"/>
    </row>
    <row r="2296" spans="21:21" x14ac:dyDescent="0.25">
      <c r="U2296" s="42"/>
    </row>
    <row r="2297" spans="21:21" x14ac:dyDescent="0.25">
      <c r="U2297" s="42"/>
    </row>
    <row r="2298" spans="21:21" x14ac:dyDescent="0.25">
      <c r="U2298" s="42"/>
    </row>
    <row r="2299" spans="21:21" x14ac:dyDescent="0.25">
      <c r="U2299" s="42"/>
    </row>
    <row r="2300" spans="21:21" x14ac:dyDescent="0.25">
      <c r="U2300" s="42"/>
    </row>
    <row r="2301" spans="21:21" x14ac:dyDescent="0.25">
      <c r="U2301" s="42"/>
    </row>
    <row r="2302" spans="21:21" x14ac:dyDescent="0.25">
      <c r="U2302" s="42"/>
    </row>
    <row r="2303" spans="21:21" x14ac:dyDescent="0.25">
      <c r="U2303" s="42"/>
    </row>
    <row r="2304" spans="21:21" x14ac:dyDescent="0.25">
      <c r="U2304" s="42"/>
    </row>
    <row r="2305" spans="21:21" x14ac:dyDescent="0.25">
      <c r="U2305" s="42"/>
    </row>
    <row r="2306" spans="21:21" x14ac:dyDescent="0.25">
      <c r="U2306" s="42"/>
    </row>
    <row r="2307" spans="21:21" x14ac:dyDescent="0.25">
      <c r="U2307" s="42"/>
    </row>
    <row r="2308" spans="21:21" x14ac:dyDescent="0.25">
      <c r="U2308" s="42"/>
    </row>
    <row r="2309" spans="21:21" x14ac:dyDescent="0.25">
      <c r="U2309" s="42"/>
    </row>
    <row r="2310" spans="21:21" x14ac:dyDescent="0.25">
      <c r="U2310" s="42"/>
    </row>
    <row r="2311" spans="21:21" x14ac:dyDescent="0.25">
      <c r="U2311" s="42"/>
    </row>
    <row r="2312" spans="21:21" x14ac:dyDescent="0.25">
      <c r="U2312" s="42"/>
    </row>
    <row r="2313" spans="21:21" x14ac:dyDescent="0.25">
      <c r="U2313" s="42"/>
    </row>
    <row r="2314" spans="21:21" x14ac:dyDescent="0.25">
      <c r="U2314" s="42"/>
    </row>
    <row r="2315" spans="21:21" x14ac:dyDescent="0.25">
      <c r="U2315" s="42"/>
    </row>
    <row r="2316" spans="21:21" x14ac:dyDescent="0.25">
      <c r="U2316" s="42"/>
    </row>
    <row r="2317" spans="21:21" x14ac:dyDescent="0.25">
      <c r="U2317" s="42"/>
    </row>
    <row r="2318" spans="21:21" x14ac:dyDescent="0.25">
      <c r="U2318" s="42"/>
    </row>
    <row r="2319" spans="21:21" x14ac:dyDescent="0.25">
      <c r="U2319" s="42"/>
    </row>
    <row r="2320" spans="21:21" x14ac:dyDescent="0.25">
      <c r="U2320" s="42"/>
    </row>
    <row r="2321" spans="21:21" x14ac:dyDescent="0.25">
      <c r="U2321" s="42"/>
    </row>
    <row r="2322" spans="21:21" x14ac:dyDescent="0.25">
      <c r="U2322" s="42"/>
    </row>
    <row r="2323" spans="21:21" x14ac:dyDescent="0.25">
      <c r="U2323" s="42"/>
    </row>
    <row r="2324" spans="21:21" x14ac:dyDescent="0.25">
      <c r="U2324" s="42"/>
    </row>
    <row r="2325" spans="21:21" x14ac:dyDescent="0.25">
      <c r="U2325" s="42"/>
    </row>
    <row r="2326" spans="21:21" x14ac:dyDescent="0.25">
      <c r="U2326" s="42"/>
    </row>
    <row r="2327" spans="21:21" x14ac:dyDescent="0.25">
      <c r="U2327" s="42"/>
    </row>
    <row r="2328" spans="21:21" x14ac:dyDescent="0.25">
      <c r="U2328" s="42"/>
    </row>
    <row r="2329" spans="21:21" x14ac:dyDescent="0.25">
      <c r="U2329" s="42"/>
    </row>
    <row r="2330" spans="21:21" x14ac:dyDescent="0.25">
      <c r="U2330" s="42"/>
    </row>
    <row r="2331" spans="21:21" x14ac:dyDescent="0.25">
      <c r="U2331" s="42"/>
    </row>
    <row r="2332" spans="21:21" x14ac:dyDescent="0.25">
      <c r="U2332" s="42"/>
    </row>
    <row r="2333" spans="21:21" x14ac:dyDescent="0.25">
      <c r="U2333" s="42"/>
    </row>
    <row r="2334" spans="21:21" x14ac:dyDescent="0.25">
      <c r="U2334" s="42"/>
    </row>
    <row r="2335" spans="21:21" x14ac:dyDescent="0.25">
      <c r="U2335" s="42"/>
    </row>
    <row r="2336" spans="21:21" x14ac:dyDescent="0.25">
      <c r="U2336" s="42"/>
    </row>
    <row r="2337" spans="21:21" x14ac:dyDescent="0.25">
      <c r="U2337" s="42"/>
    </row>
    <row r="2338" spans="21:21" x14ac:dyDescent="0.25">
      <c r="U2338" s="42"/>
    </row>
    <row r="2339" spans="21:21" x14ac:dyDescent="0.25">
      <c r="U2339" s="42"/>
    </row>
    <row r="2340" spans="21:21" x14ac:dyDescent="0.25">
      <c r="U2340" s="42"/>
    </row>
    <row r="2341" spans="21:21" x14ac:dyDescent="0.25">
      <c r="U2341" s="42"/>
    </row>
    <row r="2342" spans="21:21" x14ac:dyDescent="0.25">
      <c r="U2342" s="42"/>
    </row>
    <row r="2343" spans="21:21" x14ac:dyDescent="0.25">
      <c r="U2343" s="42"/>
    </row>
    <row r="2344" spans="21:21" x14ac:dyDescent="0.25">
      <c r="U2344" s="42"/>
    </row>
    <row r="2345" spans="21:21" x14ac:dyDescent="0.25">
      <c r="U2345" s="42"/>
    </row>
    <row r="2346" spans="21:21" x14ac:dyDescent="0.25">
      <c r="U2346" s="42"/>
    </row>
    <row r="2347" spans="21:21" x14ac:dyDescent="0.25">
      <c r="U2347" s="42"/>
    </row>
    <row r="2348" spans="21:21" x14ac:dyDescent="0.25">
      <c r="U2348" s="42"/>
    </row>
    <row r="2349" spans="21:21" x14ac:dyDescent="0.25">
      <c r="U2349" s="42"/>
    </row>
    <row r="2350" spans="21:21" x14ac:dyDescent="0.25">
      <c r="U2350" s="42"/>
    </row>
    <row r="2351" spans="21:21" x14ac:dyDescent="0.25">
      <c r="U2351" s="42"/>
    </row>
    <row r="2352" spans="21:21" x14ac:dyDescent="0.25">
      <c r="U2352" s="42"/>
    </row>
    <row r="2353" spans="21:21" x14ac:dyDescent="0.25">
      <c r="U2353" s="42"/>
    </row>
    <row r="2354" spans="21:21" x14ac:dyDescent="0.25">
      <c r="U2354" s="42"/>
    </row>
    <row r="2355" spans="21:21" x14ac:dyDescent="0.25">
      <c r="U2355" s="42"/>
    </row>
    <row r="2356" spans="21:21" x14ac:dyDescent="0.25">
      <c r="U2356" s="42"/>
    </row>
    <row r="2357" spans="21:21" x14ac:dyDescent="0.25">
      <c r="U2357" s="42"/>
    </row>
    <row r="2358" spans="21:21" x14ac:dyDescent="0.25">
      <c r="U2358" s="42"/>
    </row>
    <row r="2359" spans="21:21" x14ac:dyDescent="0.25">
      <c r="U2359" s="42"/>
    </row>
    <row r="2360" spans="21:21" x14ac:dyDescent="0.25">
      <c r="U2360" s="42"/>
    </row>
    <row r="2361" spans="21:21" x14ac:dyDescent="0.25">
      <c r="U2361" s="42"/>
    </row>
    <row r="2362" spans="21:21" x14ac:dyDescent="0.25">
      <c r="U2362" s="42"/>
    </row>
    <row r="2363" spans="21:21" x14ac:dyDescent="0.25">
      <c r="U2363" s="42"/>
    </row>
    <row r="2364" spans="21:21" x14ac:dyDescent="0.25">
      <c r="U2364" s="42"/>
    </row>
    <row r="2365" spans="21:21" x14ac:dyDescent="0.25">
      <c r="U2365" s="42"/>
    </row>
    <row r="2366" spans="21:21" x14ac:dyDescent="0.25">
      <c r="U2366" s="42"/>
    </row>
    <row r="2367" spans="21:21" x14ac:dyDescent="0.25">
      <c r="U2367" s="42"/>
    </row>
    <row r="2368" spans="21:21" x14ac:dyDescent="0.25">
      <c r="U2368" s="42"/>
    </row>
    <row r="2369" spans="21:21" x14ac:dyDescent="0.25">
      <c r="U2369" s="42"/>
    </row>
    <row r="2370" spans="21:21" x14ac:dyDescent="0.25">
      <c r="U2370" s="42"/>
    </row>
    <row r="2371" spans="21:21" x14ac:dyDescent="0.25">
      <c r="U2371" s="42"/>
    </row>
    <row r="2372" spans="21:21" x14ac:dyDescent="0.25">
      <c r="U2372" s="42"/>
    </row>
    <row r="2373" spans="21:21" x14ac:dyDescent="0.25">
      <c r="U2373" s="42"/>
    </row>
    <row r="2374" spans="21:21" x14ac:dyDescent="0.25">
      <c r="U2374" s="42"/>
    </row>
    <row r="2375" spans="21:21" x14ac:dyDescent="0.25">
      <c r="U2375" s="42"/>
    </row>
    <row r="2376" spans="21:21" x14ac:dyDescent="0.25">
      <c r="U2376" s="42"/>
    </row>
    <row r="2377" spans="21:21" x14ac:dyDescent="0.25">
      <c r="U2377" s="42"/>
    </row>
    <row r="2378" spans="21:21" x14ac:dyDescent="0.25">
      <c r="U2378" s="42"/>
    </row>
    <row r="2379" spans="21:21" x14ac:dyDescent="0.25">
      <c r="U2379" s="42"/>
    </row>
    <row r="2380" spans="21:21" x14ac:dyDescent="0.25">
      <c r="U2380" s="42"/>
    </row>
    <row r="2381" spans="21:21" x14ac:dyDescent="0.25">
      <c r="U2381" s="42"/>
    </row>
    <row r="2382" spans="21:21" x14ac:dyDescent="0.25">
      <c r="U2382" s="42"/>
    </row>
    <row r="2383" spans="21:21" x14ac:dyDescent="0.25">
      <c r="U2383" s="42"/>
    </row>
    <row r="2384" spans="21:21" x14ac:dyDescent="0.25">
      <c r="U2384" s="42"/>
    </row>
    <row r="2385" spans="21:21" x14ac:dyDescent="0.25">
      <c r="U2385" s="42"/>
    </row>
    <row r="2386" spans="21:21" x14ac:dyDescent="0.25">
      <c r="U2386" s="42"/>
    </row>
    <row r="2387" spans="21:21" x14ac:dyDescent="0.25">
      <c r="U2387" s="42"/>
    </row>
    <row r="2388" spans="21:21" x14ac:dyDescent="0.25">
      <c r="U2388" s="42"/>
    </row>
    <row r="2389" spans="21:21" x14ac:dyDescent="0.25">
      <c r="U2389" s="42"/>
    </row>
    <row r="2390" spans="21:21" x14ac:dyDescent="0.25">
      <c r="U2390" s="42"/>
    </row>
    <row r="2391" spans="21:21" x14ac:dyDescent="0.25">
      <c r="U2391" s="42"/>
    </row>
    <row r="2392" spans="21:21" x14ac:dyDescent="0.25">
      <c r="U2392" s="42"/>
    </row>
    <row r="2393" spans="21:21" x14ac:dyDescent="0.25">
      <c r="U2393" s="42"/>
    </row>
    <row r="2394" spans="21:21" x14ac:dyDescent="0.25">
      <c r="U2394" s="42"/>
    </row>
    <row r="2395" spans="21:21" x14ac:dyDescent="0.25">
      <c r="U2395" s="42"/>
    </row>
    <row r="2396" spans="21:21" x14ac:dyDescent="0.25">
      <c r="U2396" s="42"/>
    </row>
    <row r="2397" spans="21:21" x14ac:dyDescent="0.25">
      <c r="U2397" s="42"/>
    </row>
    <row r="2398" spans="21:21" x14ac:dyDescent="0.25">
      <c r="U2398" s="42"/>
    </row>
    <row r="2399" spans="21:21" x14ac:dyDescent="0.25">
      <c r="U2399" s="42"/>
    </row>
    <row r="2400" spans="21:21" x14ac:dyDescent="0.25">
      <c r="U2400" s="42"/>
    </row>
    <row r="2401" spans="21:21" x14ac:dyDescent="0.25">
      <c r="U2401" s="42"/>
    </row>
    <row r="2402" spans="21:21" x14ac:dyDescent="0.25">
      <c r="U2402" s="42"/>
    </row>
    <row r="2403" spans="21:21" x14ac:dyDescent="0.25">
      <c r="U2403" s="42"/>
    </row>
    <row r="2404" spans="21:21" x14ac:dyDescent="0.25">
      <c r="U2404" s="42"/>
    </row>
    <row r="2405" spans="21:21" x14ac:dyDescent="0.25">
      <c r="U2405" s="42"/>
    </row>
    <row r="2406" spans="21:21" x14ac:dyDescent="0.25">
      <c r="U2406" s="42"/>
    </row>
    <row r="2407" spans="21:21" x14ac:dyDescent="0.25">
      <c r="U2407" s="42"/>
    </row>
    <row r="2408" spans="21:21" x14ac:dyDescent="0.25">
      <c r="U2408" s="42"/>
    </row>
    <row r="2409" spans="21:21" x14ac:dyDescent="0.25">
      <c r="U2409" s="42"/>
    </row>
    <row r="2410" spans="21:21" x14ac:dyDescent="0.25">
      <c r="U2410" s="42"/>
    </row>
    <row r="2411" spans="21:21" x14ac:dyDescent="0.25">
      <c r="U2411" s="42"/>
    </row>
    <row r="2412" spans="21:21" x14ac:dyDescent="0.25">
      <c r="U2412" s="42"/>
    </row>
    <row r="2413" spans="21:21" x14ac:dyDescent="0.25">
      <c r="U2413" s="42"/>
    </row>
    <row r="2414" spans="21:21" x14ac:dyDescent="0.25">
      <c r="U2414" s="42"/>
    </row>
    <row r="2415" spans="21:21" x14ac:dyDescent="0.25">
      <c r="U2415" s="42"/>
    </row>
    <row r="2416" spans="21:21" x14ac:dyDescent="0.25">
      <c r="U2416" s="42"/>
    </row>
    <row r="2417" spans="21:21" x14ac:dyDescent="0.25">
      <c r="U2417" s="42"/>
    </row>
    <row r="2418" spans="21:21" x14ac:dyDescent="0.25">
      <c r="U2418" s="42"/>
    </row>
    <row r="2419" spans="21:21" x14ac:dyDescent="0.25">
      <c r="U2419" s="42"/>
    </row>
    <row r="2420" spans="21:21" x14ac:dyDescent="0.25">
      <c r="U2420" s="42"/>
    </row>
    <row r="2421" spans="21:21" x14ac:dyDescent="0.25">
      <c r="U2421" s="42"/>
    </row>
    <row r="2422" spans="21:21" x14ac:dyDescent="0.25">
      <c r="U2422" s="42"/>
    </row>
    <row r="2423" spans="21:21" x14ac:dyDescent="0.25">
      <c r="U2423" s="42"/>
    </row>
    <row r="2424" spans="21:21" x14ac:dyDescent="0.25">
      <c r="U2424" s="42"/>
    </row>
    <row r="2425" spans="21:21" x14ac:dyDescent="0.25">
      <c r="U2425" s="42"/>
    </row>
    <row r="2426" spans="21:21" x14ac:dyDescent="0.25">
      <c r="U2426" s="42"/>
    </row>
    <row r="2427" spans="21:21" x14ac:dyDescent="0.25">
      <c r="U2427" s="42"/>
    </row>
    <row r="2428" spans="21:21" x14ac:dyDescent="0.25">
      <c r="U2428" s="42"/>
    </row>
    <row r="2429" spans="21:21" x14ac:dyDescent="0.25">
      <c r="U2429" s="42"/>
    </row>
    <row r="2430" spans="21:21" x14ac:dyDescent="0.25">
      <c r="U2430" s="42"/>
    </row>
    <row r="2431" spans="21:21" x14ac:dyDescent="0.25">
      <c r="U2431" s="42"/>
    </row>
    <row r="2432" spans="21:21" x14ac:dyDescent="0.25">
      <c r="U2432" s="42"/>
    </row>
    <row r="2433" spans="21:21" x14ac:dyDescent="0.25">
      <c r="U2433" s="42"/>
    </row>
    <row r="2434" spans="21:21" x14ac:dyDescent="0.25">
      <c r="U2434" s="42"/>
    </row>
    <row r="2435" spans="21:21" x14ac:dyDescent="0.25">
      <c r="U2435" s="42"/>
    </row>
    <row r="2436" spans="21:21" x14ac:dyDescent="0.25">
      <c r="U2436" s="42"/>
    </row>
    <row r="2437" spans="21:21" x14ac:dyDescent="0.25">
      <c r="U2437" s="42"/>
    </row>
    <row r="2438" spans="21:21" x14ac:dyDescent="0.25">
      <c r="U2438" s="42"/>
    </row>
    <row r="2439" spans="21:21" x14ac:dyDescent="0.25">
      <c r="U2439" s="42"/>
    </row>
    <row r="2440" spans="21:21" x14ac:dyDescent="0.25">
      <c r="U2440" s="42"/>
    </row>
    <row r="2441" spans="21:21" x14ac:dyDescent="0.25">
      <c r="U2441" s="42"/>
    </row>
    <row r="2442" spans="21:21" x14ac:dyDescent="0.25">
      <c r="U2442" s="42"/>
    </row>
    <row r="2443" spans="21:21" x14ac:dyDescent="0.25">
      <c r="U2443" s="42"/>
    </row>
    <row r="2444" spans="21:21" x14ac:dyDescent="0.25">
      <c r="U2444" s="42"/>
    </row>
    <row r="2445" spans="21:21" x14ac:dyDescent="0.25">
      <c r="U2445" s="42"/>
    </row>
    <row r="2446" spans="21:21" x14ac:dyDescent="0.25">
      <c r="U2446" s="42"/>
    </row>
    <row r="2447" spans="21:21" x14ac:dyDescent="0.25">
      <c r="U2447" s="42"/>
    </row>
    <row r="2448" spans="21:21" x14ac:dyDescent="0.25">
      <c r="U2448" s="42"/>
    </row>
    <row r="2449" spans="21:21" x14ac:dyDescent="0.25">
      <c r="U2449" s="42"/>
    </row>
    <row r="2450" spans="21:21" x14ac:dyDescent="0.25">
      <c r="U2450" s="42"/>
    </row>
    <row r="2451" spans="21:21" x14ac:dyDescent="0.25">
      <c r="U2451" s="42"/>
    </row>
    <row r="2452" spans="21:21" x14ac:dyDescent="0.25">
      <c r="U2452" s="42"/>
    </row>
    <row r="2453" spans="21:21" x14ac:dyDescent="0.25">
      <c r="U2453" s="42"/>
    </row>
    <row r="2454" spans="21:21" x14ac:dyDescent="0.25">
      <c r="U2454" s="42"/>
    </row>
    <row r="2455" spans="21:21" x14ac:dyDescent="0.25">
      <c r="U2455" s="42"/>
    </row>
    <row r="2456" spans="21:21" x14ac:dyDescent="0.25">
      <c r="U2456" s="42"/>
    </row>
    <row r="2457" spans="21:21" x14ac:dyDescent="0.25">
      <c r="U2457" s="42"/>
    </row>
    <row r="2458" spans="21:21" x14ac:dyDescent="0.25">
      <c r="U2458" s="42"/>
    </row>
    <row r="2459" spans="21:21" x14ac:dyDescent="0.25">
      <c r="U2459" s="42"/>
    </row>
    <row r="2460" spans="21:21" x14ac:dyDescent="0.25">
      <c r="U2460" s="42"/>
    </row>
    <row r="2461" spans="21:21" x14ac:dyDescent="0.25">
      <c r="U2461" s="42"/>
    </row>
    <row r="2462" spans="21:21" x14ac:dyDescent="0.25">
      <c r="U2462" s="42"/>
    </row>
    <row r="2463" spans="21:21" x14ac:dyDescent="0.25">
      <c r="U2463" s="42"/>
    </row>
    <row r="2464" spans="21:21" x14ac:dyDescent="0.25">
      <c r="U2464" s="42"/>
    </row>
    <row r="2465" spans="21:21" x14ac:dyDescent="0.25">
      <c r="U2465" s="42"/>
    </row>
    <row r="2466" spans="21:21" x14ac:dyDescent="0.25">
      <c r="U2466" s="42"/>
    </row>
    <row r="2467" spans="21:21" x14ac:dyDescent="0.25">
      <c r="U2467" s="42"/>
    </row>
    <row r="2468" spans="21:21" x14ac:dyDescent="0.25">
      <c r="U2468" s="42"/>
    </row>
    <row r="2469" spans="21:21" x14ac:dyDescent="0.25">
      <c r="U2469" s="42"/>
    </row>
    <row r="2470" spans="21:21" x14ac:dyDescent="0.25">
      <c r="U2470" s="42"/>
    </row>
    <row r="2471" spans="21:21" x14ac:dyDescent="0.25">
      <c r="U2471" s="42"/>
    </row>
    <row r="2472" spans="21:21" x14ac:dyDescent="0.25">
      <c r="U2472" s="42"/>
    </row>
    <row r="2473" spans="21:21" x14ac:dyDescent="0.25">
      <c r="U2473" s="42"/>
    </row>
    <row r="2474" spans="21:21" x14ac:dyDescent="0.25">
      <c r="U2474" s="42"/>
    </row>
    <row r="2475" spans="21:21" x14ac:dyDescent="0.25">
      <c r="U2475" s="42"/>
    </row>
    <row r="2476" spans="21:21" x14ac:dyDescent="0.25">
      <c r="U2476" s="42"/>
    </row>
    <row r="2477" spans="21:21" x14ac:dyDescent="0.25">
      <c r="U2477" s="42"/>
    </row>
    <row r="2478" spans="21:21" x14ac:dyDescent="0.25">
      <c r="U2478" s="42"/>
    </row>
    <row r="2479" spans="21:21" x14ac:dyDescent="0.25">
      <c r="U2479" s="42"/>
    </row>
    <row r="2480" spans="21:21" x14ac:dyDescent="0.25">
      <c r="U2480" s="42"/>
    </row>
    <row r="2481" spans="21:21" x14ac:dyDescent="0.25">
      <c r="U2481" s="42"/>
    </row>
    <row r="2482" spans="21:21" x14ac:dyDescent="0.25">
      <c r="U2482" s="42"/>
    </row>
    <row r="2483" spans="21:21" x14ac:dyDescent="0.25">
      <c r="U2483" s="42"/>
    </row>
    <row r="2484" spans="21:21" x14ac:dyDescent="0.25">
      <c r="U2484" s="42"/>
    </row>
    <row r="2485" spans="21:21" x14ac:dyDescent="0.25">
      <c r="U2485" s="42"/>
    </row>
    <row r="2486" spans="21:21" x14ac:dyDescent="0.25">
      <c r="U2486" s="42"/>
    </row>
    <row r="2487" spans="21:21" x14ac:dyDescent="0.25">
      <c r="U2487" s="42"/>
    </row>
    <row r="2488" spans="21:21" x14ac:dyDescent="0.25">
      <c r="U2488" s="42"/>
    </row>
    <row r="2489" spans="21:21" x14ac:dyDescent="0.25">
      <c r="U2489" s="42"/>
    </row>
    <row r="2490" spans="21:21" x14ac:dyDescent="0.25">
      <c r="U2490" s="42"/>
    </row>
    <row r="2491" spans="21:21" x14ac:dyDescent="0.25">
      <c r="U2491" s="42"/>
    </row>
    <row r="2492" spans="21:21" x14ac:dyDescent="0.25">
      <c r="U2492" s="42"/>
    </row>
    <row r="2493" spans="21:21" x14ac:dyDescent="0.25">
      <c r="U2493" s="42"/>
    </row>
    <row r="2494" spans="21:21" x14ac:dyDescent="0.25">
      <c r="U2494" s="42"/>
    </row>
    <row r="2495" spans="21:21" x14ac:dyDescent="0.25">
      <c r="U2495" s="42"/>
    </row>
    <row r="2496" spans="21:21" x14ac:dyDescent="0.25">
      <c r="U2496" s="42"/>
    </row>
    <row r="2497" spans="21:21" x14ac:dyDescent="0.25">
      <c r="U2497" s="42"/>
    </row>
    <row r="2498" spans="21:21" x14ac:dyDescent="0.25">
      <c r="U2498" s="42"/>
    </row>
    <row r="2499" spans="21:21" x14ac:dyDescent="0.25">
      <c r="U2499" s="42"/>
    </row>
    <row r="2500" spans="21:21" x14ac:dyDescent="0.25">
      <c r="U2500" s="42"/>
    </row>
    <row r="2501" spans="21:21" x14ac:dyDescent="0.25">
      <c r="U2501" s="42"/>
    </row>
    <row r="2502" spans="21:21" x14ac:dyDescent="0.25">
      <c r="U2502" s="42"/>
    </row>
    <row r="2503" spans="21:21" x14ac:dyDescent="0.25">
      <c r="U2503" s="42"/>
    </row>
    <row r="2504" spans="21:21" x14ac:dyDescent="0.25">
      <c r="U2504" s="42"/>
    </row>
    <row r="2505" spans="21:21" x14ac:dyDescent="0.25">
      <c r="U2505" s="42"/>
    </row>
    <row r="2506" spans="21:21" x14ac:dyDescent="0.25">
      <c r="U2506" s="42"/>
    </row>
    <row r="2507" spans="21:21" x14ac:dyDescent="0.25">
      <c r="U2507" s="42"/>
    </row>
    <row r="2508" spans="21:21" x14ac:dyDescent="0.25">
      <c r="U2508" s="42"/>
    </row>
    <row r="2509" spans="21:21" x14ac:dyDescent="0.25">
      <c r="U2509" s="42"/>
    </row>
    <row r="2510" spans="21:21" x14ac:dyDescent="0.25">
      <c r="U2510" s="42"/>
    </row>
    <row r="2511" spans="21:21" x14ac:dyDescent="0.25">
      <c r="U2511" s="42"/>
    </row>
    <row r="2512" spans="21:21" x14ac:dyDescent="0.25">
      <c r="U2512" s="42"/>
    </row>
    <row r="2513" spans="21:21" x14ac:dyDescent="0.25">
      <c r="U2513" s="42"/>
    </row>
    <row r="2514" spans="21:21" x14ac:dyDescent="0.25">
      <c r="U2514" s="42"/>
    </row>
    <row r="2515" spans="21:21" x14ac:dyDescent="0.25">
      <c r="U2515" s="42"/>
    </row>
    <row r="2516" spans="21:21" x14ac:dyDescent="0.25">
      <c r="U2516" s="42"/>
    </row>
    <row r="2517" spans="21:21" x14ac:dyDescent="0.25">
      <c r="U2517" s="42"/>
    </row>
    <row r="2518" spans="21:21" x14ac:dyDescent="0.25">
      <c r="U2518" s="42"/>
    </row>
    <row r="2519" spans="21:21" x14ac:dyDescent="0.25">
      <c r="U2519" s="42"/>
    </row>
    <row r="2520" spans="21:21" x14ac:dyDescent="0.25">
      <c r="U2520" s="42"/>
    </row>
    <row r="2521" spans="21:21" x14ac:dyDescent="0.25">
      <c r="U2521" s="42"/>
    </row>
    <row r="2522" spans="21:21" x14ac:dyDescent="0.25">
      <c r="U2522" s="42"/>
    </row>
    <row r="2523" spans="21:21" x14ac:dyDescent="0.25">
      <c r="U2523" s="42"/>
    </row>
    <row r="2524" spans="21:21" x14ac:dyDescent="0.25">
      <c r="U2524" s="42"/>
    </row>
    <row r="2525" spans="21:21" x14ac:dyDescent="0.25">
      <c r="U2525" s="42"/>
    </row>
    <row r="2526" spans="21:21" x14ac:dyDescent="0.25">
      <c r="U2526" s="42"/>
    </row>
    <row r="2527" spans="21:21" x14ac:dyDescent="0.25">
      <c r="U2527" s="42"/>
    </row>
    <row r="2528" spans="21:21" x14ac:dyDescent="0.25">
      <c r="U2528" s="42"/>
    </row>
    <row r="2529" spans="21:21" x14ac:dyDescent="0.25">
      <c r="U2529" s="42"/>
    </row>
    <row r="2530" spans="21:21" x14ac:dyDescent="0.25">
      <c r="U2530" s="42"/>
    </row>
    <row r="2531" spans="21:21" x14ac:dyDescent="0.25">
      <c r="U2531" s="42"/>
    </row>
    <row r="2532" spans="21:21" x14ac:dyDescent="0.25">
      <c r="U2532" s="42"/>
    </row>
    <row r="2533" spans="21:21" x14ac:dyDescent="0.25">
      <c r="U2533" s="42"/>
    </row>
    <row r="2534" spans="21:21" x14ac:dyDescent="0.25">
      <c r="U2534" s="42"/>
    </row>
    <row r="2535" spans="21:21" x14ac:dyDescent="0.25">
      <c r="U2535" s="42"/>
    </row>
    <row r="2536" spans="21:21" x14ac:dyDescent="0.25">
      <c r="U2536" s="42"/>
    </row>
    <row r="2537" spans="21:21" x14ac:dyDescent="0.25">
      <c r="U2537" s="42"/>
    </row>
    <row r="2538" spans="21:21" x14ac:dyDescent="0.25">
      <c r="U2538" s="42"/>
    </row>
    <row r="2539" spans="21:21" x14ac:dyDescent="0.25">
      <c r="U2539" s="42"/>
    </row>
    <row r="2540" spans="21:21" x14ac:dyDescent="0.25">
      <c r="U2540" s="42"/>
    </row>
    <row r="2541" spans="21:21" x14ac:dyDescent="0.25">
      <c r="U2541" s="42"/>
    </row>
    <row r="2542" spans="21:21" x14ac:dyDescent="0.25">
      <c r="U2542" s="42"/>
    </row>
    <row r="2543" spans="21:21" x14ac:dyDescent="0.25">
      <c r="U2543" s="42"/>
    </row>
    <row r="2544" spans="21:21" x14ac:dyDescent="0.25">
      <c r="U2544" s="42"/>
    </row>
    <row r="2545" spans="21:21" x14ac:dyDescent="0.25">
      <c r="U2545" s="42"/>
    </row>
    <row r="2546" spans="21:21" x14ac:dyDescent="0.25">
      <c r="U2546" s="42"/>
    </row>
    <row r="2547" spans="21:21" x14ac:dyDescent="0.25">
      <c r="U2547" s="42"/>
    </row>
    <row r="2548" spans="21:21" x14ac:dyDescent="0.25">
      <c r="U2548" s="42"/>
    </row>
    <row r="2549" spans="21:21" x14ac:dyDescent="0.25">
      <c r="U2549" s="42"/>
    </row>
    <row r="2550" spans="21:21" x14ac:dyDescent="0.25">
      <c r="U2550" s="42"/>
    </row>
    <row r="2551" spans="21:21" x14ac:dyDescent="0.25">
      <c r="U2551" s="42"/>
    </row>
    <row r="2552" spans="21:21" x14ac:dyDescent="0.25">
      <c r="U2552" s="42"/>
    </row>
    <row r="2553" spans="21:21" x14ac:dyDescent="0.25">
      <c r="U2553" s="42"/>
    </row>
    <row r="2554" spans="21:21" x14ac:dyDescent="0.25">
      <c r="U2554" s="42"/>
    </row>
    <row r="2555" spans="21:21" x14ac:dyDescent="0.25">
      <c r="U2555" s="42"/>
    </row>
    <row r="2556" spans="21:21" x14ac:dyDescent="0.25">
      <c r="U2556" s="42"/>
    </row>
    <row r="2557" spans="21:21" x14ac:dyDescent="0.25">
      <c r="U2557" s="42"/>
    </row>
    <row r="2558" spans="21:21" x14ac:dyDescent="0.25">
      <c r="U2558" s="42"/>
    </row>
    <row r="2559" spans="21:21" x14ac:dyDescent="0.25">
      <c r="U2559" s="42"/>
    </row>
    <row r="2560" spans="21:21" x14ac:dyDescent="0.25">
      <c r="U2560" s="42"/>
    </row>
    <row r="2561" spans="21:21" x14ac:dyDescent="0.25">
      <c r="U2561" s="42"/>
    </row>
    <row r="2562" spans="21:21" x14ac:dyDescent="0.25">
      <c r="U2562" s="42"/>
    </row>
    <row r="2563" spans="21:21" x14ac:dyDescent="0.25">
      <c r="U2563" s="42"/>
    </row>
    <row r="2564" spans="21:21" x14ac:dyDescent="0.25">
      <c r="U2564" s="42"/>
    </row>
    <row r="2565" spans="21:21" x14ac:dyDescent="0.25">
      <c r="U2565" s="42"/>
    </row>
    <row r="2566" spans="21:21" x14ac:dyDescent="0.25">
      <c r="U2566" s="42"/>
    </row>
    <row r="2567" spans="21:21" x14ac:dyDescent="0.25">
      <c r="U2567" s="42"/>
    </row>
    <row r="2568" spans="21:21" x14ac:dyDescent="0.25">
      <c r="U2568" s="42"/>
    </row>
    <row r="2569" spans="21:21" x14ac:dyDescent="0.25">
      <c r="U2569" s="42"/>
    </row>
    <row r="2570" spans="21:21" x14ac:dyDescent="0.25">
      <c r="U2570" s="42"/>
    </row>
    <row r="2571" spans="21:21" x14ac:dyDescent="0.25">
      <c r="U2571" s="42"/>
    </row>
    <row r="2572" spans="21:21" x14ac:dyDescent="0.25">
      <c r="U2572" s="42"/>
    </row>
    <row r="2573" spans="21:21" x14ac:dyDescent="0.25">
      <c r="U2573" s="42"/>
    </row>
    <row r="2574" spans="21:21" x14ac:dyDescent="0.25">
      <c r="U2574" s="42"/>
    </row>
    <row r="2575" spans="21:21" x14ac:dyDescent="0.25">
      <c r="U2575" s="42"/>
    </row>
    <row r="2576" spans="21:21" x14ac:dyDescent="0.25">
      <c r="U2576" s="42"/>
    </row>
    <row r="2577" spans="21:21" x14ac:dyDescent="0.25">
      <c r="U2577" s="42"/>
    </row>
    <row r="2578" spans="21:21" x14ac:dyDescent="0.25">
      <c r="U2578" s="42"/>
    </row>
    <row r="2579" spans="21:21" x14ac:dyDescent="0.25">
      <c r="U2579" s="42"/>
    </row>
    <row r="2580" spans="21:21" x14ac:dyDescent="0.25">
      <c r="U2580" s="42"/>
    </row>
    <row r="2581" spans="21:21" x14ac:dyDescent="0.25">
      <c r="U2581" s="42"/>
    </row>
    <row r="2582" spans="21:21" x14ac:dyDescent="0.25">
      <c r="U2582" s="42"/>
    </row>
    <row r="2583" spans="21:21" x14ac:dyDescent="0.25">
      <c r="U2583" s="42"/>
    </row>
    <row r="2584" spans="21:21" x14ac:dyDescent="0.25">
      <c r="U2584" s="42"/>
    </row>
    <row r="2585" spans="21:21" x14ac:dyDescent="0.25">
      <c r="U2585" s="42"/>
    </row>
    <row r="2586" spans="21:21" x14ac:dyDescent="0.25">
      <c r="U2586" s="42"/>
    </row>
    <row r="2587" spans="21:21" x14ac:dyDescent="0.25">
      <c r="U2587" s="42"/>
    </row>
    <row r="2588" spans="21:21" x14ac:dyDescent="0.25">
      <c r="U2588" s="42"/>
    </row>
    <row r="2589" spans="21:21" x14ac:dyDescent="0.25">
      <c r="U2589" s="42"/>
    </row>
    <row r="2590" spans="21:21" x14ac:dyDescent="0.25">
      <c r="U2590" s="42"/>
    </row>
    <row r="2591" spans="21:21" x14ac:dyDescent="0.25">
      <c r="U2591" s="42"/>
    </row>
    <row r="2592" spans="21:21" x14ac:dyDescent="0.25">
      <c r="U2592" s="42"/>
    </row>
    <row r="2593" spans="21:21" x14ac:dyDescent="0.25">
      <c r="U2593" s="42"/>
    </row>
    <row r="2594" spans="21:21" x14ac:dyDescent="0.25">
      <c r="U2594" s="42"/>
    </row>
    <row r="2595" spans="21:21" x14ac:dyDescent="0.25">
      <c r="U2595" s="42"/>
    </row>
    <row r="2596" spans="21:21" x14ac:dyDescent="0.25">
      <c r="U2596" s="42"/>
    </row>
    <row r="2597" spans="21:21" x14ac:dyDescent="0.25">
      <c r="U2597" s="42"/>
    </row>
    <row r="2598" spans="21:21" x14ac:dyDescent="0.25">
      <c r="U2598" s="42"/>
    </row>
    <row r="2599" spans="21:21" x14ac:dyDescent="0.25">
      <c r="U2599" s="42"/>
    </row>
    <row r="2600" spans="21:21" x14ac:dyDescent="0.25">
      <c r="U2600" s="42"/>
    </row>
    <row r="2601" spans="21:21" x14ac:dyDescent="0.25">
      <c r="U2601" s="42"/>
    </row>
    <row r="2602" spans="21:21" x14ac:dyDescent="0.25">
      <c r="U2602" s="42"/>
    </row>
    <row r="2603" spans="21:21" x14ac:dyDescent="0.25">
      <c r="U2603" s="42"/>
    </row>
    <row r="2604" spans="21:21" x14ac:dyDescent="0.25">
      <c r="U2604" s="42"/>
    </row>
    <row r="2605" spans="21:21" x14ac:dyDescent="0.25">
      <c r="U2605" s="42"/>
    </row>
    <row r="2606" spans="21:21" x14ac:dyDescent="0.25">
      <c r="U2606" s="42"/>
    </row>
    <row r="2607" spans="21:21" x14ac:dyDescent="0.25">
      <c r="U2607" s="42"/>
    </row>
    <row r="2608" spans="21:21" x14ac:dyDescent="0.25">
      <c r="U2608" s="42"/>
    </row>
    <row r="2609" spans="21:21" x14ac:dyDescent="0.25">
      <c r="U2609" s="42"/>
    </row>
    <row r="2610" spans="21:21" x14ac:dyDescent="0.25">
      <c r="U2610" s="42"/>
    </row>
    <row r="2611" spans="21:21" x14ac:dyDescent="0.25">
      <c r="U2611" s="42"/>
    </row>
    <row r="2612" spans="21:21" x14ac:dyDescent="0.25">
      <c r="U2612" s="42"/>
    </row>
    <row r="2613" spans="21:21" x14ac:dyDescent="0.25">
      <c r="U2613" s="42"/>
    </row>
    <row r="2614" spans="21:21" x14ac:dyDescent="0.25">
      <c r="U2614" s="42"/>
    </row>
    <row r="2615" spans="21:21" x14ac:dyDescent="0.25">
      <c r="U2615" s="42"/>
    </row>
    <row r="2616" spans="21:21" x14ac:dyDescent="0.25">
      <c r="U2616" s="42"/>
    </row>
    <row r="2617" spans="21:21" x14ac:dyDescent="0.25">
      <c r="U2617" s="42"/>
    </row>
    <row r="2618" spans="21:21" x14ac:dyDescent="0.25">
      <c r="U2618" s="42"/>
    </row>
    <row r="2619" spans="21:21" x14ac:dyDescent="0.25">
      <c r="U2619" s="42"/>
    </row>
    <row r="2620" spans="21:21" x14ac:dyDescent="0.25">
      <c r="U2620" s="42"/>
    </row>
    <row r="2621" spans="21:21" x14ac:dyDescent="0.25">
      <c r="U2621" s="42"/>
    </row>
    <row r="2622" spans="21:21" x14ac:dyDescent="0.25">
      <c r="U2622" s="42"/>
    </row>
    <row r="2623" spans="21:21" x14ac:dyDescent="0.25">
      <c r="U2623" s="42"/>
    </row>
    <row r="2624" spans="21:21" x14ac:dyDescent="0.25">
      <c r="U2624" s="42"/>
    </row>
    <row r="2625" spans="21:21" x14ac:dyDescent="0.25">
      <c r="U2625" s="42"/>
    </row>
    <row r="2626" spans="21:21" x14ac:dyDescent="0.25">
      <c r="U2626" s="42"/>
    </row>
    <row r="2627" spans="21:21" x14ac:dyDescent="0.25">
      <c r="U2627" s="42"/>
    </row>
    <row r="2628" spans="21:21" x14ac:dyDescent="0.25">
      <c r="U2628" s="42"/>
    </row>
    <row r="2629" spans="21:21" x14ac:dyDescent="0.25">
      <c r="U2629" s="42"/>
    </row>
    <row r="2630" spans="21:21" x14ac:dyDescent="0.25">
      <c r="U2630" s="42"/>
    </row>
    <row r="2631" spans="21:21" x14ac:dyDescent="0.25">
      <c r="U2631" s="42"/>
    </row>
    <row r="2632" spans="21:21" x14ac:dyDescent="0.25">
      <c r="U2632" s="42"/>
    </row>
    <row r="2633" spans="21:21" x14ac:dyDescent="0.25">
      <c r="U2633" s="42"/>
    </row>
    <row r="2634" spans="21:21" x14ac:dyDescent="0.25">
      <c r="U2634" s="42"/>
    </row>
    <row r="2635" spans="21:21" x14ac:dyDescent="0.25">
      <c r="U2635" s="42"/>
    </row>
    <row r="2636" spans="21:21" x14ac:dyDescent="0.25">
      <c r="U2636" s="42"/>
    </row>
    <row r="2637" spans="21:21" x14ac:dyDescent="0.25">
      <c r="U2637" s="42"/>
    </row>
    <row r="2638" spans="21:21" x14ac:dyDescent="0.25">
      <c r="U2638" s="42"/>
    </row>
    <row r="2639" spans="21:21" x14ac:dyDescent="0.25">
      <c r="U2639" s="42"/>
    </row>
    <row r="2640" spans="21:21" x14ac:dyDescent="0.25">
      <c r="U2640" s="42"/>
    </row>
    <row r="2641" spans="21:21" x14ac:dyDescent="0.25">
      <c r="U2641" s="42"/>
    </row>
    <row r="2642" spans="21:21" x14ac:dyDescent="0.25">
      <c r="U2642" s="42"/>
    </row>
    <row r="2643" spans="21:21" x14ac:dyDescent="0.25">
      <c r="U2643" s="42"/>
    </row>
    <row r="2644" spans="21:21" x14ac:dyDescent="0.25">
      <c r="U2644" s="42"/>
    </row>
    <row r="2645" spans="21:21" x14ac:dyDescent="0.25">
      <c r="U2645" s="42"/>
    </row>
    <row r="2646" spans="21:21" x14ac:dyDescent="0.25">
      <c r="U2646" s="42"/>
    </row>
    <row r="2647" spans="21:21" x14ac:dyDescent="0.25">
      <c r="U2647" s="42"/>
    </row>
    <row r="2648" spans="21:21" x14ac:dyDescent="0.25">
      <c r="U2648" s="42"/>
    </row>
    <row r="2649" spans="21:21" x14ac:dyDescent="0.25">
      <c r="U2649" s="42"/>
    </row>
    <row r="2650" spans="21:21" x14ac:dyDescent="0.25">
      <c r="U2650" s="42"/>
    </row>
    <row r="2651" spans="21:21" x14ac:dyDescent="0.25">
      <c r="U2651" s="42"/>
    </row>
    <row r="2652" spans="21:21" x14ac:dyDescent="0.25">
      <c r="U2652" s="42"/>
    </row>
    <row r="2653" spans="21:21" x14ac:dyDescent="0.25">
      <c r="U2653" s="42"/>
    </row>
    <row r="2654" spans="21:21" x14ac:dyDescent="0.25">
      <c r="U2654" s="42"/>
    </row>
    <row r="2655" spans="21:21" x14ac:dyDescent="0.25">
      <c r="U2655" s="42"/>
    </row>
    <row r="2656" spans="21:21" x14ac:dyDescent="0.25">
      <c r="U2656" s="42"/>
    </row>
    <row r="2657" spans="21:21" x14ac:dyDescent="0.25">
      <c r="U2657" s="42"/>
    </row>
    <row r="2658" spans="21:21" x14ac:dyDescent="0.25">
      <c r="U2658" s="42"/>
    </row>
    <row r="2659" spans="21:21" x14ac:dyDescent="0.25">
      <c r="U2659" s="42"/>
    </row>
    <row r="2660" spans="21:21" x14ac:dyDescent="0.25">
      <c r="U2660" s="42"/>
    </row>
    <row r="2661" spans="21:21" x14ac:dyDescent="0.25">
      <c r="U2661" s="42"/>
    </row>
    <row r="2662" spans="21:21" x14ac:dyDescent="0.25">
      <c r="U2662" s="42"/>
    </row>
    <row r="2663" spans="21:21" x14ac:dyDescent="0.25">
      <c r="U2663" s="42"/>
    </row>
    <row r="2664" spans="21:21" x14ac:dyDescent="0.25">
      <c r="U2664" s="42"/>
    </row>
    <row r="2665" spans="21:21" x14ac:dyDescent="0.25">
      <c r="U2665" s="42"/>
    </row>
    <row r="2666" spans="21:21" x14ac:dyDescent="0.25">
      <c r="U2666" s="42"/>
    </row>
    <row r="2667" spans="21:21" x14ac:dyDescent="0.25">
      <c r="U2667" s="42"/>
    </row>
    <row r="2668" spans="21:21" x14ac:dyDescent="0.25">
      <c r="U2668" s="42"/>
    </row>
    <row r="2669" spans="21:21" x14ac:dyDescent="0.25">
      <c r="U2669" s="42"/>
    </row>
    <row r="2670" spans="21:21" x14ac:dyDescent="0.25">
      <c r="U2670" s="42"/>
    </row>
    <row r="2671" spans="21:21" x14ac:dyDescent="0.25">
      <c r="U2671" s="42"/>
    </row>
    <row r="2672" spans="21:21" x14ac:dyDescent="0.25">
      <c r="U2672" s="42"/>
    </row>
    <row r="2673" spans="21:38" x14ac:dyDescent="0.25">
      <c r="U2673" s="42"/>
    </row>
    <row r="2674" spans="21:38" x14ac:dyDescent="0.25">
      <c r="U2674" s="42"/>
      <c r="AL2674" s="45"/>
    </row>
    <row r="2675" spans="21:38" x14ac:dyDescent="0.25">
      <c r="U2675" s="42"/>
      <c r="AL2675" s="45"/>
    </row>
    <row r="2676" spans="21:38" x14ac:dyDescent="0.25">
      <c r="U2676" s="42"/>
      <c r="AL2676" s="45"/>
    </row>
    <row r="2677" spans="21:38" x14ac:dyDescent="0.25">
      <c r="U2677" s="42"/>
      <c r="AL2677" s="45"/>
    </row>
    <row r="2678" spans="21:38" x14ac:dyDescent="0.25">
      <c r="U2678" s="42"/>
      <c r="AL2678" s="45"/>
    </row>
    <row r="2679" spans="21:38" x14ac:dyDescent="0.25">
      <c r="U2679" s="42"/>
      <c r="AL2679" s="45"/>
    </row>
    <row r="2680" spans="21:38" x14ac:dyDescent="0.25">
      <c r="U2680" s="42"/>
      <c r="AL2680" s="45"/>
    </row>
    <row r="2681" spans="21:38" x14ac:dyDescent="0.25">
      <c r="U2681" s="42"/>
      <c r="AL2681" s="45"/>
    </row>
    <row r="2682" spans="21:38" x14ac:dyDescent="0.25">
      <c r="U2682" s="42"/>
      <c r="AL2682" s="45"/>
    </row>
    <row r="2683" spans="21:38" x14ac:dyDescent="0.25">
      <c r="U2683" s="42"/>
      <c r="AL2683" s="45"/>
    </row>
    <row r="2684" spans="21:38" x14ac:dyDescent="0.25">
      <c r="U2684" s="42"/>
      <c r="AL2684" s="45"/>
    </row>
    <row r="2685" spans="21:38" x14ac:dyDescent="0.25">
      <c r="U2685" s="42"/>
      <c r="AL2685" s="45"/>
    </row>
    <row r="2686" spans="21:38" x14ac:dyDescent="0.25">
      <c r="U2686" s="42"/>
      <c r="AL2686" s="45"/>
    </row>
    <row r="2687" spans="21:38" x14ac:dyDescent="0.25">
      <c r="U2687" s="42"/>
      <c r="AL2687" s="45"/>
    </row>
    <row r="2688" spans="21:38" x14ac:dyDescent="0.25">
      <c r="U2688" s="42"/>
      <c r="AL2688" s="45"/>
    </row>
    <row r="2689" spans="21:38" x14ac:dyDescent="0.25">
      <c r="U2689" s="42"/>
      <c r="AL2689" s="45"/>
    </row>
    <row r="2690" spans="21:38" x14ac:dyDescent="0.25">
      <c r="U2690" s="42"/>
      <c r="AL2690" s="45"/>
    </row>
    <row r="2691" spans="21:38" x14ac:dyDescent="0.25">
      <c r="U2691" s="42"/>
      <c r="AL2691" s="45"/>
    </row>
    <row r="2692" spans="21:38" x14ac:dyDescent="0.25">
      <c r="U2692" s="42"/>
      <c r="AL2692" s="45"/>
    </row>
    <row r="2693" spans="21:38" x14ac:dyDescent="0.25">
      <c r="U2693" s="42"/>
      <c r="AL2693" s="45"/>
    </row>
    <row r="2694" spans="21:38" x14ac:dyDescent="0.25">
      <c r="U2694" s="42"/>
      <c r="AL2694" s="45"/>
    </row>
    <row r="2695" spans="21:38" x14ac:dyDescent="0.25">
      <c r="U2695" s="42"/>
      <c r="AL2695" s="45"/>
    </row>
    <row r="2696" spans="21:38" x14ac:dyDescent="0.25">
      <c r="U2696" s="42"/>
      <c r="AL2696" s="45"/>
    </row>
    <row r="2697" spans="21:38" x14ac:dyDescent="0.25">
      <c r="U2697" s="42"/>
      <c r="AL2697" s="45"/>
    </row>
    <row r="2698" spans="21:38" x14ac:dyDescent="0.25">
      <c r="U2698" s="42"/>
      <c r="AL2698" s="45"/>
    </row>
    <row r="2699" spans="21:38" x14ac:dyDescent="0.25">
      <c r="U2699" s="42"/>
      <c r="AL2699" s="45"/>
    </row>
    <row r="2700" spans="21:38" x14ac:dyDescent="0.25">
      <c r="U2700" s="42"/>
      <c r="AL2700" s="45"/>
    </row>
    <row r="2701" spans="21:38" x14ac:dyDescent="0.25">
      <c r="U2701" s="42"/>
      <c r="AL2701" s="45"/>
    </row>
    <row r="2702" spans="21:38" x14ac:dyDescent="0.25">
      <c r="U2702" s="42"/>
      <c r="AL2702" s="45"/>
    </row>
    <row r="2703" spans="21:38" x14ac:dyDescent="0.25">
      <c r="U2703" s="42"/>
      <c r="AL2703" s="45"/>
    </row>
    <row r="2704" spans="21:38" x14ac:dyDescent="0.25">
      <c r="U2704" s="42"/>
      <c r="AL2704" s="45"/>
    </row>
    <row r="2705" spans="21:38" x14ac:dyDescent="0.25">
      <c r="U2705" s="42"/>
      <c r="AL2705" s="45"/>
    </row>
    <row r="2706" spans="21:38" x14ac:dyDescent="0.25">
      <c r="U2706" s="42"/>
      <c r="AL2706" s="45"/>
    </row>
    <row r="2707" spans="21:38" x14ac:dyDescent="0.25">
      <c r="U2707" s="42"/>
      <c r="AL2707" s="45"/>
    </row>
    <row r="2708" spans="21:38" x14ac:dyDescent="0.25">
      <c r="U2708" s="42"/>
      <c r="AL2708" s="45"/>
    </row>
    <row r="2709" spans="21:38" x14ac:dyDescent="0.25">
      <c r="U2709" s="42"/>
      <c r="AL2709" s="45"/>
    </row>
    <row r="2710" spans="21:38" x14ac:dyDescent="0.25">
      <c r="U2710" s="42"/>
      <c r="AL2710" s="45"/>
    </row>
    <row r="2711" spans="21:38" x14ac:dyDescent="0.25">
      <c r="U2711" s="42"/>
      <c r="AL2711" s="45"/>
    </row>
    <row r="2712" spans="21:38" x14ac:dyDescent="0.25">
      <c r="U2712" s="42"/>
      <c r="AL2712" s="45"/>
    </row>
    <row r="2713" spans="21:38" x14ac:dyDescent="0.25">
      <c r="U2713" s="42"/>
      <c r="AL2713" s="45"/>
    </row>
    <row r="2714" spans="21:38" x14ac:dyDescent="0.25">
      <c r="U2714" s="42"/>
      <c r="AL2714" s="45"/>
    </row>
    <row r="2715" spans="21:38" x14ac:dyDescent="0.25">
      <c r="U2715" s="42"/>
      <c r="AL2715" s="45"/>
    </row>
    <row r="2716" spans="21:38" x14ac:dyDescent="0.25">
      <c r="U2716" s="42"/>
      <c r="AL2716" s="45"/>
    </row>
    <row r="2717" spans="21:38" x14ac:dyDescent="0.25">
      <c r="U2717" s="42"/>
      <c r="AL2717" s="45"/>
    </row>
    <row r="2718" spans="21:38" x14ac:dyDescent="0.25">
      <c r="U2718" s="42"/>
      <c r="AL2718" s="45"/>
    </row>
    <row r="2719" spans="21:38" x14ac:dyDescent="0.25">
      <c r="U2719" s="42"/>
      <c r="AL2719" s="45"/>
    </row>
    <row r="2720" spans="21:38" x14ac:dyDescent="0.25">
      <c r="U2720" s="42"/>
      <c r="AL2720" s="45"/>
    </row>
    <row r="2721" spans="21:38" x14ac:dyDescent="0.25">
      <c r="U2721" s="42"/>
      <c r="AL2721" s="45"/>
    </row>
    <row r="2722" spans="21:38" x14ac:dyDescent="0.25">
      <c r="U2722" s="42"/>
      <c r="AL2722" s="45"/>
    </row>
    <row r="2723" spans="21:38" x14ac:dyDescent="0.25">
      <c r="U2723" s="42"/>
      <c r="AL2723" s="45"/>
    </row>
    <row r="2724" spans="21:38" x14ac:dyDescent="0.25">
      <c r="U2724" s="42"/>
      <c r="AL2724" s="45"/>
    </row>
    <row r="2725" spans="21:38" x14ac:dyDescent="0.25">
      <c r="U2725" s="42"/>
      <c r="AL2725" s="45"/>
    </row>
    <row r="2726" spans="21:38" x14ac:dyDescent="0.25">
      <c r="U2726" s="42"/>
      <c r="AL2726" s="45"/>
    </row>
    <row r="2727" spans="21:38" x14ac:dyDescent="0.25">
      <c r="U2727" s="42"/>
      <c r="AL2727" s="45"/>
    </row>
    <row r="2728" spans="21:38" x14ac:dyDescent="0.25">
      <c r="U2728" s="42"/>
      <c r="AL2728" s="45"/>
    </row>
    <row r="2729" spans="21:38" x14ac:dyDescent="0.25">
      <c r="U2729" s="42"/>
      <c r="AL2729" s="45"/>
    </row>
    <row r="2730" spans="21:38" x14ac:dyDescent="0.25">
      <c r="U2730" s="42"/>
      <c r="AL2730" s="45"/>
    </row>
    <row r="2731" spans="21:38" x14ac:dyDescent="0.25">
      <c r="U2731" s="42"/>
      <c r="AL2731" s="45"/>
    </row>
    <row r="2732" spans="21:38" x14ac:dyDescent="0.25">
      <c r="U2732" s="42"/>
      <c r="AL2732" s="45"/>
    </row>
    <row r="2733" spans="21:38" x14ac:dyDescent="0.25">
      <c r="U2733" s="42"/>
      <c r="AL2733" s="45"/>
    </row>
    <row r="2734" spans="21:38" x14ac:dyDescent="0.25">
      <c r="U2734" s="42"/>
      <c r="AL2734" s="45"/>
    </row>
    <row r="2735" spans="21:38" x14ac:dyDescent="0.25">
      <c r="U2735" s="42"/>
      <c r="AL2735" s="45"/>
    </row>
    <row r="2736" spans="21:38" x14ac:dyDescent="0.25">
      <c r="U2736" s="42"/>
      <c r="AL2736" s="45"/>
    </row>
    <row r="2737" spans="21:38" x14ac:dyDescent="0.25">
      <c r="U2737" s="42"/>
      <c r="AL2737" s="45"/>
    </row>
    <row r="2738" spans="21:38" x14ac:dyDescent="0.25">
      <c r="U2738" s="42"/>
      <c r="AL2738" s="45"/>
    </row>
    <row r="2739" spans="21:38" x14ac:dyDescent="0.25">
      <c r="U2739" s="42"/>
      <c r="AL2739" s="45"/>
    </row>
    <row r="2740" spans="21:38" x14ac:dyDescent="0.25">
      <c r="U2740" s="42"/>
      <c r="AL2740" s="45"/>
    </row>
    <row r="2741" spans="21:38" x14ac:dyDescent="0.25">
      <c r="U2741" s="42"/>
      <c r="AL2741" s="45"/>
    </row>
    <row r="2742" spans="21:38" x14ac:dyDescent="0.25">
      <c r="U2742" s="42"/>
      <c r="AL2742" s="45"/>
    </row>
    <row r="2743" spans="21:38" x14ac:dyDescent="0.25">
      <c r="U2743" s="42"/>
      <c r="AL2743" s="45"/>
    </row>
    <row r="2744" spans="21:38" x14ac:dyDescent="0.25">
      <c r="U2744" s="42"/>
      <c r="AL2744" s="45"/>
    </row>
    <row r="2745" spans="21:38" x14ac:dyDescent="0.25">
      <c r="U2745" s="42"/>
      <c r="AL2745" s="45"/>
    </row>
    <row r="2746" spans="21:38" x14ac:dyDescent="0.25">
      <c r="U2746" s="42"/>
      <c r="AL2746" s="45"/>
    </row>
    <row r="2747" spans="21:38" x14ac:dyDescent="0.25">
      <c r="U2747" s="42"/>
      <c r="AL2747" s="45"/>
    </row>
    <row r="2748" spans="21:38" x14ac:dyDescent="0.25">
      <c r="U2748" s="42"/>
      <c r="AL2748" s="45"/>
    </row>
    <row r="2749" spans="21:38" x14ac:dyDescent="0.25">
      <c r="U2749" s="42"/>
      <c r="AL2749" s="45"/>
    </row>
    <row r="2750" spans="21:38" x14ac:dyDescent="0.25">
      <c r="U2750" s="42"/>
      <c r="AL2750" s="45"/>
    </row>
    <row r="2751" spans="21:38" x14ac:dyDescent="0.25">
      <c r="U2751" s="42"/>
      <c r="AL2751" s="45"/>
    </row>
    <row r="2752" spans="21:38" x14ac:dyDescent="0.25">
      <c r="U2752" s="42"/>
      <c r="AL2752" s="45"/>
    </row>
    <row r="2753" spans="21:38" x14ac:dyDescent="0.25">
      <c r="U2753" s="42"/>
      <c r="AL2753" s="45"/>
    </row>
    <row r="2754" spans="21:38" x14ac:dyDescent="0.25">
      <c r="U2754" s="42"/>
      <c r="AL2754" s="45"/>
    </row>
    <row r="2755" spans="21:38" x14ac:dyDescent="0.25">
      <c r="U2755" s="42"/>
      <c r="AL2755" s="45"/>
    </row>
    <row r="2756" spans="21:38" x14ac:dyDescent="0.25">
      <c r="U2756" s="42"/>
      <c r="AL2756" s="45"/>
    </row>
    <row r="2757" spans="21:38" x14ac:dyDescent="0.25">
      <c r="U2757" s="42"/>
      <c r="AL2757" s="45"/>
    </row>
    <row r="2758" spans="21:38" x14ac:dyDescent="0.25">
      <c r="U2758" s="42"/>
      <c r="AL2758" s="45"/>
    </row>
    <row r="2759" spans="21:38" x14ac:dyDescent="0.25">
      <c r="U2759" s="42"/>
      <c r="AL2759" s="45"/>
    </row>
    <row r="2760" spans="21:38" x14ac:dyDescent="0.25">
      <c r="U2760" s="42"/>
      <c r="AL2760" s="45"/>
    </row>
    <row r="2761" spans="21:38" x14ac:dyDescent="0.25">
      <c r="U2761" s="42"/>
      <c r="AL2761" s="45"/>
    </row>
    <row r="2762" spans="21:38" x14ac:dyDescent="0.25">
      <c r="U2762" s="42"/>
      <c r="AL2762" s="45"/>
    </row>
    <row r="2763" spans="21:38" x14ac:dyDescent="0.25">
      <c r="U2763" s="42"/>
      <c r="AL2763" s="45"/>
    </row>
    <row r="2764" spans="21:38" x14ac:dyDescent="0.25">
      <c r="U2764" s="42"/>
      <c r="AL2764" s="45"/>
    </row>
    <row r="2765" spans="21:38" x14ac:dyDescent="0.25">
      <c r="U2765" s="42"/>
      <c r="AL2765" s="45"/>
    </row>
    <row r="2766" spans="21:38" x14ac:dyDescent="0.25">
      <c r="U2766" s="42"/>
      <c r="AL2766" s="45"/>
    </row>
    <row r="2767" spans="21:38" x14ac:dyDescent="0.25">
      <c r="U2767" s="42"/>
      <c r="AL2767" s="45"/>
    </row>
    <row r="2768" spans="21:38" x14ac:dyDescent="0.25">
      <c r="U2768" s="42"/>
      <c r="AL2768" s="45"/>
    </row>
    <row r="2769" spans="21:38" x14ac:dyDescent="0.25">
      <c r="U2769" s="42"/>
      <c r="AL2769" s="45"/>
    </row>
    <row r="2770" spans="21:38" x14ac:dyDescent="0.25">
      <c r="U2770" s="42"/>
      <c r="AL2770" s="45"/>
    </row>
    <row r="2771" spans="21:38" x14ac:dyDescent="0.25">
      <c r="U2771" s="42"/>
      <c r="AL2771" s="45"/>
    </row>
    <row r="2772" spans="21:38" x14ac:dyDescent="0.25">
      <c r="U2772" s="42"/>
      <c r="AL2772" s="45"/>
    </row>
    <row r="2773" spans="21:38" x14ac:dyDescent="0.25">
      <c r="U2773" s="42"/>
      <c r="AL2773" s="45"/>
    </row>
    <row r="2774" spans="21:38" x14ac:dyDescent="0.25">
      <c r="U2774" s="42"/>
      <c r="AL2774" s="45"/>
    </row>
    <row r="2775" spans="21:38" x14ac:dyDescent="0.25">
      <c r="U2775" s="42"/>
      <c r="AL2775" s="45"/>
    </row>
  </sheetData>
  <hyperlinks>
    <hyperlink ref="O3" r:id="rId1" xr:uid="{00000000-0004-0000-0100-000000000000}"/>
    <hyperlink ref="O2" r:id="rId2" xr:uid="{00000000-0004-0000-0100-000001000000}"/>
    <hyperlink ref="O730" r:id="rId3" xr:uid="{00000000-0004-0000-0100-000002000000}"/>
    <hyperlink ref="O731" r:id="rId4" xr:uid="{00000000-0004-0000-0100-000003000000}"/>
    <hyperlink ref="O732" r:id="rId5" xr:uid="{00000000-0004-0000-0100-000004000000}"/>
    <hyperlink ref="O733" r:id="rId6" xr:uid="{00000000-0004-0000-0100-000005000000}"/>
    <hyperlink ref="O734" r:id="rId7" xr:uid="{00000000-0004-0000-0100-000006000000}"/>
    <hyperlink ref="O735" r:id="rId8" xr:uid="{00000000-0004-0000-0100-000007000000}"/>
    <hyperlink ref="O737" r:id="rId9" xr:uid="{00000000-0004-0000-0100-000008000000}"/>
    <hyperlink ref="O738" r:id="rId10" xr:uid="{00000000-0004-0000-0100-000009000000}"/>
    <hyperlink ref="O740" r:id="rId11" xr:uid="{00000000-0004-0000-0100-00000A000000}"/>
    <hyperlink ref="O741" r:id="rId12" xr:uid="{00000000-0004-0000-0100-00000B000000}"/>
    <hyperlink ref="O742" r:id="rId13" xr:uid="{00000000-0004-0000-0100-00000C000000}"/>
    <hyperlink ref="O765" r:id="rId14" xr:uid="{00000000-0004-0000-0100-00000D000000}"/>
    <hyperlink ref="O767" r:id="rId15" xr:uid="{00000000-0004-0000-0100-00000E000000}"/>
    <hyperlink ref="O768" r:id="rId16" xr:uid="{00000000-0004-0000-0100-00000F000000}"/>
    <hyperlink ref="O766" r:id="rId17" xr:uid="{00000000-0004-0000-0100-000010000000}"/>
    <hyperlink ref="O771" r:id="rId18" xr:uid="{00000000-0004-0000-0100-000011000000}"/>
    <hyperlink ref="O774" r:id="rId19" xr:uid="{00000000-0004-0000-0100-000012000000}"/>
    <hyperlink ref="O775" r:id="rId20" xr:uid="{00000000-0004-0000-0100-000013000000}"/>
    <hyperlink ref="O776" r:id="rId21" xr:uid="{00000000-0004-0000-0100-000014000000}"/>
    <hyperlink ref="O777" r:id="rId22" xr:uid="{00000000-0004-0000-0100-000015000000}"/>
    <hyperlink ref="O786" r:id="rId23" display="http://guide-laboratoire.chu-reims.fr/" xr:uid="{00000000-0004-0000-0100-000016000000}"/>
    <hyperlink ref="O784" r:id="rId24" display="http://guide-laboratoire.chu-reims.fr/" xr:uid="{00000000-0004-0000-0100-000017000000}"/>
    <hyperlink ref="O782" r:id="rId25" display="http://guide-laboratoire.chu-reims.fr/" xr:uid="{00000000-0004-0000-0100-000018000000}"/>
    <hyperlink ref="O780" r:id="rId26" display="http://guide-laboratoire.chu-reims.fr/" xr:uid="{00000000-0004-0000-0100-000019000000}"/>
    <hyperlink ref="O770" r:id="rId27" display="http://guide-laboratoire.chu-reims.fr/" xr:uid="{00000000-0004-0000-0100-00001A000000}"/>
    <hyperlink ref="O769" r:id="rId28" display="http://guide-laboratoire.chu-reims.fr/" xr:uid="{00000000-0004-0000-0100-00001B000000}"/>
    <hyperlink ref="O747" r:id="rId29" display="http://guide-laboratoire.chu-reims.fr/" xr:uid="{00000000-0004-0000-0100-00001C000000}"/>
    <hyperlink ref="O746" r:id="rId30" display="http://guide-laboratoire.chu-reims.fr/" xr:uid="{00000000-0004-0000-0100-00001D000000}"/>
    <hyperlink ref="O745" r:id="rId31" display="http://guide-laboratoire.chu-reims.fr/" xr:uid="{00000000-0004-0000-0100-00001E000000}"/>
    <hyperlink ref="O744" r:id="rId32" display="http://guide-laboratoire.chu-reims.fr/" xr:uid="{00000000-0004-0000-0100-00001F000000}"/>
    <hyperlink ref="O739" r:id="rId33" display="http://guide-laboratoire.chu-reims.fr/" xr:uid="{00000000-0004-0000-0100-000020000000}"/>
    <hyperlink ref="O758" r:id="rId34" xr:uid="{00000000-0004-0000-0100-000021000000}"/>
  </hyperlinks>
  <pageMargins left="0.7" right="0.7" top="0.75" bottom="0.75" header="0.3" footer="0.3"/>
  <pageSetup paperSize="9" orientation="portrait" r:id="rId35"/>
  <legacyDrawing r:id="rId36"/>
  <tableParts count="1">
    <tablePart r:id="rId37"/>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dimension ref="A1"/>
  <sheetViews>
    <sheetView showGridLines="0" workbookViewId="0">
      <selection activeCell="I5" sqref="I5"/>
    </sheetView>
  </sheetViews>
  <sheetFormatPr baseColWidth="10" defaultRowHeight="15" x14ac:dyDescent="0.25"/>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D46"/>
  <sheetViews>
    <sheetView workbookViewId="0">
      <selection activeCell="A2" sqref="A2:Q46"/>
    </sheetView>
  </sheetViews>
  <sheetFormatPr baseColWidth="10" defaultRowHeight="15" x14ac:dyDescent="0.25"/>
  <cols>
    <col min="1" max="1" width="23.28515625" customWidth="1"/>
  </cols>
  <sheetData>
    <row r="1" spans="1:30" x14ac:dyDescent="0.25">
      <c r="A1" s="5" t="s">
        <v>0</v>
      </c>
      <c r="B1" s="3" t="s">
        <v>32</v>
      </c>
      <c r="C1" s="3" t="s">
        <v>33</v>
      </c>
      <c r="D1" s="3" t="s">
        <v>1</v>
      </c>
      <c r="E1" s="3" t="s">
        <v>2</v>
      </c>
      <c r="F1" s="3" t="s">
        <v>4</v>
      </c>
      <c r="G1" s="3" t="s">
        <v>3</v>
      </c>
      <c r="H1" s="3" t="s">
        <v>6</v>
      </c>
      <c r="I1" s="3" t="s">
        <v>7</v>
      </c>
      <c r="J1" s="6" t="s">
        <v>5</v>
      </c>
      <c r="K1" s="6" t="s">
        <v>8</v>
      </c>
      <c r="L1" s="3" t="s">
        <v>9</v>
      </c>
      <c r="M1" s="3" t="s">
        <v>10</v>
      </c>
      <c r="N1" s="3" t="s">
        <v>11</v>
      </c>
      <c r="O1" s="3" t="s">
        <v>12</v>
      </c>
      <c r="P1" s="3" t="s">
        <v>17</v>
      </c>
      <c r="Q1" s="4" t="s">
        <v>13</v>
      </c>
      <c r="R1" s="2" t="s">
        <v>2279</v>
      </c>
      <c r="S1" s="2" t="s">
        <v>2280</v>
      </c>
      <c r="T1" s="2" t="s">
        <v>2281</v>
      </c>
    </row>
    <row r="2" spans="1:30" s="7" customFormat="1" ht="195" x14ac:dyDescent="0.25">
      <c r="A2" s="7" t="s">
        <v>1160</v>
      </c>
      <c r="D2" s="7" t="s">
        <v>1161</v>
      </c>
      <c r="E2" s="7" t="s">
        <v>1162</v>
      </c>
      <c r="F2" s="7" t="s">
        <v>1138</v>
      </c>
      <c r="G2" s="7" t="s">
        <v>18</v>
      </c>
      <c r="H2" s="7" t="s">
        <v>1109</v>
      </c>
      <c r="I2" s="8" t="s">
        <v>1163</v>
      </c>
      <c r="J2" s="9" t="s">
        <v>2213</v>
      </c>
      <c r="K2" s="10" t="s">
        <v>1164</v>
      </c>
      <c r="L2" s="7" t="s">
        <v>1165</v>
      </c>
      <c r="M2" s="7" t="s">
        <v>2289</v>
      </c>
      <c r="P2" s="7" t="s">
        <v>1115</v>
      </c>
      <c r="Q2" s="11">
        <v>44749</v>
      </c>
      <c r="R2" s="7" t="s">
        <v>2290</v>
      </c>
      <c r="S2" s="7" t="s">
        <v>2291</v>
      </c>
      <c r="U2" s="8"/>
      <c r="AB2" s="8"/>
      <c r="AC2" s="10"/>
      <c r="AD2" s="10"/>
    </row>
    <row r="3" spans="1:30" s="7" customFormat="1" ht="180" x14ac:dyDescent="0.25">
      <c r="A3" s="7" t="s">
        <v>1229</v>
      </c>
      <c r="B3" s="7" t="s">
        <v>1230</v>
      </c>
      <c r="D3" s="7" t="s">
        <v>1231</v>
      </c>
      <c r="E3" s="7" t="s">
        <v>1217</v>
      </c>
      <c r="F3" s="7" t="s">
        <v>1232</v>
      </c>
      <c r="G3" s="7" t="s">
        <v>29</v>
      </c>
      <c r="H3" s="7" t="s">
        <v>1109</v>
      </c>
      <c r="I3" s="8" t="s">
        <v>1233</v>
      </c>
      <c r="J3" s="9" t="s">
        <v>2221</v>
      </c>
      <c r="K3" s="10" t="s">
        <v>1234</v>
      </c>
      <c r="L3" s="7" t="s">
        <v>1235</v>
      </c>
      <c r="M3" s="7" t="s">
        <v>2287</v>
      </c>
      <c r="N3" s="7" t="s">
        <v>1148</v>
      </c>
      <c r="P3" s="7" t="s">
        <v>1115</v>
      </c>
      <c r="Q3" s="11">
        <v>44749</v>
      </c>
      <c r="R3" s="7" t="s">
        <v>2290</v>
      </c>
      <c r="S3" s="7" t="s">
        <v>2291</v>
      </c>
      <c r="U3" s="8"/>
      <c r="AB3" s="8"/>
      <c r="AC3" s="10"/>
      <c r="AD3" s="10"/>
    </row>
    <row r="4" spans="1:30" s="7" customFormat="1" ht="135" x14ac:dyDescent="0.25">
      <c r="A4" s="7" t="s">
        <v>1105</v>
      </c>
      <c r="B4" s="7" t="s">
        <v>1106</v>
      </c>
      <c r="D4" s="7" t="s">
        <v>1107</v>
      </c>
      <c r="E4" s="7" t="s">
        <v>1108</v>
      </c>
      <c r="G4" s="7" t="s">
        <v>18</v>
      </c>
      <c r="H4" s="7" t="s">
        <v>1109</v>
      </c>
      <c r="I4" s="8" t="s">
        <v>1110</v>
      </c>
      <c r="J4" s="9" t="s">
        <v>1111</v>
      </c>
      <c r="K4" s="10" t="s">
        <v>1112</v>
      </c>
      <c r="L4" s="7" t="s">
        <v>1113</v>
      </c>
      <c r="O4" s="7" t="s">
        <v>1114</v>
      </c>
      <c r="P4" s="7" t="s">
        <v>1115</v>
      </c>
      <c r="Q4" s="11">
        <v>44748</v>
      </c>
      <c r="R4" s="7" t="s">
        <v>2290</v>
      </c>
      <c r="S4" s="7" t="s">
        <v>2291</v>
      </c>
      <c r="AB4" s="8"/>
      <c r="AC4" s="10"/>
      <c r="AD4" s="10"/>
    </row>
    <row r="5" spans="1:30" s="7" customFormat="1" ht="105" x14ac:dyDescent="0.25">
      <c r="A5" s="7" t="s">
        <v>1183</v>
      </c>
      <c r="B5" s="7" t="s">
        <v>1184</v>
      </c>
      <c r="D5" s="7" t="s">
        <v>1185</v>
      </c>
      <c r="E5" s="7" t="s">
        <v>20</v>
      </c>
      <c r="F5" s="7" t="s">
        <v>1120</v>
      </c>
      <c r="G5" s="7" t="s">
        <v>29</v>
      </c>
      <c r="H5" s="7" t="s">
        <v>1109</v>
      </c>
      <c r="I5" s="8" t="s">
        <v>1186</v>
      </c>
      <c r="J5" s="9" t="s">
        <v>2214</v>
      </c>
      <c r="K5" s="10" t="s">
        <v>1187</v>
      </c>
      <c r="L5" s="7" t="s">
        <v>1188</v>
      </c>
      <c r="N5" s="7" t="s">
        <v>1189</v>
      </c>
      <c r="P5" s="7" t="s">
        <v>1115</v>
      </c>
      <c r="Q5" s="11">
        <v>44749</v>
      </c>
      <c r="R5" s="7" t="s">
        <v>2290</v>
      </c>
      <c r="S5" s="7" t="s">
        <v>2291</v>
      </c>
      <c r="AB5" s="8"/>
      <c r="AC5" s="10"/>
      <c r="AD5" s="10"/>
    </row>
    <row r="6" spans="1:30" s="7" customFormat="1" ht="105" x14ac:dyDescent="0.25">
      <c r="A6" s="7" t="s">
        <v>1190</v>
      </c>
      <c r="D6" s="7" t="s">
        <v>1191</v>
      </c>
      <c r="E6" s="7" t="s">
        <v>1144</v>
      </c>
      <c r="F6" s="7" t="s">
        <v>1192</v>
      </c>
      <c r="G6" s="7" t="s">
        <v>29</v>
      </c>
      <c r="H6" s="7" t="s">
        <v>1109</v>
      </c>
      <c r="I6" s="8" t="s">
        <v>1186</v>
      </c>
      <c r="J6" s="9" t="s">
        <v>2214</v>
      </c>
      <c r="K6" s="10" t="s">
        <v>1187</v>
      </c>
      <c r="L6" s="7" t="s">
        <v>1188</v>
      </c>
      <c r="P6" s="7" t="s">
        <v>1115</v>
      </c>
      <c r="Q6" s="11">
        <v>44749</v>
      </c>
      <c r="R6" s="7" t="s">
        <v>2290</v>
      </c>
      <c r="S6" s="7" t="s">
        <v>2291</v>
      </c>
      <c r="AB6" s="8"/>
      <c r="AC6" s="10"/>
      <c r="AD6" s="10"/>
    </row>
    <row r="7" spans="1:30" s="7" customFormat="1" ht="240" x14ac:dyDescent="0.25">
      <c r="A7" s="7" t="s">
        <v>1199</v>
      </c>
      <c r="B7" s="7" t="s">
        <v>1200</v>
      </c>
      <c r="D7" s="7" t="s">
        <v>1201</v>
      </c>
      <c r="E7" s="7" t="s">
        <v>1202</v>
      </c>
      <c r="F7" s="7" t="s">
        <v>1203</v>
      </c>
      <c r="G7" s="7" t="s">
        <v>30</v>
      </c>
      <c r="H7" s="7" t="s">
        <v>1109</v>
      </c>
      <c r="I7" s="8" t="s">
        <v>1204</v>
      </c>
      <c r="J7" s="9" t="s">
        <v>2215</v>
      </c>
      <c r="K7" s="10" t="s">
        <v>1205</v>
      </c>
      <c r="L7" s="7" t="s">
        <v>1206</v>
      </c>
      <c r="M7" s="7" t="s">
        <v>1207</v>
      </c>
      <c r="N7" s="7" t="s">
        <v>1208</v>
      </c>
      <c r="P7" s="7" t="s">
        <v>1115</v>
      </c>
      <c r="Q7" s="11">
        <v>44749</v>
      </c>
      <c r="R7" s="7" t="s">
        <v>2290</v>
      </c>
      <c r="S7" s="7" t="s">
        <v>2291</v>
      </c>
      <c r="AB7" s="8"/>
      <c r="AC7" s="10"/>
      <c r="AD7" s="10"/>
    </row>
    <row r="8" spans="1:30" s="7" customFormat="1" ht="195" x14ac:dyDescent="0.25">
      <c r="A8" s="7" t="s">
        <v>1214</v>
      </c>
      <c r="B8" s="7" t="s">
        <v>1215</v>
      </c>
      <c r="D8" s="7" t="s">
        <v>1216</v>
      </c>
      <c r="E8" s="7" t="s">
        <v>1217</v>
      </c>
      <c r="F8" s="7" t="s">
        <v>1218</v>
      </c>
      <c r="G8" s="7" t="s">
        <v>18</v>
      </c>
      <c r="H8" s="7" t="s">
        <v>1109</v>
      </c>
      <c r="I8" s="8" t="s">
        <v>1219</v>
      </c>
      <c r="J8" s="9" t="s">
        <v>2217</v>
      </c>
      <c r="K8" s="10" t="s">
        <v>1220</v>
      </c>
      <c r="L8" s="7" t="s">
        <v>1221</v>
      </c>
      <c r="M8" s="7" t="s">
        <v>2288</v>
      </c>
      <c r="N8" s="8" t="s">
        <v>2218</v>
      </c>
      <c r="P8" s="7" t="s">
        <v>1115</v>
      </c>
      <c r="Q8" s="11">
        <v>44749</v>
      </c>
      <c r="R8" s="7" t="s">
        <v>2290</v>
      </c>
      <c r="S8" s="7" t="s">
        <v>2291</v>
      </c>
      <c r="AB8" s="8"/>
      <c r="AC8" s="10"/>
      <c r="AD8" s="10"/>
    </row>
    <row r="9" spans="1:30" s="7" customFormat="1" ht="165" x14ac:dyDescent="0.25">
      <c r="A9" s="7" t="s">
        <v>1209</v>
      </c>
      <c r="D9" s="7" t="s">
        <v>1210</v>
      </c>
      <c r="E9" s="7" t="s">
        <v>20</v>
      </c>
      <c r="F9" s="7" t="s">
        <v>1120</v>
      </c>
      <c r="G9" s="7" t="s">
        <v>30</v>
      </c>
      <c r="H9" s="7" t="s">
        <v>1109</v>
      </c>
      <c r="I9" s="8" t="s">
        <v>1211</v>
      </c>
      <c r="J9" s="9" t="s">
        <v>2216</v>
      </c>
      <c r="K9" s="10" t="s">
        <v>1212</v>
      </c>
      <c r="L9" s="7" t="s">
        <v>1213</v>
      </c>
      <c r="P9" s="7" t="s">
        <v>1115</v>
      </c>
      <c r="Q9" s="11">
        <v>44749</v>
      </c>
      <c r="R9" s="7" t="s">
        <v>2290</v>
      </c>
      <c r="S9" s="7" t="s">
        <v>2291</v>
      </c>
      <c r="AB9" s="8"/>
      <c r="AC9" s="10"/>
      <c r="AD9" s="10"/>
    </row>
    <row r="10" spans="1:30" s="7" customFormat="1" ht="225" x14ac:dyDescent="0.25">
      <c r="A10" s="7" t="s">
        <v>1253</v>
      </c>
      <c r="B10" s="7" t="s">
        <v>1246</v>
      </c>
      <c r="D10" s="7" t="s">
        <v>1254</v>
      </c>
      <c r="E10" s="7" t="s">
        <v>1255</v>
      </c>
      <c r="F10" s="7" t="s">
        <v>1256</v>
      </c>
      <c r="G10" s="7" t="s">
        <v>29</v>
      </c>
      <c r="H10" s="7" t="s">
        <v>1109</v>
      </c>
      <c r="I10" s="8" t="s">
        <v>1249</v>
      </c>
      <c r="J10" s="9" t="s">
        <v>2223</v>
      </c>
      <c r="K10" s="10" t="s">
        <v>1250</v>
      </c>
      <c r="L10" s="7" t="s">
        <v>1250</v>
      </c>
      <c r="M10" s="7" t="s">
        <v>2286</v>
      </c>
      <c r="N10" s="7" t="s">
        <v>1251</v>
      </c>
      <c r="O10" s="7" t="s">
        <v>1252</v>
      </c>
      <c r="P10" s="7" t="s">
        <v>1115</v>
      </c>
      <c r="Q10" s="11">
        <v>44749</v>
      </c>
      <c r="R10" s="7" t="s">
        <v>2290</v>
      </c>
      <c r="S10" s="7" t="s">
        <v>2291</v>
      </c>
      <c r="AB10" s="8"/>
      <c r="AC10" s="10"/>
      <c r="AD10" s="10"/>
    </row>
    <row r="11" spans="1:30" s="7" customFormat="1" ht="225" x14ac:dyDescent="0.25">
      <c r="A11" s="7" t="s">
        <v>1245</v>
      </c>
      <c r="B11" s="7" t="s">
        <v>1246</v>
      </c>
      <c r="D11" s="7" t="s">
        <v>1247</v>
      </c>
      <c r="E11" s="7" t="s">
        <v>70</v>
      </c>
      <c r="F11" s="7" t="s">
        <v>1248</v>
      </c>
      <c r="G11" s="7" t="s">
        <v>29</v>
      </c>
      <c r="H11" s="7" t="s">
        <v>1109</v>
      </c>
      <c r="I11" s="8" t="s">
        <v>1249</v>
      </c>
      <c r="J11" s="9" t="s">
        <v>2223</v>
      </c>
      <c r="K11" s="10" t="s">
        <v>1250</v>
      </c>
      <c r="L11" s="7" t="s">
        <v>1250</v>
      </c>
      <c r="M11" s="7" t="s">
        <v>2286</v>
      </c>
      <c r="N11" s="7" t="s">
        <v>1251</v>
      </c>
      <c r="O11" s="7" t="s">
        <v>1252</v>
      </c>
      <c r="P11" s="7" t="s">
        <v>1115</v>
      </c>
      <c r="Q11" s="11">
        <v>44749</v>
      </c>
      <c r="R11" s="7" t="s">
        <v>2290</v>
      </c>
      <c r="S11" s="7" t="s">
        <v>2291</v>
      </c>
      <c r="AB11" s="8"/>
      <c r="AC11" s="10"/>
      <c r="AD11" s="10"/>
    </row>
    <row r="12" spans="1:30" s="7" customFormat="1" ht="300" x14ac:dyDescent="0.25">
      <c r="A12" s="7" t="s">
        <v>1257</v>
      </c>
      <c r="D12" s="7" t="s">
        <v>1258</v>
      </c>
      <c r="E12" s="7" t="s">
        <v>1152</v>
      </c>
      <c r="F12" s="7" t="s">
        <v>1259</v>
      </c>
      <c r="G12" s="7" t="s">
        <v>18</v>
      </c>
      <c r="H12" s="7" t="s">
        <v>1109</v>
      </c>
      <c r="I12" s="8" t="s">
        <v>1260</v>
      </c>
      <c r="J12" s="9" t="s">
        <v>2224</v>
      </c>
      <c r="K12" s="10" t="s">
        <v>1261</v>
      </c>
      <c r="L12" s="7" t="s">
        <v>1262</v>
      </c>
      <c r="N12" s="8" t="s">
        <v>2225</v>
      </c>
      <c r="P12" s="7" t="s">
        <v>1115</v>
      </c>
      <c r="Q12" s="11">
        <v>44749</v>
      </c>
      <c r="R12" s="7" t="s">
        <v>2290</v>
      </c>
      <c r="S12" s="7" t="s">
        <v>2291</v>
      </c>
      <c r="AB12" s="8"/>
      <c r="AC12" s="10"/>
      <c r="AD12" s="10"/>
    </row>
    <row r="13" spans="1:30" s="7" customFormat="1" ht="285" x14ac:dyDescent="0.25">
      <c r="A13" s="7" t="s">
        <v>1236</v>
      </c>
      <c r="B13" s="7" t="s">
        <v>1237</v>
      </c>
      <c r="D13" s="7" t="s">
        <v>1238</v>
      </c>
      <c r="E13" s="7" t="s">
        <v>1162</v>
      </c>
      <c r="F13" s="7" t="s">
        <v>1239</v>
      </c>
      <c r="G13" s="7" t="s">
        <v>18</v>
      </c>
      <c r="H13" s="7" t="s">
        <v>1109</v>
      </c>
      <c r="I13" s="8" t="s">
        <v>1240</v>
      </c>
      <c r="J13" s="9" t="s">
        <v>2222</v>
      </c>
      <c r="K13" s="10" t="s">
        <v>1241</v>
      </c>
      <c r="L13" s="7" t="s">
        <v>1242</v>
      </c>
      <c r="N13" s="7" t="s">
        <v>1243</v>
      </c>
      <c r="O13" s="7" t="s">
        <v>1244</v>
      </c>
      <c r="P13" s="7" t="s">
        <v>1115</v>
      </c>
      <c r="Q13" s="11">
        <v>44749</v>
      </c>
      <c r="R13" s="7" t="s">
        <v>2290</v>
      </c>
      <c r="S13" s="7" t="s">
        <v>2291</v>
      </c>
      <c r="AB13" s="8"/>
      <c r="AC13" s="10"/>
      <c r="AD13" s="10"/>
    </row>
    <row r="14" spans="1:30" s="7" customFormat="1" ht="270" x14ac:dyDescent="0.25">
      <c r="A14" s="7" t="s">
        <v>1268</v>
      </c>
      <c r="B14" s="7" t="s">
        <v>1269</v>
      </c>
      <c r="D14" s="7" t="s">
        <v>1270</v>
      </c>
      <c r="E14" s="7" t="s">
        <v>1162</v>
      </c>
      <c r="F14" s="7" t="s">
        <v>1120</v>
      </c>
      <c r="G14" s="7" t="s">
        <v>29</v>
      </c>
      <c r="H14" s="7" t="s">
        <v>1109</v>
      </c>
      <c r="I14" s="8" t="s">
        <v>1271</v>
      </c>
      <c r="J14" s="9" t="s">
        <v>1272</v>
      </c>
      <c r="K14" s="10" t="s">
        <v>1273</v>
      </c>
      <c r="L14" s="7" t="s">
        <v>1274</v>
      </c>
      <c r="N14" s="8" t="s">
        <v>2228</v>
      </c>
      <c r="P14" s="7" t="s">
        <v>1115</v>
      </c>
      <c r="Q14" s="11">
        <v>44750</v>
      </c>
      <c r="R14" s="7" t="s">
        <v>2290</v>
      </c>
      <c r="S14" s="7" t="s">
        <v>2291</v>
      </c>
      <c r="AB14" s="8"/>
      <c r="AC14" s="10"/>
      <c r="AD14" s="10"/>
    </row>
    <row r="15" spans="1:30" s="7" customFormat="1" ht="165" x14ac:dyDescent="0.25">
      <c r="A15" s="7" t="s">
        <v>1304</v>
      </c>
      <c r="D15" s="7" t="s">
        <v>1304</v>
      </c>
      <c r="E15" s="7" t="s">
        <v>20</v>
      </c>
      <c r="F15" s="7" t="s">
        <v>1305</v>
      </c>
      <c r="G15" s="7" t="s">
        <v>30</v>
      </c>
      <c r="H15" s="7" t="s">
        <v>27</v>
      </c>
      <c r="I15" s="8" t="s">
        <v>1306</v>
      </c>
      <c r="J15" s="9" t="s">
        <v>2230</v>
      </c>
      <c r="K15" s="10" t="s">
        <v>1307</v>
      </c>
      <c r="L15" s="7" t="s">
        <v>1308</v>
      </c>
      <c r="N15" s="8" t="s">
        <v>2285</v>
      </c>
      <c r="P15" s="7" t="s">
        <v>1115</v>
      </c>
      <c r="Q15" s="11">
        <v>44750</v>
      </c>
      <c r="R15" s="7" t="s">
        <v>2290</v>
      </c>
      <c r="S15" s="7" t="s">
        <v>2291</v>
      </c>
      <c r="AB15" s="8"/>
      <c r="AC15" s="10"/>
      <c r="AD15" s="10"/>
    </row>
    <row r="16" spans="1:30" s="7" customFormat="1" ht="300" x14ac:dyDescent="0.25">
      <c r="A16" s="7" t="s">
        <v>2282</v>
      </c>
      <c r="C16" s="7" t="s">
        <v>2284</v>
      </c>
      <c r="D16" s="7" t="s">
        <v>1289</v>
      </c>
      <c r="E16" s="7" t="s">
        <v>1290</v>
      </c>
      <c r="F16" s="7" t="s">
        <v>1296</v>
      </c>
      <c r="G16" s="7" t="s">
        <v>30</v>
      </c>
      <c r="H16" s="7" t="s">
        <v>27</v>
      </c>
      <c r="I16" s="8" t="s">
        <v>1291</v>
      </c>
      <c r="J16" s="9" t="s">
        <v>1297</v>
      </c>
      <c r="K16" s="10" t="s">
        <v>1293</v>
      </c>
      <c r="L16" s="7" t="s">
        <v>1294</v>
      </c>
      <c r="N16" s="8" t="s">
        <v>1295</v>
      </c>
      <c r="P16" s="7" t="s">
        <v>1115</v>
      </c>
      <c r="Q16" s="11">
        <v>44750</v>
      </c>
      <c r="R16" s="7" t="s">
        <v>2290</v>
      </c>
      <c r="S16" s="7" t="s">
        <v>2291</v>
      </c>
      <c r="AB16" s="8"/>
      <c r="AC16" s="10"/>
      <c r="AD16" s="10"/>
    </row>
    <row r="17" spans="1:30" s="7" customFormat="1" ht="315" x14ac:dyDescent="0.25">
      <c r="A17" s="7" t="s">
        <v>2282</v>
      </c>
      <c r="C17" s="7" t="s">
        <v>2283</v>
      </c>
      <c r="D17" s="7" t="s">
        <v>1289</v>
      </c>
      <c r="E17" s="7" t="s">
        <v>1290</v>
      </c>
      <c r="F17" s="7" t="s">
        <v>1138</v>
      </c>
      <c r="G17" s="7" t="s">
        <v>30</v>
      </c>
      <c r="H17" s="7" t="s">
        <v>27</v>
      </c>
      <c r="I17" s="8" t="s">
        <v>1291</v>
      </c>
      <c r="J17" s="9" t="s">
        <v>1292</v>
      </c>
      <c r="K17" s="10" t="s">
        <v>1293</v>
      </c>
      <c r="L17" s="7" t="s">
        <v>1294</v>
      </c>
      <c r="N17" s="8" t="s">
        <v>1295</v>
      </c>
      <c r="P17" s="7" t="s">
        <v>1115</v>
      </c>
      <c r="Q17" s="11">
        <v>44750</v>
      </c>
      <c r="R17" s="7" t="s">
        <v>2290</v>
      </c>
      <c r="S17" s="7" t="s">
        <v>2291</v>
      </c>
      <c r="U17" s="8"/>
      <c r="AB17" s="8"/>
      <c r="AC17" s="10"/>
      <c r="AD17" s="10"/>
    </row>
    <row r="18" spans="1:30" s="7" customFormat="1" ht="120" x14ac:dyDescent="0.25">
      <c r="A18" s="7" t="s">
        <v>1313</v>
      </c>
      <c r="D18" s="7" t="s">
        <v>1314</v>
      </c>
      <c r="E18" s="7" t="s">
        <v>1152</v>
      </c>
      <c r="F18" s="7" t="s">
        <v>1248</v>
      </c>
      <c r="G18" s="7" t="s">
        <v>18</v>
      </c>
      <c r="H18" s="7" t="s">
        <v>1109</v>
      </c>
      <c r="I18" s="8" t="s">
        <v>1315</v>
      </c>
      <c r="J18" s="9" t="s">
        <v>2232</v>
      </c>
      <c r="K18" s="10" t="s">
        <v>1316</v>
      </c>
      <c r="P18" s="7" t="s">
        <v>1115</v>
      </c>
      <c r="Q18" s="11">
        <v>44753</v>
      </c>
      <c r="R18" s="7" t="s">
        <v>2290</v>
      </c>
      <c r="S18" s="7" t="s">
        <v>2291</v>
      </c>
      <c r="AB18" s="8"/>
      <c r="AC18" s="10"/>
      <c r="AD18" s="10"/>
    </row>
    <row r="19" spans="1:30" s="7" customFormat="1" ht="180" x14ac:dyDescent="0.25">
      <c r="A19" s="7" t="s">
        <v>1317</v>
      </c>
      <c r="B19" s="7" t="s">
        <v>1318</v>
      </c>
      <c r="D19" s="7" t="s">
        <v>1319</v>
      </c>
      <c r="E19" s="7" t="s">
        <v>20</v>
      </c>
      <c r="F19" s="7" t="s">
        <v>1320</v>
      </c>
      <c r="G19" s="7" t="s">
        <v>29</v>
      </c>
      <c r="H19" s="7" t="s">
        <v>27</v>
      </c>
      <c r="I19" s="8" t="s">
        <v>1321</v>
      </c>
      <c r="J19" s="9" t="s">
        <v>2233</v>
      </c>
      <c r="K19" s="10" t="s">
        <v>1322</v>
      </c>
      <c r="L19" s="7" t="s">
        <v>1323</v>
      </c>
      <c r="N19" s="8" t="s">
        <v>2234</v>
      </c>
      <c r="P19" s="7" t="s">
        <v>1115</v>
      </c>
      <c r="Q19" s="11">
        <v>44753</v>
      </c>
      <c r="R19" s="7" t="s">
        <v>2290</v>
      </c>
      <c r="S19" s="7" t="s">
        <v>2291</v>
      </c>
      <c r="AB19" s="8"/>
      <c r="AC19" s="10"/>
      <c r="AD19" s="10"/>
    </row>
    <row r="20" spans="1:30" s="7" customFormat="1" ht="300" x14ac:dyDescent="0.25">
      <c r="A20" s="7" t="s">
        <v>1329</v>
      </c>
      <c r="B20" s="7" t="s">
        <v>1330</v>
      </c>
      <c r="D20" s="7" t="s">
        <v>1331</v>
      </c>
      <c r="E20" s="7" t="s">
        <v>1332</v>
      </c>
      <c r="F20" s="7" t="s">
        <v>1239</v>
      </c>
      <c r="G20" s="7" t="s">
        <v>29</v>
      </c>
      <c r="H20" s="7" t="s">
        <v>1109</v>
      </c>
      <c r="I20" s="8" t="s">
        <v>1333</v>
      </c>
      <c r="J20" s="9" t="s">
        <v>2237</v>
      </c>
      <c r="K20" s="10" t="s">
        <v>1334</v>
      </c>
      <c r="N20" s="7" t="s">
        <v>1335</v>
      </c>
      <c r="P20" s="7" t="s">
        <v>1115</v>
      </c>
      <c r="Q20" s="11">
        <v>44757</v>
      </c>
      <c r="R20" s="7" t="s">
        <v>2290</v>
      </c>
      <c r="S20" s="7" t="s">
        <v>2291</v>
      </c>
      <c r="AB20" s="8"/>
      <c r="AC20" s="10"/>
      <c r="AD20" s="10"/>
    </row>
    <row r="21" spans="1:30" s="7" customFormat="1" ht="195" x14ac:dyDescent="0.25">
      <c r="A21" s="7" t="s">
        <v>1336</v>
      </c>
      <c r="B21" s="7" t="s">
        <v>1337</v>
      </c>
      <c r="D21" s="7" t="s">
        <v>1338</v>
      </c>
      <c r="E21" s="7" t="s">
        <v>1339</v>
      </c>
      <c r="F21" s="7" t="s">
        <v>1145</v>
      </c>
      <c r="G21" s="7" t="s">
        <v>18</v>
      </c>
      <c r="H21" s="7" t="s">
        <v>1109</v>
      </c>
      <c r="I21" s="8" t="s">
        <v>1340</v>
      </c>
      <c r="J21" s="9" t="s">
        <v>2238</v>
      </c>
      <c r="K21" s="10" t="s">
        <v>1341</v>
      </c>
      <c r="P21" s="7" t="s">
        <v>1115</v>
      </c>
      <c r="Q21" s="11">
        <v>44757</v>
      </c>
      <c r="R21" s="7" t="s">
        <v>2290</v>
      </c>
      <c r="S21" s="7" t="s">
        <v>2291</v>
      </c>
      <c r="U21" s="8"/>
      <c r="AB21" s="8"/>
      <c r="AC21" s="10"/>
      <c r="AD21" s="10"/>
    </row>
    <row r="22" spans="1:30" s="7" customFormat="1" ht="195" x14ac:dyDescent="0.25">
      <c r="A22" s="7" t="s">
        <v>1412</v>
      </c>
      <c r="D22" s="7" t="s">
        <v>1413</v>
      </c>
      <c r="E22" s="7" t="s">
        <v>70</v>
      </c>
      <c r="F22" s="7" t="s">
        <v>1414</v>
      </c>
      <c r="G22" s="7" t="s">
        <v>29</v>
      </c>
      <c r="H22" s="7" t="s">
        <v>1109</v>
      </c>
      <c r="I22" s="8" t="s">
        <v>1415</v>
      </c>
      <c r="J22" s="9" t="s">
        <v>2245</v>
      </c>
      <c r="K22" s="10" t="s">
        <v>1370</v>
      </c>
      <c r="L22" s="7" t="s">
        <v>1371</v>
      </c>
      <c r="N22" s="7" t="s">
        <v>1416</v>
      </c>
      <c r="P22" s="7" t="s">
        <v>1115</v>
      </c>
      <c r="Q22" s="11">
        <v>44768</v>
      </c>
      <c r="R22" s="7" t="s">
        <v>2290</v>
      </c>
      <c r="S22" s="7" t="s">
        <v>2291</v>
      </c>
      <c r="AB22" s="8"/>
      <c r="AC22" s="10"/>
      <c r="AD22" s="10"/>
    </row>
    <row r="23" spans="1:30" s="7" customFormat="1" ht="195" x14ac:dyDescent="0.25">
      <c r="A23" s="7" t="s">
        <v>1417</v>
      </c>
      <c r="B23" s="7" t="s">
        <v>1418</v>
      </c>
      <c r="D23" s="7" t="s">
        <v>1419</v>
      </c>
      <c r="E23" s="7" t="s">
        <v>1420</v>
      </c>
      <c r="F23" s="7" t="s">
        <v>1145</v>
      </c>
      <c r="G23" s="7" t="s">
        <v>30</v>
      </c>
      <c r="H23" s="7" t="s">
        <v>1109</v>
      </c>
      <c r="I23" s="8" t="s">
        <v>1421</v>
      </c>
      <c r="J23" s="9" t="s">
        <v>2246</v>
      </c>
      <c r="K23" s="10" t="s">
        <v>1422</v>
      </c>
      <c r="M23" s="7" t="s">
        <v>1423</v>
      </c>
      <c r="N23" s="7" t="s">
        <v>1424</v>
      </c>
      <c r="P23" s="7" t="s">
        <v>1115</v>
      </c>
      <c r="Q23" s="11">
        <v>44768</v>
      </c>
      <c r="R23" s="7" t="s">
        <v>2290</v>
      </c>
      <c r="S23" s="7" t="s">
        <v>2291</v>
      </c>
      <c r="AB23" s="8"/>
      <c r="AC23" s="10"/>
      <c r="AD23" s="10"/>
    </row>
    <row r="24" spans="1:30" s="7" customFormat="1" ht="105" x14ac:dyDescent="0.25">
      <c r="A24" s="7" t="s">
        <v>1425</v>
      </c>
      <c r="D24" s="7" t="s">
        <v>1426</v>
      </c>
      <c r="E24" s="7" t="s">
        <v>1420</v>
      </c>
      <c r="F24" s="7" t="s">
        <v>1145</v>
      </c>
      <c r="G24" s="7" t="s">
        <v>30</v>
      </c>
      <c r="H24" s="7" t="s">
        <v>27</v>
      </c>
      <c r="I24" s="8" t="s">
        <v>1391</v>
      </c>
      <c r="J24" s="9" t="s">
        <v>2247</v>
      </c>
      <c r="K24" s="10" t="s">
        <v>1427</v>
      </c>
      <c r="N24" s="7" t="s">
        <v>1428</v>
      </c>
      <c r="P24" s="7" t="s">
        <v>1115</v>
      </c>
      <c r="Q24" s="11">
        <v>44768</v>
      </c>
      <c r="R24" s="7" t="s">
        <v>2290</v>
      </c>
      <c r="S24" s="7" t="s">
        <v>2291</v>
      </c>
      <c r="U24" s="8"/>
      <c r="AB24" s="8"/>
      <c r="AC24" s="10"/>
      <c r="AD24" s="10"/>
    </row>
    <row r="25" spans="1:30" s="7" customFormat="1" ht="330" x14ac:dyDescent="0.25">
      <c r="A25" s="7" t="s">
        <v>1431</v>
      </c>
      <c r="B25" s="7" t="s">
        <v>1432</v>
      </c>
      <c r="D25" s="7" t="s">
        <v>1433</v>
      </c>
      <c r="E25" s="7" t="s">
        <v>1434</v>
      </c>
      <c r="F25" s="7" t="s">
        <v>1435</v>
      </c>
      <c r="G25" s="7" t="s">
        <v>30</v>
      </c>
      <c r="H25" s="7" t="s">
        <v>27</v>
      </c>
      <c r="I25" s="8" t="s">
        <v>1260</v>
      </c>
      <c r="J25" s="9" t="s">
        <v>2248</v>
      </c>
      <c r="K25" s="9" t="s">
        <v>1436</v>
      </c>
      <c r="L25" s="7" t="s">
        <v>1262</v>
      </c>
      <c r="N25" s="8" t="s">
        <v>2249</v>
      </c>
      <c r="O25" s="7" t="s">
        <v>1312</v>
      </c>
      <c r="P25" s="7" t="s">
        <v>1115</v>
      </c>
      <c r="Q25" s="11">
        <v>44770</v>
      </c>
      <c r="R25" s="7" t="s">
        <v>2290</v>
      </c>
      <c r="S25" s="7" t="s">
        <v>2291</v>
      </c>
      <c r="U25" s="8"/>
      <c r="AB25" s="8"/>
      <c r="AC25" s="10"/>
      <c r="AD25" s="10"/>
    </row>
    <row r="26" spans="1:30" s="7" customFormat="1" ht="210" x14ac:dyDescent="0.25">
      <c r="A26" s="7" t="s">
        <v>1440</v>
      </c>
      <c r="D26" s="7" t="s">
        <v>1441</v>
      </c>
      <c r="E26" s="7" t="s">
        <v>1442</v>
      </c>
      <c r="F26" s="7" t="s">
        <v>1443</v>
      </c>
      <c r="G26" s="7" t="s">
        <v>29</v>
      </c>
      <c r="H26" s="7" t="s">
        <v>1109</v>
      </c>
      <c r="I26" s="8" t="s">
        <v>1271</v>
      </c>
      <c r="J26" s="9" t="s">
        <v>2250</v>
      </c>
      <c r="K26" s="10" t="s">
        <v>1273</v>
      </c>
      <c r="L26" s="7" t="s">
        <v>1274</v>
      </c>
      <c r="N26" s="7" t="s">
        <v>1444</v>
      </c>
      <c r="P26" s="7" t="s">
        <v>1115</v>
      </c>
      <c r="Q26" s="11">
        <v>44770</v>
      </c>
      <c r="R26" s="7" t="s">
        <v>2290</v>
      </c>
      <c r="S26" s="7" t="s">
        <v>2291</v>
      </c>
      <c r="AB26" s="8"/>
      <c r="AC26" s="10"/>
      <c r="AD26" s="10"/>
    </row>
    <row r="27" spans="1:30" s="7" customFormat="1" ht="240" x14ac:dyDescent="0.25">
      <c r="A27" s="7" t="s">
        <v>1445</v>
      </c>
      <c r="D27" s="7" t="s">
        <v>1446</v>
      </c>
      <c r="E27" s="7" t="s">
        <v>1447</v>
      </c>
      <c r="F27" s="7" t="s">
        <v>1448</v>
      </c>
      <c r="G27" s="7" t="s">
        <v>30</v>
      </c>
      <c r="H27" s="7" t="s">
        <v>27</v>
      </c>
      <c r="I27" s="8" t="s">
        <v>1121</v>
      </c>
      <c r="J27" s="9" t="s">
        <v>2251</v>
      </c>
      <c r="K27" s="10" t="s">
        <v>1123</v>
      </c>
      <c r="L27" s="7" t="s">
        <v>1124</v>
      </c>
      <c r="N27" s="8" t="s">
        <v>2252</v>
      </c>
      <c r="P27" s="7" t="s">
        <v>1115</v>
      </c>
      <c r="Q27" s="11">
        <v>44770</v>
      </c>
      <c r="R27" s="7" t="s">
        <v>2290</v>
      </c>
      <c r="S27" s="7" t="s">
        <v>2291</v>
      </c>
      <c r="U27" s="8"/>
      <c r="AB27" s="8"/>
      <c r="AC27" s="10"/>
      <c r="AD27" s="10"/>
    </row>
    <row r="28" spans="1:30" s="7" customFormat="1" ht="225" x14ac:dyDescent="0.25">
      <c r="A28" s="7" t="s">
        <v>1449</v>
      </c>
      <c r="D28" s="7" t="s">
        <v>1450</v>
      </c>
      <c r="E28" s="7" t="s">
        <v>1420</v>
      </c>
      <c r="F28" s="7" t="s">
        <v>1248</v>
      </c>
      <c r="G28" s="7" t="s">
        <v>18</v>
      </c>
      <c r="H28" s="7" t="s">
        <v>1109</v>
      </c>
      <c r="I28" s="8" t="s">
        <v>1451</v>
      </c>
      <c r="J28" s="9" t="s">
        <v>1456</v>
      </c>
      <c r="K28" s="10" t="s">
        <v>1452</v>
      </c>
      <c r="L28" s="7" t="s">
        <v>1347</v>
      </c>
      <c r="N28" s="8" t="s">
        <v>1453</v>
      </c>
      <c r="P28" s="7" t="s">
        <v>1115</v>
      </c>
      <c r="Q28" s="11">
        <v>44770</v>
      </c>
      <c r="R28" s="7" t="s">
        <v>2290</v>
      </c>
      <c r="S28" s="7" t="s">
        <v>2291</v>
      </c>
      <c r="U28" s="8"/>
      <c r="AB28" s="8"/>
      <c r="AC28" s="10"/>
      <c r="AD28" s="10"/>
    </row>
    <row r="29" spans="1:30" s="7" customFormat="1" ht="225" x14ac:dyDescent="0.25">
      <c r="A29" s="7" t="s">
        <v>1454</v>
      </c>
      <c r="D29" s="7" t="s">
        <v>1455</v>
      </c>
      <c r="E29" s="7" t="s">
        <v>1397</v>
      </c>
      <c r="F29" s="7" t="s">
        <v>1248</v>
      </c>
      <c r="G29" s="7" t="s">
        <v>18</v>
      </c>
      <c r="H29" s="7" t="s">
        <v>1109</v>
      </c>
      <c r="I29" s="8" t="s">
        <v>1451</v>
      </c>
      <c r="J29" s="9" t="s">
        <v>1456</v>
      </c>
      <c r="K29" s="10" t="s">
        <v>1452</v>
      </c>
      <c r="L29" s="7" t="s">
        <v>1347</v>
      </c>
      <c r="N29" s="8" t="s">
        <v>1453</v>
      </c>
      <c r="P29" s="7" t="s">
        <v>1115</v>
      </c>
      <c r="Q29" s="11">
        <v>44770</v>
      </c>
      <c r="R29" s="7" t="s">
        <v>2290</v>
      </c>
      <c r="S29" s="7" t="s">
        <v>2291</v>
      </c>
      <c r="AB29" s="8"/>
      <c r="AC29" s="10"/>
      <c r="AD29" s="10"/>
    </row>
    <row r="30" spans="1:30" s="7" customFormat="1" ht="165" x14ac:dyDescent="0.25">
      <c r="A30" s="7" t="s">
        <v>1469</v>
      </c>
      <c r="D30" s="7" t="s">
        <v>1470</v>
      </c>
      <c r="E30" s="7" t="s">
        <v>1471</v>
      </c>
      <c r="F30" s="7" t="s">
        <v>1472</v>
      </c>
      <c r="G30" s="7" t="s">
        <v>30</v>
      </c>
      <c r="H30" s="7" t="s">
        <v>1109</v>
      </c>
      <c r="I30" s="8" t="s">
        <v>1473</v>
      </c>
      <c r="J30" s="9" t="s">
        <v>2256</v>
      </c>
      <c r="K30" s="10" t="s">
        <v>1474</v>
      </c>
      <c r="M30" s="7" t="s">
        <v>1475</v>
      </c>
      <c r="P30" s="7" t="s">
        <v>1465</v>
      </c>
      <c r="Q30" s="11">
        <v>44798</v>
      </c>
      <c r="R30" s="7" t="s">
        <v>2290</v>
      </c>
      <c r="S30" s="7" t="s">
        <v>2291</v>
      </c>
      <c r="AB30" s="8"/>
      <c r="AC30" s="10"/>
      <c r="AD30" s="10"/>
    </row>
    <row r="31" spans="1:30" s="7" customFormat="1" ht="270" x14ac:dyDescent="0.25">
      <c r="A31" s="7" t="s">
        <v>1404</v>
      </c>
      <c r="D31" s="7" t="s">
        <v>1405</v>
      </c>
      <c r="E31" s="7" t="s">
        <v>1162</v>
      </c>
      <c r="F31" s="7" t="s">
        <v>1248</v>
      </c>
      <c r="G31" s="7" t="s">
        <v>18</v>
      </c>
      <c r="H31" s="7" t="s">
        <v>1109</v>
      </c>
      <c r="I31" s="8" t="s">
        <v>1406</v>
      </c>
      <c r="J31" s="9" t="s">
        <v>2243</v>
      </c>
      <c r="K31" s="10" t="s">
        <v>1407</v>
      </c>
      <c r="P31" s="7" t="s">
        <v>1115</v>
      </c>
      <c r="Q31" s="11">
        <v>44768</v>
      </c>
      <c r="R31" s="7" t="s">
        <v>2290</v>
      </c>
      <c r="S31" s="7" t="s">
        <v>2291</v>
      </c>
      <c r="AB31" s="8"/>
      <c r="AC31" s="10"/>
      <c r="AD31" s="10"/>
    </row>
    <row r="32" spans="1:30" s="7" customFormat="1" ht="210" x14ac:dyDescent="0.25">
      <c r="A32" s="7" t="s">
        <v>1492</v>
      </c>
      <c r="B32" s="7" t="s">
        <v>1493</v>
      </c>
      <c r="D32" s="7" t="s">
        <v>1494</v>
      </c>
      <c r="E32" s="7" t="s">
        <v>20</v>
      </c>
      <c r="F32" s="7" t="s">
        <v>1138</v>
      </c>
      <c r="G32" s="7" t="s">
        <v>30</v>
      </c>
      <c r="H32" s="7" t="s">
        <v>1109</v>
      </c>
      <c r="I32" s="8" t="s">
        <v>1495</v>
      </c>
      <c r="J32" s="9" t="s">
        <v>2259</v>
      </c>
      <c r="K32" s="10" t="s">
        <v>1496</v>
      </c>
      <c r="M32" s="7" t="s">
        <v>1497</v>
      </c>
      <c r="P32" s="7" t="s">
        <v>1465</v>
      </c>
      <c r="Q32" s="11">
        <v>44798</v>
      </c>
      <c r="R32" s="7" t="s">
        <v>2290</v>
      </c>
      <c r="S32" s="7" t="s">
        <v>2291</v>
      </c>
      <c r="AB32" s="8"/>
      <c r="AC32" s="10"/>
      <c r="AD32" s="10"/>
    </row>
    <row r="33" spans="1:30" s="7" customFormat="1" ht="255" x14ac:dyDescent="0.25">
      <c r="A33" s="7" t="s">
        <v>1605</v>
      </c>
      <c r="D33" s="7" t="s">
        <v>1606</v>
      </c>
      <c r="E33" s="7" t="s">
        <v>20</v>
      </c>
      <c r="F33" s="7" t="s">
        <v>1472</v>
      </c>
      <c r="G33" s="7" t="s">
        <v>29</v>
      </c>
      <c r="H33" s="7" t="s">
        <v>1544</v>
      </c>
      <c r="I33" s="8" t="s">
        <v>1607</v>
      </c>
      <c r="J33" s="9" t="s">
        <v>2039</v>
      </c>
      <c r="K33" s="10" t="s">
        <v>1608</v>
      </c>
      <c r="M33" s="12" t="str">
        <f>HYPERLINK("E:\SDZ\QUALITE\envoi\","wilson#2826")</f>
        <v>wilson#2826</v>
      </c>
      <c r="N33" s="8" t="s">
        <v>2040</v>
      </c>
      <c r="P33" s="7" t="s">
        <v>1465</v>
      </c>
      <c r="Q33" s="11">
        <v>44805</v>
      </c>
      <c r="R33" s="7" t="s">
        <v>2290</v>
      </c>
      <c r="S33" s="7" t="s">
        <v>2291</v>
      </c>
      <c r="AB33" s="8"/>
      <c r="AC33" s="10"/>
      <c r="AD33" s="10"/>
    </row>
    <row r="34" spans="1:30" s="7" customFormat="1" ht="180" x14ac:dyDescent="0.25">
      <c r="A34" s="7" t="s">
        <v>1520</v>
      </c>
      <c r="B34" s="7" t="s">
        <v>1521</v>
      </c>
      <c r="D34" s="7" t="s">
        <v>1522</v>
      </c>
      <c r="E34" s="7" t="s">
        <v>20</v>
      </c>
      <c r="F34" s="7" t="s">
        <v>1138</v>
      </c>
      <c r="G34" s="7" t="s">
        <v>30</v>
      </c>
      <c r="H34" s="7" t="s">
        <v>1523</v>
      </c>
      <c r="I34" s="8" t="s">
        <v>1524</v>
      </c>
      <c r="J34" s="9" t="s">
        <v>2264</v>
      </c>
      <c r="K34" s="10" t="s">
        <v>1525</v>
      </c>
      <c r="M34" s="7" t="s">
        <v>1526</v>
      </c>
      <c r="P34" s="7" t="s">
        <v>1465</v>
      </c>
      <c r="Q34" s="11">
        <v>44805</v>
      </c>
      <c r="R34" s="7" t="s">
        <v>2290</v>
      </c>
      <c r="S34" s="7" t="s">
        <v>2291</v>
      </c>
      <c r="AB34" s="8"/>
      <c r="AC34" s="10"/>
      <c r="AD34" s="10"/>
    </row>
    <row r="35" spans="1:30" s="7" customFormat="1" ht="195" x14ac:dyDescent="0.25">
      <c r="A35" s="7" t="s">
        <v>1508</v>
      </c>
      <c r="D35" s="7" t="s">
        <v>1509</v>
      </c>
      <c r="E35" s="7" t="s">
        <v>20</v>
      </c>
      <c r="F35" s="7" t="s">
        <v>1138</v>
      </c>
      <c r="G35" s="7" t="s">
        <v>30</v>
      </c>
      <c r="H35" s="7" t="s">
        <v>1109</v>
      </c>
      <c r="I35" s="8" t="s">
        <v>1279</v>
      </c>
      <c r="J35" s="9" t="s">
        <v>2261</v>
      </c>
      <c r="K35" s="10"/>
      <c r="N35" s="8" t="s">
        <v>2262</v>
      </c>
      <c r="P35" s="7" t="s">
        <v>1465</v>
      </c>
      <c r="Q35" s="11">
        <v>44805</v>
      </c>
      <c r="R35" s="7" t="s">
        <v>2290</v>
      </c>
      <c r="S35" s="7" t="s">
        <v>2291</v>
      </c>
      <c r="AB35" s="8"/>
      <c r="AC35" s="10"/>
      <c r="AD35" s="10"/>
    </row>
    <row r="36" spans="1:30" s="7" customFormat="1" ht="195" x14ac:dyDescent="0.25">
      <c r="A36" s="7" t="s">
        <v>1500</v>
      </c>
      <c r="B36" s="7" t="s">
        <v>1501</v>
      </c>
      <c r="D36" s="7" t="s">
        <v>1502</v>
      </c>
      <c r="E36" s="7" t="s">
        <v>20</v>
      </c>
      <c r="F36" s="7" t="s">
        <v>1138</v>
      </c>
      <c r="G36" s="7" t="s">
        <v>30</v>
      </c>
      <c r="H36" s="7" t="s">
        <v>1109</v>
      </c>
      <c r="I36" s="8" t="s">
        <v>1495</v>
      </c>
      <c r="J36" s="9" t="s">
        <v>2260</v>
      </c>
      <c r="K36" s="10" t="s">
        <v>1496</v>
      </c>
      <c r="M36" s="7" t="s">
        <v>1503</v>
      </c>
      <c r="P36" s="7" t="s">
        <v>1465</v>
      </c>
      <c r="Q36" s="11">
        <v>44805</v>
      </c>
      <c r="R36" s="7" t="s">
        <v>2290</v>
      </c>
      <c r="S36" s="7" t="s">
        <v>2291</v>
      </c>
      <c r="AB36" s="8"/>
      <c r="AC36" s="10"/>
      <c r="AD36" s="10"/>
    </row>
    <row r="37" spans="1:30" s="7" customFormat="1" ht="165" x14ac:dyDescent="0.25">
      <c r="A37" s="7" t="s">
        <v>1512</v>
      </c>
      <c r="D37" s="7" t="s">
        <v>1513</v>
      </c>
      <c r="E37" s="7" t="s">
        <v>20</v>
      </c>
      <c r="F37" s="7" t="s">
        <v>1514</v>
      </c>
      <c r="G37" s="7" t="s">
        <v>30</v>
      </c>
      <c r="H37" s="7" t="s">
        <v>1109</v>
      </c>
      <c r="I37" s="8" t="s">
        <v>1495</v>
      </c>
      <c r="J37" s="9" t="s">
        <v>2263</v>
      </c>
      <c r="K37" s="10" t="s">
        <v>1515</v>
      </c>
      <c r="M37" s="7" t="s">
        <v>1516</v>
      </c>
      <c r="P37" s="7" t="s">
        <v>1465</v>
      </c>
      <c r="Q37" s="11">
        <v>44805</v>
      </c>
      <c r="R37" s="7" t="s">
        <v>2290</v>
      </c>
      <c r="S37" s="7" t="s">
        <v>2291</v>
      </c>
      <c r="AB37" s="8"/>
      <c r="AC37" s="10"/>
      <c r="AD37" s="10"/>
    </row>
    <row r="38" spans="1:30" s="7" customFormat="1" ht="195" x14ac:dyDescent="0.25">
      <c r="A38" s="7" t="s">
        <v>1527</v>
      </c>
      <c r="B38" s="7" t="s">
        <v>1528</v>
      </c>
      <c r="D38" s="7" t="s">
        <v>1529</v>
      </c>
      <c r="E38" s="7" t="s">
        <v>20</v>
      </c>
      <c r="F38" s="7" t="s">
        <v>1138</v>
      </c>
      <c r="G38" s="7" t="s">
        <v>30</v>
      </c>
      <c r="H38" s="7" t="s">
        <v>1109</v>
      </c>
      <c r="I38" s="8" t="s">
        <v>1495</v>
      </c>
      <c r="J38" s="9" t="s">
        <v>2265</v>
      </c>
      <c r="K38" s="10" t="s">
        <v>1496</v>
      </c>
      <c r="M38" s="7" t="s">
        <v>1530</v>
      </c>
      <c r="P38" s="7" t="s">
        <v>1465</v>
      </c>
      <c r="Q38" s="11">
        <v>44805</v>
      </c>
      <c r="R38" s="7" t="s">
        <v>2290</v>
      </c>
      <c r="S38" s="7" t="s">
        <v>2291</v>
      </c>
      <c r="AB38" s="8"/>
      <c r="AC38" s="10"/>
      <c r="AD38" s="10"/>
    </row>
    <row r="39" spans="1:30" s="7" customFormat="1" ht="180" x14ac:dyDescent="0.25">
      <c r="A39" s="7" t="s">
        <v>1531</v>
      </c>
      <c r="D39" s="7" t="s">
        <v>1532</v>
      </c>
      <c r="E39" s="7" t="s">
        <v>1533</v>
      </c>
      <c r="F39" s="8" t="s">
        <v>1534</v>
      </c>
      <c r="G39" s="7" t="s">
        <v>30</v>
      </c>
      <c r="H39" s="7" t="s">
        <v>1535</v>
      </c>
      <c r="I39" s="8" t="s">
        <v>1139</v>
      </c>
      <c r="J39" s="9" t="s">
        <v>2266</v>
      </c>
      <c r="K39" s="10" t="s">
        <v>1536</v>
      </c>
      <c r="L39" s="7" t="s">
        <v>1140</v>
      </c>
      <c r="M39" s="7" t="s">
        <v>1173</v>
      </c>
      <c r="N39" s="7" t="s">
        <v>1537</v>
      </c>
      <c r="P39" s="7" t="s">
        <v>1465</v>
      </c>
      <c r="Q39" s="11">
        <v>44805</v>
      </c>
      <c r="R39" s="7" t="s">
        <v>2290</v>
      </c>
      <c r="S39" s="7" t="s">
        <v>2291</v>
      </c>
      <c r="AB39" s="8"/>
      <c r="AC39" s="10"/>
      <c r="AD39" s="10"/>
    </row>
    <row r="40" spans="1:30" s="7" customFormat="1" ht="120" x14ac:dyDescent="0.25">
      <c r="A40" s="7" t="s">
        <v>2292</v>
      </c>
      <c r="D40" s="7" t="s">
        <v>1538</v>
      </c>
      <c r="E40" s="7" t="s">
        <v>20</v>
      </c>
      <c r="F40" s="7" t="s">
        <v>1472</v>
      </c>
      <c r="G40" s="7" t="s">
        <v>30</v>
      </c>
      <c r="H40" s="7" t="s">
        <v>27</v>
      </c>
      <c r="I40" s="8" t="s">
        <v>1539</v>
      </c>
      <c r="J40" s="9" t="s">
        <v>2267</v>
      </c>
      <c r="K40" s="10" t="s">
        <v>1540</v>
      </c>
      <c r="M40" s="7" t="s">
        <v>1541</v>
      </c>
      <c r="N40" s="7" t="s">
        <v>1542</v>
      </c>
      <c r="P40" s="7" t="s">
        <v>1465</v>
      </c>
      <c r="Q40" s="11">
        <v>44805</v>
      </c>
      <c r="R40" s="7" t="s">
        <v>2290</v>
      </c>
      <c r="S40" s="7" t="s">
        <v>2291</v>
      </c>
      <c r="AB40" s="8"/>
      <c r="AC40" s="10"/>
      <c r="AD40" s="10"/>
    </row>
    <row r="41" spans="1:30" s="7" customFormat="1" ht="180" x14ac:dyDescent="0.25">
      <c r="A41" s="7" t="s">
        <v>1552</v>
      </c>
      <c r="D41" s="7" t="s">
        <v>1553</v>
      </c>
      <c r="E41" s="7" t="s">
        <v>1554</v>
      </c>
      <c r="F41" s="7" t="s">
        <v>1555</v>
      </c>
      <c r="G41" s="7" t="s">
        <v>29</v>
      </c>
      <c r="H41" s="7" t="s">
        <v>1109</v>
      </c>
      <c r="I41" s="8" t="s">
        <v>1556</v>
      </c>
      <c r="J41" s="9" t="s">
        <v>2272</v>
      </c>
      <c r="K41" s="10" t="s">
        <v>1557</v>
      </c>
      <c r="L41" s="7" t="s">
        <v>1558</v>
      </c>
      <c r="M41" s="7" t="s">
        <v>1559</v>
      </c>
      <c r="P41" s="7" t="s">
        <v>1465</v>
      </c>
      <c r="Q41" s="11">
        <v>44805</v>
      </c>
      <c r="R41" s="7" t="s">
        <v>2290</v>
      </c>
      <c r="S41" s="7" t="s">
        <v>2291</v>
      </c>
      <c r="AB41" s="8"/>
      <c r="AC41" s="10"/>
      <c r="AD41" s="10"/>
    </row>
    <row r="42" spans="1:30" s="7" customFormat="1" ht="195" x14ac:dyDescent="0.25">
      <c r="A42" s="7" t="s">
        <v>1567</v>
      </c>
      <c r="D42" s="7" t="s">
        <v>1568</v>
      </c>
      <c r="E42" s="7" t="s">
        <v>20</v>
      </c>
      <c r="F42" s="7" t="s">
        <v>1138</v>
      </c>
      <c r="G42" s="7" t="s">
        <v>30</v>
      </c>
      <c r="H42" s="7" t="s">
        <v>1109</v>
      </c>
      <c r="I42" s="8" t="s">
        <v>1495</v>
      </c>
      <c r="J42" s="9" t="s">
        <v>2265</v>
      </c>
      <c r="K42" s="10" t="s">
        <v>1496</v>
      </c>
      <c r="M42" s="7" t="s">
        <v>1569</v>
      </c>
      <c r="P42" s="7" t="s">
        <v>1465</v>
      </c>
      <c r="Q42" s="11">
        <v>44805</v>
      </c>
      <c r="R42" s="7" t="s">
        <v>2290</v>
      </c>
      <c r="S42" s="7" t="s">
        <v>2291</v>
      </c>
      <c r="AB42" s="8"/>
      <c r="AC42" s="10"/>
      <c r="AD42" s="10"/>
    </row>
    <row r="43" spans="1:30" s="7" customFormat="1" ht="409.5" x14ac:dyDescent="0.25">
      <c r="A43" s="7" t="s">
        <v>1573</v>
      </c>
      <c r="B43" s="7" t="s">
        <v>1574</v>
      </c>
      <c r="D43" s="7" t="s">
        <v>1575</v>
      </c>
      <c r="E43" s="7" t="s">
        <v>20</v>
      </c>
      <c r="F43" s="7" t="s">
        <v>1576</v>
      </c>
      <c r="G43" s="7" t="s">
        <v>29</v>
      </c>
      <c r="H43" s="7" t="s">
        <v>1109</v>
      </c>
      <c r="I43" s="8" t="s">
        <v>1321</v>
      </c>
      <c r="J43" s="9" t="s">
        <v>2276</v>
      </c>
      <c r="K43" s="10" t="s">
        <v>1577</v>
      </c>
      <c r="M43" s="7" t="s">
        <v>1578</v>
      </c>
      <c r="N43" s="8" t="s">
        <v>2277</v>
      </c>
      <c r="P43" s="7" t="s">
        <v>1465</v>
      </c>
      <c r="Q43" s="11">
        <v>44805</v>
      </c>
      <c r="R43" s="7" t="s">
        <v>2290</v>
      </c>
      <c r="S43" s="7" t="s">
        <v>2291</v>
      </c>
      <c r="AB43" s="8"/>
      <c r="AC43" s="10"/>
      <c r="AD43" s="10"/>
    </row>
    <row r="44" spans="1:30" s="7" customFormat="1" ht="180" x14ac:dyDescent="0.25">
      <c r="A44" s="7" t="s">
        <v>1585</v>
      </c>
      <c r="B44" s="7" t="s">
        <v>1586</v>
      </c>
      <c r="D44" s="7" t="s">
        <v>1587</v>
      </c>
      <c r="E44" s="7" t="s">
        <v>1361</v>
      </c>
      <c r="F44" s="7" t="s">
        <v>1239</v>
      </c>
      <c r="G44" s="7" t="s">
        <v>18</v>
      </c>
      <c r="H44" s="7" t="s">
        <v>1109</v>
      </c>
      <c r="I44" s="8" t="s">
        <v>1240</v>
      </c>
      <c r="J44" s="9" t="s">
        <v>2278</v>
      </c>
      <c r="K44" s="10" t="s">
        <v>1588</v>
      </c>
      <c r="P44" s="7" t="s">
        <v>1465</v>
      </c>
      <c r="Q44" s="11">
        <v>44805</v>
      </c>
      <c r="R44" s="7" t="s">
        <v>2290</v>
      </c>
      <c r="S44" s="7" t="s">
        <v>2291</v>
      </c>
      <c r="AB44" s="8"/>
      <c r="AC44" s="10"/>
      <c r="AD44" s="10"/>
    </row>
    <row r="45" spans="1:30" s="7" customFormat="1" ht="165" x14ac:dyDescent="0.25">
      <c r="A45" s="7" t="s">
        <v>1597</v>
      </c>
      <c r="B45" s="7" t="s">
        <v>1598</v>
      </c>
      <c r="D45" s="7" t="s">
        <v>1599</v>
      </c>
      <c r="E45" s="7" t="s">
        <v>1600</v>
      </c>
      <c r="F45" s="7" t="s">
        <v>1278</v>
      </c>
      <c r="G45" s="7" t="s">
        <v>18</v>
      </c>
      <c r="H45" s="7" t="s">
        <v>1109</v>
      </c>
      <c r="I45" s="8" t="s">
        <v>1219</v>
      </c>
      <c r="J45" s="9" t="s">
        <v>1601</v>
      </c>
      <c r="K45" s="10" t="s">
        <v>1220</v>
      </c>
      <c r="L45" s="7" t="s">
        <v>1221</v>
      </c>
      <c r="M45" s="7" t="s">
        <v>1602</v>
      </c>
      <c r="P45" s="7" t="s">
        <v>1465</v>
      </c>
      <c r="Q45" s="11">
        <v>44805</v>
      </c>
      <c r="R45" s="7" t="s">
        <v>2290</v>
      </c>
      <c r="S45" s="7" t="s">
        <v>2291</v>
      </c>
      <c r="AB45" s="8"/>
      <c r="AC45" s="10"/>
      <c r="AD45" s="10"/>
    </row>
    <row r="46" spans="1:30" s="7" customFormat="1" ht="165" x14ac:dyDescent="0.25">
      <c r="A46" s="7" t="s">
        <v>1609</v>
      </c>
      <c r="B46" s="7" t="s">
        <v>1610</v>
      </c>
      <c r="D46" s="7" t="s">
        <v>1611</v>
      </c>
      <c r="E46" s="7" t="s">
        <v>1373</v>
      </c>
      <c r="F46" s="7" t="s">
        <v>1555</v>
      </c>
      <c r="G46" s="7" t="s">
        <v>18</v>
      </c>
      <c r="H46" s="7" t="s">
        <v>1109</v>
      </c>
      <c r="I46" s="8" t="s">
        <v>1556</v>
      </c>
      <c r="J46" s="9" t="s">
        <v>1612</v>
      </c>
      <c r="K46" s="10" t="s">
        <v>1557</v>
      </c>
      <c r="L46" s="7" t="s">
        <v>1558</v>
      </c>
      <c r="P46" s="7" t="s">
        <v>1465</v>
      </c>
      <c r="Q46" s="11">
        <v>44805</v>
      </c>
      <c r="R46" s="7" t="s">
        <v>2290</v>
      </c>
      <c r="S46" s="7" t="s">
        <v>2291</v>
      </c>
      <c r="AB46" s="8"/>
      <c r="AC46" s="10"/>
      <c r="AD46" s="10"/>
    </row>
  </sheetData>
  <sortState xmlns:xlrd2="http://schemas.microsoft.com/office/spreadsheetml/2017/richdata2" ref="A2:T47">
    <sortCondition ref="A1"/>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B2:G10"/>
  <sheetViews>
    <sheetView workbookViewId="0">
      <selection activeCell="G8" sqref="G8"/>
    </sheetView>
  </sheetViews>
  <sheetFormatPr baseColWidth="10" defaultRowHeight="15" x14ac:dyDescent="0.25"/>
  <sheetData>
    <row r="2" spans="2:7" x14ac:dyDescent="0.25">
      <c r="B2" t="s">
        <v>19</v>
      </c>
    </row>
    <row r="3" spans="2:7" x14ac:dyDescent="0.25">
      <c r="B3" s="2" t="s">
        <v>2</v>
      </c>
      <c r="D3" t="s">
        <v>6</v>
      </c>
      <c r="E3" t="s">
        <v>3</v>
      </c>
      <c r="G3" t="s">
        <v>2415</v>
      </c>
    </row>
    <row r="4" spans="2:7" x14ac:dyDescent="0.25">
      <c r="B4" t="s">
        <v>20</v>
      </c>
      <c r="D4" t="s">
        <v>27</v>
      </c>
      <c r="E4" t="s">
        <v>29</v>
      </c>
      <c r="G4" t="s">
        <v>2417</v>
      </c>
    </row>
    <row r="5" spans="2:7" x14ac:dyDescent="0.25">
      <c r="B5" t="s">
        <v>21</v>
      </c>
      <c r="D5" t="s">
        <v>28</v>
      </c>
      <c r="E5" t="s">
        <v>18</v>
      </c>
      <c r="G5" t="s">
        <v>2416</v>
      </c>
    </row>
    <row r="6" spans="2:7" x14ac:dyDescent="0.25">
      <c r="B6" t="s">
        <v>22</v>
      </c>
      <c r="E6" t="s">
        <v>30</v>
      </c>
      <c r="G6" t="s">
        <v>2418</v>
      </c>
    </row>
    <row r="7" spans="2:7" x14ac:dyDescent="0.25">
      <c r="B7" t="s">
        <v>23</v>
      </c>
    </row>
    <row r="8" spans="2:7" x14ac:dyDescent="0.25">
      <c r="B8" t="s">
        <v>24</v>
      </c>
    </row>
    <row r="9" spans="2:7" x14ac:dyDescent="0.25">
      <c r="B9" t="s">
        <v>25</v>
      </c>
    </row>
    <row r="10" spans="2:7" x14ac:dyDescent="0.25">
      <c r="B10" t="s">
        <v>26</v>
      </c>
    </row>
  </sheetData>
  <pageMargins left="0.7" right="0.7" top="0.75" bottom="0.75" header="0.3" footer="0.3"/>
  <tableParts count="3">
    <tablePart r:id="rId1"/>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15EA63A-276C-4F68-83AA-D929389441B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FORMULAIRE</vt:lpstr>
      <vt:lpstr>BDD</vt:lpstr>
      <vt:lpstr>Saisie</vt:lpstr>
      <vt:lpstr>Archivage</vt:lpstr>
      <vt:lpstr>Liste</vt:lpstr>
      <vt:lpstr>BDD!Criteres</vt:lpstr>
      <vt:lpstr>BDD!Extraire</vt:lpstr>
      <vt:lpstr>ListeNature</vt:lpstr>
      <vt:lpstr>ListeTempérature</vt:lpstr>
      <vt:lpstr>ListeTransporteur</vt:lpstr>
      <vt:lpstr>Source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Irène KEUL</dc:creator>
  <cp:lastModifiedBy>Irène KEUL</cp:lastModifiedBy>
  <cp:lastPrinted>2023-01-27T14:53:17Z</cp:lastPrinted>
  <dcterms:created xsi:type="dcterms:W3CDTF">2022-06-28T19:06:02Z</dcterms:created>
  <dcterms:modified xsi:type="dcterms:W3CDTF">2024-05-10T16:12:12Z</dcterms:modified>
</cp:coreProperties>
</file>