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29B60034-84FF-4BFE-8C1C-66F368CBA466}" xr6:coauthVersionLast="47" xr6:coauthVersionMax="47" xr10:uidLastSave="{00000000-0000-0000-0000-000000000000}"/>
  <bookViews>
    <workbookView xWindow="-120" yWindow="-120" windowWidth="20730" windowHeight="11160" activeTab="4" xr2:uid="{0BF7D7BE-4C86-49B5-AC93-D3CDB260A215}"/>
  </bookViews>
  <sheets>
    <sheet name="Z1" sheetId="2" r:id="rId1"/>
    <sheet name="Z2" sheetId="3" r:id="rId2"/>
    <sheet name="Z3" sheetId="4" r:id="rId3"/>
    <sheet name="Z4" sheetId="5" r:id="rId4"/>
    <sheet name="BILAN" sheetId="1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0" i="5" l="1"/>
  <c r="N10" i="5" s="1"/>
  <c r="J10" i="5"/>
  <c r="I10" i="5"/>
  <c r="K10" i="5" s="1"/>
  <c r="H10" i="5"/>
  <c r="E10" i="5"/>
  <c r="N7" i="5"/>
  <c r="K7" i="5"/>
  <c r="H7" i="5"/>
  <c r="E7" i="5"/>
  <c r="K4" i="5"/>
  <c r="M10" i="4"/>
  <c r="L10" i="4"/>
  <c r="J10" i="4"/>
  <c r="I10" i="4"/>
  <c r="K10" i="4" s="1"/>
  <c r="G10" i="4"/>
  <c r="H10" i="4" s="1"/>
  <c r="F10" i="4"/>
  <c r="D10" i="4"/>
  <c r="C10" i="4"/>
  <c r="E10" i="4" s="1"/>
  <c r="M7" i="4"/>
  <c r="L7" i="4"/>
  <c r="K7" i="4"/>
  <c r="H7" i="4"/>
  <c r="E7" i="4"/>
  <c r="K4" i="4"/>
  <c r="M10" i="3"/>
  <c r="L10" i="3"/>
  <c r="K10" i="3"/>
  <c r="J10" i="3"/>
  <c r="I10" i="3"/>
  <c r="G10" i="3"/>
  <c r="F10" i="3"/>
  <c r="D10" i="3"/>
  <c r="C10" i="3"/>
  <c r="E10" i="3" s="1"/>
  <c r="N7" i="3"/>
  <c r="K7" i="3"/>
  <c r="H7" i="3"/>
  <c r="E7" i="3"/>
  <c r="K4" i="3"/>
  <c r="E10" i="2"/>
  <c r="K4" i="2"/>
  <c r="K7" i="2"/>
  <c r="M10" i="2"/>
  <c r="N10" i="2" s="1"/>
  <c r="L10" i="2"/>
  <c r="J10" i="2"/>
  <c r="I10" i="2"/>
  <c r="K10" i="2" s="1"/>
  <c r="G10" i="2"/>
  <c r="F10" i="2"/>
  <c r="H10" i="2" s="1"/>
  <c r="D10" i="2"/>
  <c r="C10" i="2"/>
  <c r="M7" i="2"/>
  <c r="L7" i="2"/>
  <c r="N7" i="2" s="1"/>
  <c r="H10" i="3" l="1"/>
  <c r="N10" i="4"/>
  <c r="N10" i="3"/>
  <c r="N7" i="4"/>
  <c r="H7" i="2"/>
  <c r="E7" i="2"/>
</calcChain>
</file>

<file path=xl/sharedStrings.xml><?xml version="1.0" encoding="utf-8"?>
<sst xmlns="http://schemas.openxmlformats.org/spreadsheetml/2006/main" count="220" uniqueCount="44">
  <si>
    <t xml:space="preserve"> </t>
  </si>
  <si>
    <t xml:space="preserve">        TABLEAU SYNOPTIQUE DES RESULTATS DU </t>
  </si>
  <si>
    <r>
      <t>1</t>
    </r>
    <r>
      <rPr>
        <vertAlign val="superscript"/>
        <sz val="14"/>
        <color theme="1"/>
        <rFont val="Lucida Console"/>
        <family val="3"/>
      </rPr>
      <t>er</t>
    </r>
    <r>
      <rPr>
        <sz val="14"/>
        <color theme="1"/>
        <rFont val="Lucida Console"/>
        <family val="3"/>
      </rPr>
      <t xml:space="preserve"> TRIMESTRE</t>
    </r>
  </si>
  <si>
    <t>Effectif</t>
  </si>
  <si>
    <t>Classés</t>
  </si>
  <si>
    <t>TH + félicit</t>
  </si>
  <si>
    <t>TH + encgmt</t>
  </si>
  <si>
    <t>TH simple</t>
  </si>
  <si>
    <t>Moy sup ou égal à 10</t>
  </si>
  <si>
    <t>Avertis</t>
  </si>
  <si>
    <t>Blames</t>
  </si>
  <si>
    <t>ARC</t>
  </si>
  <si>
    <t>OBS</t>
  </si>
  <si>
    <t>OBSERVATIONS</t>
  </si>
  <si>
    <t>Bilan du 1er Trim</t>
  </si>
  <si>
    <t>EXPERIENCE 1</t>
  </si>
  <si>
    <t>MEILLEURS</t>
  </si>
  <si>
    <t>ACCEPTES</t>
  </si>
  <si>
    <t>EXCLUS</t>
  </si>
  <si>
    <t>REPLANTER</t>
  </si>
  <si>
    <t>TOTAL VALIDER</t>
  </si>
  <si>
    <t>MISE EN DOUTE</t>
  </si>
  <si>
    <t>PLUS FORTE CROISS</t>
  </si>
  <si>
    <t>PLUS FAIBLE CROISS</t>
  </si>
  <si>
    <t>MOY DE LA CROISS</t>
  </si>
  <si>
    <t>MOY CROISS</t>
  </si>
  <si>
    <t>GI</t>
  </si>
  <si>
    <t>FI</t>
  </si>
  <si>
    <t>TI</t>
  </si>
  <si>
    <t>zones</t>
  </si>
  <si>
    <t>Z1</t>
  </si>
  <si>
    <t>Z2</t>
  </si>
  <si>
    <t>Z3</t>
  </si>
  <si>
    <t>Z4</t>
  </si>
  <si>
    <t>MANIOC</t>
  </si>
  <si>
    <t>Piment</t>
  </si>
  <si>
    <t>EXPERIENCE 4</t>
  </si>
  <si>
    <t>MARSC</t>
  </si>
  <si>
    <t>ALLIN</t>
  </si>
  <si>
    <t>MANGU</t>
  </si>
  <si>
    <t>CANE</t>
  </si>
  <si>
    <t>EXPERIENCE 2</t>
  </si>
  <si>
    <t>EXPERIENCE 3</t>
  </si>
  <si>
    <t>POPIVRE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</si>
</sst>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6"/>
      <color theme="1"/>
      <name val="Lucida Console"/>
      <family val="3"/>
    </font>
    <font>
      <sz val="14"/>
      <color theme="1"/>
      <name val="Lucida Console"/>
      <family val="3"/>
    </font>
    <font>
      <vertAlign val="superscript"/>
      <sz val="14"/>
      <color theme="1"/>
      <name val="Lucida Console"/>
      <family val="3"/>
    </font>
    <font>
      <b/>
      <sz val="9"/>
      <color theme="1"/>
      <name val="Georgia"/>
      <family val="1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 Light"/>
      <family val="2"/>
      <scheme val="major"/>
    </font>
    <font>
      <b/>
      <sz val="11"/>
      <color theme="1"/>
      <name val="Cambria"/>
      <family val="1"/>
    </font>
    <font>
      <sz val="10"/>
      <color theme="1"/>
      <name val="Calibri Light"/>
      <family val="2"/>
      <scheme val="maj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Cambria"/>
      <family val="1"/>
    </font>
    <font>
      <b/>
      <sz val="8"/>
      <color theme="1"/>
      <name val="Calibri Light"/>
      <family val="2"/>
      <scheme val="major"/>
    </font>
    <font>
      <b/>
      <sz val="9"/>
      <color theme="1"/>
      <name val="Arial Black"/>
      <family val="2"/>
    </font>
    <font>
      <b/>
      <sz val="8"/>
      <color theme="1"/>
      <name val="Calibri"/>
      <family val="2"/>
      <scheme val="minor"/>
    </font>
    <font>
      <sz val="9"/>
      <color theme="1"/>
      <name val="Arial Black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Aparajita"/>
      <family val="2"/>
    </font>
    <font>
      <b/>
      <sz val="10"/>
      <color theme="1"/>
      <name val="Georgia"/>
      <family val="1"/>
    </font>
    <font>
      <sz val="8"/>
      <color theme="1"/>
      <name val="Arial"/>
      <family val="2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AFEA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BF61E"/>
        <bgColor indexed="64"/>
      </patternFill>
    </fill>
    <fill>
      <patternFill patternType="solid">
        <fgColor rgb="FF33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 applyAlignment="1">
      <alignment vertical="center"/>
    </xf>
    <xf numFmtId="0" fontId="6" fillId="0" borderId="0" xfId="0" applyFont="1"/>
    <xf numFmtId="0" fontId="9" fillId="0" borderId="10" xfId="0" applyFont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center" vertical="center"/>
      <protection hidden="1"/>
    </xf>
    <xf numFmtId="0" fontId="7" fillId="0" borderId="12" xfId="0" applyFont="1" applyBorder="1" applyAlignment="1" applyProtection="1">
      <alignment horizontal="center" vertical="center"/>
      <protection hidden="1"/>
    </xf>
    <xf numFmtId="0" fontId="7" fillId="0" borderId="13" xfId="0" applyFont="1" applyBorder="1" applyAlignment="1" applyProtection="1">
      <alignment horizontal="center" vertical="center"/>
      <protection hidden="1"/>
    </xf>
    <xf numFmtId="0" fontId="9" fillId="0" borderId="14" xfId="0" applyFont="1" applyBorder="1" applyAlignment="1" applyProtection="1">
      <alignment horizontal="center" vertical="center"/>
      <protection locked="0"/>
    </xf>
    <xf numFmtId="0" fontId="9" fillId="0" borderId="15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center" vertical="center"/>
      <protection locked="0"/>
    </xf>
    <xf numFmtId="2" fontId="11" fillId="0" borderId="18" xfId="0" applyNumberFormat="1" applyFont="1" applyBorder="1" applyProtection="1">
      <protection locked="0"/>
    </xf>
    <xf numFmtId="2" fontId="11" fillId="0" borderId="20" xfId="0" applyNumberFormat="1" applyFont="1" applyBorder="1" applyAlignment="1" applyProtection="1">
      <alignment horizontal="center" vertical="center"/>
      <protection locked="0"/>
    </xf>
    <xf numFmtId="2" fontId="10" fillId="0" borderId="22" xfId="0" applyNumberFormat="1" applyFont="1" applyBorder="1" applyAlignment="1" applyProtection="1">
      <alignment horizontal="center" vertical="center"/>
      <protection locked="0"/>
    </xf>
    <xf numFmtId="0" fontId="10" fillId="0" borderId="20" xfId="0" applyFont="1" applyBorder="1" applyAlignment="1" applyProtection="1">
      <alignment horizontal="center" vertical="center"/>
      <protection locked="0"/>
    </xf>
    <xf numFmtId="0" fontId="13" fillId="3" borderId="25" xfId="0" applyFont="1" applyFill="1" applyBorder="1" applyAlignment="1" applyProtection="1">
      <alignment horizontal="center" vertical="center" textRotation="90" wrapText="1"/>
      <protection hidden="1"/>
    </xf>
    <xf numFmtId="2" fontId="15" fillId="0" borderId="5" xfId="0" applyNumberFormat="1" applyFont="1" applyBorder="1" applyAlignment="1" applyProtection="1">
      <alignment vertical="center"/>
      <protection hidden="1"/>
    </xf>
    <xf numFmtId="2" fontId="17" fillId="0" borderId="5" xfId="0" applyNumberFormat="1" applyFont="1" applyBorder="1" applyAlignment="1" applyProtection="1">
      <alignment vertical="center"/>
      <protection hidden="1"/>
    </xf>
    <xf numFmtId="0" fontId="13" fillId="3" borderId="26" xfId="0" applyFont="1" applyFill="1" applyBorder="1" applyAlignment="1" applyProtection="1">
      <alignment horizontal="center" vertical="center" textRotation="90" wrapText="1"/>
      <protection hidden="1"/>
    </xf>
    <xf numFmtId="0" fontId="7" fillId="0" borderId="30" xfId="0" applyFont="1" applyBorder="1" applyAlignment="1" applyProtection="1">
      <alignment horizontal="center" vertical="center"/>
      <protection hidden="1"/>
    </xf>
    <xf numFmtId="0" fontId="7" fillId="0" borderId="31" xfId="0" applyFont="1" applyBorder="1" applyAlignment="1" applyProtection="1">
      <alignment horizontal="center" vertical="center"/>
      <protection hidden="1"/>
    </xf>
    <xf numFmtId="0" fontId="9" fillId="0" borderId="30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/>
      <protection hidden="1"/>
    </xf>
    <xf numFmtId="0" fontId="7" fillId="0" borderId="42" xfId="0" applyFont="1" applyBorder="1" applyAlignment="1" applyProtection="1">
      <alignment horizontal="center" vertical="center"/>
      <protection hidden="1"/>
    </xf>
    <xf numFmtId="0" fontId="7" fillId="0" borderId="43" xfId="0" applyFont="1" applyBorder="1" applyAlignment="1" applyProtection="1">
      <alignment horizontal="center" vertical="center"/>
      <protection hidden="1"/>
    </xf>
    <xf numFmtId="0" fontId="7" fillId="0" borderId="44" xfId="0" applyFont="1" applyBorder="1" applyAlignment="1" applyProtection="1">
      <alignment horizontal="center" vertical="center"/>
      <protection hidden="1"/>
    </xf>
    <xf numFmtId="0" fontId="8" fillId="11" borderId="4" xfId="0" applyFont="1" applyFill="1" applyBorder="1" applyAlignment="1" applyProtection="1">
      <alignment horizontal="center" vertical="center" wrapText="1"/>
      <protection locked="0"/>
    </xf>
    <xf numFmtId="0" fontId="8" fillId="11" borderId="7" xfId="0" applyFont="1" applyFill="1" applyBorder="1" applyAlignment="1" applyProtection="1">
      <alignment vertical="center" wrapText="1"/>
      <protection locked="0"/>
    </xf>
    <xf numFmtId="2" fontId="11" fillId="0" borderId="34" xfId="0" applyNumberFormat="1" applyFont="1" applyBorder="1" applyAlignment="1" applyProtection="1">
      <alignment horizontal="center" vertical="center"/>
      <protection locked="0"/>
    </xf>
    <xf numFmtId="2" fontId="11" fillId="0" borderId="18" xfId="0" applyNumberFormat="1" applyFont="1" applyBorder="1" applyAlignment="1" applyProtection="1">
      <alignment vertical="center"/>
      <protection locked="0"/>
    </xf>
    <xf numFmtId="2" fontId="11" fillId="0" borderId="18" xfId="0" applyNumberFormat="1" applyFont="1" applyBorder="1" applyAlignment="1" applyProtection="1">
      <alignment horizontal="center" vertical="center"/>
      <protection locked="0"/>
    </xf>
    <xf numFmtId="0" fontId="22" fillId="0" borderId="14" xfId="0" applyFont="1" applyBorder="1" applyAlignment="1" applyProtection="1">
      <alignment horizontal="center" vertical="center"/>
      <protection hidden="1"/>
    </xf>
    <xf numFmtId="0" fontId="22" fillId="0" borderId="15" xfId="0" applyFont="1" applyBorder="1" applyAlignment="1" applyProtection="1">
      <alignment horizontal="center" vertical="center"/>
      <protection hidden="1"/>
    </xf>
    <xf numFmtId="0" fontId="23" fillId="0" borderId="41" xfId="0" applyFont="1" applyBorder="1" applyAlignment="1" applyProtection="1">
      <alignment horizontal="center" vertical="center"/>
      <protection hidden="1"/>
    </xf>
    <xf numFmtId="0" fontId="23" fillId="0" borderId="16" xfId="0" applyFont="1" applyBorder="1" applyAlignment="1" applyProtection="1">
      <alignment horizontal="center" vertical="center"/>
      <protection hidden="1"/>
    </xf>
    <xf numFmtId="0" fontId="22" fillId="0" borderId="14" xfId="0" applyFont="1" applyBorder="1" applyAlignment="1" applyProtection="1">
      <alignment horizontal="center" vertical="center"/>
      <protection locked="0"/>
    </xf>
    <xf numFmtId="0" fontId="22" fillId="0" borderId="15" xfId="0" applyFont="1" applyBorder="1" applyAlignment="1" applyProtection="1">
      <alignment horizontal="center" vertical="center"/>
      <protection locked="0"/>
    </xf>
    <xf numFmtId="0" fontId="23" fillId="0" borderId="16" xfId="0" applyFont="1" applyBorder="1" applyAlignment="1" applyProtection="1">
      <alignment horizontal="center" vertical="center"/>
      <protection locked="0"/>
    </xf>
    <xf numFmtId="0" fontId="22" fillId="0" borderId="17" xfId="0" applyFont="1" applyBorder="1" applyAlignment="1" applyProtection="1">
      <alignment horizontal="center" vertical="center"/>
      <protection locked="0"/>
    </xf>
    <xf numFmtId="0" fontId="13" fillId="3" borderId="4" xfId="0" applyFont="1" applyFill="1" applyBorder="1" applyAlignment="1" applyProtection="1">
      <alignment horizontal="center" vertical="center" textRotation="90" wrapText="1"/>
      <protection hidden="1"/>
    </xf>
    <xf numFmtId="0" fontId="13" fillId="3" borderId="7" xfId="0" applyFont="1" applyFill="1" applyBorder="1" applyAlignment="1" applyProtection="1">
      <alignment vertical="center" textRotation="90" wrapText="1"/>
      <protection hidden="1"/>
    </xf>
    <xf numFmtId="0" fontId="8" fillId="11" borderId="23" xfId="0" applyFont="1" applyFill="1" applyBorder="1" applyAlignment="1" applyProtection="1">
      <alignment horizontal="center" vertical="center" wrapText="1"/>
      <protection locked="0"/>
    </xf>
    <xf numFmtId="0" fontId="8" fillId="11" borderId="24" xfId="0" applyFont="1" applyFill="1" applyBorder="1" applyAlignment="1" applyProtection="1">
      <alignment vertical="center" wrapText="1"/>
      <protection locked="0"/>
    </xf>
    <xf numFmtId="2" fontId="11" fillId="0" borderId="22" xfId="0" applyNumberFormat="1" applyFont="1" applyBorder="1" applyAlignment="1" applyProtection="1">
      <alignment horizontal="center" vertical="center"/>
      <protection locked="0"/>
    </xf>
    <xf numFmtId="0" fontId="18" fillId="9" borderId="30" xfId="0" applyFont="1" applyFill="1" applyBorder="1" applyAlignment="1" applyProtection="1">
      <alignment horizontal="center" vertical="center" wrapText="1"/>
      <protection hidden="1"/>
    </xf>
    <xf numFmtId="0" fontId="18" fillId="10" borderId="30" xfId="0" applyFont="1" applyFill="1" applyBorder="1" applyAlignment="1" applyProtection="1">
      <alignment horizontal="center" vertical="center"/>
      <protection hidden="1"/>
    </xf>
    <xf numFmtId="0" fontId="18" fillId="10" borderId="31" xfId="0" applyFont="1" applyFill="1" applyBorder="1" applyAlignment="1" applyProtection="1">
      <alignment horizontal="center" vertical="center"/>
      <protection hidden="1"/>
    </xf>
    <xf numFmtId="0" fontId="0" fillId="12" borderId="0" xfId="0" applyFill="1" applyAlignment="1">
      <alignment horizontal="center" vertical="center"/>
    </xf>
    <xf numFmtId="0" fontId="0" fillId="12" borderId="33" xfId="0" applyFill="1" applyBorder="1" applyAlignment="1">
      <alignment horizontal="center" vertical="center"/>
    </xf>
    <xf numFmtId="0" fontId="13" fillId="3" borderId="26" xfId="0" applyFont="1" applyFill="1" applyBorder="1" applyAlignment="1" applyProtection="1">
      <alignment horizontal="center" vertical="center" textRotation="90" wrapText="1"/>
      <protection hidden="1"/>
    </xf>
    <xf numFmtId="0" fontId="13" fillId="3" borderId="32" xfId="0" applyFont="1" applyFill="1" applyBorder="1" applyAlignment="1" applyProtection="1">
      <alignment horizontal="center" vertical="center" textRotation="90" wrapText="1"/>
      <protection hidden="1"/>
    </xf>
    <xf numFmtId="0" fontId="20" fillId="4" borderId="30" xfId="0" applyFont="1" applyFill="1" applyBorder="1" applyAlignment="1" applyProtection="1">
      <alignment horizontal="center" vertical="center"/>
      <protection hidden="1"/>
    </xf>
    <xf numFmtId="0" fontId="20" fillId="5" borderId="30" xfId="0" applyFont="1" applyFill="1" applyBorder="1" applyAlignment="1" applyProtection="1">
      <alignment horizontal="center" vertical="center"/>
      <protection hidden="1"/>
    </xf>
    <xf numFmtId="0" fontId="20" fillId="6" borderId="30" xfId="0" applyFont="1" applyFill="1" applyBorder="1" applyAlignment="1" applyProtection="1">
      <alignment horizontal="center" vertical="center"/>
      <protection hidden="1"/>
    </xf>
    <xf numFmtId="0" fontId="14" fillId="0" borderId="50" xfId="0" applyFont="1" applyBorder="1" applyAlignment="1" applyProtection="1">
      <alignment horizontal="center" vertical="center" wrapText="1"/>
      <protection hidden="1"/>
    </xf>
    <xf numFmtId="0" fontId="14" fillId="0" borderId="5" xfId="0" applyFont="1" applyBorder="1" applyAlignment="1" applyProtection="1">
      <alignment horizontal="center" vertical="center" wrapText="1"/>
      <protection hidden="1"/>
    </xf>
    <xf numFmtId="0" fontId="16" fillId="0" borderId="5" xfId="0" applyFont="1" applyBorder="1" applyAlignment="1" applyProtection="1">
      <alignment horizontal="center" vertical="center" wrapText="1"/>
      <protection hidden="1"/>
    </xf>
    <xf numFmtId="0" fontId="18" fillId="0" borderId="5" xfId="0" applyFont="1" applyBorder="1" applyAlignment="1" applyProtection="1">
      <alignment horizontal="center" vertical="center" wrapText="1"/>
      <protection hidden="1"/>
    </xf>
    <xf numFmtId="0" fontId="18" fillId="0" borderId="6" xfId="0" applyFont="1" applyBorder="1" applyAlignment="1" applyProtection="1">
      <alignment horizontal="center" vertical="center" wrapText="1"/>
      <protection hidden="1"/>
    </xf>
    <xf numFmtId="0" fontId="19" fillId="0" borderId="28" xfId="0" applyFont="1" applyBorder="1" applyAlignment="1" applyProtection="1">
      <alignment horizontal="center" vertical="center"/>
      <protection hidden="1"/>
    </xf>
    <xf numFmtId="0" fontId="19" fillId="0" borderId="29" xfId="0" applyFont="1" applyBorder="1" applyAlignment="1" applyProtection="1">
      <alignment horizontal="center" vertical="center"/>
      <protection hidden="1"/>
    </xf>
    <xf numFmtId="0" fontId="18" fillId="0" borderId="30" xfId="0" applyFont="1" applyBorder="1" applyAlignment="1" applyProtection="1">
      <alignment horizontal="center" vertical="center"/>
      <protection hidden="1"/>
    </xf>
    <xf numFmtId="2" fontId="19" fillId="0" borderId="30" xfId="0" applyNumberFormat="1" applyFont="1" applyBorder="1" applyAlignment="1" applyProtection="1">
      <alignment horizontal="center" vertical="center"/>
      <protection hidden="1"/>
    </xf>
    <xf numFmtId="0" fontId="19" fillId="0" borderId="30" xfId="0" applyFont="1" applyBorder="1" applyAlignment="1" applyProtection="1">
      <alignment horizontal="center" vertical="center"/>
      <protection hidden="1"/>
    </xf>
    <xf numFmtId="0" fontId="19" fillId="0" borderId="31" xfId="0" applyFont="1" applyBorder="1" applyAlignment="1" applyProtection="1">
      <alignment horizontal="center" vertical="center"/>
      <protection hidden="1"/>
    </xf>
    <xf numFmtId="0" fontId="20" fillId="7" borderId="30" xfId="0" applyFont="1" applyFill="1" applyBorder="1" applyAlignment="1" applyProtection="1">
      <alignment horizontal="center" vertical="center" wrapText="1"/>
      <protection hidden="1"/>
    </xf>
    <xf numFmtId="0" fontId="20" fillId="7" borderId="31" xfId="0" applyFont="1" applyFill="1" applyBorder="1" applyAlignment="1" applyProtection="1">
      <alignment horizontal="center" vertical="center" wrapText="1"/>
      <protection hidden="1"/>
    </xf>
    <xf numFmtId="0" fontId="20" fillId="8" borderId="30" xfId="0" applyFont="1" applyFill="1" applyBorder="1" applyAlignment="1" applyProtection="1">
      <alignment horizontal="center" vertical="center"/>
      <protection hidden="1"/>
    </xf>
    <xf numFmtId="0" fontId="18" fillId="7" borderId="30" xfId="0" applyFont="1" applyFill="1" applyBorder="1" applyAlignment="1" applyProtection="1">
      <alignment horizontal="center" vertical="center"/>
      <protection hidden="1"/>
    </xf>
    <xf numFmtId="0" fontId="19" fillId="0" borderId="27" xfId="0" applyFont="1" applyBorder="1" applyAlignment="1" applyProtection="1">
      <alignment horizontal="center" vertical="center"/>
      <protection hidden="1"/>
    </xf>
    <xf numFmtId="0" fontId="13" fillId="3" borderId="25" xfId="0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13" fillId="3" borderId="4" xfId="0" applyFont="1" applyFill="1" applyBorder="1" applyAlignment="1" applyProtection="1">
      <alignment horizontal="center" vertical="center" wrapText="1"/>
      <protection locked="0"/>
    </xf>
    <xf numFmtId="0" fontId="13" fillId="3" borderId="7" xfId="0" applyFont="1" applyFill="1" applyBorder="1" applyAlignment="1" applyProtection="1">
      <alignment horizontal="center" vertical="center" wrapText="1"/>
      <protection locked="0"/>
    </xf>
    <xf numFmtId="0" fontId="4" fillId="4" borderId="25" xfId="0" applyFont="1" applyFill="1" applyBorder="1" applyAlignment="1" applyProtection="1">
      <alignment horizontal="center" vertical="center"/>
      <protection hidden="1"/>
    </xf>
    <xf numFmtId="0" fontId="4" fillId="4" borderId="35" xfId="0" applyFont="1" applyFill="1" applyBorder="1" applyAlignment="1" applyProtection="1">
      <alignment horizontal="center" vertical="center"/>
      <protection hidden="1"/>
    </xf>
    <xf numFmtId="0" fontId="4" fillId="4" borderId="13" xfId="0" applyFont="1" applyFill="1" applyBorder="1" applyAlignment="1" applyProtection="1">
      <alignment horizontal="center" vertical="center"/>
      <protection hidden="1"/>
    </xf>
    <xf numFmtId="0" fontId="4" fillId="5" borderId="36" xfId="0" applyFont="1" applyFill="1" applyBorder="1" applyAlignment="1" applyProtection="1">
      <alignment horizontal="center" vertical="center"/>
      <protection hidden="1"/>
    </xf>
    <xf numFmtId="0" fontId="4" fillId="5" borderId="37" xfId="0" applyFont="1" applyFill="1" applyBorder="1" applyAlignment="1" applyProtection="1">
      <alignment horizontal="center" vertical="center"/>
      <protection hidden="1"/>
    </xf>
    <xf numFmtId="0" fontId="4" fillId="5" borderId="38" xfId="0" applyFont="1" applyFill="1" applyBorder="1" applyAlignment="1" applyProtection="1">
      <alignment horizontal="center" vertical="center"/>
      <protection hidden="1"/>
    </xf>
    <xf numFmtId="0" fontId="4" fillId="6" borderId="39" xfId="0" applyFont="1" applyFill="1" applyBorder="1" applyAlignment="1" applyProtection="1">
      <alignment horizontal="center" vertical="center"/>
      <protection hidden="1"/>
    </xf>
    <xf numFmtId="0" fontId="4" fillId="6" borderId="37" xfId="0" applyFont="1" applyFill="1" applyBorder="1" applyAlignment="1" applyProtection="1">
      <alignment horizontal="center" vertical="center"/>
      <protection hidden="1"/>
    </xf>
    <xf numFmtId="0" fontId="4" fillId="6" borderId="38" xfId="0" applyFont="1" applyFill="1" applyBorder="1" applyAlignment="1" applyProtection="1">
      <alignment horizontal="center" vertical="center"/>
      <protection hidden="1"/>
    </xf>
    <xf numFmtId="0" fontId="4" fillId="7" borderId="39" xfId="0" applyFont="1" applyFill="1" applyBorder="1" applyAlignment="1" applyProtection="1">
      <alignment horizontal="center" vertical="center" wrapText="1"/>
      <protection hidden="1"/>
    </xf>
    <xf numFmtId="0" fontId="4" fillId="7" borderId="37" xfId="0" applyFont="1" applyFill="1" applyBorder="1" applyAlignment="1" applyProtection="1">
      <alignment horizontal="center" vertical="center" wrapText="1"/>
      <protection hidden="1"/>
    </xf>
    <xf numFmtId="0" fontId="4" fillId="7" borderId="38" xfId="0" applyFont="1" applyFill="1" applyBorder="1" applyAlignment="1" applyProtection="1">
      <alignment horizontal="center" vertical="center" wrapText="1"/>
      <protection hidden="1"/>
    </xf>
    <xf numFmtId="0" fontId="4" fillId="8" borderId="36" xfId="0" applyFont="1" applyFill="1" applyBorder="1" applyAlignment="1" applyProtection="1">
      <alignment horizontal="center" vertical="center"/>
      <protection hidden="1"/>
    </xf>
    <xf numFmtId="0" fontId="4" fillId="8" borderId="37" xfId="0" applyFont="1" applyFill="1" applyBorder="1" applyAlignment="1" applyProtection="1">
      <alignment horizontal="center" vertical="center"/>
      <protection hidden="1"/>
    </xf>
    <xf numFmtId="0" fontId="4" fillId="8" borderId="38" xfId="0" applyFont="1" applyFill="1" applyBorder="1" applyAlignment="1" applyProtection="1">
      <alignment horizontal="center" vertical="center"/>
      <protection hidden="1"/>
    </xf>
    <xf numFmtId="0" fontId="5" fillId="7" borderId="39" xfId="0" applyFont="1" applyFill="1" applyBorder="1" applyAlignment="1" applyProtection="1">
      <alignment horizontal="center" vertical="center"/>
      <protection hidden="1"/>
    </xf>
    <xf numFmtId="0" fontId="5" fillId="7" borderId="37" xfId="0" applyFont="1" applyFill="1" applyBorder="1" applyAlignment="1" applyProtection="1">
      <alignment horizontal="center" vertical="center"/>
      <protection hidden="1"/>
    </xf>
    <xf numFmtId="0" fontId="5" fillId="7" borderId="38" xfId="0" applyFont="1" applyFill="1" applyBorder="1" applyAlignment="1" applyProtection="1">
      <alignment horizontal="center" vertical="center"/>
      <protection hidden="1"/>
    </xf>
    <xf numFmtId="0" fontId="5" fillId="9" borderId="39" xfId="0" applyFont="1" applyFill="1" applyBorder="1" applyAlignment="1" applyProtection="1">
      <alignment horizontal="center" vertical="center" wrapText="1"/>
      <protection hidden="1"/>
    </xf>
    <xf numFmtId="0" fontId="5" fillId="9" borderId="37" xfId="0" applyFont="1" applyFill="1" applyBorder="1" applyAlignment="1" applyProtection="1">
      <alignment horizontal="center" vertical="center" wrapText="1"/>
      <protection hidden="1"/>
    </xf>
    <xf numFmtId="0" fontId="5" fillId="9" borderId="40" xfId="0" applyFont="1" applyFill="1" applyBorder="1" applyAlignment="1" applyProtection="1">
      <alignment horizontal="center" vertical="center" wrapText="1"/>
      <protection hidden="1"/>
    </xf>
    <xf numFmtId="0" fontId="5" fillId="10" borderId="25" xfId="0" applyFont="1" applyFill="1" applyBorder="1" applyAlignment="1" applyProtection="1">
      <alignment horizontal="center" vertical="center"/>
      <protection hidden="1"/>
    </xf>
    <xf numFmtId="0" fontId="5" fillId="10" borderId="35" xfId="0" applyFont="1" applyFill="1" applyBorder="1" applyAlignment="1" applyProtection="1">
      <alignment horizontal="center" vertical="center"/>
      <protection hidden="1"/>
    </xf>
    <xf numFmtId="0" fontId="5" fillId="10" borderId="13" xfId="0" applyFont="1" applyFill="1" applyBorder="1" applyAlignment="1" applyProtection="1">
      <alignment horizontal="center" vertical="center"/>
      <protection hidden="1"/>
    </xf>
    <xf numFmtId="0" fontId="21" fillId="0" borderId="18" xfId="0" applyFont="1" applyBorder="1" applyAlignment="1" applyProtection="1">
      <alignment horizontal="center" vertical="center"/>
      <protection hidden="1"/>
    </xf>
    <xf numFmtId="0" fontId="21" fillId="0" borderId="19" xfId="0" applyFont="1" applyBorder="1" applyAlignment="1" applyProtection="1">
      <alignment horizontal="center" vertical="center"/>
      <protection hidden="1"/>
    </xf>
    <xf numFmtId="0" fontId="21" fillId="0" borderId="20" xfId="0" applyFont="1" applyBorder="1" applyAlignment="1" applyProtection="1">
      <alignment horizontal="center" vertical="center"/>
      <protection hidden="1"/>
    </xf>
    <xf numFmtId="0" fontId="11" fillId="0" borderId="19" xfId="0" applyFont="1" applyBorder="1" applyAlignment="1" applyProtection="1">
      <alignment horizontal="center" vertical="center"/>
      <protection locked="0"/>
    </xf>
    <xf numFmtId="0" fontId="12" fillId="0" borderId="19" xfId="0" applyFont="1" applyBorder="1" applyAlignment="1" applyProtection="1">
      <alignment horizontal="center" vertical="center"/>
      <protection hidden="1"/>
    </xf>
    <xf numFmtId="0" fontId="12" fillId="0" borderId="18" xfId="0" applyFont="1" applyBorder="1" applyAlignment="1" applyProtection="1">
      <alignment horizontal="center" vertical="center"/>
      <protection locked="0"/>
    </xf>
    <xf numFmtId="0" fontId="12" fillId="0" borderId="19" xfId="0" applyFont="1" applyBorder="1" applyAlignment="1" applyProtection="1">
      <alignment horizontal="center" vertical="center"/>
      <protection locked="0"/>
    </xf>
    <xf numFmtId="0" fontId="12" fillId="0" borderId="20" xfId="0" applyFont="1" applyBorder="1" applyAlignment="1" applyProtection="1">
      <alignment horizontal="center" vertical="center"/>
      <protection locked="0"/>
    </xf>
    <xf numFmtId="0" fontId="21" fillId="0" borderId="21" xfId="0" applyFont="1" applyBorder="1" applyAlignment="1" applyProtection="1">
      <alignment horizontal="center" vertical="center"/>
      <protection hidden="1"/>
    </xf>
    <xf numFmtId="0" fontId="21" fillId="0" borderId="22" xfId="0" applyFont="1" applyBorder="1" applyAlignment="1" applyProtection="1">
      <alignment horizontal="center" vertical="center"/>
      <protection hidden="1"/>
    </xf>
    <xf numFmtId="0" fontId="21" fillId="0" borderId="45" xfId="0" applyFont="1" applyBorder="1" applyAlignment="1" applyProtection="1">
      <alignment horizontal="center" vertical="center"/>
      <protection hidden="1"/>
    </xf>
    <xf numFmtId="0" fontId="10" fillId="0" borderId="18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10" fillId="0" borderId="20" xfId="0" applyFont="1" applyBorder="1" applyAlignment="1" applyProtection="1">
      <alignment horizontal="center" vertical="center"/>
      <protection locked="0"/>
    </xf>
    <xf numFmtId="0" fontId="11" fillId="0" borderId="49" xfId="0" applyFont="1" applyBorder="1" applyAlignment="1" applyProtection="1">
      <alignment horizontal="center" vertical="center"/>
      <protection locked="0"/>
    </xf>
    <xf numFmtId="0" fontId="11" fillId="0" borderId="48" xfId="0" applyFont="1" applyBorder="1" applyAlignment="1" applyProtection="1">
      <alignment horizontal="center" vertical="center"/>
      <protection locked="0"/>
    </xf>
    <xf numFmtId="0" fontId="11" fillId="0" borderId="18" xfId="0" applyFont="1" applyBorder="1" applyAlignment="1" applyProtection="1">
      <alignment horizontal="center" vertical="center"/>
      <protection locked="0"/>
    </xf>
    <xf numFmtId="0" fontId="12" fillId="0" borderId="47" xfId="0" applyFont="1" applyBorder="1" applyAlignment="1" applyProtection="1">
      <alignment horizontal="center" vertical="center"/>
      <protection locked="0"/>
    </xf>
    <xf numFmtId="0" fontId="12" fillId="0" borderId="48" xfId="0" applyFont="1" applyBorder="1" applyAlignment="1" applyProtection="1">
      <alignment horizontal="center" vertical="center"/>
      <protection locked="0"/>
    </xf>
    <xf numFmtId="0" fontId="12" fillId="0" borderId="46" xfId="0" applyFont="1" applyBorder="1" applyAlignment="1" applyProtection="1">
      <alignment horizontal="center" vertical="center"/>
      <protection locked="0"/>
    </xf>
    <xf numFmtId="0" fontId="10" fillId="0" borderId="47" xfId="0" applyFont="1" applyBorder="1" applyAlignment="1" applyProtection="1">
      <alignment horizontal="center" vertical="center"/>
      <protection locked="0"/>
    </xf>
    <xf numFmtId="0" fontId="10" fillId="0" borderId="48" xfId="0" applyFont="1" applyBorder="1" applyAlignment="1" applyProtection="1">
      <alignment horizontal="center" vertical="center"/>
      <protection locked="0"/>
    </xf>
    <xf numFmtId="0" fontId="10" fillId="0" borderId="46" xfId="0" applyFont="1" applyBorder="1" applyAlignment="1" applyProtection="1">
      <alignment horizontal="center" vertical="center"/>
      <protection locked="0"/>
    </xf>
    <xf numFmtId="0" fontId="10" fillId="0" borderId="18" xfId="0" applyFont="1" applyBorder="1" applyAlignment="1" applyProtection="1">
      <alignment horizontal="center"/>
      <protection locked="0"/>
    </xf>
    <xf numFmtId="0" fontId="10" fillId="0" borderId="19" xfId="0" applyFont="1" applyBorder="1" applyAlignment="1" applyProtection="1">
      <alignment horizontal="center"/>
      <protection locked="0"/>
    </xf>
    <xf numFmtId="0" fontId="10" fillId="0" borderId="20" xfId="0" applyFont="1" applyBorder="1" applyAlignment="1" applyProtection="1">
      <alignment horizontal="center"/>
      <protection locked="0"/>
    </xf>
    <xf numFmtId="0" fontId="11" fillId="0" borderId="19" xfId="0" applyFont="1" applyBorder="1" applyAlignment="1" applyProtection="1">
      <alignment horizontal="center"/>
      <protection locked="0"/>
    </xf>
    <xf numFmtId="0" fontId="12" fillId="0" borderId="18" xfId="0" applyFont="1" applyBorder="1" applyAlignment="1" applyProtection="1">
      <alignment horizontal="center"/>
      <protection locked="0"/>
    </xf>
    <xf numFmtId="0" fontId="12" fillId="0" borderId="19" xfId="0" applyFont="1" applyBorder="1" applyAlignment="1" applyProtection="1">
      <alignment horizontal="center"/>
      <protection locked="0"/>
    </xf>
    <xf numFmtId="0" fontId="12" fillId="0" borderId="20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47625</xdr:colOff>
          <xdr:row>8</xdr:row>
          <xdr:rowOff>85725</xdr:rowOff>
        </xdr:from>
        <xdr:to>
          <xdr:col>28</xdr:col>
          <xdr:colOff>495300</xdr:colOff>
          <xdr:row>10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4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-brouillon%20(2)_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 SCOL"/>
      <sheetName val="MENU PRINCIPAL"/>
      <sheetName val="ADMIN"/>
      <sheetName val="LISTE DES ELEVES"/>
      <sheetName val="BULLETIN"/>
      <sheetName val="BASE DE DONNEE"/>
      <sheetName val="verificateur"/>
      <sheetName val="verificateur2"/>
      <sheetName val="BILAN"/>
      <sheetName val="6e A"/>
      <sheetName val="5e A"/>
      <sheetName val="4e A"/>
      <sheetName val="classeur-brouillon (2)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F2278-8848-46FF-91C0-1F68290D9A19}">
  <sheetPr codeName="Feuil2"/>
  <dimension ref="B1:N10"/>
  <sheetViews>
    <sheetView zoomScale="85" zoomScaleNormal="85" workbookViewId="0">
      <selection activeCell="C15" sqref="C15"/>
    </sheetView>
  </sheetViews>
  <sheetFormatPr baseColWidth="10" defaultRowHeight="15" x14ac:dyDescent="0.25"/>
  <sheetData>
    <row r="1" spans="2:14" x14ac:dyDescent="0.25">
      <c r="E1" s="50" t="s">
        <v>15</v>
      </c>
      <c r="F1" s="50"/>
      <c r="G1" s="50"/>
      <c r="H1" s="50"/>
      <c r="I1" s="50"/>
      <c r="J1" s="50"/>
      <c r="K1" s="50"/>
    </row>
    <row r="2" spans="2:14" ht="15.75" thickBot="1" x14ac:dyDescent="0.3">
      <c r="E2" s="51"/>
      <c r="F2" s="51"/>
      <c r="G2" s="51"/>
      <c r="H2" s="51"/>
      <c r="I2" s="51"/>
      <c r="J2" s="51"/>
      <c r="K2" s="51"/>
    </row>
    <row r="3" spans="2:14" ht="20.25" customHeight="1" x14ac:dyDescent="0.25">
      <c r="B3" s="42" t="s">
        <v>30</v>
      </c>
      <c r="C3" s="57" t="s">
        <v>22</v>
      </c>
      <c r="D3" s="58"/>
      <c r="E3" s="17">
        <v>15</v>
      </c>
      <c r="F3" s="59" t="s">
        <v>23</v>
      </c>
      <c r="G3" s="59"/>
      <c r="H3" s="18">
        <v>7</v>
      </c>
      <c r="I3" s="59" t="s">
        <v>24</v>
      </c>
      <c r="J3" s="59"/>
      <c r="K3" s="60" t="s">
        <v>13</v>
      </c>
      <c r="L3" s="60"/>
      <c r="M3" s="60"/>
      <c r="N3" s="61"/>
    </row>
    <row r="4" spans="2:14" ht="17.25" thickBot="1" x14ac:dyDescent="0.3">
      <c r="B4" s="43"/>
      <c r="C4" s="62" t="s">
        <v>11</v>
      </c>
      <c r="D4" s="62"/>
      <c r="E4" s="63"/>
      <c r="F4" s="64" t="s">
        <v>43</v>
      </c>
      <c r="G4" s="64"/>
      <c r="H4" s="64"/>
      <c r="I4" s="65">
        <v>11</v>
      </c>
      <c r="J4" s="65"/>
      <c r="K4" s="66" t="str">
        <f>IF(I4&lt;6, "Annuler l'étude",IF(I4&lt;8, "REPRENDRE L'ETUDE",IF(I4&lt;10, "Insuffisant",IF(I4&lt;12, "L'étude promet",IF(I4&lt;14, "Assez bien",IF(I4&lt;16, " bien",IF(I4&lt;18, "Très bien","Excellent")))))))</f>
        <v>L'étude promet</v>
      </c>
      <c r="L4" s="66"/>
      <c r="M4" s="66"/>
      <c r="N4" s="67"/>
    </row>
    <row r="5" spans="2:14" x14ac:dyDescent="0.25">
      <c r="B5" s="52" t="s">
        <v>14</v>
      </c>
      <c r="C5" s="54" t="s">
        <v>3</v>
      </c>
      <c r="D5" s="54"/>
      <c r="E5" s="54"/>
      <c r="F5" s="55" t="s">
        <v>4</v>
      </c>
      <c r="G5" s="55"/>
      <c r="H5" s="55"/>
      <c r="I5" s="56" t="s">
        <v>16</v>
      </c>
      <c r="J5" s="56"/>
      <c r="K5" s="56"/>
      <c r="L5" s="68" t="s">
        <v>17</v>
      </c>
      <c r="M5" s="68"/>
      <c r="N5" s="69"/>
    </row>
    <row r="6" spans="2:14" x14ac:dyDescent="0.25">
      <c r="B6" s="52"/>
      <c r="C6" s="20" t="s">
        <v>26</v>
      </c>
      <c r="D6" s="20" t="s">
        <v>27</v>
      </c>
      <c r="E6" s="20" t="s">
        <v>28</v>
      </c>
      <c r="F6" s="20" t="s">
        <v>26</v>
      </c>
      <c r="G6" s="20" t="s">
        <v>27</v>
      </c>
      <c r="H6" s="20" t="s">
        <v>28</v>
      </c>
      <c r="I6" s="20" t="s">
        <v>26</v>
      </c>
      <c r="J6" s="20" t="s">
        <v>27</v>
      </c>
      <c r="K6" s="20" t="s">
        <v>28</v>
      </c>
      <c r="L6" s="20" t="s">
        <v>26</v>
      </c>
      <c r="M6" s="20" t="s">
        <v>27</v>
      </c>
      <c r="N6" s="20" t="s">
        <v>28</v>
      </c>
    </row>
    <row r="7" spans="2:14" x14ac:dyDescent="0.25">
      <c r="B7" s="52"/>
      <c r="C7" s="22">
        <v>12</v>
      </c>
      <c r="D7" s="22">
        <v>16</v>
      </c>
      <c r="E7" s="20">
        <f>C7+D7</f>
        <v>28</v>
      </c>
      <c r="F7" s="22">
        <v>9</v>
      </c>
      <c r="G7" s="22">
        <v>15</v>
      </c>
      <c r="H7" s="20">
        <f>G7+F7</f>
        <v>24</v>
      </c>
      <c r="I7" s="22">
        <v>8</v>
      </c>
      <c r="J7" s="22">
        <v>3</v>
      </c>
      <c r="K7" s="20">
        <f>J7+I7</f>
        <v>11</v>
      </c>
      <c r="L7" s="22">
        <f>COUNTIFS([1]!Tableau6A2[sexe],"M",[1]!Tableau6A2[MOY],"&gt;=14",[1]!Tableau6A2[MOY],"&lt;16")</f>
        <v>0</v>
      </c>
      <c r="M7" s="22">
        <f>COUNTIFS([1]!Tableau6A2[sexe],"F",[1]!Tableau6A2[MOY],"&gt;=14",[1]!Tableau6A2[MOY],"&lt;16")</f>
        <v>0</v>
      </c>
      <c r="N7" s="21">
        <f>L7+M7</f>
        <v>0</v>
      </c>
    </row>
    <row r="8" spans="2:14" x14ac:dyDescent="0.25">
      <c r="B8" s="52"/>
      <c r="C8" s="70" t="s">
        <v>21</v>
      </c>
      <c r="D8" s="70"/>
      <c r="E8" s="70"/>
      <c r="F8" s="71" t="s">
        <v>20</v>
      </c>
      <c r="G8" s="71"/>
      <c r="H8" s="71"/>
      <c r="I8" s="47" t="s">
        <v>19</v>
      </c>
      <c r="J8" s="47"/>
      <c r="K8" s="47"/>
      <c r="L8" s="48" t="s">
        <v>18</v>
      </c>
      <c r="M8" s="48"/>
      <c r="N8" s="49"/>
    </row>
    <row r="9" spans="2:14" x14ac:dyDescent="0.25">
      <c r="B9" s="52"/>
      <c r="C9" s="20" t="s">
        <v>26</v>
      </c>
      <c r="D9" s="20" t="s">
        <v>27</v>
      </c>
      <c r="E9" s="20" t="s">
        <v>28</v>
      </c>
      <c r="F9" s="20" t="s">
        <v>26</v>
      </c>
      <c r="G9" s="20" t="s">
        <v>27</v>
      </c>
      <c r="H9" s="20" t="s">
        <v>28</v>
      </c>
      <c r="I9" s="20" t="s">
        <v>26</v>
      </c>
      <c r="J9" s="20" t="s">
        <v>27</v>
      </c>
      <c r="K9" s="20" t="s">
        <v>28</v>
      </c>
      <c r="L9" s="20" t="s">
        <v>26</v>
      </c>
      <c r="M9" s="20" t="s">
        <v>27</v>
      </c>
      <c r="N9" s="20" t="s">
        <v>28</v>
      </c>
    </row>
    <row r="10" spans="2:14" ht="15.75" thickBot="1" x14ac:dyDescent="0.3">
      <c r="B10" s="53"/>
      <c r="C10" s="23">
        <f>COUNTIFS([1]!Tableau6A2[sexe],"M",[1]!Tableau6A2[MOY],"&gt;=12",[1]!Tableau6A2[MOY],"&lt;14")</f>
        <v>0</v>
      </c>
      <c r="D10" s="23">
        <f>COUNTIFS([1]!Tableau6A2[sexe],"F",[1]!Tableau6A2[MOY],"&gt;=12",[1]!Tableau6A2[MOY],"&lt;14")</f>
        <v>2</v>
      </c>
      <c r="E10" s="24">
        <f>C10+D10</f>
        <v>2</v>
      </c>
      <c r="F10" s="23">
        <f>COUNTIFS([1]!Tableau6A2[sexe],"M",[1]!Tableau6A2[MOY],"&gt;=10",[1]!Tableau6A2[MOY],"&lt;20")</f>
        <v>1</v>
      </c>
      <c r="G10" s="23">
        <f>COUNTIFS([1]!Tableau6A2[sexe],"F",[1]!Tableau6A2[MOY],"&gt;=10",[1]!Tableau6A2[MOY],"&lt;=20")</f>
        <v>3</v>
      </c>
      <c r="H10" s="24">
        <f>F10+G10</f>
        <v>4</v>
      </c>
      <c r="I10" s="23">
        <f>COUNTIFS([1]!Tableau6A2[sexe],"M",[1]!Tableau6A2[MOY],"&gt;=7",[1]!Tableau6A2[MOY],"&lt;10")</f>
        <v>0</v>
      </c>
      <c r="J10" s="23">
        <f>COUNTIFS([1]!Tableau6A2[sexe],"F",[1]!Tableau6A2[MOY],"&gt;=7",[1]!Tableau6A2[MOY],"&lt;10")</f>
        <v>0</v>
      </c>
      <c r="K10" s="24">
        <f>I10+J10</f>
        <v>0</v>
      </c>
      <c r="L10" s="23">
        <f>COUNTIFS([1]!Tableau6A2[sexe],"M",[1]!Tableau6A2[MOY],"&gt;=0",[1]!Tableau6A2[MOY],"&lt;7")</f>
        <v>0</v>
      </c>
      <c r="M10" s="23">
        <f>COUNTIFS([1]!Tableau6A2[sexe],"F",[1]!Tableau6A2[MOY],"&gt;=0",[1]!Tableau6A2[MOY],"&lt;7")</f>
        <v>1</v>
      </c>
      <c r="N10" s="25">
        <f>M10+L10</f>
        <v>1</v>
      </c>
    </row>
  </sheetData>
  <mergeCells count="18">
    <mergeCell ref="C8:E8"/>
    <mergeCell ref="F8:H8"/>
    <mergeCell ref="I8:K8"/>
    <mergeCell ref="L8:N8"/>
    <mergeCell ref="E1:K2"/>
    <mergeCell ref="B5:B10"/>
    <mergeCell ref="C5:E5"/>
    <mergeCell ref="F5:H5"/>
    <mergeCell ref="I5:K5"/>
    <mergeCell ref="C3:D3"/>
    <mergeCell ref="F3:G3"/>
    <mergeCell ref="I3:J3"/>
    <mergeCell ref="K3:N3"/>
    <mergeCell ref="C4:E4"/>
    <mergeCell ref="F4:H4"/>
    <mergeCell ref="I4:J4"/>
    <mergeCell ref="K4:N4"/>
    <mergeCell ref="L5:N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8CBD2-11A1-4C8B-88CC-8E7C8EB3BDC4}">
  <sheetPr codeName="Feuil3"/>
  <dimension ref="B1:N10"/>
  <sheetViews>
    <sheetView workbookViewId="0">
      <selection activeCell="B3" sqref="B3"/>
    </sheetView>
  </sheetViews>
  <sheetFormatPr baseColWidth="10" defaultRowHeight="15" x14ac:dyDescent="0.25"/>
  <sheetData>
    <row r="1" spans="2:14" x14ac:dyDescent="0.25">
      <c r="E1" s="50" t="s">
        <v>41</v>
      </c>
      <c r="F1" s="50"/>
      <c r="G1" s="50"/>
      <c r="H1" s="50"/>
      <c r="I1" s="50"/>
      <c r="J1" s="50"/>
      <c r="K1" s="50"/>
    </row>
    <row r="2" spans="2:14" ht="15.75" thickBot="1" x14ac:dyDescent="0.3">
      <c r="E2" s="51"/>
      <c r="F2" s="51"/>
      <c r="G2" s="51"/>
      <c r="H2" s="51"/>
      <c r="I2" s="51"/>
      <c r="J2" s="51"/>
      <c r="K2" s="51"/>
    </row>
    <row r="3" spans="2:14" ht="15" customHeight="1" x14ac:dyDescent="0.25">
      <c r="B3" s="16" t="s">
        <v>31</v>
      </c>
      <c r="C3" s="58" t="s">
        <v>22</v>
      </c>
      <c r="D3" s="58"/>
      <c r="E3" s="17">
        <v>12</v>
      </c>
      <c r="F3" s="59" t="s">
        <v>23</v>
      </c>
      <c r="G3" s="59"/>
      <c r="H3" s="18">
        <v>9</v>
      </c>
      <c r="I3" s="59" t="s">
        <v>24</v>
      </c>
      <c r="J3" s="59"/>
      <c r="K3" s="60" t="s">
        <v>13</v>
      </c>
      <c r="L3" s="60"/>
      <c r="M3" s="60"/>
      <c r="N3" s="61"/>
    </row>
    <row r="4" spans="2:14" ht="16.5" x14ac:dyDescent="0.25">
      <c r="B4" s="19"/>
      <c r="C4" s="72" t="s">
        <v>40</v>
      </c>
      <c r="D4" s="62"/>
      <c r="E4" s="63"/>
      <c r="F4" s="64" t="s">
        <v>39</v>
      </c>
      <c r="G4" s="64"/>
      <c r="H4" s="64"/>
      <c r="I4" s="65">
        <v>8</v>
      </c>
      <c r="J4" s="65"/>
      <c r="K4" s="66" t="str">
        <f>IF(I4&lt;6, "Annuler l'étude",IF(I4&lt;8, "REPRENDRE L'ETUDE",IF(I4&lt;10, "Insuffisant",IF(I4&lt;12, "L'étude promet",IF(I4&lt;14, "Assez bien",IF(I4&lt;16, " bien",IF(I4&lt;18, "Très bien","Excellent")))))))</f>
        <v>Insuffisant</v>
      </c>
      <c r="L4" s="66"/>
      <c r="M4" s="66"/>
      <c r="N4" s="67"/>
    </row>
    <row r="5" spans="2:14" ht="15" customHeight="1" x14ac:dyDescent="0.25">
      <c r="B5" s="52" t="s">
        <v>14</v>
      </c>
      <c r="C5" s="54" t="s">
        <v>3</v>
      </c>
      <c r="D5" s="54"/>
      <c r="E5" s="54"/>
      <c r="F5" s="55" t="s">
        <v>4</v>
      </c>
      <c r="G5" s="55"/>
      <c r="H5" s="55"/>
      <c r="I5" s="56" t="s">
        <v>16</v>
      </c>
      <c r="J5" s="56"/>
      <c r="K5" s="56"/>
      <c r="L5" s="68" t="s">
        <v>17</v>
      </c>
      <c r="M5" s="68"/>
      <c r="N5" s="69"/>
    </row>
    <row r="6" spans="2:14" x14ac:dyDescent="0.25">
      <c r="B6" s="52"/>
      <c r="C6" s="20" t="s">
        <v>26</v>
      </c>
      <c r="D6" s="20" t="s">
        <v>27</v>
      </c>
      <c r="E6" s="20" t="s">
        <v>28</v>
      </c>
      <c r="F6" s="20" t="s">
        <v>26</v>
      </c>
      <c r="G6" s="20" t="s">
        <v>27</v>
      </c>
      <c r="H6" s="20" t="s">
        <v>28</v>
      </c>
      <c r="I6" s="20" t="s">
        <v>26</v>
      </c>
      <c r="J6" s="20" t="s">
        <v>27</v>
      </c>
      <c r="K6" s="20" t="s">
        <v>28</v>
      </c>
      <c r="L6" s="20" t="s">
        <v>26</v>
      </c>
      <c r="M6" s="20" t="s">
        <v>27</v>
      </c>
      <c r="N6" s="20" t="s">
        <v>28</v>
      </c>
    </row>
    <row r="7" spans="2:14" x14ac:dyDescent="0.25">
      <c r="B7" s="52"/>
      <c r="C7" s="22">
        <v>2</v>
      </c>
      <c r="D7" s="22">
        <v>8</v>
      </c>
      <c r="E7" s="20">
        <f>C7+D7</f>
        <v>10</v>
      </c>
      <c r="F7" s="22">
        <v>7</v>
      </c>
      <c r="G7" s="22">
        <v>14</v>
      </c>
      <c r="H7" s="20">
        <f>G7+F7</f>
        <v>21</v>
      </c>
      <c r="I7" s="22">
        <v>2</v>
      </c>
      <c r="J7" s="22">
        <v>6</v>
      </c>
      <c r="K7" s="20">
        <f>J7+I7</f>
        <v>8</v>
      </c>
      <c r="L7" s="22">
        <v>12</v>
      </c>
      <c r="M7" s="22">
        <v>1</v>
      </c>
      <c r="N7" s="21">
        <f>L7+M7</f>
        <v>13</v>
      </c>
    </row>
    <row r="8" spans="2:14" x14ac:dyDescent="0.25">
      <c r="B8" s="52"/>
      <c r="C8" s="70" t="s">
        <v>21</v>
      </c>
      <c r="D8" s="70"/>
      <c r="E8" s="70"/>
      <c r="F8" s="71" t="s">
        <v>20</v>
      </c>
      <c r="G8" s="71"/>
      <c r="H8" s="71"/>
      <c r="I8" s="47" t="s">
        <v>19</v>
      </c>
      <c r="J8" s="47"/>
      <c r="K8" s="47"/>
      <c r="L8" s="48" t="s">
        <v>18</v>
      </c>
      <c r="M8" s="48"/>
      <c r="N8" s="49"/>
    </row>
    <row r="9" spans="2:14" x14ac:dyDescent="0.25">
      <c r="B9" s="52"/>
      <c r="C9" s="20" t="s">
        <v>26</v>
      </c>
      <c r="D9" s="20" t="s">
        <v>27</v>
      </c>
      <c r="E9" s="20" t="s">
        <v>28</v>
      </c>
      <c r="F9" s="20" t="s">
        <v>26</v>
      </c>
      <c r="G9" s="20" t="s">
        <v>27</v>
      </c>
      <c r="H9" s="20" t="s">
        <v>28</v>
      </c>
      <c r="I9" s="20" t="s">
        <v>26</v>
      </c>
      <c r="J9" s="20" t="s">
        <v>27</v>
      </c>
      <c r="K9" s="20" t="s">
        <v>28</v>
      </c>
      <c r="L9" s="20" t="s">
        <v>26</v>
      </c>
      <c r="M9" s="20" t="s">
        <v>27</v>
      </c>
      <c r="N9" s="20" t="s">
        <v>28</v>
      </c>
    </row>
    <row r="10" spans="2:14" ht="15.75" thickBot="1" x14ac:dyDescent="0.3">
      <c r="B10" s="53"/>
      <c r="C10" s="23">
        <f>COUNTIFS([1]!Tableau6A2[sexe],"M",[1]!Tableau6A2[MOY],"&gt;=12",[1]!Tableau6A2[MOY],"&lt;14")</f>
        <v>0</v>
      </c>
      <c r="D10" s="23">
        <f>COUNTIFS([1]!Tableau6A2[sexe],"F",[1]!Tableau6A2[MOY],"&gt;=12",[1]!Tableau6A2[MOY],"&lt;14")</f>
        <v>2</v>
      </c>
      <c r="E10" s="24">
        <f>C10+D10</f>
        <v>2</v>
      </c>
      <c r="F10" s="23">
        <f>COUNTIFS([1]!Tableau6A2[sexe],"M",[1]!Tableau6A2[MOY],"&gt;=10",[1]!Tableau6A2[MOY],"&lt;20")</f>
        <v>1</v>
      </c>
      <c r="G10" s="23">
        <f>COUNTIFS([1]!Tableau6A2[sexe],"F",[1]!Tableau6A2[MOY],"&gt;=10",[1]!Tableau6A2[MOY],"&lt;=20")</f>
        <v>3</v>
      </c>
      <c r="H10" s="24">
        <f>F10+G10</f>
        <v>4</v>
      </c>
      <c r="I10" s="23">
        <f>COUNTIFS([1]!Tableau6A2[sexe],"M",[1]!Tableau6A2[MOY],"&gt;=7",[1]!Tableau6A2[MOY],"&lt;10")</f>
        <v>0</v>
      </c>
      <c r="J10" s="23">
        <f>COUNTIFS([1]!Tableau6A2[sexe],"F",[1]!Tableau6A2[MOY],"&gt;=7",[1]!Tableau6A2[MOY],"&lt;10")</f>
        <v>0</v>
      </c>
      <c r="K10" s="24">
        <f>I10+J10</f>
        <v>0</v>
      </c>
      <c r="L10" s="23">
        <f>COUNTIFS([1]!Tableau6A2[sexe],"M",[1]!Tableau6A2[MOY],"&gt;=0",[1]!Tableau6A2[MOY],"&lt;7")</f>
        <v>0</v>
      </c>
      <c r="M10" s="23">
        <f>COUNTIFS([1]!Tableau6A2[sexe],"F",[1]!Tableau6A2[MOY],"&gt;=0",[1]!Tableau6A2[MOY],"&lt;7")</f>
        <v>1</v>
      </c>
      <c r="N10" s="25">
        <f>M10+L10</f>
        <v>1</v>
      </c>
    </row>
  </sheetData>
  <mergeCells count="18">
    <mergeCell ref="B5:B10"/>
    <mergeCell ref="C5:E5"/>
    <mergeCell ref="F5:H5"/>
    <mergeCell ref="I5:K5"/>
    <mergeCell ref="L5:N5"/>
    <mergeCell ref="C8:E8"/>
    <mergeCell ref="F8:H8"/>
    <mergeCell ref="I8:K8"/>
    <mergeCell ref="L8:N8"/>
    <mergeCell ref="C4:E4"/>
    <mergeCell ref="F4:H4"/>
    <mergeCell ref="I4:J4"/>
    <mergeCell ref="K4:N4"/>
    <mergeCell ref="E1:K2"/>
    <mergeCell ref="C3:D3"/>
    <mergeCell ref="F3:G3"/>
    <mergeCell ref="I3:J3"/>
    <mergeCell ref="K3:N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313A9-A2A8-4BF0-B5FB-D08C0ADB76F6}">
  <sheetPr codeName="Feuil4"/>
  <dimension ref="B1:N10"/>
  <sheetViews>
    <sheetView workbookViewId="0">
      <selection activeCell="B3" sqref="B3:B4"/>
    </sheetView>
  </sheetViews>
  <sheetFormatPr baseColWidth="10" defaultRowHeight="15" x14ac:dyDescent="0.25"/>
  <sheetData>
    <row r="1" spans="2:14" x14ac:dyDescent="0.25">
      <c r="E1" s="50" t="s">
        <v>42</v>
      </c>
      <c r="F1" s="50"/>
      <c r="G1" s="50"/>
      <c r="H1" s="50"/>
      <c r="I1" s="50"/>
      <c r="J1" s="50"/>
      <c r="K1" s="50"/>
    </row>
    <row r="2" spans="2:14" ht="15.75" thickBot="1" x14ac:dyDescent="0.3">
      <c r="E2" s="51"/>
      <c r="F2" s="51"/>
      <c r="G2" s="51"/>
      <c r="H2" s="51"/>
      <c r="I2" s="51"/>
      <c r="J2" s="51"/>
      <c r="K2" s="51"/>
    </row>
    <row r="3" spans="2:14" ht="15" customHeight="1" x14ac:dyDescent="0.25">
      <c r="B3" s="73" t="s">
        <v>32</v>
      </c>
      <c r="C3" s="58" t="s">
        <v>22</v>
      </c>
      <c r="D3" s="58"/>
      <c r="E3" s="17">
        <v>17</v>
      </c>
      <c r="F3" s="59" t="s">
        <v>23</v>
      </c>
      <c r="G3" s="59"/>
      <c r="H3" s="18">
        <v>5</v>
      </c>
      <c r="I3" s="59" t="s">
        <v>24</v>
      </c>
      <c r="J3" s="59"/>
      <c r="K3" s="60" t="s">
        <v>13</v>
      </c>
      <c r="L3" s="60"/>
      <c r="M3" s="60"/>
      <c r="N3" s="61"/>
    </row>
    <row r="4" spans="2:14" ht="16.5" x14ac:dyDescent="0.25">
      <c r="B4" s="52"/>
      <c r="C4" s="72" t="s">
        <v>37</v>
      </c>
      <c r="D4" s="62"/>
      <c r="E4" s="63"/>
      <c r="F4" s="64" t="s">
        <v>38</v>
      </c>
      <c r="G4" s="64"/>
      <c r="H4" s="64"/>
      <c r="I4" s="65">
        <v>10</v>
      </c>
      <c r="J4" s="65"/>
      <c r="K4" s="66" t="str">
        <f>IF(I4&lt;6, "Annuler l'étude",IF(I4&lt;8, "REPRENDRE L'ETUDE",IF(I4&lt;10, "Insuffisant",IF(I4&lt;12, "L'étude promet",IF(I4&lt;14, "Assez bien",IF(I4&lt;16, " bien",IF(I4&lt;18, "Très bien","Excellent")))))))</f>
        <v>L'étude promet</v>
      </c>
      <c r="L4" s="66"/>
      <c r="M4" s="66"/>
      <c r="N4" s="67"/>
    </row>
    <row r="5" spans="2:14" ht="15" customHeight="1" x14ac:dyDescent="0.25">
      <c r="B5" s="52" t="s">
        <v>14</v>
      </c>
      <c r="C5" s="54" t="s">
        <v>3</v>
      </c>
      <c r="D5" s="54"/>
      <c r="E5" s="54"/>
      <c r="F5" s="55" t="s">
        <v>4</v>
      </c>
      <c r="G5" s="55"/>
      <c r="H5" s="55"/>
      <c r="I5" s="56" t="s">
        <v>16</v>
      </c>
      <c r="J5" s="56"/>
      <c r="K5" s="56"/>
      <c r="L5" s="68" t="s">
        <v>17</v>
      </c>
      <c r="M5" s="68"/>
      <c r="N5" s="69"/>
    </row>
    <row r="6" spans="2:14" x14ac:dyDescent="0.25">
      <c r="B6" s="52"/>
      <c r="C6" s="20" t="s">
        <v>26</v>
      </c>
      <c r="D6" s="20" t="s">
        <v>27</v>
      </c>
      <c r="E6" s="20" t="s">
        <v>28</v>
      </c>
      <c r="F6" s="20" t="s">
        <v>26</v>
      </c>
      <c r="G6" s="20" t="s">
        <v>27</v>
      </c>
      <c r="H6" s="20" t="s">
        <v>28</v>
      </c>
      <c r="I6" s="20" t="s">
        <v>26</v>
      </c>
      <c r="J6" s="20" t="s">
        <v>27</v>
      </c>
      <c r="K6" s="20" t="s">
        <v>28</v>
      </c>
      <c r="L6" s="20" t="s">
        <v>26</v>
      </c>
      <c r="M6" s="20" t="s">
        <v>27</v>
      </c>
      <c r="N6" s="20" t="s">
        <v>28</v>
      </c>
    </row>
    <row r="7" spans="2:14" x14ac:dyDescent="0.25">
      <c r="B7" s="52"/>
      <c r="C7" s="22">
        <v>12</v>
      </c>
      <c r="D7" s="22">
        <v>16</v>
      </c>
      <c r="E7" s="20">
        <f>C7+D7</f>
        <v>28</v>
      </c>
      <c r="F7" s="22">
        <v>9</v>
      </c>
      <c r="G7" s="22">
        <v>15</v>
      </c>
      <c r="H7" s="20">
        <f>G7+F7</f>
        <v>24</v>
      </c>
      <c r="I7" s="22">
        <v>8</v>
      </c>
      <c r="J7" s="22">
        <v>3</v>
      </c>
      <c r="K7" s="20">
        <f>J7+I7</f>
        <v>11</v>
      </c>
      <c r="L7" s="22">
        <f>COUNTIFS([1]!Tableau6A2[sexe],"M",[1]!Tableau6A2[MOY],"&gt;=14",[1]!Tableau6A2[MOY],"&lt;16")</f>
        <v>0</v>
      </c>
      <c r="M7" s="22">
        <f>COUNTIFS([1]!Tableau6A2[sexe],"F",[1]!Tableau6A2[MOY],"&gt;=14",[1]!Tableau6A2[MOY],"&lt;16")</f>
        <v>0</v>
      </c>
      <c r="N7" s="21">
        <f>L7+M7</f>
        <v>0</v>
      </c>
    </row>
    <row r="8" spans="2:14" x14ac:dyDescent="0.25">
      <c r="B8" s="52"/>
      <c r="C8" s="70" t="s">
        <v>21</v>
      </c>
      <c r="D8" s="70"/>
      <c r="E8" s="70"/>
      <c r="F8" s="71" t="s">
        <v>20</v>
      </c>
      <c r="G8" s="71"/>
      <c r="H8" s="71"/>
      <c r="I8" s="47" t="s">
        <v>19</v>
      </c>
      <c r="J8" s="47"/>
      <c r="K8" s="47"/>
      <c r="L8" s="48" t="s">
        <v>18</v>
      </c>
      <c r="M8" s="48"/>
      <c r="N8" s="49"/>
    </row>
    <row r="9" spans="2:14" x14ac:dyDescent="0.25">
      <c r="B9" s="52"/>
      <c r="C9" s="20" t="s">
        <v>26</v>
      </c>
      <c r="D9" s="20" t="s">
        <v>27</v>
      </c>
      <c r="E9" s="20" t="s">
        <v>28</v>
      </c>
      <c r="F9" s="20" t="s">
        <v>26</v>
      </c>
      <c r="G9" s="20" t="s">
        <v>27</v>
      </c>
      <c r="H9" s="20" t="s">
        <v>28</v>
      </c>
      <c r="I9" s="20" t="s">
        <v>26</v>
      </c>
      <c r="J9" s="20" t="s">
        <v>27</v>
      </c>
      <c r="K9" s="20" t="s">
        <v>28</v>
      </c>
      <c r="L9" s="20" t="s">
        <v>26</v>
      </c>
      <c r="M9" s="20" t="s">
        <v>27</v>
      </c>
      <c r="N9" s="20" t="s">
        <v>28</v>
      </c>
    </row>
    <row r="10" spans="2:14" ht="15.75" thickBot="1" x14ac:dyDescent="0.3">
      <c r="B10" s="53"/>
      <c r="C10" s="23">
        <f>COUNTIFS([1]!Tableau6A2[sexe],"M",[1]!Tableau6A2[MOY],"&gt;=12",[1]!Tableau6A2[MOY],"&lt;14")</f>
        <v>0</v>
      </c>
      <c r="D10" s="23">
        <f>COUNTIFS([1]!Tableau6A2[sexe],"F",[1]!Tableau6A2[MOY],"&gt;=12",[1]!Tableau6A2[MOY],"&lt;14")</f>
        <v>2</v>
      </c>
      <c r="E10" s="24">
        <f>C10+D10</f>
        <v>2</v>
      </c>
      <c r="F10" s="23">
        <f>COUNTIFS([1]!Tableau6A2[sexe],"M",[1]!Tableau6A2[MOY],"&gt;=10",[1]!Tableau6A2[MOY],"&lt;20")</f>
        <v>1</v>
      </c>
      <c r="G10" s="23">
        <f>COUNTIFS([1]!Tableau6A2[sexe],"F",[1]!Tableau6A2[MOY],"&gt;=10",[1]!Tableau6A2[MOY],"&lt;=20")</f>
        <v>3</v>
      </c>
      <c r="H10" s="24">
        <f>F10+G10</f>
        <v>4</v>
      </c>
      <c r="I10" s="23">
        <f>COUNTIFS([1]!Tableau6A2[sexe],"M",[1]!Tableau6A2[MOY],"&gt;=7",[1]!Tableau6A2[MOY],"&lt;10")</f>
        <v>0</v>
      </c>
      <c r="J10" s="23">
        <f>COUNTIFS([1]!Tableau6A2[sexe],"F",[1]!Tableau6A2[MOY],"&gt;=7",[1]!Tableau6A2[MOY],"&lt;10")</f>
        <v>0</v>
      </c>
      <c r="K10" s="24">
        <f>I10+J10</f>
        <v>0</v>
      </c>
      <c r="L10" s="23">
        <f>COUNTIFS([1]!Tableau6A2[sexe],"M",[1]!Tableau6A2[MOY],"&gt;=0",[1]!Tableau6A2[MOY],"&lt;7")</f>
        <v>0</v>
      </c>
      <c r="M10" s="23">
        <f>COUNTIFS([1]!Tableau6A2[sexe],"F",[1]!Tableau6A2[MOY],"&gt;=0",[1]!Tableau6A2[MOY],"&lt;7")</f>
        <v>1</v>
      </c>
      <c r="N10" s="25">
        <f>M10+L10</f>
        <v>1</v>
      </c>
    </row>
  </sheetData>
  <mergeCells count="19">
    <mergeCell ref="B5:B10"/>
    <mergeCell ref="C5:E5"/>
    <mergeCell ref="F5:H5"/>
    <mergeCell ref="I5:K5"/>
    <mergeCell ref="L5:N5"/>
    <mergeCell ref="C8:E8"/>
    <mergeCell ref="F8:H8"/>
    <mergeCell ref="I8:K8"/>
    <mergeCell ref="L8:N8"/>
    <mergeCell ref="E1:K2"/>
    <mergeCell ref="B3:B4"/>
    <mergeCell ref="C3:D3"/>
    <mergeCell ref="F3:G3"/>
    <mergeCell ref="I3:J3"/>
    <mergeCell ref="K3:N3"/>
    <mergeCell ref="C4:E4"/>
    <mergeCell ref="F4:H4"/>
    <mergeCell ref="I4:J4"/>
    <mergeCell ref="K4:N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2D234-A357-451A-82F8-E37F56A21572}">
  <sheetPr codeName="Feuil5"/>
  <dimension ref="B1:N10"/>
  <sheetViews>
    <sheetView workbookViewId="0">
      <selection activeCell="E14" sqref="E14"/>
    </sheetView>
  </sheetViews>
  <sheetFormatPr baseColWidth="10" defaultRowHeight="15" x14ac:dyDescent="0.25"/>
  <sheetData>
    <row r="1" spans="2:14" x14ac:dyDescent="0.25">
      <c r="E1" s="50" t="s">
        <v>36</v>
      </c>
      <c r="F1" s="50"/>
      <c r="G1" s="50"/>
      <c r="H1" s="50"/>
      <c r="I1" s="50"/>
      <c r="J1" s="50"/>
      <c r="K1" s="50"/>
    </row>
    <row r="2" spans="2:14" ht="15.75" thickBot="1" x14ac:dyDescent="0.3">
      <c r="E2" s="51"/>
      <c r="F2" s="51"/>
      <c r="G2" s="51"/>
      <c r="H2" s="51"/>
      <c r="I2" s="51"/>
      <c r="J2" s="51"/>
      <c r="K2" s="51"/>
    </row>
    <row r="3" spans="2:14" ht="15" customHeight="1" x14ac:dyDescent="0.25">
      <c r="B3" s="73" t="s">
        <v>33</v>
      </c>
      <c r="C3" s="58" t="s">
        <v>22</v>
      </c>
      <c r="D3" s="58"/>
      <c r="E3" s="17">
        <v>12</v>
      </c>
      <c r="F3" s="59" t="s">
        <v>23</v>
      </c>
      <c r="G3" s="59"/>
      <c r="H3" s="18">
        <v>5</v>
      </c>
      <c r="I3" s="59" t="s">
        <v>24</v>
      </c>
      <c r="J3" s="59"/>
      <c r="K3" s="60" t="s">
        <v>13</v>
      </c>
      <c r="L3" s="60"/>
      <c r="M3" s="60"/>
      <c r="N3" s="61"/>
    </row>
    <row r="4" spans="2:14" ht="16.5" x14ac:dyDescent="0.25">
      <c r="B4" s="52"/>
      <c r="C4" s="72" t="s">
        <v>35</v>
      </c>
      <c r="D4" s="62"/>
      <c r="E4" s="63"/>
      <c r="F4" s="64" t="s">
        <v>34</v>
      </c>
      <c r="G4" s="64"/>
      <c r="H4" s="64"/>
      <c r="I4" s="65">
        <v>6</v>
      </c>
      <c r="J4" s="65"/>
      <c r="K4" s="66" t="str">
        <f>IF(I4&lt;6, "Annuler l'étude",IF(I4&lt;8, "REPRENDRE L'ETUDE",IF(I4&lt;10, "Insuffisant",IF(I4&lt;12, "L'étude promet",IF(I4&lt;14, "Assez bien",IF(I4&lt;16, " bien",IF(I4&lt;18, "Très bien","Excellent")))))))</f>
        <v>REPRENDRE L'ETUDE</v>
      </c>
      <c r="L4" s="66"/>
      <c r="M4" s="66"/>
      <c r="N4" s="67"/>
    </row>
    <row r="5" spans="2:14" ht="15" customHeight="1" x14ac:dyDescent="0.25">
      <c r="B5" s="52" t="s">
        <v>14</v>
      </c>
      <c r="C5" s="54" t="s">
        <v>3</v>
      </c>
      <c r="D5" s="54"/>
      <c r="E5" s="54"/>
      <c r="F5" s="55" t="s">
        <v>4</v>
      </c>
      <c r="G5" s="55"/>
      <c r="H5" s="55"/>
      <c r="I5" s="56" t="s">
        <v>16</v>
      </c>
      <c r="J5" s="56"/>
      <c r="K5" s="56"/>
      <c r="L5" s="68" t="s">
        <v>17</v>
      </c>
      <c r="M5" s="68"/>
      <c r="N5" s="69"/>
    </row>
    <row r="6" spans="2:14" x14ac:dyDescent="0.25">
      <c r="B6" s="52"/>
      <c r="C6" s="20" t="s">
        <v>26</v>
      </c>
      <c r="D6" s="20" t="s">
        <v>27</v>
      </c>
      <c r="E6" s="20" t="s">
        <v>28</v>
      </c>
      <c r="F6" s="20" t="s">
        <v>26</v>
      </c>
      <c r="G6" s="20" t="s">
        <v>27</v>
      </c>
      <c r="H6" s="20" t="s">
        <v>28</v>
      </c>
      <c r="I6" s="20" t="s">
        <v>26</v>
      </c>
      <c r="J6" s="20" t="s">
        <v>27</v>
      </c>
      <c r="K6" s="20" t="s">
        <v>28</v>
      </c>
      <c r="L6" s="20" t="s">
        <v>26</v>
      </c>
      <c r="M6" s="20" t="s">
        <v>27</v>
      </c>
      <c r="N6" s="20" t="s">
        <v>28</v>
      </c>
    </row>
    <row r="7" spans="2:14" x14ac:dyDescent="0.25">
      <c r="B7" s="52"/>
      <c r="C7" s="22">
        <v>11</v>
      </c>
      <c r="D7" s="22">
        <v>15</v>
      </c>
      <c r="E7" s="20">
        <f>C7+D7</f>
        <v>26</v>
      </c>
      <c r="F7" s="22">
        <v>2</v>
      </c>
      <c r="G7" s="22">
        <v>7</v>
      </c>
      <c r="H7" s="20">
        <f>G7+F7</f>
        <v>9</v>
      </c>
      <c r="I7" s="22">
        <v>4</v>
      </c>
      <c r="J7" s="22">
        <v>2</v>
      </c>
      <c r="K7" s="20">
        <f>J7+I7</f>
        <v>6</v>
      </c>
      <c r="L7" s="22">
        <v>1</v>
      </c>
      <c r="M7" s="22">
        <v>1</v>
      </c>
      <c r="N7" s="21">
        <f>L7+M7</f>
        <v>2</v>
      </c>
    </row>
    <row r="8" spans="2:14" x14ac:dyDescent="0.25">
      <c r="B8" s="52"/>
      <c r="C8" s="70" t="s">
        <v>21</v>
      </c>
      <c r="D8" s="70"/>
      <c r="E8" s="70"/>
      <c r="F8" s="71" t="s">
        <v>20</v>
      </c>
      <c r="G8" s="71"/>
      <c r="H8" s="71"/>
      <c r="I8" s="47" t="s">
        <v>19</v>
      </c>
      <c r="J8" s="47"/>
      <c r="K8" s="47"/>
      <c r="L8" s="48" t="s">
        <v>18</v>
      </c>
      <c r="M8" s="48"/>
      <c r="N8" s="49"/>
    </row>
    <row r="9" spans="2:14" x14ac:dyDescent="0.25">
      <c r="B9" s="52"/>
      <c r="C9" s="20" t="s">
        <v>26</v>
      </c>
      <c r="D9" s="20" t="s">
        <v>27</v>
      </c>
      <c r="E9" s="20" t="s">
        <v>28</v>
      </c>
      <c r="F9" s="20" t="s">
        <v>26</v>
      </c>
      <c r="G9" s="20" t="s">
        <v>27</v>
      </c>
      <c r="H9" s="20" t="s">
        <v>28</v>
      </c>
      <c r="I9" s="20" t="s">
        <v>26</v>
      </c>
      <c r="J9" s="20" t="s">
        <v>27</v>
      </c>
      <c r="K9" s="20" t="s">
        <v>28</v>
      </c>
      <c r="L9" s="20" t="s">
        <v>26</v>
      </c>
      <c r="M9" s="20" t="s">
        <v>27</v>
      </c>
      <c r="N9" s="20" t="s">
        <v>28</v>
      </c>
    </row>
    <row r="10" spans="2:14" ht="15.75" thickBot="1" x14ac:dyDescent="0.3">
      <c r="B10" s="53"/>
      <c r="C10" s="23">
        <v>12</v>
      </c>
      <c r="D10" s="23">
        <v>0</v>
      </c>
      <c r="E10" s="24">
        <f>C10+D10</f>
        <v>12</v>
      </c>
      <c r="F10" s="23">
        <v>11</v>
      </c>
      <c r="G10" s="23">
        <v>17</v>
      </c>
      <c r="H10" s="24">
        <f>F10+G10</f>
        <v>28</v>
      </c>
      <c r="I10" s="23">
        <f>COUNTIFS([1]!Tableau6A2[sexe],"M",[1]!Tableau6A2[MOY],"&gt;=7",[1]!Tableau6A2[MOY],"&lt;10")</f>
        <v>0</v>
      </c>
      <c r="J10" s="23">
        <f>COUNTIFS([1]!Tableau6A2[sexe],"F",[1]!Tableau6A2[MOY],"&gt;=7",[1]!Tableau6A2[MOY],"&lt;10")</f>
        <v>0</v>
      </c>
      <c r="K10" s="24">
        <f>I10+J10</f>
        <v>0</v>
      </c>
      <c r="L10" s="23">
        <v>3</v>
      </c>
      <c r="M10" s="23">
        <f>COUNTIFS([1]!Tableau6A2[sexe],"F",[1]!Tableau6A2[MOY],"&gt;=0",[1]!Tableau6A2[MOY],"&lt;7")</f>
        <v>1</v>
      </c>
      <c r="N10" s="25">
        <f>M10+L10</f>
        <v>4</v>
      </c>
    </row>
  </sheetData>
  <mergeCells count="19">
    <mergeCell ref="B5:B10"/>
    <mergeCell ref="C5:E5"/>
    <mergeCell ref="F5:H5"/>
    <mergeCell ref="I5:K5"/>
    <mergeCell ref="L5:N5"/>
    <mergeCell ref="C8:E8"/>
    <mergeCell ref="F8:H8"/>
    <mergeCell ref="I8:K8"/>
    <mergeCell ref="L8:N8"/>
    <mergeCell ref="E1:K2"/>
    <mergeCell ref="B3:B4"/>
    <mergeCell ref="C3:D3"/>
    <mergeCell ref="F3:G3"/>
    <mergeCell ref="I3:J3"/>
    <mergeCell ref="K3:N3"/>
    <mergeCell ref="C4:E4"/>
    <mergeCell ref="F4:H4"/>
    <mergeCell ref="I4:J4"/>
    <mergeCell ref="K4:N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7B60D-371D-465A-A159-2B04ACE964FC}">
  <sheetPr codeName="Feuil1"/>
  <dimension ref="B1:Z13"/>
  <sheetViews>
    <sheetView tabSelected="1" zoomScaleNormal="100" workbookViewId="0">
      <selection activeCell="AB13" sqref="AB13"/>
    </sheetView>
  </sheetViews>
  <sheetFormatPr baseColWidth="10" defaultRowHeight="15" x14ac:dyDescent="0.25"/>
  <cols>
    <col min="1" max="1" width="2.5703125" customWidth="1"/>
    <col min="2" max="2" width="6.42578125" customWidth="1"/>
    <col min="3" max="23" width="5.5703125" customWidth="1"/>
    <col min="24" max="26" width="4.85546875" customWidth="1"/>
  </cols>
  <sheetData>
    <row r="1" spans="2:26" ht="12" customHeight="1" thickBot="1" x14ac:dyDescent="0.3"/>
    <row r="2" spans="2:26" ht="14.25" customHeight="1" thickBot="1" x14ac:dyDescent="0.3">
      <c r="D2" s="1" t="s">
        <v>0</v>
      </c>
      <c r="E2" s="1"/>
      <c r="F2" s="74" t="s">
        <v>1</v>
      </c>
      <c r="G2" s="75"/>
      <c r="H2" s="75"/>
      <c r="I2" s="75"/>
      <c r="J2" s="75"/>
      <c r="K2" s="75"/>
      <c r="L2" s="75"/>
      <c r="M2" s="75"/>
      <c r="N2" s="75"/>
      <c r="O2" s="75"/>
      <c r="P2" s="75"/>
      <c r="Q2" s="76"/>
      <c r="R2" s="77" t="s">
        <v>2</v>
      </c>
      <c r="S2" s="78"/>
      <c r="T2" s="78"/>
      <c r="U2" s="78"/>
      <c r="V2" s="79"/>
      <c r="W2" s="1"/>
      <c r="X2" s="1"/>
    </row>
    <row r="3" spans="2:26" ht="15.75" thickBot="1" x14ac:dyDescent="0.3"/>
    <row r="4" spans="2:26" s="2" customFormat="1" ht="21" customHeight="1" thickTop="1" thickBot="1" x14ac:dyDescent="0.25">
      <c r="B4" s="80" t="s">
        <v>29</v>
      </c>
      <c r="C4" s="82" t="s">
        <v>3</v>
      </c>
      <c r="D4" s="83"/>
      <c r="E4" s="84"/>
      <c r="F4" s="85" t="s">
        <v>4</v>
      </c>
      <c r="G4" s="86"/>
      <c r="H4" s="87"/>
      <c r="I4" s="88" t="s">
        <v>5</v>
      </c>
      <c r="J4" s="89"/>
      <c r="K4" s="90"/>
      <c r="L4" s="91" t="s">
        <v>6</v>
      </c>
      <c r="M4" s="92"/>
      <c r="N4" s="93"/>
      <c r="O4" s="94" t="s">
        <v>7</v>
      </c>
      <c r="P4" s="95"/>
      <c r="Q4" s="96"/>
      <c r="R4" s="97" t="s">
        <v>8</v>
      </c>
      <c r="S4" s="98"/>
      <c r="T4" s="99"/>
      <c r="U4" s="100" t="s">
        <v>9</v>
      </c>
      <c r="V4" s="101"/>
      <c r="W4" s="102"/>
      <c r="X4" s="103" t="s">
        <v>10</v>
      </c>
      <c r="Y4" s="104"/>
      <c r="Z4" s="105"/>
    </row>
    <row r="5" spans="2:26" ht="21" customHeight="1" thickBot="1" x14ac:dyDescent="0.3">
      <c r="B5" s="81"/>
      <c r="C5" s="26" t="s">
        <v>26</v>
      </c>
      <c r="D5" s="27" t="s">
        <v>27</v>
      </c>
      <c r="E5" s="27" t="s">
        <v>28</v>
      </c>
      <c r="F5" s="27" t="s">
        <v>26</v>
      </c>
      <c r="G5" s="27" t="s">
        <v>27</v>
      </c>
      <c r="H5" s="27" t="s">
        <v>28</v>
      </c>
      <c r="I5" s="27" t="s">
        <v>26</v>
      </c>
      <c r="J5" s="27" t="s">
        <v>27</v>
      </c>
      <c r="K5" s="27" t="s">
        <v>28</v>
      </c>
      <c r="L5" s="27" t="s">
        <v>26</v>
      </c>
      <c r="M5" s="27" t="s">
        <v>27</v>
      </c>
      <c r="N5" s="27" t="s">
        <v>28</v>
      </c>
      <c r="O5" s="27" t="s">
        <v>26</v>
      </c>
      <c r="P5" s="27" t="s">
        <v>27</v>
      </c>
      <c r="Q5" s="27" t="s">
        <v>28</v>
      </c>
      <c r="R5" s="27" t="s">
        <v>26</v>
      </c>
      <c r="S5" s="27" t="s">
        <v>27</v>
      </c>
      <c r="T5" s="27" t="s">
        <v>28</v>
      </c>
      <c r="U5" s="27" t="s">
        <v>26</v>
      </c>
      <c r="V5" s="27" t="s">
        <v>27</v>
      </c>
      <c r="W5" s="27" t="s">
        <v>28</v>
      </c>
      <c r="X5" s="27" t="s">
        <v>26</v>
      </c>
      <c r="Y5" s="27" t="s">
        <v>27</v>
      </c>
      <c r="Z5" s="28" t="s">
        <v>28</v>
      </c>
    </row>
    <row r="6" spans="2:26" ht="21" customHeight="1" thickBot="1" x14ac:dyDescent="0.3">
      <c r="B6" s="29" t="s">
        <v>30</v>
      </c>
      <c r="C6" s="34"/>
      <c r="D6" s="35"/>
      <c r="E6" s="36"/>
      <c r="F6" s="34"/>
      <c r="G6" s="35"/>
      <c r="H6" s="36"/>
      <c r="I6" s="34"/>
      <c r="J6" s="35"/>
      <c r="K6" s="36"/>
      <c r="L6" s="34"/>
      <c r="M6" s="35"/>
      <c r="N6" s="37"/>
      <c r="O6" s="38"/>
      <c r="P6" s="39"/>
      <c r="Q6" s="40"/>
      <c r="R6" s="38"/>
      <c r="S6" s="39"/>
      <c r="T6" s="40"/>
      <c r="U6" s="38"/>
      <c r="V6" s="41"/>
      <c r="W6" s="40"/>
      <c r="X6" s="38"/>
      <c r="Y6" s="39"/>
      <c r="Z6" s="40"/>
    </row>
    <row r="7" spans="2:26" ht="21" customHeight="1" thickTop="1" thickBot="1" x14ac:dyDescent="0.3">
      <c r="B7" s="30"/>
      <c r="C7" s="106" t="s">
        <v>22</v>
      </c>
      <c r="D7" s="107"/>
      <c r="E7" s="108"/>
      <c r="F7" s="32"/>
      <c r="G7" s="109"/>
      <c r="H7" s="109"/>
      <c r="I7" s="109"/>
      <c r="J7" s="110" t="s">
        <v>23</v>
      </c>
      <c r="K7" s="110"/>
      <c r="L7" s="110"/>
      <c r="M7" s="110"/>
      <c r="N7" s="13"/>
      <c r="O7" s="111"/>
      <c r="P7" s="112"/>
      <c r="Q7" s="113"/>
      <c r="R7" s="114" t="s">
        <v>25</v>
      </c>
      <c r="S7" s="115"/>
      <c r="T7" s="115"/>
      <c r="U7" s="116"/>
      <c r="V7" s="31"/>
      <c r="W7" s="15" t="s">
        <v>12</v>
      </c>
      <c r="X7" s="117"/>
      <c r="Y7" s="118"/>
      <c r="Z7" s="119"/>
    </row>
    <row r="8" spans="2:26" ht="21" customHeight="1" thickBot="1" x14ac:dyDescent="0.3">
      <c r="B8" s="44" t="s">
        <v>31</v>
      </c>
      <c r="C8" s="3"/>
      <c r="D8" s="4"/>
      <c r="E8" s="5"/>
      <c r="F8" s="3"/>
      <c r="G8" s="4"/>
      <c r="H8" s="5"/>
      <c r="I8" s="3"/>
      <c r="J8" s="4"/>
      <c r="K8" s="5"/>
      <c r="L8" s="3"/>
      <c r="M8" s="4"/>
      <c r="N8" s="6"/>
      <c r="O8" s="7"/>
      <c r="P8" s="8"/>
      <c r="Q8" s="9"/>
      <c r="R8" s="7"/>
      <c r="S8" s="8"/>
      <c r="T8" s="10"/>
      <c r="U8" s="7"/>
      <c r="V8" s="11"/>
      <c r="W8" s="10"/>
      <c r="X8" s="7"/>
      <c r="Y8" s="8"/>
      <c r="Z8" s="9"/>
    </row>
    <row r="9" spans="2:26" ht="21" customHeight="1" thickTop="1" thickBot="1" x14ac:dyDescent="0.3">
      <c r="B9" s="45"/>
      <c r="C9" s="106" t="s">
        <v>22</v>
      </c>
      <c r="D9" s="107"/>
      <c r="E9" s="108"/>
      <c r="F9" s="33"/>
      <c r="G9" s="109"/>
      <c r="H9" s="109"/>
      <c r="I9" s="109"/>
      <c r="J9" s="110" t="s">
        <v>23</v>
      </c>
      <c r="K9" s="110"/>
      <c r="L9" s="110"/>
      <c r="M9" s="110"/>
      <c r="N9" s="13"/>
      <c r="O9" s="111"/>
      <c r="P9" s="112"/>
      <c r="Q9" s="113"/>
      <c r="R9" s="114" t="s">
        <v>25</v>
      </c>
      <c r="S9" s="115"/>
      <c r="T9" s="115"/>
      <c r="U9" s="116"/>
      <c r="V9" s="46"/>
      <c r="W9" s="15" t="s">
        <v>12</v>
      </c>
      <c r="X9" s="117"/>
      <c r="Y9" s="118"/>
      <c r="Z9" s="119"/>
    </row>
    <row r="10" spans="2:26" ht="21" customHeight="1" thickTop="1" thickBot="1" x14ac:dyDescent="0.3">
      <c r="B10" s="44" t="s">
        <v>32</v>
      </c>
      <c r="C10" s="3"/>
      <c r="D10" s="4"/>
      <c r="E10" s="5"/>
      <c r="F10" s="3"/>
      <c r="G10" s="4"/>
      <c r="H10" s="5"/>
      <c r="I10" s="3"/>
      <c r="J10" s="4"/>
      <c r="K10" s="5"/>
      <c r="L10" s="3"/>
      <c r="M10" s="4"/>
      <c r="N10" s="6"/>
      <c r="O10" s="7"/>
      <c r="P10" s="8"/>
      <c r="Q10" s="9"/>
      <c r="R10" s="7"/>
      <c r="S10" s="8"/>
      <c r="T10" s="10"/>
      <c r="U10" s="7"/>
      <c r="V10" s="11"/>
      <c r="W10" s="10"/>
      <c r="X10" s="7"/>
      <c r="Y10" s="8"/>
      <c r="Z10" s="9"/>
    </row>
    <row r="11" spans="2:26" ht="21" customHeight="1" thickTop="1" thickBot="1" x14ac:dyDescent="0.3">
      <c r="B11" s="30"/>
      <c r="C11" s="106" t="s">
        <v>22</v>
      </c>
      <c r="D11" s="107"/>
      <c r="E11" s="108"/>
      <c r="F11" s="33"/>
      <c r="G11" s="120"/>
      <c r="H11" s="121"/>
      <c r="I11" s="122"/>
      <c r="J11" s="110" t="s">
        <v>23</v>
      </c>
      <c r="K11" s="110"/>
      <c r="L11" s="110"/>
      <c r="M11" s="110"/>
      <c r="N11" s="13"/>
      <c r="O11" s="123"/>
      <c r="P11" s="124"/>
      <c r="Q11" s="125"/>
      <c r="R11" s="114" t="s">
        <v>25</v>
      </c>
      <c r="S11" s="115"/>
      <c r="T11" s="115"/>
      <c r="U11" s="116"/>
      <c r="V11" s="14"/>
      <c r="W11" s="15" t="s">
        <v>12</v>
      </c>
      <c r="X11" s="126"/>
      <c r="Y11" s="127"/>
      <c r="Z11" s="128"/>
    </row>
    <row r="12" spans="2:26" ht="21" customHeight="1" thickBot="1" x14ac:dyDescent="0.3">
      <c r="B12" s="29" t="s">
        <v>33</v>
      </c>
      <c r="C12" s="3"/>
      <c r="D12" s="4"/>
      <c r="E12" s="5"/>
      <c r="F12" s="3"/>
      <c r="G12" s="4"/>
      <c r="H12" s="5"/>
      <c r="I12" s="3"/>
      <c r="J12" s="4"/>
      <c r="K12" s="5"/>
      <c r="L12" s="3"/>
      <c r="M12" s="4"/>
      <c r="N12" s="6"/>
      <c r="O12" s="7"/>
      <c r="P12" s="8"/>
      <c r="Q12" s="9"/>
      <c r="R12" s="7"/>
      <c r="S12" s="8"/>
      <c r="T12" s="10"/>
      <c r="U12" s="7"/>
      <c r="V12" s="11"/>
      <c r="W12" s="10"/>
      <c r="X12" s="7"/>
      <c r="Y12" s="8"/>
      <c r="Z12" s="9"/>
    </row>
    <row r="13" spans="2:26" ht="21" customHeight="1" thickTop="1" thickBot="1" x14ac:dyDescent="0.3">
      <c r="B13" s="30"/>
      <c r="C13" s="106" t="s">
        <v>22</v>
      </c>
      <c r="D13" s="107"/>
      <c r="E13" s="108"/>
      <c r="F13" s="12"/>
      <c r="G13" s="132"/>
      <c r="H13" s="132"/>
      <c r="I13" s="132"/>
      <c r="J13" s="110" t="s">
        <v>23</v>
      </c>
      <c r="K13" s="110"/>
      <c r="L13" s="110"/>
      <c r="M13" s="110"/>
      <c r="N13" s="13"/>
      <c r="O13" s="133"/>
      <c r="P13" s="134"/>
      <c r="Q13" s="135"/>
      <c r="R13" s="114" t="s">
        <v>25</v>
      </c>
      <c r="S13" s="115"/>
      <c r="T13" s="115"/>
      <c r="U13" s="116"/>
      <c r="V13" s="14"/>
      <c r="W13" s="15" t="s">
        <v>12</v>
      </c>
      <c r="X13" s="129"/>
      <c r="Y13" s="130"/>
      <c r="Z13" s="131"/>
    </row>
  </sheetData>
  <mergeCells count="35">
    <mergeCell ref="X13:Z13"/>
    <mergeCell ref="C13:E13"/>
    <mergeCell ref="G13:I13"/>
    <mergeCell ref="J13:M13"/>
    <mergeCell ref="O13:Q13"/>
    <mergeCell ref="R13:U13"/>
    <mergeCell ref="X9:Z9"/>
    <mergeCell ref="C11:E11"/>
    <mergeCell ref="G11:I11"/>
    <mergeCell ref="J11:M11"/>
    <mergeCell ref="O11:Q11"/>
    <mergeCell ref="R11:U11"/>
    <mergeCell ref="X11:Z11"/>
    <mergeCell ref="C9:E9"/>
    <mergeCell ref="G9:I9"/>
    <mergeCell ref="J9:M9"/>
    <mergeCell ref="O9:Q9"/>
    <mergeCell ref="R9:U9"/>
    <mergeCell ref="X4:Z4"/>
    <mergeCell ref="C7:E7"/>
    <mergeCell ref="G7:I7"/>
    <mergeCell ref="J7:M7"/>
    <mergeCell ref="O7:Q7"/>
    <mergeCell ref="R7:U7"/>
    <mergeCell ref="X7:Z7"/>
    <mergeCell ref="F2:Q2"/>
    <mergeCell ref="R2:V2"/>
    <mergeCell ref="B4:B5"/>
    <mergeCell ref="C4:E4"/>
    <mergeCell ref="F4:H4"/>
    <mergeCell ref="I4:K4"/>
    <mergeCell ref="L4:N4"/>
    <mergeCell ref="O4:Q4"/>
    <mergeCell ref="R4:T4"/>
    <mergeCell ref="U4:W4"/>
  </mergeCells>
  <pageMargins left="0.25" right="0.22916666666666666" top="0.75" bottom="0.2812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ilan_Tri">
                <anchor moveWithCells="1" sizeWithCells="1">
                  <from>
                    <xdr:col>27</xdr:col>
                    <xdr:colOff>47625</xdr:colOff>
                    <xdr:row>8</xdr:row>
                    <xdr:rowOff>85725</xdr:rowOff>
                  </from>
                  <to>
                    <xdr:col>28</xdr:col>
                    <xdr:colOff>495300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Z1</vt:lpstr>
      <vt:lpstr>Z2</vt:lpstr>
      <vt:lpstr>Z3</vt:lpstr>
      <vt:lpstr>Z4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Kpièrinaon Clotaire SOME</dc:creator>
  <cp:lastModifiedBy>Kpièrinaon Clotaire SOME</cp:lastModifiedBy>
  <dcterms:created xsi:type="dcterms:W3CDTF">2023-03-29T12:19:11Z</dcterms:created>
  <dcterms:modified xsi:type="dcterms:W3CDTF">2023-03-30T10:13:28Z</dcterms:modified>
</cp:coreProperties>
</file>