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p\Desktop\macro clo\"/>
    </mc:Choice>
  </mc:AlternateContent>
  <xr:revisionPtr revIDLastSave="0" documentId="13_ncr:1_{7DBDAD36-BB74-43BB-8D93-7F1C92CAF6A1}" xr6:coauthVersionLast="47" xr6:coauthVersionMax="47" xr10:uidLastSave="{00000000-0000-0000-0000-000000000000}"/>
  <bookViews>
    <workbookView xWindow="-120" yWindow="-120" windowWidth="20730" windowHeight="11160" tabRatio="599" activeTab="1" xr2:uid="{00000000-000D-0000-FFFF-FFFF00000000}"/>
  </bookViews>
  <sheets>
    <sheet name="BASE DE DONNEE" sheetId="1" r:id="rId1"/>
    <sheet name="Rep1" sheetId="10" r:id="rId2"/>
    <sheet name="Rep2" sheetId="11" r:id="rId3"/>
    <sheet name="Z1" sheetId="5" r:id="rId4"/>
    <sheet name="Z2" sheetId="9" r:id="rId5"/>
    <sheet name="vérificateur" sheetId="7" r:id="rId6"/>
  </sheets>
  <definedNames>
    <definedName name="_xlnm._FilterDatabase" localSheetId="5" hidden="1">vérificateur!#REF!</definedName>
    <definedName name="_xlnm._FilterDatabase" localSheetId="3" hidden="1">'Z1'!#REF!</definedName>
    <definedName name="_xlnm._FilterDatabase" localSheetId="4" hidden="1">'Z2'!#REF!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Q7" i="9" l="1"/>
  <c r="M7" i="9"/>
  <c r="N7" i="9" s="1"/>
  <c r="I7" i="9"/>
  <c r="J7" i="9" s="1"/>
  <c r="Q6" i="9"/>
  <c r="M6" i="9"/>
  <c r="N6" i="9" s="1"/>
  <c r="I6" i="9"/>
  <c r="J6" i="9" s="1"/>
  <c r="Q5" i="9"/>
  <c r="M5" i="9"/>
  <c r="N5" i="9" s="1"/>
  <c r="I5" i="9"/>
  <c r="J5" i="9" s="1"/>
  <c r="Q4" i="9"/>
  <c r="M4" i="9"/>
  <c r="N4" i="9" s="1"/>
  <c r="I4" i="9"/>
  <c r="J4" i="9" s="1"/>
  <c r="I7" i="5" l="1"/>
  <c r="J7" i="5" s="1"/>
  <c r="M7" i="5"/>
  <c r="N7" i="5" s="1"/>
  <c r="Q7" i="5"/>
  <c r="I6" i="5"/>
  <c r="J6" i="5" s="1"/>
  <c r="M6" i="5"/>
  <c r="N6" i="5" s="1"/>
  <c r="Q6" i="5"/>
  <c r="I5" i="5"/>
  <c r="J5" i="5" s="1"/>
  <c r="M5" i="5"/>
  <c r="N5" i="5" s="1"/>
  <c r="Q5" i="5"/>
  <c r="I4" i="5"/>
  <c r="J4" i="5" s="1"/>
  <c r="M4" i="5"/>
  <c r="N4" i="5" s="1"/>
  <c r="Q4" i="5"/>
</calcChain>
</file>

<file path=xl/sharedStrings.xml><?xml version="1.0" encoding="utf-8"?>
<sst xmlns="http://schemas.openxmlformats.org/spreadsheetml/2006/main" count="175" uniqueCount="59">
  <si>
    <t>Pnd</t>
  </si>
  <si>
    <t>F1</t>
  </si>
  <si>
    <t xml:space="preserve">H1 </t>
  </si>
  <si>
    <t>H  2</t>
  </si>
  <si>
    <t xml:space="preserve">A 1 </t>
  </si>
  <si>
    <t xml:space="preserve">A 2 </t>
  </si>
  <si>
    <t>Pnd2</t>
  </si>
  <si>
    <t>FR1</t>
  </si>
  <si>
    <t>FR2</t>
  </si>
  <si>
    <t>MAIS</t>
  </si>
  <si>
    <t>ARC</t>
  </si>
  <si>
    <t>Cof3</t>
  </si>
  <si>
    <t>Cof2</t>
  </si>
  <si>
    <t>Cof</t>
  </si>
  <si>
    <t>manioc</t>
  </si>
  <si>
    <t>Nom</t>
  </si>
  <si>
    <t>Colonne4</t>
  </si>
  <si>
    <t>Colonne5</t>
  </si>
  <si>
    <t>ANNEE 2023</t>
  </si>
  <si>
    <t>PRODUITS</t>
  </si>
  <si>
    <t>karot</t>
  </si>
  <si>
    <t>harocot</t>
  </si>
  <si>
    <t>Blé</t>
  </si>
  <si>
    <t>Debut de RECOLTE</t>
  </si>
  <si>
    <t>BBA H71</t>
  </si>
  <si>
    <t>GZIKIOOKER</t>
  </si>
  <si>
    <t>AYEIOIROITZ</t>
  </si>
  <si>
    <t>HZIZIZIIZ</t>
  </si>
  <si>
    <t>TEIZOAPAEY</t>
  </si>
  <si>
    <t>ZIZIZUIUR</t>
  </si>
  <si>
    <t>TAIAIAIKKZ</t>
  </si>
  <si>
    <t>AHJZKELMR</t>
  </si>
  <si>
    <t>BAKZLEMR</t>
  </si>
  <si>
    <t>HEZJKEKZKZ</t>
  </si>
  <si>
    <t>FEJDI4</t>
  </si>
  <si>
    <t>TDJDFI5</t>
  </si>
  <si>
    <t>ZYUEIROTP</t>
  </si>
  <si>
    <t>QYHEUIROL</t>
  </si>
  <si>
    <t>ZYEJUTNGI</t>
  </si>
  <si>
    <t>FZYZIEI7</t>
  </si>
  <si>
    <t>HDHDJDJJF</t>
  </si>
  <si>
    <t>DHFJFJKH</t>
  </si>
  <si>
    <t>HQJSKSKD</t>
  </si>
  <si>
    <t>HVU</t>
  </si>
  <si>
    <t>PPLCA</t>
  </si>
  <si>
    <t>DEBUT DE RECOLTE</t>
  </si>
  <si>
    <t>Zone de stockage</t>
  </si>
  <si>
    <t>22/12/2022</t>
  </si>
  <si>
    <t>30/12/2022</t>
  </si>
  <si>
    <t>Colonne1</t>
  </si>
  <si>
    <t>rdbt</t>
  </si>
  <si>
    <t>redbt</t>
  </si>
  <si>
    <t>Colonne2</t>
  </si>
  <si>
    <t>F</t>
  </si>
  <si>
    <t>M</t>
  </si>
  <si>
    <t>A 1</t>
  </si>
  <si>
    <t>Periode 1</t>
  </si>
  <si>
    <t>Rep1</t>
  </si>
  <si>
    <t>Rep2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</si>
</sst>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Bodoni MT"/>
      <family val="1"/>
    </font>
    <font>
      <b/>
      <sz val="10"/>
      <color theme="1"/>
      <name val="Bodoni MT"/>
      <family val="1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4"/>
      <color theme="1"/>
      <name val="Arial Black"/>
      <family val="2"/>
    </font>
    <font>
      <sz val="8"/>
      <name val="Calibri"/>
      <family val="2"/>
      <scheme val="minor"/>
    </font>
    <font>
      <b/>
      <sz val="11"/>
      <color theme="1"/>
      <name val="Cambria"/>
      <family val="1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rgb="FF000000"/>
      <name val="Calibri"/>
      <family val="2"/>
    </font>
    <font>
      <sz val="11"/>
      <color theme="1"/>
      <name val="Calibri"/>
      <scheme val="minor"/>
    </font>
    <font>
      <sz val="9"/>
      <color theme="1"/>
      <name val="Calibri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theme="5" tint="0.39997558519241921"/>
      </left>
      <right style="thin">
        <color theme="5" tint="0.39997558519241921"/>
      </right>
      <top/>
      <bottom style="thin">
        <color theme="5" tint="0.3999755851924192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0" fillId="0" borderId="0" xfId="0" applyProtection="1">
      <protection locked="0"/>
    </xf>
    <xf numFmtId="0" fontId="2" fillId="6" borderId="5" xfId="0" applyFont="1" applyFill="1" applyBorder="1" applyAlignment="1" applyProtection="1">
      <alignment horizontal="center" vertical="center"/>
      <protection locked="0"/>
    </xf>
    <xf numFmtId="2" fontId="4" fillId="8" borderId="1" xfId="0" applyNumberFormat="1" applyFont="1" applyFill="1" applyBorder="1"/>
    <xf numFmtId="0" fontId="5" fillId="3" borderId="1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horizontal="center" vertical="top"/>
      <protection locked="0"/>
    </xf>
    <xf numFmtId="0" fontId="5" fillId="4" borderId="5" xfId="0" applyFont="1" applyFill="1" applyBorder="1" applyAlignment="1" applyProtection="1">
      <alignment horizontal="center" vertical="center"/>
      <protection locked="0"/>
    </xf>
    <xf numFmtId="0" fontId="5" fillId="6" borderId="5" xfId="0" applyFont="1" applyFill="1" applyBorder="1" applyAlignment="1" applyProtection="1">
      <alignment horizontal="center" vertical="center"/>
      <protection locked="0"/>
    </xf>
    <xf numFmtId="0" fontId="5" fillId="3" borderId="2" xfId="0" applyFont="1" applyFill="1" applyBorder="1" applyAlignment="1" applyProtection="1">
      <alignment vertical="center"/>
      <protection locked="0"/>
    </xf>
    <xf numFmtId="0" fontId="5" fillId="3" borderId="1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6" borderId="1" xfId="0" applyFont="1" applyFill="1" applyBorder="1" applyProtection="1">
      <protection locked="0"/>
    </xf>
    <xf numFmtId="2" fontId="0" fillId="0" borderId="0" xfId="0" applyNumberFormat="1" applyProtection="1">
      <protection locked="0"/>
    </xf>
    <xf numFmtId="0" fontId="9" fillId="9" borderId="9" xfId="0" applyFont="1" applyFill="1" applyBorder="1" applyProtection="1">
      <protection locked="0"/>
    </xf>
    <xf numFmtId="0" fontId="0" fillId="0" borderId="0" xfId="0" applyAlignment="1">
      <alignment horizontal="center" vertical="center"/>
    </xf>
    <xf numFmtId="0" fontId="2" fillId="3" borderId="7" xfId="0" applyFont="1" applyFill="1" applyBorder="1" applyAlignment="1" applyProtection="1">
      <alignment vertical="center"/>
      <protection locked="0"/>
    </xf>
    <xf numFmtId="2" fontId="0" fillId="7" borderId="9" xfId="0" applyNumberFormat="1" applyFill="1" applyBorder="1" applyProtection="1">
      <protection locked="0"/>
    </xf>
    <xf numFmtId="14" fontId="0" fillId="7" borderId="9" xfId="0" applyNumberFormat="1" applyFill="1" applyBorder="1" applyProtection="1">
      <protection locked="0"/>
    </xf>
    <xf numFmtId="0" fontId="1" fillId="7" borderId="9" xfId="0" applyFont="1" applyFill="1" applyBorder="1" applyAlignment="1" applyProtection="1">
      <alignment horizontal="center" vertical="center"/>
      <protection locked="0"/>
    </xf>
    <xf numFmtId="2" fontId="0" fillId="7" borderId="14" xfId="0" applyNumberFormat="1" applyFill="1" applyBorder="1" applyProtection="1">
      <protection locked="0"/>
    </xf>
    <xf numFmtId="14" fontId="0" fillId="7" borderId="14" xfId="0" applyNumberFormat="1" applyFill="1" applyBorder="1" applyProtection="1">
      <protection locked="0"/>
    </xf>
    <xf numFmtId="0" fontId="5" fillId="7" borderId="3" xfId="0" applyFont="1" applyFill="1" applyBorder="1" applyAlignment="1" applyProtection="1">
      <alignment horizontal="center" vertical="center"/>
      <protection locked="0"/>
    </xf>
    <xf numFmtId="0" fontId="5" fillId="7" borderId="3" xfId="0" applyFont="1" applyFill="1" applyBorder="1" applyAlignment="1" applyProtection="1">
      <alignment horizontal="center" vertical="center" wrapText="1"/>
      <protection locked="0"/>
    </xf>
    <xf numFmtId="0" fontId="5" fillId="7" borderId="4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9" fillId="9" borderId="14" xfId="0" applyFont="1" applyFill="1" applyBorder="1" applyProtection="1"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14" fontId="0" fillId="6" borderId="1" xfId="0" applyNumberFormat="1" applyFill="1" applyBorder="1" applyAlignment="1" applyProtection="1">
      <alignment horizontal="left"/>
      <protection locked="0"/>
    </xf>
    <xf numFmtId="2" fontId="4" fillId="5" borderId="1" xfId="0" applyNumberFormat="1" applyFont="1" applyFill="1" applyBorder="1" applyAlignment="1" applyProtection="1">
      <alignment horizontal="center" vertical="center"/>
      <protection locked="0"/>
    </xf>
    <xf numFmtId="2" fontId="5" fillId="5" borderId="1" xfId="0" applyNumberFormat="1" applyFont="1" applyFill="1" applyBorder="1" applyAlignment="1" applyProtection="1">
      <alignment horizontal="center" vertical="center"/>
      <protection hidden="1"/>
    </xf>
    <xf numFmtId="2" fontId="1" fillId="7" borderId="1" xfId="0" applyNumberFormat="1" applyFont="1" applyFill="1" applyBorder="1" applyAlignment="1" applyProtection="1">
      <alignment horizontal="center" vertical="center"/>
      <protection hidden="1"/>
    </xf>
    <xf numFmtId="0" fontId="5" fillId="3" borderId="16" xfId="0" applyFont="1" applyFill="1" applyBorder="1" applyAlignment="1" applyProtection="1">
      <alignment vertical="center"/>
      <protection locked="0"/>
    </xf>
    <xf numFmtId="0" fontId="5" fillId="3" borderId="16" xfId="0" applyFont="1" applyFill="1" applyBorder="1" applyAlignment="1" applyProtection="1">
      <alignment horizontal="center" vertical="center"/>
      <protection locked="0"/>
    </xf>
    <xf numFmtId="0" fontId="5" fillId="4" borderId="16" xfId="0" applyFont="1" applyFill="1" applyBorder="1" applyAlignment="1" applyProtection="1">
      <alignment horizontal="center" vertical="center"/>
      <protection locked="0"/>
    </xf>
    <xf numFmtId="0" fontId="5" fillId="6" borderId="16" xfId="0" applyFont="1" applyFill="1" applyBorder="1" applyAlignment="1" applyProtection="1">
      <alignment horizontal="center" vertical="center"/>
      <protection locked="0"/>
    </xf>
    <xf numFmtId="0" fontId="5" fillId="6" borderId="16" xfId="0" applyFont="1" applyFill="1" applyBorder="1" applyProtection="1">
      <protection locked="0"/>
    </xf>
    <xf numFmtId="0" fontId="5" fillId="7" borderId="6" xfId="0" applyFont="1" applyFill="1" applyBorder="1" applyAlignment="1" applyProtection="1">
      <alignment horizontal="center" vertical="center" wrapText="1"/>
      <protection locked="0"/>
    </xf>
    <xf numFmtId="14" fontId="12" fillId="6" borderId="1" xfId="0" applyNumberFormat="1" applyFont="1" applyFill="1" applyBorder="1" applyAlignment="1" applyProtection="1">
      <alignment horizontal="center" vertical="top"/>
      <protection locked="0"/>
    </xf>
    <xf numFmtId="0" fontId="8" fillId="3" borderId="17" xfId="0" applyFont="1" applyFill="1" applyBorder="1" applyAlignment="1" applyProtection="1">
      <alignment horizontal="center" vertical="center"/>
      <protection locked="0"/>
    </xf>
    <xf numFmtId="0" fontId="3" fillId="4" borderId="6" xfId="0" applyFont="1" applyFill="1" applyBorder="1" applyAlignment="1" applyProtection="1">
      <alignment vertical="center"/>
      <protection locked="0"/>
    </xf>
    <xf numFmtId="2" fontId="5" fillId="7" borderId="1" xfId="0" applyNumberFormat="1" applyFont="1" applyFill="1" applyBorder="1" applyAlignment="1" applyProtection="1">
      <alignment vertical="center"/>
      <protection locked="0"/>
    </xf>
    <xf numFmtId="2" fontId="0" fillId="7" borderId="1" xfId="0" applyNumberFormat="1" applyFill="1" applyBorder="1" applyAlignment="1" applyProtection="1">
      <alignment vertical="center"/>
      <protection locked="0"/>
    </xf>
    <xf numFmtId="2" fontId="5" fillId="7" borderId="1" xfId="0" applyNumberFormat="1" applyFont="1" applyFill="1" applyBorder="1" applyAlignment="1" applyProtection="1">
      <alignment horizontal="center" vertical="center"/>
      <protection hidden="1"/>
    </xf>
    <xf numFmtId="2" fontId="0" fillId="11" borderId="1" xfId="0" applyNumberFormat="1" applyFill="1" applyBorder="1" applyAlignment="1" applyProtection="1">
      <alignment horizontal="center" vertical="center"/>
      <protection locked="0"/>
    </xf>
    <xf numFmtId="2" fontId="1" fillId="11" borderId="1" xfId="0" applyNumberFormat="1" applyFont="1" applyFill="1" applyBorder="1" applyProtection="1">
      <protection hidden="1"/>
    </xf>
    <xf numFmtId="0" fontId="3" fillId="6" borderId="6" xfId="0" applyFont="1" applyFill="1" applyBorder="1" applyAlignment="1" applyProtection="1">
      <alignment vertical="center"/>
      <protection locked="0"/>
    </xf>
    <xf numFmtId="0" fontId="2" fillId="3" borderId="15" xfId="0" applyFont="1" applyFill="1" applyBorder="1" applyAlignment="1" applyProtection="1">
      <alignment vertical="center"/>
      <protection locked="0"/>
    </xf>
    <xf numFmtId="0" fontId="2" fillId="3" borderId="11" xfId="0" applyFont="1" applyFill="1" applyBorder="1" applyAlignment="1" applyProtection="1">
      <alignment vertical="center"/>
      <protection locked="0"/>
    </xf>
    <xf numFmtId="0" fontId="11" fillId="10" borderId="10" xfId="0" applyFont="1" applyFill="1" applyBorder="1" applyAlignment="1" applyProtection="1">
      <alignment horizontal="center"/>
      <protection locked="0"/>
    </xf>
    <xf numFmtId="0" fontId="11" fillId="10" borderId="11" xfId="0" applyFont="1" applyFill="1" applyBorder="1" applyAlignment="1" applyProtection="1">
      <alignment horizontal="center"/>
      <protection locked="0"/>
    </xf>
    <xf numFmtId="0" fontId="11" fillId="10" borderId="12" xfId="0" applyFont="1" applyFill="1" applyBorder="1" applyAlignment="1" applyProtection="1">
      <alignment horizontal="center"/>
      <protection locked="0"/>
    </xf>
    <xf numFmtId="0" fontId="11" fillId="10" borderId="13" xfId="0" applyFont="1" applyFill="1" applyBorder="1" applyAlignment="1" applyProtection="1">
      <alignment horizontal="center"/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0" fontId="8" fillId="3" borderId="17" xfId="0" applyFont="1" applyFill="1" applyBorder="1" applyAlignment="1" applyProtection="1">
      <alignment horizontal="center" vertical="center"/>
      <protection locked="0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/>
      <protection locked="0"/>
    </xf>
    <xf numFmtId="0" fontId="6" fillId="2" borderId="11" xfId="0" applyFont="1" applyFill="1" applyBorder="1" applyAlignment="1" applyProtection="1">
      <alignment horizontal="center"/>
      <protection locked="0"/>
    </xf>
    <xf numFmtId="0" fontId="2" fillId="12" borderId="15" xfId="0" applyFont="1" applyFill="1" applyBorder="1" applyAlignment="1" applyProtection="1">
      <alignment horizontal="center" vertical="center"/>
      <protection locked="0"/>
    </xf>
    <xf numFmtId="0" fontId="2" fillId="12" borderId="11" xfId="0" applyFont="1" applyFill="1" applyBorder="1" applyAlignment="1" applyProtection="1">
      <alignment horizontal="center" vertical="center"/>
      <protection locked="0"/>
    </xf>
    <xf numFmtId="0" fontId="5" fillId="3" borderId="18" xfId="0" applyFont="1" applyFill="1" applyBorder="1" applyAlignment="1" applyProtection="1">
      <alignment vertical="center"/>
      <protection locked="0"/>
    </xf>
    <xf numFmtId="0" fontId="2" fillId="3" borderId="19" xfId="0" applyFont="1" applyFill="1" applyBorder="1" applyAlignment="1" applyProtection="1">
      <alignment horizontal="center" vertical="center"/>
      <protection locked="0"/>
    </xf>
    <xf numFmtId="0" fontId="2" fillId="3" borderId="20" xfId="0" applyFont="1" applyFill="1" applyBorder="1" applyAlignment="1" applyProtection="1">
      <alignment horizontal="center" vertical="center"/>
      <protection locked="0"/>
    </xf>
    <xf numFmtId="0" fontId="2" fillId="3" borderId="21" xfId="0" applyFont="1" applyFill="1" applyBorder="1" applyAlignment="1" applyProtection="1">
      <alignment horizontal="center" vertical="center"/>
      <protection locked="0"/>
    </xf>
    <xf numFmtId="0" fontId="3" fillId="4" borderId="19" xfId="0" applyFont="1" applyFill="1" applyBorder="1" applyAlignment="1" applyProtection="1">
      <alignment horizontal="center" vertical="center"/>
      <protection locked="0"/>
    </xf>
    <xf numFmtId="0" fontId="3" fillId="4" borderId="20" xfId="0" applyFont="1" applyFill="1" applyBorder="1" applyAlignment="1" applyProtection="1">
      <alignment horizontal="center" vertical="center"/>
      <protection locked="0"/>
    </xf>
    <xf numFmtId="0" fontId="3" fillId="4" borderId="21" xfId="0" applyFont="1" applyFill="1" applyBorder="1" applyAlignment="1" applyProtection="1">
      <alignment horizontal="center" vertical="center"/>
      <protection locked="0"/>
    </xf>
    <xf numFmtId="0" fontId="3" fillId="6" borderId="19" xfId="0" applyFont="1" applyFill="1" applyBorder="1" applyAlignment="1" applyProtection="1">
      <alignment horizontal="center" vertical="center"/>
      <protection locked="0"/>
    </xf>
    <xf numFmtId="0" fontId="3" fillId="6" borderId="20" xfId="0" applyFont="1" applyFill="1" applyBorder="1" applyAlignment="1" applyProtection="1">
      <alignment horizontal="center" vertical="center"/>
      <protection locked="0"/>
    </xf>
    <xf numFmtId="0" fontId="3" fillId="6" borderId="21" xfId="0" applyFont="1" applyFill="1" applyBorder="1" applyAlignment="1" applyProtection="1">
      <alignment horizontal="center" vertical="center"/>
      <protection locked="0"/>
    </xf>
    <xf numFmtId="0" fontId="6" fillId="2" borderId="19" xfId="0" applyFont="1" applyFill="1" applyBorder="1" applyAlignment="1" applyProtection="1">
      <alignment horizontal="center"/>
      <protection locked="0"/>
    </xf>
    <xf numFmtId="0" fontId="6" fillId="2" borderId="20" xfId="0" applyFont="1" applyFill="1" applyBorder="1" applyAlignment="1" applyProtection="1">
      <alignment horizontal="center"/>
      <protection locked="0"/>
    </xf>
    <xf numFmtId="0" fontId="6" fillId="2" borderId="21" xfId="0" applyFont="1" applyFill="1" applyBorder="1" applyAlignment="1" applyProtection="1">
      <alignment horizontal="center"/>
      <protection locked="0"/>
    </xf>
    <xf numFmtId="2" fontId="12" fillId="6" borderId="1" xfId="0" applyNumberFormat="1" applyFont="1" applyFill="1" applyBorder="1" applyAlignment="1" applyProtection="1">
      <alignment horizontal="left" vertical="top"/>
      <protection locked="0"/>
    </xf>
    <xf numFmtId="2" fontId="13" fillId="7" borderId="9" xfId="0" applyNumberFormat="1" applyFont="1" applyFill="1" applyBorder="1" applyAlignment="1" applyProtection="1">
      <alignment horizontal="center" vertical="center"/>
      <protection locked="0"/>
    </xf>
    <xf numFmtId="0" fontId="5" fillId="7" borderId="9" xfId="0" applyFont="1" applyFill="1" applyBorder="1" applyAlignment="1" applyProtection="1">
      <alignment horizontal="center" vertical="center" wrapText="1"/>
      <protection locked="0"/>
    </xf>
    <xf numFmtId="14" fontId="5" fillId="7" borderId="9" xfId="0" applyNumberFormat="1" applyFont="1" applyFill="1" applyBorder="1" applyAlignment="1" applyProtection="1">
      <alignment horizontal="center" vertical="center" wrapText="1"/>
      <protection locked="0"/>
    </xf>
    <xf numFmtId="0" fontId="14" fillId="9" borderId="9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fill>
        <patternFill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fill>
        <patternFill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border outline="0">
        <top style="thin">
          <color indexed="64"/>
        </top>
      </border>
    </dxf>
    <dxf>
      <border>
        <bottom style="medium">
          <color indexed="64"/>
        </bottom>
      </border>
    </dxf>
    <dxf>
      <border outline="0">
        <left style="medium">
          <color indexed="64"/>
        </left>
        <right style="thin">
          <color indexed="64"/>
        </right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2" formatCode="0.00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rgb="FF000000"/>
        </top>
      </border>
    </dxf>
    <dxf>
      <border>
        <bottom style="medium">
          <color rgb="FFFFFC04"/>
        </bottom>
      </border>
    </dxf>
    <dxf>
      <border outline="0">
        <left style="medium">
          <color rgb="FF000000"/>
        </left>
        <right style="thin">
          <color rgb="FF000000"/>
        </right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2" formatCode="0.00"/>
      <fill>
        <patternFill patternType="solid">
          <fgColor indexed="64"/>
          <bgColor theme="5" tint="0.59999389629810485"/>
        </patternFill>
      </fill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center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rgb="FF000000"/>
        </top>
      </border>
    </dxf>
    <dxf>
      <border>
        <bottom style="medium">
          <color rgb="FFFFFC04"/>
        </bottom>
      </border>
    </dxf>
    <dxf>
      <border outline="0">
        <left style="medium">
          <color rgb="FF000000"/>
        </left>
        <right style="thin">
          <color rgb="FF000000"/>
        </right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9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 tint="-0.249977111117893"/>
        </left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/>
        <right style="thin">
          <color theme="5" tint="-0.249977111117893"/>
        </right>
        <top style="thin">
          <color theme="5" tint="-0.249977111117893"/>
        </top>
        <bottom/>
      </border>
      <protection locked="1" hidden="1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solid">
          <fgColor indexed="64"/>
          <bgColor theme="4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/>
        <strike val="0"/>
        <outline val="0"/>
        <shadow val="0"/>
        <u val="none"/>
        <vertAlign val="baseline"/>
        <sz val="1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/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5" tint="0.59999389629810485"/>
        </patternFill>
      </fill>
      <border diagonalUp="0" diagonalDown="0" outline="0">
        <left style="thin">
          <color theme="5"/>
        </left>
        <right style="thin">
          <color theme="5"/>
        </right>
        <top style="thin">
          <color theme="5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outline="0">
        <left style="medium">
          <color rgb="FF000000"/>
        </left>
        <right style="thin">
          <color rgb="FF000000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scheme val="none"/>
      </font>
      <protection locked="0" hidden="0"/>
    </dxf>
    <dxf>
      <border>
        <bottom style="medium">
          <color rgb="FFFFFC0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 style="thin">
          <color theme="5" tint="0.39997558519241921"/>
        </vertical>
        <horizontal style="thin">
          <color theme="5" tint="0.3999755851924192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>
          <fgColor indexed="64"/>
          <bgColor theme="7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numFmt numFmtId="19" formatCode="dd/mm/yyyy"/>
      <fill>
        <patternFill patternType="solid">
          <fgColor indexed="64"/>
          <bgColor theme="7" tint="0.59999389629810485"/>
        </patternFill>
      </fill>
      <border diagonalUp="0" diagonalDown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  <vertical/>
        <horizontal/>
      </border>
      <protection locked="0" hidden="0"/>
    </dxf>
    <dxf>
      <fill>
        <patternFill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2" formatCode="0.00"/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theme="5" tint="0.39997558519241921"/>
        </left>
        <right style="thin">
          <color theme="5" tint="0.39997558519241921"/>
        </right>
        <top style="thin">
          <color theme="5" tint="0.39997558519241921"/>
        </top>
        <bottom style="thin">
          <color theme="5" tint="0.39997558519241921"/>
        </bottom>
      </border>
      <protection locked="0" hidden="0"/>
    </dxf>
    <dxf>
      <border outline="0"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>
          <fgColor indexed="64"/>
          <bgColor theme="0" tint="-4.9989318521683403E-2"/>
        </patternFill>
      </fill>
      <protection locked="0" hidden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0000000}" name="tableauBD1" displayName="tableauBD1" ref="A3:I13" headerRowDxfId="114" dataDxfId="112" totalsRowDxfId="110" headerRowBorderDxfId="113" tableBorderDxfId="111" totalsRowBorderDxfId="109">
  <autoFilter ref="A3:I13" xr:uid="{00000000-0009-0000-0100-000009000000}"/>
  <sortState xmlns:xlrd2="http://schemas.microsoft.com/office/spreadsheetml/2017/richdata2" ref="A4:G13">
    <sortCondition ref="A3:A13"/>
  </sortState>
  <tableColumns count="9">
    <tableColumn id="13" xr3:uid="{00000000-0010-0000-0000-00000D000000}" name="PRODUITS" dataDxfId="108"/>
    <tableColumn id="2" xr3:uid="{00000000-0010-0000-0000-000002000000}" name="Debut de RECOLTE" dataDxfId="107"/>
    <tableColumn id="8" xr3:uid="{00000000-0010-0000-0000-000008000000}" name="Colonne2" dataDxfId="106"/>
    <tableColumn id="7" xr3:uid="{00000000-0010-0000-0000-000007000000}" name="Colonne1" dataDxfId="105"/>
    <tableColumn id="1" xr3:uid="{00000000-0010-0000-0000-000001000000}" name="Zone de stockage" dataDxfId="104"/>
    <tableColumn id="3" xr3:uid="{00000000-0010-0000-0000-000003000000}" name="HVU" dataDxfId="103"/>
    <tableColumn id="4" xr3:uid="{00000000-0010-0000-0000-000004000000}" name="PPLCA" dataDxfId="102"/>
    <tableColumn id="5" xr3:uid="{00000000-0010-0000-0000-000005000000}" name="Colonne4" dataDxfId="101"/>
    <tableColumn id="6" xr3:uid="{00000000-0010-0000-0000-000006000000}" name="Colonne5" dataDxfId="100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AF24B4E4-2CE6-47D3-AF3A-92F14832457D}" name="tableauBD116" displayName="tableauBD116" ref="A1:H2" insertRow="1" headerRowDxfId="27" dataDxfId="26" totalsRowDxfId="25" headerRowBorderDxfId="23" tableBorderDxfId="24" totalsRowBorderDxfId="22">
  <autoFilter ref="A1:H2" xr:uid="{AF24B4E4-2CE6-47D3-AF3A-92F14832457D}"/>
  <tableColumns count="8">
    <tableColumn id="13" xr3:uid="{19760E9B-E95E-44DD-B30C-201C9B9F21B9}" name="PRODUITS" dataDxfId="21"/>
    <tableColumn id="2" xr3:uid="{30415CDC-7371-45D3-A472-BB0375B40C3B}" name="Debut de RECOLTE" dataDxfId="20"/>
    <tableColumn id="8" xr3:uid="{428BDA82-1A9D-4E4B-82FD-A415F26E1D91}" name="Colonne2" dataDxfId="19"/>
    <tableColumn id="7" xr3:uid="{470C5A9A-5D3A-465E-B590-03D9F7FA0DF4}" name="Colonne1" dataDxfId="18"/>
    <tableColumn id="3" xr3:uid="{EBAE8BBA-A05F-4687-8E76-9001B2FDAE89}" name="HVU" dataDxfId="17"/>
    <tableColumn id="4" xr3:uid="{971829BF-0153-483C-85C5-74877015C245}" name="PPLCA" dataDxfId="16"/>
    <tableColumn id="5" xr3:uid="{EC18A61A-E4C7-4DA1-9336-1A0991178D8D}" name="Colonne4" dataDxfId="15"/>
    <tableColumn id="6" xr3:uid="{B3099249-4381-42EE-B726-60738FA0A3CE}" name="Colonne5" dataDxfId="14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33FE01DC-CCC9-4C2E-91D1-C9755706754A}" name="tableauBD118" displayName="tableauBD118" ref="A1:H2" insertRow="1" headerRowDxfId="13" dataDxfId="12" totalsRowDxfId="11" headerRowBorderDxfId="9" tableBorderDxfId="10" totalsRowBorderDxfId="8">
  <autoFilter ref="A1:H2" xr:uid="{33FE01DC-CCC9-4C2E-91D1-C9755706754A}"/>
  <tableColumns count="8">
    <tableColumn id="13" xr3:uid="{91F5C135-144F-411A-A567-5EDB331BF232}" name="PRODUITS" dataDxfId="7"/>
    <tableColumn id="2" xr3:uid="{21239CDB-2773-4C8C-86F3-2C66C73DD031}" name="Debut de RECOLTE" dataDxfId="6"/>
    <tableColumn id="8" xr3:uid="{9374DAA5-6542-4E39-911A-D5F5618A9E8B}" name="Colonne2" dataDxfId="5"/>
    <tableColumn id="7" xr3:uid="{2810A98B-944B-4569-8525-638A9F00D523}" name="Colonne1" dataDxfId="4"/>
    <tableColumn id="3" xr3:uid="{7FA8CBCC-BC3A-418F-9DA7-3A5B6710D2CC}" name="HVU" dataDxfId="3"/>
    <tableColumn id="4" xr3:uid="{BEBC9247-42CD-491A-BA3C-106D89E46425}" name="PPLCA" dataDxfId="2"/>
    <tableColumn id="5" xr3:uid="{07AD2360-A412-4B6C-8A4A-AD94D4429A24}" name="Colonne4" dataDxfId="1"/>
    <tableColumn id="6" xr3:uid="{1999549F-5E12-4600-8620-768F6EF3C470}" name="Colonne5" dataDxfId="0"/>
  </tableColumns>
  <tableStyleInfo name="TableStyleLight10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1000000}" name="tableauZP1" displayName="tableauZP1" ref="C3:Q7" headerRowDxfId="99" dataDxfId="97" totalsRowDxfId="95" headerRowBorderDxfId="98" tableBorderDxfId="96" totalsRowBorderDxfId="94">
  <autoFilter ref="C3:Q7" xr:uid="{00000000-0009-0000-0100-00000C000000}"/>
  <sortState xmlns:xlrd2="http://schemas.microsoft.com/office/spreadsheetml/2017/richdata2" ref="C4:R5">
    <sortCondition ref="C3:C5"/>
  </sortState>
  <tableColumns count="15">
    <tableColumn id="6" xr3:uid="{00000000-0010-0000-0100-000006000000}" name="Nom" dataDxfId="55"/>
    <tableColumn id="2" xr3:uid="{00000000-0010-0000-0100-000002000000}" name="DEBUT DE RECOLTE" dataDxfId="56"/>
    <tableColumn id="13" xr3:uid="{00000000-0010-0000-0100-00000D000000}" name="Colonne1" dataDxfId="93" totalsRowDxfId="92"/>
    <tableColumn id="3" xr3:uid="{00000000-0010-0000-0100-000003000000}" name="Colonne2" dataDxfId="91" totalsRowDxfId="90"/>
    <tableColumn id="1" xr3:uid="{00000000-0010-0000-0100-000001000000}" name="FR1" dataDxfId="89"/>
    <tableColumn id="14" xr3:uid="{00000000-0010-0000-0100-00000E000000}" name="FR2" dataDxfId="88"/>
    <tableColumn id="15" xr3:uid="{00000000-0010-0000-0100-00000F000000}" name="Cof" dataDxfId="87">
      <calculatedColumnFormula>((tableauZP1[[#This Row],[FR1]])*(0.6)+(tableauZP1[[#This Row],[FR2]])*(0.4))</calculatedColumnFormula>
    </tableColumn>
    <tableColumn id="16" xr3:uid="{00000000-0010-0000-0100-000010000000}" name="Pnd" dataDxfId="86">
      <calculatedColumnFormula>tableauZP1[[#This Row],[Cof]]*$H$2</calculatedColumnFormula>
    </tableColumn>
    <tableColumn id="18" xr3:uid="{00000000-0010-0000-0100-000012000000}" name="H1 " dataDxfId="85" totalsRowDxfId="84"/>
    <tableColumn id="19" xr3:uid="{00000000-0010-0000-0100-000013000000}" name="H  2" dataDxfId="83" totalsRowDxfId="82"/>
    <tableColumn id="20" xr3:uid="{00000000-0010-0000-0100-000014000000}" name="Cof2" dataDxfId="81" totalsRowDxfId="80">
      <calculatedColumnFormula>((tableauZP1[[#This Row],[H1 ]])*(0.6)+(tableauZP1[[#This Row],[H  2]])*(0.4))</calculatedColumnFormula>
    </tableColumn>
    <tableColumn id="21" xr3:uid="{00000000-0010-0000-0100-000015000000}" name="Pnd2" dataDxfId="79" totalsRowDxfId="78">
      <calculatedColumnFormula>tableauZP1[[#This Row],[Cof2]]*$L$2</calculatedColumnFormula>
    </tableColumn>
    <tableColumn id="23" xr3:uid="{00000000-0010-0000-0100-000017000000}" name="A 1 " dataDxfId="77"/>
    <tableColumn id="24" xr3:uid="{00000000-0010-0000-0100-000018000000}" name="A 2 " dataDxfId="76"/>
    <tableColumn id="25" xr3:uid="{00000000-0010-0000-0100-000019000000}" name="Cof3" dataDxfId="75">
      <calculatedColumnFormula>((tableauZP1[[#This Row],[A 1 ]])*(0.6)+(tableauZP1[[#This Row],[A 2 ]])*(0.4))</calculatedColumnFormula>
    </tableColumn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26D6053-0D50-4A5A-B4B5-6094D2F62EAD}" name="tableauZP112" displayName="tableauZP112" ref="C3:Q7" headerRowDxfId="54" dataDxfId="53" totalsRowDxfId="52" headerRowBorderDxfId="50" tableBorderDxfId="51" totalsRowBorderDxfId="49">
  <autoFilter ref="C3:Q7" xr:uid="{00000000-0009-0000-0100-00000C000000}"/>
  <sortState xmlns:xlrd2="http://schemas.microsoft.com/office/spreadsheetml/2017/richdata2" ref="C4:R5">
    <sortCondition ref="C3:C5"/>
  </sortState>
  <tableColumns count="15">
    <tableColumn id="6" xr3:uid="{DDFE0B16-395A-4B60-8EA7-77CC2657F281}" name="Nom" dataDxfId="48"/>
    <tableColumn id="2" xr3:uid="{48F1A2C1-FDB0-4235-AB5C-1949CD860137}" name="DEBUT DE RECOLTE" dataDxfId="47"/>
    <tableColumn id="13" xr3:uid="{04BB7FFE-9031-4F88-ABA4-0EB0F2EF0B35}" name="Colonne1" dataDxfId="45" totalsRowDxfId="46"/>
    <tableColumn id="3" xr3:uid="{6AF6CF4F-6499-44E3-9A64-D0D180BCCADF}" name="Colonne2" dataDxfId="43" totalsRowDxfId="44"/>
    <tableColumn id="1" xr3:uid="{33DFC463-4CF8-4247-B9A3-AAB2CE4A3B5D}" name="FR1" dataDxfId="42"/>
    <tableColumn id="14" xr3:uid="{5CB4272C-256D-46E4-9DFC-307FF03750D3}" name="FR2" dataDxfId="41"/>
    <tableColumn id="15" xr3:uid="{CD525213-D522-4A1A-ACE2-315C0EDAB27B}" name="Cof" dataDxfId="40">
      <calculatedColumnFormula>((tableauZP112[[#This Row],[FR1]])*(0.6)+(tableauZP112[[#This Row],[FR2]])*(0.4))</calculatedColumnFormula>
    </tableColumn>
    <tableColumn id="16" xr3:uid="{4DD7F2FF-D0BD-4429-B0A6-B43EB27DF3EA}" name="Pnd" dataDxfId="39">
      <calculatedColumnFormula>tableauZP112[[#This Row],[Cof]]*$H$2</calculatedColumnFormula>
    </tableColumn>
    <tableColumn id="18" xr3:uid="{1A21EE3C-FEAD-487F-B889-E9533FA74B43}" name="H1 " dataDxfId="37" totalsRowDxfId="38"/>
    <tableColumn id="19" xr3:uid="{6BB7E27F-BC35-436B-B858-546FA94CB6F2}" name="H  2" dataDxfId="35" totalsRowDxfId="36"/>
    <tableColumn id="20" xr3:uid="{A1F34837-3667-4723-948D-3E66B6589235}" name="Cof2" dataDxfId="33" totalsRowDxfId="34">
      <calculatedColumnFormula>((tableauZP112[[#This Row],[H1 ]])*(0.6)+(tableauZP112[[#This Row],[H  2]])*(0.4))</calculatedColumnFormula>
    </tableColumn>
    <tableColumn id="21" xr3:uid="{6EC32A36-E9FC-485F-88BE-619BB7D48BA3}" name="Pnd2" dataDxfId="31" totalsRowDxfId="32">
      <calculatedColumnFormula>tableauZP112[[#This Row],[Cof2]]*$L$2</calculatedColumnFormula>
    </tableColumn>
    <tableColumn id="23" xr3:uid="{963329B2-FABD-4348-BE20-746A66ED0596}" name="A 1 " dataDxfId="30"/>
    <tableColumn id="24" xr3:uid="{A5616276-C7CA-498B-8771-E274C38A0889}" name="A 2 " dataDxfId="29"/>
    <tableColumn id="25" xr3:uid="{B7765CE1-6296-4C3A-8444-322A542AB1DB}" name="Cof3" dataDxfId="28">
      <calculatedColumnFormula>((tableauZP112[[#This Row],[A 1 ]])*(0.6)+(tableauZP112[[#This Row],[A 2 ]])*(0.4))</calculatedColumnFormula>
    </tableColumn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CB2B789-EF67-4206-9E8B-D479B4B7A96F}" name="tableauVP1" displayName="tableauVP1" ref="B3:J5" headerRowDxfId="74" dataDxfId="73" totalsRowDxfId="72" headerRowBorderDxfId="70" tableBorderDxfId="71" totalsRowBorderDxfId="69">
  <autoFilter ref="B3:J5" xr:uid="{CCB2B789-EF67-4206-9E8B-D479B4B7A96F}"/>
  <tableColumns count="9">
    <tableColumn id="1" xr3:uid="{D6EFD44C-2A70-4751-9391-EA61AF754839}" name="FR1" dataDxfId="68"/>
    <tableColumn id="14" xr3:uid="{1DBB0B36-1133-4C92-AA64-510F224D687E}" name="FR2" dataDxfId="67"/>
    <tableColumn id="15" xr3:uid="{76DAEC62-D3D4-4D97-A5C5-E1C2D55EA5A9}" name="Cof" dataDxfId="66"/>
    <tableColumn id="18" xr3:uid="{FBEB03A4-509D-4CC5-94D3-CE7623670B9D}" name="H1 " dataDxfId="64" totalsRowDxfId="65"/>
    <tableColumn id="19" xr3:uid="{673F07E2-044F-4ADA-87FD-B4C65DE3D0E3}" name="H  2" dataDxfId="62" totalsRowDxfId="63"/>
    <tableColumn id="20" xr3:uid="{D3D1FCDF-C5E5-405C-AE59-1C0220BEEB4C}" name="Cof2" dataDxfId="57" totalsRowDxfId="58"/>
    <tableColumn id="23" xr3:uid="{02F4EEFB-BB71-429E-B1DA-78242C3E340C}" name="A 1 " dataDxfId="61"/>
    <tableColumn id="24" xr3:uid="{0BE7083E-9994-46E4-A3CC-7152FDDC634E}" name="A 2 " dataDxfId="60"/>
    <tableColumn id="25" xr3:uid="{CE8A218E-31FE-475B-BD87-FD3F4BCC4EFD}" name="Cof3" dataDxfId="59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I13"/>
  <sheetViews>
    <sheetView workbookViewId="0">
      <selection activeCell="E6" sqref="E6"/>
    </sheetView>
  </sheetViews>
  <sheetFormatPr baseColWidth="10" defaultRowHeight="15" x14ac:dyDescent="0.25"/>
  <cols>
    <col min="1" max="1" width="16.140625" style="1" customWidth="1"/>
    <col min="2" max="4" width="15" style="1" customWidth="1"/>
    <col min="5" max="5" width="13.85546875" customWidth="1"/>
  </cols>
  <sheetData>
    <row r="1" spans="1:9" x14ac:dyDescent="0.25">
      <c r="A1" s="48" t="s">
        <v>18</v>
      </c>
      <c r="B1" s="49"/>
      <c r="C1" s="49"/>
      <c r="D1" s="49"/>
      <c r="E1" s="49"/>
      <c r="F1" s="49"/>
      <c r="G1" s="49"/>
      <c r="H1" s="49"/>
      <c r="I1" s="49"/>
    </row>
    <row r="2" spans="1:9" ht="15.75" thickBot="1" x14ac:dyDescent="0.3">
      <c r="A2" s="50"/>
      <c r="B2" s="51"/>
      <c r="C2" s="51"/>
      <c r="D2" s="51"/>
      <c r="E2" s="51"/>
      <c r="F2" s="51"/>
      <c r="G2" s="51"/>
      <c r="H2" s="51"/>
      <c r="I2" s="51"/>
    </row>
    <row r="3" spans="1:9" s="14" customFormat="1" ht="32.25" customHeight="1" thickBot="1" x14ac:dyDescent="0.3">
      <c r="A3" s="21" t="s">
        <v>19</v>
      </c>
      <c r="B3" s="22" t="s">
        <v>23</v>
      </c>
      <c r="C3" s="36" t="s">
        <v>52</v>
      </c>
      <c r="D3" s="36" t="s">
        <v>49</v>
      </c>
      <c r="E3" s="23" t="s">
        <v>46</v>
      </c>
      <c r="F3" s="26" t="s">
        <v>43</v>
      </c>
      <c r="G3" s="26" t="s">
        <v>44</v>
      </c>
      <c r="H3" s="24" t="s">
        <v>16</v>
      </c>
      <c r="I3" s="24" t="s">
        <v>17</v>
      </c>
    </row>
    <row r="4" spans="1:9" x14ac:dyDescent="0.25">
      <c r="A4" s="19" t="s">
        <v>10</v>
      </c>
      <c r="B4" s="20">
        <v>42353</v>
      </c>
      <c r="C4" s="20" t="s">
        <v>53</v>
      </c>
      <c r="D4" s="20" t="s">
        <v>50</v>
      </c>
      <c r="E4" s="18" t="s">
        <v>57</v>
      </c>
      <c r="F4" s="25" t="s">
        <v>24</v>
      </c>
      <c r="G4" s="25" t="s">
        <v>25</v>
      </c>
      <c r="H4" s="25" t="s">
        <v>26</v>
      </c>
      <c r="I4" s="25" t="s">
        <v>27</v>
      </c>
    </row>
    <row r="5" spans="1:9" x14ac:dyDescent="0.25">
      <c r="A5" s="16" t="s">
        <v>10</v>
      </c>
      <c r="B5" s="17">
        <v>44925</v>
      </c>
      <c r="C5" s="17" t="s">
        <v>54</v>
      </c>
      <c r="D5" s="17" t="s">
        <v>50</v>
      </c>
      <c r="E5" s="18" t="s">
        <v>58</v>
      </c>
      <c r="F5" s="13" t="s">
        <v>24</v>
      </c>
      <c r="G5" s="13" t="s">
        <v>28</v>
      </c>
      <c r="H5" s="13" t="s">
        <v>29</v>
      </c>
      <c r="I5" s="13" t="s">
        <v>30</v>
      </c>
    </row>
    <row r="6" spans="1:9" x14ac:dyDescent="0.25">
      <c r="A6" s="16" t="s">
        <v>22</v>
      </c>
      <c r="B6" s="17">
        <v>44920</v>
      </c>
      <c r="C6" s="17" t="s">
        <v>53</v>
      </c>
      <c r="D6" s="17"/>
      <c r="E6" s="18" t="s">
        <v>57</v>
      </c>
      <c r="F6" s="13" t="s">
        <v>34</v>
      </c>
      <c r="G6" s="13" t="s">
        <v>31</v>
      </c>
      <c r="H6" s="13" t="s">
        <v>32</v>
      </c>
      <c r="I6" s="13" t="s">
        <v>33</v>
      </c>
    </row>
    <row r="7" spans="1:9" x14ac:dyDescent="0.25">
      <c r="A7" s="16" t="s">
        <v>21</v>
      </c>
      <c r="B7" s="17">
        <v>43070</v>
      </c>
      <c r="C7" s="17" t="s">
        <v>53</v>
      </c>
      <c r="D7" s="17"/>
      <c r="E7" s="18" t="s">
        <v>58</v>
      </c>
      <c r="F7" s="13" t="s">
        <v>35</v>
      </c>
      <c r="G7" s="13" t="s">
        <v>36</v>
      </c>
      <c r="H7" s="13" t="s">
        <v>37</v>
      </c>
      <c r="I7" s="13" t="s">
        <v>38</v>
      </c>
    </row>
    <row r="8" spans="1:9" x14ac:dyDescent="0.25">
      <c r="A8" s="16" t="s">
        <v>21</v>
      </c>
      <c r="B8" s="17">
        <v>44917</v>
      </c>
      <c r="C8" s="17" t="s">
        <v>53</v>
      </c>
      <c r="D8" s="17"/>
      <c r="E8" s="18" t="s">
        <v>57</v>
      </c>
      <c r="F8" s="13" t="s">
        <v>39</v>
      </c>
      <c r="G8" s="13" t="s">
        <v>40</v>
      </c>
      <c r="H8" s="13" t="s">
        <v>41</v>
      </c>
      <c r="I8" s="13" t="s">
        <v>42</v>
      </c>
    </row>
    <row r="9" spans="1:9" x14ac:dyDescent="0.25">
      <c r="A9" s="16" t="s">
        <v>20</v>
      </c>
      <c r="B9" s="17">
        <v>44920</v>
      </c>
      <c r="C9" s="17" t="s">
        <v>54</v>
      </c>
      <c r="D9" s="17" t="s">
        <v>51</v>
      </c>
      <c r="E9" s="18" t="s">
        <v>58</v>
      </c>
      <c r="F9" s="25" t="s">
        <v>24</v>
      </c>
      <c r="G9" s="25" t="s">
        <v>25</v>
      </c>
      <c r="H9" s="25" t="s">
        <v>26</v>
      </c>
      <c r="I9" s="25" t="s">
        <v>27</v>
      </c>
    </row>
    <row r="10" spans="1:9" x14ac:dyDescent="0.25">
      <c r="A10" s="16" t="s">
        <v>20</v>
      </c>
      <c r="B10" s="17">
        <v>44928</v>
      </c>
      <c r="C10" s="17" t="s">
        <v>54</v>
      </c>
      <c r="D10" s="17"/>
      <c r="E10" s="18" t="s">
        <v>57</v>
      </c>
      <c r="F10" s="13" t="s">
        <v>24</v>
      </c>
      <c r="G10" s="13" t="s">
        <v>28</v>
      </c>
      <c r="H10" s="13" t="s">
        <v>29</v>
      </c>
      <c r="I10" s="13" t="s">
        <v>30</v>
      </c>
    </row>
    <row r="11" spans="1:9" x14ac:dyDescent="0.25">
      <c r="A11" s="16" t="s">
        <v>9</v>
      </c>
      <c r="B11" s="17">
        <v>43427</v>
      </c>
      <c r="C11" s="17" t="s">
        <v>54</v>
      </c>
      <c r="D11" s="17"/>
      <c r="E11" s="18" t="s">
        <v>58</v>
      </c>
      <c r="F11" s="13" t="s">
        <v>34</v>
      </c>
      <c r="G11" s="13" t="s">
        <v>31</v>
      </c>
      <c r="H11" s="13" t="s">
        <v>32</v>
      </c>
      <c r="I11" s="13" t="s">
        <v>33</v>
      </c>
    </row>
    <row r="12" spans="1:9" x14ac:dyDescent="0.25">
      <c r="A12" s="16" t="s">
        <v>9</v>
      </c>
      <c r="B12" s="17">
        <v>44924</v>
      </c>
      <c r="C12" s="17" t="s">
        <v>53</v>
      </c>
      <c r="D12" s="17" t="s">
        <v>50</v>
      </c>
      <c r="E12" s="18" t="s">
        <v>57</v>
      </c>
      <c r="F12" s="13" t="s">
        <v>35</v>
      </c>
      <c r="G12" s="13" t="s">
        <v>36</v>
      </c>
      <c r="H12" s="13" t="s">
        <v>37</v>
      </c>
      <c r="I12" s="13" t="s">
        <v>38</v>
      </c>
    </row>
    <row r="13" spans="1:9" x14ac:dyDescent="0.25">
      <c r="A13" s="16" t="s">
        <v>14</v>
      </c>
      <c r="B13" s="17">
        <v>44926</v>
      </c>
      <c r="C13" s="17" t="s">
        <v>54</v>
      </c>
      <c r="D13" s="17"/>
      <c r="E13" s="18" t="s">
        <v>58</v>
      </c>
      <c r="F13" s="13" t="s">
        <v>39</v>
      </c>
      <c r="G13" s="13" t="s">
        <v>40</v>
      </c>
      <c r="H13" s="13" t="s">
        <v>41</v>
      </c>
      <c r="I13" s="13" t="s">
        <v>42</v>
      </c>
    </row>
  </sheetData>
  <sheetProtection sheet="1" objects="1" scenarios="1"/>
  <mergeCells count="1">
    <mergeCell ref="A1:I2"/>
  </mergeCells>
  <phoneticPr fontId="7" type="noConversion"/>
  <conditionalFormatting sqref="A3:D3">
    <cfRule type="colorScale" priority="15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3:D3">
    <cfRule type="colorScale" priority="15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B7315-1608-4B06-9A08-D740E6DC708B}">
  <sheetPr codeName="Feuil5"/>
  <dimension ref="A1:H2"/>
  <sheetViews>
    <sheetView tabSelected="1" workbookViewId="0">
      <selection activeCell="F17" sqref="F17"/>
    </sheetView>
  </sheetViews>
  <sheetFormatPr baseColWidth="10" defaultRowHeight="15" x14ac:dyDescent="0.25"/>
  <sheetData>
    <row r="1" spans="1:8" ht="30.75" thickBot="1" x14ac:dyDescent="0.3">
      <c r="A1" s="21" t="s">
        <v>19</v>
      </c>
      <c r="B1" s="22" t="s">
        <v>23</v>
      </c>
      <c r="C1" s="36" t="s">
        <v>52</v>
      </c>
      <c r="D1" s="36" t="s">
        <v>49</v>
      </c>
      <c r="E1" s="26" t="s">
        <v>43</v>
      </c>
      <c r="F1" s="26" t="s">
        <v>44</v>
      </c>
      <c r="G1" s="24" t="s">
        <v>16</v>
      </c>
      <c r="H1" s="24" t="s">
        <v>17</v>
      </c>
    </row>
    <row r="2" spans="1:8" x14ac:dyDescent="0.25">
      <c r="A2" s="73"/>
      <c r="B2" s="74"/>
      <c r="C2" s="75"/>
      <c r="D2" s="75"/>
      <c r="E2" s="76"/>
      <c r="F2" s="76"/>
      <c r="G2" s="76"/>
      <c r="H2" s="76"/>
    </row>
  </sheetData>
  <conditionalFormatting sqref="A1:D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D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702DA5-0DEA-4B8A-B464-448EF960EED9}">
  <sheetPr codeName="Feuil6"/>
  <dimension ref="A1:H2"/>
  <sheetViews>
    <sheetView workbookViewId="0">
      <selection activeCell="J8" sqref="J8"/>
    </sheetView>
  </sheetViews>
  <sheetFormatPr baseColWidth="10" defaultRowHeight="15" x14ac:dyDescent="0.25"/>
  <sheetData>
    <row r="1" spans="1:8" ht="30.75" thickBot="1" x14ac:dyDescent="0.3">
      <c r="A1" s="21" t="s">
        <v>19</v>
      </c>
      <c r="B1" s="22" t="s">
        <v>23</v>
      </c>
      <c r="C1" s="36" t="s">
        <v>52</v>
      </c>
      <c r="D1" s="36" t="s">
        <v>49</v>
      </c>
      <c r="E1" s="26" t="s">
        <v>43</v>
      </c>
      <c r="F1" s="26" t="s">
        <v>44</v>
      </c>
      <c r="G1" s="24" t="s">
        <v>16</v>
      </c>
      <c r="H1" s="24" t="s">
        <v>17</v>
      </c>
    </row>
    <row r="2" spans="1:8" x14ac:dyDescent="0.25">
      <c r="A2" s="73"/>
      <c r="B2" s="74"/>
      <c r="C2" s="75"/>
      <c r="D2" s="75"/>
      <c r="E2" s="76"/>
      <c r="F2" s="76"/>
      <c r="G2" s="76"/>
      <c r="H2" s="76"/>
    </row>
  </sheetData>
  <conditionalFormatting sqref="A1:D1">
    <cfRule type="colorScale" priority="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A1:D1">
    <cfRule type="colorScale" priority="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C1:Q7"/>
  <sheetViews>
    <sheetView showZeros="0" zoomScaleNormal="100" workbookViewId="0">
      <selection activeCell="I18" sqref="I18"/>
    </sheetView>
  </sheetViews>
  <sheetFormatPr baseColWidth="10" defaultRowHeight="15" x14ac:dyDescent="0.25"/>
  <cols>
    <col min="1" max="2" width="5" customWidth="1"/>
    <col min="3" max="3" width="14.5703125" style="1" customWidth="1"/>
    <col min="4" max="4" width="11.5703125" style="1" customWidth="1"/>
    <col min="5" max="5" width="7" style="1" customWidth="1"/>
    <col min="6" max="6" width="9.7109375" style="1" customWidth="1"/>
    <col min="7" max="7" width="5.7109375" style="1" customWidth="1"/>
    <col min="8" max="8" width="5.5703125" style="1" bestFit="1" customWidth="1"/>
    <col min="9" max="9" width="6.85546875" style="1" customWidth="1"/>
    <col min="10" max="11" width="5.7109375" style="1" customWidth="1"/>
    <col min="12" max="13" width="5.5703125" style="1" bestFit="1" customWidth="1"/>
    <col min="14" max="15" width="6.7109375" style="1" customWidth="1"/>
    <col min="16" max="17" width="6.5703125" style="1" customWidth="1"/>
  </cols>
  <sheetData>
    <row r="1" spans="3:17" ht="23.25" thickBot="1" x14ac:dyDescent="0.5">
      <c r="C1" s="55" t="s">
        <v>56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3:17" ht="15.75" thickBot="1" x14ac:dyDescent="0.3">
      <c r="C2" s="52"/>
      <c r="D2" s="53"/>
      <c r="E2" s="54"/>
      <c r="F2" s="38"/>
      <c r="G2" s="15" t="s">
        <v>1</v>
      </c>
      <c r="H2" s="3">
        <v>3</v>
      </c>
      <c r="I2" s="46"/>
      <c r="J2" s="47"/>
      <c r="K2" s="39" t="s">
        <v>2</v>
      </c>
      <c r="L2" s="3">
        <v>2</v>
      </c>
      <c r="M2" s="57" t="s">
        <v>0</v>
      </c>
      <c r="N2" s="58"/>
      <c r="O2" s="45" t="s">
        <v>55</v>
      </c>
      <c r="P2" s="3">
        <v>2</v>
      </c>
      <c r="Q2" s="2"/>
    </row>
    <row r="3" spans="3:17" x14ac:dyDescent="0.25">
      <c r="C3" s="5" t="s">
        <v>15</v>
      </c>
      <c r="D3" s="5" t="s">
        <v>45</v>
      </c>
      <c r="E3" s="5" t="s">
        <v>49</v>
      </c>
      <c r="F3" s="5" t="s">
        <v>52</v>
      </c>
      <c r="G3" s="8" t="s">
        <v>7</v>
      </c>
      <c r="H3" s="9" t="s">
        <v>8</v>
      </c>
      <c r="I3" s="4" t="s">
        <v>13</v>
      </c>
      <c r="J3" s="4" t="s">
        <v>0</v>
      </c>
      <c r="K3" s="6" t="s">
        <v>2</v>
      </c>
      <c r="L3" s="6" t="s">
        <v>3</v>
      </c>
      <c r="M3" s="10" t="s">
        <v>12</v>
      </c>
      <c r="N3" s="6" t="s">
        <v>6</v>
      </c>
      <c r="O3" s="7" t="s">
        <v>4</v>
      </c>
      <c r="P3" s="7" t="s">
        <v>5</v>
      </c>
      <c r="Q3" s="11" t="s">
        <v>11</v>
      </c>
    </row>
    <row r="4" spans="3:17" x14ac:dyDescent="0.25">
      <c r="C4" s="72" t="s">
        <v>10</v>
      </c>
      <c r="D4" s="37" t="s">
        <v>48</v>
      </c>
      <c r="E4" s="27" t="s">
        <v>54</v>
      </c>
      <c r="F4" s="27" t="s">
        <v>50</v>
      </c>
      <c r="G4" s="40">
        <v>12</v>
      </c>
      <c r="H4" s="41">
        <v>14</v>
      </c>
      <c r="I4" s="30">
        <f>((tableauZP1[[#This Row],[FR1]])*(0.6)+(tableauZP1[[#This Row],[FR2]])*(0.4))</f>
        <v>12.8</v>
      </c>
      <c r="J4" s="42">
        <f>tableauZP1[[#This Row],[Cof]]*$H$2</f>
        <v>38.400000000000006</v>
      </c>
      <c r="K4" s="28">
        <v>12</v>
      </c>
      <c r="L4" s="28">
        <v>15</v>
      </c>
      <c r="M4" s="29">
        <f>((tableauZP1[[#This Row],[H1 ]])*(0.6)+(tableauZP1[[#This Row],[H  2]])*(0.4))</f>
        <v>13.2</v>
      </c>
      <c r="N4" s="29">
        <f>tableauZP1[[#This Row],[Cof2]]*$L$2</f>
        <v>26.4</v>
      </c>
      <c r="O4" s="43">
        <v>2</v>
      </c>
      <c r="P4" s="43">
        <v>3</v>
      </c>
      <c r="Q4" s="44">
        <f>((tableauZP1[[#This Row],[A 1 ]])*(0.6)+(tableauZP1[[#This Row],[A 2 ]])*(0.4))</f>
        <v>2.4000000000000004</v>
      </c>
    </row>
    <row r="5" spans="3:17" x14ac:dyDescent="0.25">
      <c r="C5" s="72" t="s">
        <v>21</v>
      </c>
      <c r="D5" s="37">
        <v>42747</v>
      </c>
      <c r="E5" s="27" t="s">
        <v>53</v>
      </c>
      <c r="F5" s="27"/>
      <c r="G5" s="40">
        <v>8</v>
      </c>
      <c r="H5" s="41">
        <v>15</v>
      </c>
      <c r="I5" s="30">
        <f>((tableauZP1[[#This Row],[FR1]])*(0.6)+(tableauZP1[[#This Row],[FR2]])*(0.4))</f>
        <v>10.8</v>
      </c>
      <c r="J5" s="42">
        <f>tableauZP1[[#This Row],[Cof]]*$H$2</f>
        <v>32.400000000000006</v>
      </c>
      <c r="K5" s="28">
        <v>4</v>
      </c>
      <c r="L5" s="28">
        <v>6</v>
      </c>
      <c r="M5" s="29">
        <f>((tableauZP1[[#This Row],[H1 ]])*(0.6)+(tableauZP1[[#This Row],[H  2]])*(0.4))</f>
        <v>4.8000000000000007</v>
      </c>
      <c r="N5" s="29">
        <f>tableauZP1[[#This Row],[Cof2]]*$L$2</f>
        <v>9.6000000000000014</v>
      </c>
      <c r="O5" s="43">
        <v>12</v>
      </c>
      <c r="P5" s="43">
        <v>16</v>
      </c>
      <c r="Q5" s="44">
        <f>((tableauZP1[[#This Row],[A 1 ]])*(0.6)+(tableauZP1[[#This Row],[A 2 ]])*(0.4))</f>
        <v>13.6</v>
      </c>
    </row>
    <row r="6" spans="3:17" x14ac:dyDescent="0.25">
      <c r="C6" s="72" t="s">
        <v>21</v>
      </c>
      <c r="D6" s="37" t="s">
        <v>47</v>
      </c>
      <c r="E6" s="27" t="s">
        <v>53</v>
      </c>
      <c r="F6" s="27"/>
      <c r="G6" s="40">
        <v>6</v>
      </c>
      <c r="H6" s="41">
        <v>7</v>
      </c>
      <c r="I6" s="30">
        <f>((tableauZP1[[#This Row],[FR1]])*(0.6)+(tableauZP1[[#This Row],[FR2]])*(0.4))</f>
        <v>6.4</v>
      </c>
      <c r="J6" s="42">
        <f>tableauZP1[[#This Row],[Cof]]*$H$2</f>
        <v>19.200000000000003</v>
      </c>
      <c r="K6" s="28">
        <v>11</v>
      </c>
      <c r="L6" s="28">
        <v>3</v>
      </c>
      <c r="M6" s="29">
        <f>((tableauZP1[[#This Row],[H1 ]])*(0.6)+(tableauZP1[[#This Row],[H  2]])*(0.4))</f>
        <v>7.8</v>
      </c>
      <c r="N6" s="29">
        <f>tableauZP1[[#This Row],[Cof2]]*$L$2</f>
        <v>15.6</v>
      </c>
      <c r="O6" s="43">
        <v>15</v>
      </c>
      <c r="P6" s="43">
        <v>1</v>
      </c>
      <c r="Q6" s="44">
        <f>((tableauZP1[[#This Row],[A 1 ]])*(0.6)+(tableauZP1[[#This Row],[A 2 ]])*(0.4))</f>
        <v>9.4</v>
      </c>
    </row>
    <row r="7" spans="3:17" x14ac:dyDescent="0.25">
      <c r="C7" s="72" t="s">
        <v>20</v>
      </c>
      <c r="D7" s="37">
        <v>44958</v>
      </c>
      <c r="E7" s="27" t="s">
        <v>54</v>
      </c>
      <c r="F7" s="27"/>
      <c r="G7" s="40">
        <v>17</v>
      </c>
      <c r="H7" s="41">
        <v>19</v>
      </c>
      <c r="I7" s="30">
        <f>((tableauZP1[[#This Row],[FR1]])*(0.6)+(tableauZP1[[#This Row],[FR2]])*(0.4))</f>
        <v>17.8</v>
      </c>
      <c r="J7" s="42">
        <f>tableauZP1[[#This Row],[Cof]]*$H$2</f>
        <v>53.400000000000006</v>
      </c>
      <c r="K7" s="28">
        <v>1</v>
      </c>
      <c r="L7" s="28">
        <v>24</v>
      </c>
      <c r="M7" s="29">
        <f>((tableauZP1[[#This Row],[H1 ]])*(0.6)+(tableauZP1[[#This Row],[H  2]])*(0.4))</f>
        <v>10.200000000000001</v>
      </c>
      <c r="N7" s="29">
        <f>tableauZP1[[#This Row],[Cof2]]*$L$2</f>
        <v>20.400000000000002</v>
      </c>
      <c r="O7" s="43">
        <v>1</v>
      </c>
      <c r="P7" s="43">
        <v>3</v>
      </c>
      <c r="Q7" s="44">
        <f>((tableauZP1[[#This Row],[A 1 ]])*(0.6)+(tableauZP1[[#This Row],[A 2 ]])*(0.4))</f>
        <v>1.8000000000000003</v>
      </c>
    </row>
  </sheetData>
  <mergeCells count="3">
    <mergeCell ref="C2:E2"/>
    <mergeCell ref="C1:Q1"/>
    <mergeCell ref="M2:N2"/>
  </mergeCells>
  <conditionalFormatting sqref="H3">
    <cfRule type="colorScale" priority="5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">
    <cfRule type="colorScale" priority="5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D2">
    <cfRule type="colorScale" priority="5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2">
    <cfRule type="colorScale" priority="5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">
    <cfRule type="colorScale" priority="5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">
    <cfRule type="colorScale" priority="5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F3">
    <cfRule type="colorScale" priority="5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F3">
    <cfRule type="colorScale" priority="5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L3">
    <cfRule type="colorScale" priority="4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:L3">
    <cfRule type="colorScale" priority="4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">
    <cfRule type="colorScale" priority="4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">
    <cfRule type="colorScale" priority="4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4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">
    <cfRule type="colorScale" priority="4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">
    <cfRule type="colorScale" priority="4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">
    <cfRule type="colorScale" priority="4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3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">
    <cfRule type="colorScale" priority="39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36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">
    <cfRule type="colorScale" priority="37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">
    <cfRule type="colorScale" priority="3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">
    <cfRule type="colorScale" priority="35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ED6D5-AC16-4B67-84B1-7F5AB8F8BC6C}">
  <sheetPr codeName="Feuil3"/>
  <dimension ref="C1:Q7"/>
  <sheetViews>
    <sheetView showZeros="0" zoomScaleNormal="100" workbookViewId="0">
      <selection activeCell="T8" sqref="T8"/>
    </sheetView>
  </sheetViews>
  <sheetFormatPr baseColWidth="10" defaultRowHeight="15" x14ac:dyDescent="0.25"/>
  <cols>
    <col min="1" max="2" width="5" customWidth="1"/>
    <col min="3" max="3" width="14.5703125" style="1" customWidth="1"/>
    <col min="4" max="4" width="11.5703125" style="1" customWidth="1"/>
    <col min="5" max="5" width="7" style="1" customWidth="1"/>
    <col min="6" max="6" width="9.7109375" style="1" customWidth="1"/>
    <col min="7" max="7" width="5.7109375" style="1" customWidth="1"/>
    <col min="8" max="8" width="5.5703125" style="1" bestFit="1" customWidth="1"/>
    <col min="9" max="9" width="6.85546875" style="1" customWidth="1"/>
    <col min="10" max="11" width="5.7109375" style="1" customWidth="1"/>
    <col min="12" max="13" width="5.5703125" style="1" bestFit="1" customWidth="1"/>
    <col min="14" max="15" width="6.7109375" style="1" customWidth="1"/>
    <col min="16" max="17" width="6.5703125" style="1" customWidth="1"/>
  </cols>
  <sheetData>
    <row r="1" spans="3:17" ht="23.25" thickBot="1" x14ac:dyDescent="0.5">
      <c r="C1" s="55" t="s">
        <v>56</v>
      </c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</row>
    <row r="2" spans="3:17" ht="15.75" thickBot="1" x14ac:dyDescent="0.3">
      <c r="C2" s="52"/>
      <c r="D2" s="53"/>
      <c r="E2" s="54"/>
      <c r="F2" s="38"/>
      <c r="G2" s="15" t="s">
        <v>1</v>
      </c>
      <c r="H2" s="3">
        <v>3</v>
      </c>
      <c r="I2" s="46"/>
      <c r="J2" s="47"/>
      <c r="K2" s="39" t="s">
        <v>2</v>
      </c>
      <c r="L2" s="3">
        <v>2</v>
      </c>
      <c r="M2" s="57" t="s">
        <v>0</v>
      </c>
      <c r="N2" s="58"/>
      <c r="O2" s="45" t="s">
        <v>55</v>
      </c>
      <c r="P2" s="3">
        <v>2</v>
      </c>
      <c r="Q2" s="2"/>
    </row>
    <row r="3" spans="3:17" x14ac:dyDescent="0.25">
      <c r="C3" s="5" t="s">
        <v>15</v>
      </c>
      <c r="D3" s="5" t="s">
        <v>45</v>
      </c>
      <c r="E3" s="5" t="s">
        <v>49</v>
      </c>
      <c r="F3" s="5" t="s">
        <v>52</v>
      </c>
      <c r="G3" s="8" t="s">
        <v>7</v>
      </c>
      <c r="H3" s="9" t="s">
        <v>8</v>
      </c>
      <c r="I3" s="4" t="s">
        <v>13</v>
      </c>
      <c r="J3" s="4" t="s">
        <v>0</v>
      </c>
      <c r="K3" s="6" t="s">
        <v>2</v>
      </c>
      <c r="L3" s="6" t="s">
        <v>3</v>
      </c>
      <c r="M3" s="10" t="s">
        <v>12</v>
      </c>
      <c r="N3" s="6" t="s">
        <v>6</v>
      </c>
      <c r="O3" s="7" t="s">
        <v>4</v>
      </c>
      <c r="P3" s="7" t="s">
        <v>5</v>
      </c>
      <c r="Q3" s="11" t="s">
        <v>11</v>
      </c>
    </row>
    <row r="4" spans="3:17" x14ac:dyDescent="0.25">
      <c r="C4" s="72" t="s">
        <v>10</v>
      </c>
      <c r="D4" s="37" t="s">
        <v>48</v>
      </c>
      <c r="E4" s="27" t="s">
        <v>54</v>
      </c>
      <c r="F4" s="27" t="s">
        <v>50</v>
      </c>
      <c r="G4" s="40">
        <v>12</v>
      </c>
      <c r="H4" s="41">
        <v>14</v>
      </c>
      <c r="I4" s="30">
        <f>((tableauZP112[[#This Row],[FR1]])*(0.6)+(tableauZP112[[#This Row],[FR2]])*(0.4))</f>
        <v>12.8</v>
      </c>
      <c r="J4" s="42">
        <f>tableauZP112[[#This Row],[Cof]]*$H$2</f>
        <v>38.400000000000006</v>
      </c>
      <c r="K4" s="28">
        <v>12</v>
      </c>
      <c r="L4" s="28">
        <v>15</v>
      </c>
      <c r="M4" s="29">
        <f>((tableauZP112[[#This Row],[H1 ]])*(0.6)+(tableauZP112[[#This Row],[H  2]])*(0.4))</f>
        <v>13.2</v>
      </c>
      <c r="N4" s="29">
        <f>tableauZP112[[#This Row],[Cof2]]*$L$2</f>
        <v>26.4</v>
      </c>
      <c r="O4" s="43">
        <v>2</v>
      </c>
      <c r="P4" s="43">
        <v>3</v>
      </c>
      <c r="Q4" s="44">
        <f>((tableauZP112[[#This Row],[A 1 ]])*(0.6)+(tableauZP112[[#This Row],[A 2 ]])*(0.4))</f>
        <v>2.4000000000000004</v>
      </c>
    </row>
    <row r="5" spans="3:17" x14ac:dyDescent="0.25">
      <c r="C5" s="72" t="s">
        <v>21</v>
      </c>
      <c r="D5" s="37">
        <v>42747</v>
      </c>
      <c r="E5" s="27" t="s">
        <v>53</v>
      </c>
      <c r="F5" s="27"/>
      <c r="G5" s="40">
        <v>8</v>
      </c>
      <c r="H5" s="41">
        <v>15</v>
      </c>
      <c r="I5" s="30">
        <f>((tableauZP112[[#This Row],[FR1]])*(0.6)+(tableauZP112[[#This Row],[FR2]])*(0.4))</f>
        <v>10.8</v>
      </c>
      <c r="J5" s="42">
        <f>tableauZP112[[#This Row],[Cof]]*$H$2</f>
        <v>32.400000000000006</v>
      </c>
      <c r="K5" s="28">
        <v>4</v>
      </c>
      <c r="L5" s="28">
        <v>6</v>
      </c>
      <c r="M5" s="29">
        <f>((tableauZP112[[#This Row],[H1 ]])*(0.6)+(tableauZP112[[#This Row],[H  2]])*(0.4))</f>
        <v>4.8000000000000007</v>
      </c>
      <c r="N5" s="29">
        <f>tableauZP112[[#This Row],[Cof2]]*$L$2</f>
        <v>9.6000000000000014</v>
      </c>
      <c r="O5" s="43">
        <v>12</v>
      </c>
      <c r="P5" s="43">
        <v>16</v>
      </c>
      <c r="Q5" s="44">
        <f>((tableauZP112[[#This Row],[A 1 ]])*(0.6)+(tableauZP112[[#This Row],[A 2 ]])*(0.4))</f>
        <v>13.6</v>
      </c>
    </row>
    <row r="6" spans="3:17" x14ac:dyDescent="0.25">
      <c r="C6" s="72" t="s">
        <v>21</v>
      </c>
      <c r="D6" s="37" t="s">
        <v>47</v>
      </c>
      <c r="E6" s="27" t="s">
        <v>53</v>
      </c>
      <c r="F6" s="27"/>
      <c r="G6" s="40">
        <v>6</v>
      </c>
      <c r="H6" s="41">
        <v>7</v>
      </c>
      <c r="I6" s="30">
        <f>((tableauZP112[[#This Row],[FR1]])*(0.6)+(tableauZP112[[#This Row],[FR2]])*(0.4))</f>
        <v>6.4</v>
      </c>
      <c r="J6" s="42">
        <f>tableauZP112[[#This Row],[Cof]]*$H$2</f>
        <v>19.200000000000003</v>
      </c>
      <c r="K6" s="28">
        <v>11</v>
      </c>
      <c r="L6" s="28">
        <v>3</v>
      </c>
      <c r="M6" s="29">
        <f>((tableauZP112[[#This Row],[H1 ]])*(0.6)+(tableauZP112[[#This Row],[H  2]])*(0.4))</f>
        <v>7.8</v>
      </c>
      <c r="N6" s="29">
        <f>tableauZP112[[#This Row],[Cof2]]*$L$2</f>
        <v>15.6</v>
      </c>
      <c r="O6" s="43">
        <v>15</v>
      </c>
      <c r="P6" s="43">
        <v>1</v>
      </c>
      <c r="Q6" s="44">
        <f>((tableauZP112[[#This Row],[A 1 ]])*(0.6)+(tableauZP112[[#This Row],[A 2 ]])*(0.4))</f>
        <v>9.4</v>
      </c>
    </row>
    <row r="7" spans="3:17" x14ac:dyDescent="0.25">
      <c r="C7" s="72" t="s">
        <v>20</v>
      </c>
      <c r="D7" s="37">
        <v>44958</v>
      </c>
      <c r="E7" s="27" t="s">
        <v>54</v>
      </c>
      <c r="F7" s="27"/>
      <c r="G7" s="40">
        <v>17</v>
      </c>
      <c r="H7" s="41">
        <v>19</v>
      </c>
      <c r="I7" s="30">
        <f>((tableauZP112[[#This Row],[FR1]])*(0.6)+(tableauZP112[[#This Row],[FR2]])*(0.4))</f>
        <v>17.8</v>
      </c>
      <c r="J7" s="42">
        <f>tableauZP112[[#This Row],[Cof]]*$H$2</f>
        <v>53.400000000000006</v>
      </c>
      <c r="K7" s="28">
        <v>1</v>
      </c>
      <c r="L7" s="28">
        <v>24</v>
      </c>
      <c r="M7" s="29">
        <f>((tableauZP112[[#This Row],[H1 ]])*(0.6)+(tableauZP112[[#This Row],[H  2]])*(0.4))</f>
        <v>10.200000000000001</v>
      </c>
      <c r="N7" s="29">
        <f>tableauZP112[[#This Row],[Cof2]]*$L$2</f>
        <v>20.400000000000002</v>
      </c>
      <c r="O7" s="43">
        <v>1</v>
      </c>
      <c r="P7" s="43">
        <v>3</v>
      </c>
      <c r="Q7" s="44">
        <f>((tableauZP112[[#This Row],[A 1 ]])*(0.6)+(tableauZP112[[#This Row],[A 2 ]])*(0.4))</f>
        <v>1.8000000000000003</v>
      </c>
    </row>
  </sheetData>
  <mergeCells count="3">
    <mergeCell ref="C1:Q1"/>
    <mergeCell ref="C2:E2"/>
    <mergeCell ref="M2:N2"/>
  </mergeCells>
  <conditionalFormatting sqref="H3">
    <cfRule type="colorScale" priority="4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">
    <cfRule type="colorScale" priority="4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2:D2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2:D2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F3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F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K3:L3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3:L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P3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P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O3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O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3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3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G2">
    <cfRule type="colorScale" priority="2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G2">
    <cfRule type="colorScale" priority="3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C3">
    <cfRule type="colorScale" priority="2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"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">
    <cfRule type="colorScale" priority="2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">
    <cfRule type="colorScale" priority="2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B1:J5"/>
  <sheetViews>
    <sheetView showZeros="0" zoomScaleNormal="100" workbookViewId="0">
      <selection activeCell="H4" sqref="H4"/>
    </sheetView>
  </sheetViews>
  <sheetFormatPr baseColWidth="10" defaultRowHeight="15" x14ac:dyDescent="0.25"/>
  <cols>
    <col min="2" max="8" width="8.7109375" style="1" customWidth="1"/>
    <col min="9" max="9" width="8.7109375" style="12" customWidth="1"/>
    <col min="10" max="11" width="8.7109375" customWidth="1"/>
  </cols>
  <sheetData>
    <row r="1" spans="2:10" ht="23.25" thickBot="1" x14ac:dyDescent="0.5">
      <c r="B1" s="69" t="s">
        <v>56</v>
      </c>
      <c r="C1" s="70"/>
      <c r="D1" s="70"/>
      <c r="E1" s="70"/>
      <c r="F1" s="70"/>
      <c r="G1" s="70"/>
      <c r="H1" s="70"/>
      <c r="I1" s="70"/>
      <c r="J1" s="71"/>
    </row>
    <row r="2" spans="2:10" ht="15.75" thickBot="1" x14ac:dyDescent="0.3">
      <c r="B2" s="60" t="s">
        <v>1</v>
      </c>
      <c r="C2" s="61"/>
      <c r="D2" s="62"/>
      <c r="E2" s="63" t="s">
        <v>2</v>
      </c>
      <c r="F2" s="64"/>
      <c r="G2" s="65"/>
      <c r="H2" s="66" t="s">
        <v>55</v>
      </c>
      <c r="I2" s="67"/>
      <c r="J2" s="68"/>
    </row>
    <row r="3" spans="2:10" x14ac:dyDescent="0.25">
      <c r="B3" s="59" t="s">
        <v>7</v>
      </c>
      <c r="C3" s="31" t="s">
        <v>8</v>
      </c>
      <c r="D3" s="32" t="s">
        <v>13</v>
      </c>
      <c r="E3" s="33" t="s">
        <v>2</v>
      </c>
      <c r="F3" s="33" t="s">
        <v>3</v>
      </c>
      <c r="G3" s="33" t="s">
        <v>12</v>
      </c>
      <c r="H3" s="34" t="s">
        <v>4</v>
      </c>
      <c r="I3" s="34" t="s">
        <v>5</v>
      </c>
      <c r="J3" s="35" t="s">
        <v>11</v>
      </c>
    </row>
    <row r="4" spans="2:10" x14ac:dyDescent="0.25">
      <c r="B4" s="40"/>
      <c r="C4" s="41"/>
      <c r="D4" s="30"/>
      <c r="E4" s="28"/>
      <c r="F4" s="28"/>
      <c r="G4" s="29"/>
      <c r="H4" s="43"/>
      <c r="I4" s="43"/>
      <c r="J4" s="44"/>
    </row>
    <row r="5" spans="2:10" x14ac:dyDescent="0.25">
      <c r="B5" s="40"/>
      <c r="C5" s="41"/>
      <c r="D5" s="30"/>
      <c r="E5" s="28"/>
      <c r="F5" s="28"/>
      <c r="G5" s="29"/>
      <c r="H5" s="43"/>
      <c r="I5" s="43"/>
      <c r="J5" s="44"/>
    </row>
  </sheetData>
  <mergeCells count="4">
    <mergeCell ref="B2:D2"/>
    <mergeCell ref="B1:J1"/>
    <mergeCell ref="E2:G2"/>
    <mergeCell ref="H2:J2"/>
  </mergeCells>
  <conditionalFormatting sqref="C3">
    <cfRule type="colorScale" priority="4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C3">
    <cfRule type="colorScale" priority="4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D3">
    <cfRule type="colorScale" priority="4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3">
    <cfRule type="colorScale" priority="4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E3:F3">
    <cfRule type="colorScale" priority="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E3:F3">
    <cfRule type="colorScale" priority="40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I3">
    <cfRule type="colorScale" priority="35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I3">
    <cfRule type="colorScale" priority="36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H3">
    <cfRule type="colorScale" priority="37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H3">
    <cfRule type="colorScale" priority="3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3">
    <cfRule type="colorScale" priority="33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">
    <cfRule type="colorScale" priority="34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2">
    <cfRule type="colorScale" priority="31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2">
    <cfRule type="colorScale" priority="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DONNEE</vt:lpstr>
      <vt:lpstr>Rep1</vt:lpstr>
      <vt:lpstr>Rep2</vt:lpstr>
      <vt:lpstr>Z1</vt:lpstr>
      <vt:lpstr>Z2</vt:lpstr>
      <vt:lpstr>vérificateur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Kpièrinaon Clotaire SOME</dc:creator>
  <cp:lastModifiedBy>Kpièrinaon Clotaire SOME</cp:lastModifiedBy>
  <cp:lastPrinted>2023-03-03T13:30:05Z</cp:lastPrinted>
  <dcterms:created xsi:type="dcterms:W3CDTF">2023-01-29T07:34:14Z</dcterms:created>
  <dcterms:modified xsi:type="dcterms:W3CDTF">2023-03-25T11:07:01Z</dcterms:modified>
</cp:coreProperties>
</file>