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87608442-8DAF-4D0C-A540-2C542F0DA3B7}" xr6:coauthVersionLast="47" xr6:coauthVersionMax="47" xr10:uidLastSave="{00000000-0000-0000-0000-000000000000}"/>
  <bookViews>
    <workbookView xWindow="-120" yWindow="-120" windowWidth="20730" windowHeight="11160" xr2:uid="{5D4F6AD3-0009-4ED5-B203-83257338ED4A}"/>
  </bookViews>
  <sheets>
    <sheet name="Feuil1" sheetId="1" r:id="rId1"/>
    <sheet name="Feuil2" sheetId="2" r:id="rId2"/>
  </sheets>
  <definedNames>
    <definedName name="Tableau3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4" i="2" l="1"/>
  <c r="W4" i="2"/>
  <c r="T4" i="2"/>
  <c r="S4" i="2"/>
  <c r="R4" i="2"/>
  <c r="P4" i="2"/>
  <c r="M4" i="2"/>
  <c r="J4" i="2"/>
  <c r="I4" i="2"/>
  <c r="H4" i="2"/>
  <c r="Z3" i="2"/>
  <c r="W3" i="2"/>
  <c r="T3" i="2"/>
  <c r="S3" i="2"/>
  <c r="R3" i="2"/>
  <c r="P3" i="2"/>
  <c r="M3" i="2"/>
  <c r="J3" i="2"/>
  <c r="I3" i="2"/>
  <c r="H3" i="2"/>
  <c r="Z3" i="1"/>
  <c r="Z4" i="1"/>
  <c r="R4" i="1"/>
  <c r="S4" i="1"/>
  <c r="T4" i="1"/>
  <c r="W4" i="1"/>
  <c r="T3" i="1"/>
  <c r="S3" i="1"/>
  <c r="W3" i="1"/>
  <c r="R3" i="1"/>
  <c r="H4" i="1"/>
  <c r="I4" i="1"/>
  <c r="J4" i="1"/>
  <c r="M4" i="1"/>
  <c r="P4" i="1"/>
  <c r="M3" i="1"/>
  <c r="J3" i="1"/>
  <c r="I3" i="1"/>
  <c r="H3" i="1"/>
  <c r="P3" i="1"/>
</calcChain>
</file>

<file path=xl/sharedStrings.xml><?xml version="1.0" encoding="utf-8"?>
<sst xmlns="http://schemas.openxmlformats.org/spreadsheetml/2006/main" count="66" uniqueCount="18">
  <si>
    <t>Colonne1</t>
  </si>
  <si>
    <t>Colonne2</t>
  </si>
  <si>
    <t>Colonne3</t>
  </si>
  <si>
    <t>Colonne4</t>
  </si>
  <si>
    <t>Colonne5</t>
  </si>
  <si>
    <t>Colonne6</t>
  </si>
  <si>
    <t>tableau 1</t>
  </si>
  <si>
    <t>tableau 2</t>
  </si>
  <si>
    <t>Colonne7</t>
  </si>
  <si>
    <t>Colonne8</t>
  </si>
  <si>
    <t>Colonne9</t>
  </si>
  <si>
    <t>pers1</t>
  </si>
  <si>
    <t>AA1</t>
  </si>
  <si>
    <t>rouge</t>
  </si>
  <si>
    <t>ALBERT</t>
  </si>
  <si>
    <t>AA2</t>
  </si>
  <si>
    <t>JAUNE</t>
  </si>
  <si>
    <t>Tableau4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</si>
</sst>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Arial Black"/>
      <family val="2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/>
    <xf numFmtId="0" fontId="2" fillId="5" borderId="0" xfId="0" applyFont="1" applyFill="1"/>
    <xf numFmtId="0" fontId="0" fillId="6" borderId="0" xfId="0" applyFill="1"/>
    <xf numFmtId="0" fontId="2" fillId="4" borderId="0" xfId="0" applyFont="1" applyFill="1"/>
    <xf numFmtId="0" fontId="5" fillId="8" borderId="0" xfId="0" applyFont="1" applyFill="1"/>
    <xf numFmtId="0" fontId="1" fillId="0" borderId="0" xfId="0" applyFont="1" applyAlignment="1">
      <alignment horizontal="left" vertical="center"/>
    </xf>
    <xf numFmtId="0" fontId="0" fillId="0" borderId="0" xfId="0" applyBorder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8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2" xfId="0" applyNumberFormat="1" applyBorder="1"/>
    <xf numFmtId="0" fontId="1" fillId="8" borderId="2" xfId="0" applyFont="1" applyFill="1" applyBorder="1" applyAlignment="1">
      <alignment horizontal="left" vertical="center"/>
    </xf>
    <xf numFmtId="0" fontId="1" fillId="8" borderId="3" xfId="0" applyFont="1" applyFill="1" applyBorder="1" applyAlignment="1">
      <alignment horizontal="left" vertical="center"/>
    </xf>
    <xf numFmtId="0" fontId="1" fillId="8" borderId="3" xfId="0" applyNumberFormat="1" applyFont="1" applyFill="1" applyBorder="1" applyAlignment="1">
      <alignment horizontal="left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NumberFormat="1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center" vertical="center"/>
    </xf>
    <xf numFmtId="0" fontId="0" fillId="0" borderId="0" xfId="0" applyFill="1" applyBorder="1"/>
    <xf numFmtId="0" fontId="2" fillId="0" borderId="0" xfId="0" applyFont="1" applyFill="1" applyBorder="1"/>
    <xf numFmtId="0" fontId="5" fillId="0" borderId="0" xfId="0" applyFont="1" applyFill="1" applyBorder="1"/>
    <xf numFmtId="0" fontId="1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/>
    <xf numFmtId="0" fontId="7" fillId="5" borderId="0" xfId="0" applyFont="1" applyFill="1"/>
    <xf numFmtId="0" fontId="8" fillId="6" borderId="0" xfId="0" applyFont="1" applyFill="1"/>
    <xf numFmtId="0" fontId="8" fillId="3" borderId="0" xfId="0" applyFont="1" applyFill="1"/>
    <xf numFmtId="0" fontId="8" fillId="0" borderId="0" xfId="0" applyFont="1"/>
    <xf numFmtId="0" fontId="4" fillId="7" borderId="0" xfId="0" applyFont="1" applyFill="1" applyAlignment="1">
      <alignment horizontal="center" vertical="center"/>
    </xf>
  </cellXfs>
  <cellStyles count="1"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</border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numFmt numFmtId="0" formatCode="General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right style="thin">
          <color theme="1"/>
        </right>
      </border>
    </dxf>
    <dxf>
      <numFmt numFmtId="0" formatCode="General"/>
      <border outline="0">
        <right style="thin">
          <color theme="1"/>
        </right>
      </border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numFmt numFmtId="0" formatCode="General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</border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numFmt numFmtId="0" formatCode="General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left style="thin">
          <color theme="1"/>
        </left>
        <right style="thin">
          <color theme="1"/>
        </right>
      </border>
    </dxf>
    <dxf>
      <font>
        <b/>
      </font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  <border outline="0">
        <right style="thin">
          <color theme="1"/>
        </right>
      </border>
    </dxf>
    <dxf>
      <numFmt numFmtId="0" formatCode="General"/>
      <border outline="0">
        <right style="thin">
          <color theme="1"/>
        </right>
      </border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61FDFD-0EFC-4720-BBC8-04815FA2A05C}" name="Tableau1" displayName="Tableau1" ref="A2:F4" totalsRowShown="0">
  <autoFilter ref="A2:F4" xr:uid="{8961FDFD-0EFC-4720-BBC8-04815FA2A05C}"/>
  <tableColumns count="6">
    <tableColumn id="1" xr3:uid="{0847AB9B-E765-4E1E-812B-D97D776E1C23}" name="Colonne1"/>
    <tableColumn id="2" xr3:uid="{6EAAC850-22A2-418D-9C80-74380A8901CD}" name="Colonne2"/>
    <tableColumn id="3" xr3:uid="{B6BE5B9E-CD11-4CC6-A76C-97A4C7E750BE}" name="Colonne3"/>
    <tableColumn id="4" xr3:uid="{2FFBC484-84CC-48CA-9008-DD4A9613BEA5}" name="Colonne4"/>
    <tableColumn id="5" xr3:uid="{8B81F8C8-457E-41F0-901F-FED74BCD826B}" name="Colonne5"/>
    <tableColumn id="6" xr3:uid="{A8D4D539-F839-410F-88C5-0CDF2D6B96F2}" name="Colonne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A0AFA9-A10E-4760-881C-60BD15851796}" name="Tableau2" displayName="Tableau2" ref="H2:P4" totalsRowShown="0">
  <autoFilter ref="H2:P4" xr:uid="{42A0AFA9-A10E-4760-881C-60BD15851796}"/>
  <tableColumns count="9">
    <tableColumn id="1" xr3:uid="{E878409C-B377-4C2E-B7FA-6CD42BA4F5D3}" name="Colonne1" dataDxfId="31">
      <calculatedColumnFormula>Tableau1[[#This Row],[Colonne1]]</calculatedColumnFormula>
    </tableColumn>
    <tableColumn id="2" xr3:uid="{0D7CA753-6138-4693-B61E-A59682444E50}" name="Colonne2" dataDxfId="30">
      <calculatedColumnFormula>Tableau1[[#This Row],[Colonne2]]</calculatedColumnFormula>
    </tableColumn>
    <tableColumn id="3" xr3:uid="{75559A2A-69CD-4CC3-AD01-AA90B45AC87F}" name="Colonne3" dataDxfId="29">
      <calculatedColumnFormula>Tableau1[[#This Row],[Colonne3]]</calculatedColumnFormula>
    </tableColumn>
    <tableColumn id="4" xr3:uid="{62B394D3-60B1-45BD-9D79-7CE8819BCD77}" name="Colonne4" dataDxfId="28"/>
    <tableColumn id="5" xr3:uid="{F008FC97-EDFB-4BF8-8E5F-53175F3E5335}" name="Colonne5" dataDxfId="27"/>
    <tableColumn id="6" xr3:uid="{FEB1A366-3398-467E-91C5-5FA74A0F6F33}" name="Colonne6" dataDxfId="26">
      <calculatedColumnFormula>(Tableau2[[#This Row],[Colonne4]]*(0.6))+(Tableau2[[#This Row],[Colonne5]]*(0.4))</calculatedColumnFormula>
    </tableColumn>
    <tableColumn id="7" xr3:uid="{8DD9F809-BFCE-439A-9D55-D50A90180ED8}" name="Colonne7" dataDxfId="25"/>
    <tableColumn id="8" xr3:uid="{9E568E8C-2856-4246-A71D-E297151AB47E}" name="Colonne8" dataDxfId="24"/>
    <tableColumn id="9" xr3:uid="{5A72B224-E0F4-4253-9D76-C7082591664E}" name="Colonne9" dataDxfId="23">
      <calculatedColumnFormula>(Tableau2[[#This Row],[Colonne7]]*(0.6))+(Tableau2[[#This Row],[Colonne8]]*(0.4))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AB894F6-FDB4-4489-B01D-648B5255E3B0}" name="Tableau5" displayName="Tableau5" ref="R2:Z4" totalsRowShown="0" headerRowDxfId="22">
  <autoFilter ref="R2:Z4" xr:uid="{EAB894F6-FDB4-4489-B01D-648B5255E3B0}"/>
  <tableColumns count="9">
    <tableColumn id="1" xr3:uid="{9ADB7A17-DC62-421B-B63B-7A4FF8A41D14}" name="Colonne1">
      <calculatedColumnFormula>Tableau1[[#This Row],[Colonne1]]</calculatedColumnFormula>
    </tableColumn>
    <tableColumn id="2" xr3:uid="{68D650FD-75F6-4CBC-A4F5-D989D438374D}" name="Colonne2">
      <calculatedColumnFormula>Tableau1[[#This Row],[Colonne2]]</calculatedColumnFormula>
    </tableColumn>
    <tableColumn id="3" xr3:uid="{CA0D03DA-08D0-43DF-A54F-FEDD51822F54}" name="Colonne3">
      <calculatedColumnFormula>Tableau1[[#This Row],[Colonne3]]</calculatedColumnFormula>
    </tableColumn>
    <tableColumn id="4" xr3:uid="{49EC264B-9DC8-4E5B-BFC6-A8D969123E6C}" name="Colonne4" dataDxfId="21"/>
    <tableColumn id="5" xr3:uid="{EC62F9B4-CF31-4B25-B396-9E61C5476F2D}" name="Colonne5" dataDxfId="20"/>
    <tableColumn id="6" xr3:uid="{259E3406-716C-4B70-A16F-1C39CA6C3607}" name="Colonne6" dataDxfId="19">
      <calculatedColumnFormula>(Tableau5[[#This Row],[Colonne4]]*(0.6))+(Tableau5[[#This Row],[Colonne5]]*(0.4))</calculatedColumnFormula>
    </tableColumn>
    <tableColumn id="7" xr3:uid="{4FCD880A-30E6-4A18-9FA4-790699B228D7}" name="Colonne7" dataDxfId="18"/>
    <tableColumn id="8" xr3:uid="{F027EF67-613F-4A75-A5BE-6EFEECE15F56}" name="Colonne8" dataDxfId="17"/>
    <tableColumn id="9" xr3:uid="{A6819F68-9397-46C8-8FD1-9175E6767F69}" name="Colonne9" dataDxfId="16">
      <calculatedColumnFormula>(Tableau5[[#This Row],[Colonne7]]*(0.6))+(Tableau5[[#This Row],[Colonne8]]*(0.4))</calculatedColumnFormula>
    </tableColumn>
  </tableColumns>
  <tableStyleInfo name="TableStyleLight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5C1EC6-634E-4CAE-B7E7-152528C03A07}" name="Tableau17" displayName="Tableau17" ref="A2:F4" totalsRowShown="0">
  <autoFilter ref="A2:F4" xr:uid="{FF5C1EC6-634E-4CAE-B7E7-152528C03A07}"/>
  <tableColumns count="6">
    <tableColumn id="1" xr3:uid="{3C0BD987-093F-4A77-8C22-7FF89C18B80D}" name="Colonne1"/>
    <tableColumn id="2" xr3:uid="{39FC3BDF-D7A9-44ED-8730-670AAB590E2E}" name="Colonne2"/>
    <tableColumn id="3" xr3:uid="{B47F299D-231F-4A09-B439-81177B2BAB4B}" name="Colonne3"/>
    <tableColumn id="4" xr3:uid="{FA879155-AAA8-4441-9086-11F783D0E40E}" name="Colonne4"/>
    <tableColumn id="5" xr3:uid="{2A448FB3-363A-4FB6-A34F-1A81284E4EFD}" name="Colonne5"/>
    <tableColumn id="6" xr3:uid="{8268AF2A-A094-468A-8BB2-B666404DF2E3}" name="Colonne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F6C6C74-9040-4C36-B309-BDFFE31B1C4F}" name="Tableau28" displayName="Tableau28" ref="H2:P4" totalsRowShown="0">
  <autoFilter ref="H2:P4" xr:uid="{AF6C6C74-9040-4C36-B309-BDFFE31B1C4F}"/>
  <tableColumns count="9">
    <tableColumn id="1" xr3:uid="{0EAEE625-75FC-4AFE-9419-882D1DFF0961}" name="Colonne1" dataDxfId="15">
      <calculatedColumnFormula>Tableau17[[#This Row],[Colonne1]]</calculatedColumnFormula>
    </tableColumn>
    <tableColumn id="2" xr3:uid="{C6E2B5E5-A277-47A6-B0D8-9676DB9AF60C}" name="Colonne2" dataDxfId="14">
      <calculatedColumnFormula>Tableau17[[#This Row],[Colonne2]]</calculatedColumnFormula>
    </tableColumn>
    <tableColumn id="3" xr3:uid="{B522E559-FECE-4835-A63A-EAD662B2FB51}" name="Colonne3" dataDxfId="13">
      <calculatedColumnFormula>Tableau17[[#This Row],[Colonne3]]</calculatedColumnFormula>
    </tableColumn>
    <tableColumn id="4" xr3:uid="{8DE9F9EA-42A7-40C6-8E14-897B2FEDF017}" name="Colonne4" dataDxfId="12"/>
    <tableColumn id="5" xr3:uid="{4BE15D98-4D20-45BB-ABD3-D583333B17D0}" name="Colonne5" dataDxfId="11"/>
    <tableColumn id="6" xr3:uid="{37965ADF-4D73-4793-A7FA-971FAABF0ACC}" name="Colonne6" dataDxfId="10">
      <calculatedColumnFormula>(Tableau28[[#This Row],[Colonne4]]*(0.6))+(Tableau28[[#This Row],[Colonne5]]*(0.4))</calculatedColumnFormula>
    </tableColumn>
    <tableColumn id="7" xr3:uid="{450C7179-D001-4E19-850E-D843A013B87D}" name="Colonne7" dataDxfId="9"/>
    <tableColumn id="8" xr3:uid="{3D9B1CD7-78BA-456C-841D-C014EDCE6DCB}" name="Colonne8" dataDxfId="8"/>
    <tableColumn id="9" xr3:uid="{B391007B-8097-4A8C-82A7-00FCD5056097}" name="Colonne9" dataDxfId="7">
      <calculatedColumnFormula>(Tableau28[[#This Row],[Colonne7]]*(0.6))+(Tableau28[[#This Row],[Colonne8]]*(0.4))</calculatedColumnFormula>
    </tableColumn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0893CA4-5B7F-4871-A7A8-8180C6C40569}" name="Tableau6" displayName="Tableau6" ref="R2:Z4" totalsRowShown="0" headerRowDxfId="6">
  <autoFilter ref="R2:Z4" xr:uid="{D0893CA4-5B7F-4871-A7A8-8180C6C40569}"/>
  <tableColumns count="9">
    <tableColumn id="1" xr3:uid="{B2A3FBDE-7BDE-4F89-BE1C-13B2A898E28E}" name="Colonne1">
      <calculatedColumnFormula>Tableau17[[#This Row],[Colonne1]]</calculatedColumnFormula>
    </tableColumn>
    <tableColumn id="2" xr3:uid="{F604205D-D560-40C1-AA48-C04427CFAFE1}" name="Colonne2">
      <calculatedColumnFormula>Tableau17[[#This Row],[Colonne2]]</calculatedColumnFormula>
    </tableColumn>
    <tableColumn id="3" xr3:uid="{86C39EC9-E943-428C-B322-835C8D82DB9D}" name="Colonne3">
      <calculatedColumnFormula>Tableau17[[#This Row],[Colonne3]]</calculatedColumnFormula>
    </tableColumn>
    <tableColumn id="4" xr3:uid="{8A46011F-EAFB-4AE6-8892-3506B2FD45F4}" name="Colonne4" dataDxfId="5"/>
    <tableColumn id="5" xr3:uid="{18FE4E6F-597E-4DAE-A376-8AEA68CFBA3C}" name="Colonne5" dataDxfId="4"/>
    <tableColumn id="6" xr3:uid="{69DB1CF1-8A44-4FC4-B062-A953C73FF4B1}" name="Colonne6" dataDxfId="3">
      <calculatedColumnFormula>(Tableau6[[#This Row],[Colonne4]]*(0.6))+(Tableau6[[#This Row],[Colonne5]]*(0.4))</calculatedColumnFormula>
    </tableColumn>
    <tableColumn id="7" xr3:uid="{3962BE7A-F7A7-4F52-B3E0-A0D1761B3680}" name="Colonne7" dataDxfId="2"/>
    <tableColumn id="8" xr3:uid="{7E8CA27D-BF14-4D88-94BC-15D23BB0124B}" name="Colonne8" dataDxfId="1"/>
    <tableColumn id="9" xr3:uid="{51695A03-7170-4D1A-9EAF-7F3F9F6740D0}" name="Colonne9" dataDxfId="0">
      <calculatedColumnFormula>(Tableau6[[#This Row],[Colonne7]]*(0.6))+(Tableau6[[#This Row],[Colonne8]]*(0.4))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53899-8407-4495-A313-1AB4392E7A35}">
  <sheetPr codeName="Feuil1"/>
  <dimension ref="A1:Z18"/>
  <sheetViews>
    <sheetView tabSelected="1" workbookViewId="0">
      <selection activeCell="S12" sqref="S12"/>
    </sheetView>
  </sheetViews>
  <sheetFormatPr baseColWidth="10" defaultRowHeight="15" x14ac:dyDescent="0.25"/>
  <cols>
    <col min="1" max="1" width="14.42578125" customWidth="1"/>
    <col min="2" max="2" width="6" customWidth="1"/>
    <col min="3" max="3" width="6.140625" customWidth="1"/>
    <col min="4" max="4" width="7.28515625" customWidth="1"/>
    <col min="5" max="5" width="9.42578125" customWidth="1"/>
    <col min="6" max="6" width="8" customWidth="1"/>
    <col min="7" max="7" width="7.42578125" customWidth="1"/>
    <col min="8" max="8" width="12.7109375" customWidth="1"/>
    <col min="9" max="9" width="9.140625" customWidth="1"/>
    <col min="10" max="10" width="7.7109375" customWidth="1"/>
    <col min="11" max="11" width="7.85546875" customWidth="1"/>
    <col min="12" max="12" width="6" customWidth="1"/>
    <col min="13" max="13" width="6.85546875" customWidth="1"/>
    <col min="14" max="14" width="7.85546875" customWidth="1"/>
    <col min="15" max="15" width="7.140625" customWidth="1"/>
    <col min="16" max="16" width="6.28515625" customWidth="1"/>
    <col min="17" max="17" width="8.7109375" customWidth="1"/>
    <col min="18" max="18" width="16.28515625" customWidth="1"/>
    <col min="19" max="19" width="8.5703125" customWidth="1"/>
    <col min="20" max="20" width="7.7109375" customWidth="1"/>
    <col min="21" max="21" width="7.140625" customWidth="1"/>
    <col min="22" max="22" width="6.140625" customWidth="1"/>
    <col min="23" max="23" width="6.28515625" customWidth="1"/>
    <col min="24" max="24" width="8.140625" customWidth="1"/>
    <col min="25" max="25" width="7.42578125" customWidth="1"/>
    <col min="26" max="26" width="8" customWidth="1"/>
  </cols>
  <sheetData>
    <row r="1" spans="1:26" ht="40.5" customHeight="1" x14ac:dyDescent="0.25">
      <c r="A1" s="34" t="s">
        <v>6</v>
      </c>
      <c r="B1" s="34"/>
      <c r="C1" s="34"/>
      <c r="D1" s="34"/>
      <c r="E1" s="34"/>
      <c r="F1" s="34"/>
      <c r="H1" s="34" t="s">
        <v>7</v>
      </c>
      <c r="I1" s="34"/>
      <c r="J1" s="34"/>
      <c r="K1" s="34"/>
      <c r="L1" s="34"/>
      <c r="M1" s="34"/>
      <c r="N1" s="34"/>
      <c r="O1" s="34"/>
      <c r="P1" s="34"/>
      <c r="R1" s="34" t="s">
        <v>17</v>
      </c>
      <c r="S1" s="34"/>
      <c r="T1" s="34"/>
      <c r="U1" s="34"/>
      <c r="V1" s="34"/>
      <c r="W1" s="34"/>
      <c r="X1" s="34"/>
      <c r="Y1" s="34"/>
      <c r="Z1" s="34"/>
    </row>
    <row r="2" spans="1:26" x14ac:dyDescent="0.25">
      <c r="A2" s="1" t="s">
        <v>0</v>
      </c>
      <c r="B2" s="2" t="s">
        <v>1</v>
      </c>
      <c r="C2" s="3" t="s">
        <v>2</v>
      </c>
      <c r="D2" t="s">
        <v>3</v>
      </c>
      <c r="E2" t="s">
        <v>4</v>
      </c>
      <c r="F2" t="s">
        <v>5</v>
      </c>
      <c r="H2" s="1" t="s">
        <v>0</v>
      </c>
      <c r="I2" s="2" t="s">
        <v>1</v>
      </c>
      <c r="J2" s="3" t="s">
        <v>2</v>
      </c>
      <c r="K2" s="5" t="s">
        <v>3</v>
      </c>
      <c r="L2" s="5" t="s">
        <v>4</v>
      </c>
      <c r="M2" s="5" t="s">
        <v>5</v>
      </c>
      <c r="N2" s="4" t="s">
        <v>8</v>
      </c>
      <c r="O2" s="4" t="s">
        <v>9</v>
      </c>
      <c r="P2" s="4" t="s">
        <v>10</v>
      </c>
      <c r="R2" s="29" t="s">
        <v>0</v>
      </c>
      <c r="S2" s="30" t="s">
        <v>1</v>
      </c>
      <c r="T2" s="31" t="s">
        <v>2</v>
      </c>
      <c r="U2" s="32" t="s">
        <v>3</v>
      </c>
      <c r="V2" s="32" t="s">
        <v>4</v>
      </c>
      <c r="W2" s="32" t="s">
        <v>5</v>
      </c>
      <c r="X2" s="33" t="s">
        <v>8</v>
      </c>
      <c r="Y2" s="33" t="s">
        <v>9</v>
      </c>
      <c r="Z2" s="33" t="s">
        <v>10</v>
      </c>
    </row>
    <row r="3" spans="1:26" x14ac:dyDescent="0.25">
      <c r="A3" t="s">
        <v>11</v>
      </c>
      <c r="B3" t="s">
        <v>12</v>
      </c>
      <c r="C3" t="s">
        <v>13</v>
      </c>
      <c r="H3" t="str">
        <f>Tableau1[[#This Row],[Colonne1]]</f>
        <v>pers1</v>
      </c>
      <c r="I3" t="str">
        <f>Tableau1[[#This Row],[Colonne2]]</f>
        <v>AA1</v>
      </c>
      <c r="J3" t="str">
        <f>Tableau1[[#This Row],[Colonne3]]</f>
        <v>rouge</v>
      </c>
      <c r="K3" s="10">
        <v>12</v>
      </c>
      <c r="L3" s="10">
        <v>13</v>
      </c>
      <c r="M3" s="10">
        <f>(Tableau2[[#This Row],[Colonne4]]*(0.6))+(Tableau2[[#This Row],[Colonne5]]*(0.4))</f>
        <v>12.399999999999999</v>
      </c>
      <c r="N3" s="11">
        <v>17</v>
      </c>
      <c r="O3" s="11">
        <v>12</v>
      </c>
      <c r="P3" s="11">
        <f>(Tableau2[[#This Row],[Colonne7]]*(0.6))+(Tableau2[[#This Row],[Colonne8]]*(0.4))</f>
        <v>15</v>
      </c>
      <c r="R3" t="str">
        <f>Tableau1[[#This Row],[Colonne1]]</f>
        <v>pers1</v>
      </c>
      <c r="S3" t="str">
        <f>Tableau1[[#This Row],[Colonne2]]</f>
        <v>AA1</v>
      </c>
      <c r="T3" t="str">
        <f>Tableau1[[#This Row],[Colonne3]]</f>
        <v>rouge</v>
      </c>
      <c r="U3" s="10">
        <v>3</v>
      </c>
      <c r="V3" s="10">
        <v>14</v>
      </c>
      <c r="W3" s="10">
        <f>(Tableau5[[#This Row],[Colonne4]]*(0.6))+(Tableau5[[#This Row],[Colonne5]]*(0.4))</f>
        <v>7.4</v>
      </c>
      <c r="X3" s="11">
        <v>15</v>
      </c>
      <c r="Y3" s="11">
        <v>6</v>
      </c>
      <c r="Z3" s="11">
        <f>(Tableau5[[#This Row],[Colonne7]]*(0.6))+(Tableau5[[#This Row],[Colonne8]]*(0.4))</f>
        <v>11.4</v>
      </c>
    </row>
    <row r="4" spans="1:26" x14ac:dyDescent="0.25">
      <c r="A4" t="s">
        <v>14</v>
      </c>
      <c r="B4" t="s">
        <v>15</v>
      </c>
      <c r="C4" t="s">
        <v>16</v>
      </c>
      <c r="H4" s="12" t="str">
        <f>Tableau1[[#This Row],[Colonne1]]</f>
        <v>ALBERT</v>
      </c>
      <c r="I4" s="12" t="str">
        <f>Tableau1[[#This Row],[Colonne2]]</f>
        <v>AA2</v>
      </c>
      <c r="J4" s="13" t="str">
        <f>Tableau1[[#This Row],[Colonne3]]</f>
        <v>JAUNE</v>
      </c>
      <c r="K4" s="14"/>
      <c r="L4" s="15"/>
      <c r="M4" s="16">
        <f>(Tableau2[[#This Row],[Colonne4]]*(0.6))+(Tableau2[[#This Row],[Colonne5]]*(0.4))</f>
        <v>0</v>
      </c>
      <c r="N4" s="17"/>
      <c r="O4" s="17"/>
      <c r="P4" s="18">
        <f>(Tableau2[[#This Row],[Colonne7]]*(0.6))+(Tableau2[[#This Row],[Colonne8]]*(0.4))</f>
        <v>0</v>
      </c>
      <c r="R4" s="7" t="str">
        <f>Tableau1[[#This Row],[Colonne1]]</f>
        <v>ALBERT</v>
      </c>
      <c r="S4" s="7" t="str">
        <f>Tableau1[[#This Row],[Colonne2]]</f>
        <v>AA2</v>
      </c>
      <c r="T4" s="7" t="str">
        <f>Tableau1[[#This Row],[Colonne3]]</f>
        <v>JAUNE</v>
      </c>
      <c r="U4" s="19"/>
      <c r="V4" s="19"/>
      <c r="W4" s="19">
        <f>(Tableau5[[#This Row],[Colonne4]]*(0.6))+(Tableau5[[#This Row],[Colonne5]]*(0.4))</f>
        <v>0</v>
      </c>
      <c r="X4" s="20"/>
      <c r="Y4" s="20"/>
      <c r="Z4" s="20">
        <f>(Tableau5[[#This Row],[Colonne7]]*(0.6))+(Tableau5[[#This Row],[Colonne8]]*(0.4))</f>
        <v>0</v>
      </c>
    </row>
    <row r="9" spans="1:26" x14ac:dyDescent="0.25">
      <c r="H9" s="21"/>
      <c r="I9" s="22"/>
      <c r="J9" s="21"/>
      <c r="K9" s="23"/>
      <c r="L9" s="23"/>
      <c r="M9" s="23"/>
      <c r="N9" s="22"/>
      <c r="O9" s="22"/>
      <c r="P9" s="22"/>
    </row>
    <row r="10" spans="1:26" x14ac:dyDescent="0.25">
      <c r="H10" s="21"/>
      <c r="I10" s="21"/>
      <c r="J10" s="21"/>
      <c r="K10" s="24"/>
      <c r="L10" s="24"/>
      <c r="M10" s="24"/>
      <c r="N10" s="25"/>
      <c r="O10" s="25"/>
      <c r="P10" s="25"/>
    </row>
    <row r="11" spans="1:26" s="7" customFormat="1" x14ac:dyDescent="0.25">
      <c r="H11" s="26"/>
      <c r="I11" s="26"/>
      <c r="J11" s="26"/>
      <c r="K11" s="24"/>
      <c r="L11" s="24"/>
      <c r="M11" s="27"/>
      <c r="N11" s="25"/>
      <c r="O11" s="25"/>
      <c r="P11" s="28"/>
    </row>
    <row r="12" spans="1:26" s="7" customFormat="1" x14ac:dyDescent="0.25">
      <c r="H12" s="8"/>
      <c r="I12" s="8"/>
      <c r="J12" s="8"/>
      <c r="K12" s="8"/>
      <c r="L12" s="8"/>
    </row>
    <row r="13" spans="1:26" s="7" customFormat="1" x14ac:dyDescent="0.25">
      <c r="H13" s="8"/>
      <c r="I13" s="8"/>
      <c r="J13" s="8"/>
      <c r="K13" s="8"/>
      <c r="L13" s="8"/>
    </row>
    <row r="14" spans="1:26" s="7" customFormat="1" x14ac:dyDescent="0.25">
      <c r="A14" s="8"/>
      <c r="B14" s="8"/>
      <c r="C14" s="8"/>
      <c r="D14" s="8"/>
      <c r="E14" s="8"/>
      <c r="F14" s="8"/>
      <c r="G14" s="8"/>
      <c r="H14" s="9"/>
      <c r="I14" s="9"/>
      <c r="J14" s="9"/>
      <c r="K14" s="9"/>
      <c r="L14" s="9"/>
    </row>
    <row r="15" spans="1:26" s="7" customFormat="1" x14ac:dyDescent="0.25">
      <c r="A15" s="8"/>
      <c r="B15" s="8"/>
      <c r="C15" s="8"/>
      <c r="D15" s="8"/>
      <c r="E15" s="8"/>
      <c r="F15" s="8"/>
      <c r="G15" s="8"/>
      <c r="H15" s="9"/>
      <c r="I15" s="9"/>
      <c r="J15" s="9"/>
      <c r="K15" s="9"/>
      <c r="L15" s="9"/>
    </row>
    <row r="16" spans="1:26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</row>
    <row r="17" spans="1:7" x14ac:dyDescent="0.25">
      <c r="A17" s="6"/>
      <c r="B17" s="6"/>
      <c r="C17" s="6"/>
      <c r="D17" s="6"/>
      <c r="E17" s="6"/>
      <c r="F17" s="6"/>
      <c r="G17" s="6"/>
    </row>
    <row r="18" spans="1:7" x14ac:dyDescent="0.25">
      <c r="A18" s="6"/>
      <c r="B18" s="6"/>
      <c r="C18" s="6"/>
      <c r="D18" s="6"/>
      <c r="E18" s="6"/>
      <c r="F18" s="6"/>
      <c r="G18" s="6"/>
    </row>
  </sheetData>
  <mergeCells count="3">
    <mergeCell ref="R1:Z1"/>
    <mergeCell ref="H1:P1"/>
    <mergeCell ref="A1:F1"/>
  </mergeCells>
  <phoneticPr fontId="3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0BB7D1-92D0-48C0-87F9-02BD5D8C0F4B}">
  <sheetPr codeName="Feuil2"/>
  <dimension ref="A1:Z18"/>
  <sheetViews>
    <sheetView workbookViewId="0">
      <selection activeCell="R8" sqref="R8"/>
    </sheetView>
  </sheetViews>
  <sheetFormatPr baseColWidth="10" defaultRowHeight="15" x14ac:dyDescent="0.25"/>
  <cols>
    <col min="1" max="1" width="14.42578125" customWidth="1"/>
    <col min="2" max="2" width="6" customWidth="1"/>
    <col min="3" max="3" width="6.5703125" customWidth="1"/>
    <col min="4" max="4" width="7.28515625" customWidth="1"/>
    <col min="5" max="5" width="9.42578125" customWidth="1"/>
    <col min="6" max="6" width="8" customWidth="1"/>
    <col min="7" max="7" width="7.42578125" customWidth="1"/>
    <col min="8" max="8" width="12.7109375" customWidth="1"/>
    <col min="9" max="9" width="9.140625" customWidth="1"/>
    <col min="10" max="10" width="7.7109375" customWidth="1"/>
    <col min="11" max="11" width="7.85546875" customWidth="1"/>
    <col min="12" max="12" width="6" customWidth="1"/>
    <col min="13" max="13" width="6.85546875" customWidth="1"/>
    <col min="14" max="14" width="7.85546875" customWidth="1"/>
    <col min="15" max="15" width="7.140625" customWidth="1"/>
    <col min="16" max="16" width="6.28515625" customWidth="1"/>
    <col min="17" max="17" width="8.7109375" customWidth="1"/>
    <col min="18" max="18" width="16.28515625" customWidth="1"/>
    <col min="19" max="19" width="8.5703125" customWidth="1"/>
    <col min="20" max="20" width="7.7109375" customWidth="1"/>
    <col min="21" max="21" width="7.140625" customWidth="1"/>
    <col min="22" max="22" width="6.140625" customWidth="1"/>
    <col min="23" max="23" width="6.28515625" customWidth="1"/>
    <col min="24" max="24" width="8.140625" customWidth="1"/>
    <col min="25" max="25" width="7.42578125" customWidth="1"/>
    <col min="26" max="26" width="8" customWidth="1"/>
  </cols>
  <sheetData>
    <row r="1" spans="1:26" ht="40.5" customHeight="1" x14ac:dyDescent="0.25">
      <c r="A1" s="34" t="s">
        <v>6</v>
      </c>
      <c r="B1" s="34"/>
      <c r="C1" s="34"/>
      <c r="D1" s="34"/>
      <c r="E1" s="34"/>
      <c r="F1" s="34"/>
      <c r="H1" s="34" t="s">
        <v>7</v>
      </c>
      <c r="I1" s="34"/>
      <c r="J1" s="34"/>
      <c r="K1" s="34"/>
      <c r="L1" s="34"/>
      <c r="M1" s="34"/>
      <c r="N1" s="34"/>
      <c r="O1" s="34"/>
      <c r="P1" s="34"/>
      <c r="R1" s="34" t="s">
        <v>17</v>
      </c>
      <c r="S1" s="34"/>
      <c r="T1" s="34"/>
      <c r="U1" s="34"/>
      <c r="V1" s="34"/>
      <c r="W1" s="34"/>
      <c r="X1" s="34"/>
      <c r="Y1" s="34"/>
      <c r="Z1" s="34"/>
    </row>
    <row r="2" spans="1:26" x14ac:dyDescent="0.25">
      <c r="A2" s="1" t="s">
        <v>0</v>
      </c>
      <c r="B2" s="2" t="s">
        <v>1</v>
      </c>
      <c r="C2" s="3" t="s">
        <v>2</v>
      </c>
      <c r="D2" t="s">
        <v>3</v>
      </c>
      <c r="E2" t="s">
        <v>4</v>
      </c>
      <c r="F2" t="s">
        <v>5</v>
      </c>
      <c r="H2" s="1" t="s">
        <v>0</v>
      </c>
      <c r="I2" s="2" t="s">
        <v>1</v>
      </c>
      <c r="J2" s="3" t="s">
        <v>2</v>
      </c>
      <c r="K2" s="5" t="s">
        <v>3</v>
      </c>
      <c r="L2" s="5" t="s">
        <v>4</v>
      </c>
      <c r="M2" s="5" t="s">
        <v>5</v>
      </c>
      <c r="N2" s="4" t="s">
        <v>8</v>
      </c>
      <c r="O2" s="4" t="s">
        <v>9</v>
      </c>
      <c r="P2" s="4" t="s">
        <v>10</v>
      </c>
      <c r="R2" s="29" t="s">
        <v>0</v>
      </c>
      <c r="S2" s="30" t="s">
        <v>1</v>
      </c>
      <c r="T2" s="31" t="s">
        <v>2</v>
      </c>
      <c r="U2" s="32" t="s">
        <v>3</v>
      </c>
      <c r="V2" s="32" t="s">
        <v>4</v>
      </c>
      <c r="W2" s="32" t="s">
        <v>5</v>
      </c>
      <c r="X2" s="33" t="s">
        <v>8</v>
      </c>
      <c r="Y2" s="33" t="s">
        <v>9</v>
      </c>
      <c r="Z2" s="33" t="s">
        <v>10</v>
      </c>
    </row>
    <row r="3" spans="1:26" x14ac:dyDescent="0.25">
      <c r="A3" t="s">
        <v>11</v>
      </c>
      <c r="B3" t="s">
        <v>12</v>
      </c>
      <c r="C3" t="s">
        <v>13</v>
      </c>
      <c r="H3" t="str">
        <f>Tableau17[[#This Row],[Colonne1]]</f>
        <v>pers1</v>
      </c>
      <c r="I3" t="str">
        <f>Tableau17[[#This Row],[Colonne2]]</f>
        <v>AA1</v>
      </c>
      <c r="J3" t="str">
        <f>Tableau17[[#This Row],[Colonne3]]</f>
        <v>rouge</v>
      </c>
      <c r="K3" s="10">
        <v>12</v>
      </c>
      <c r="L3" s="10">
        <v>13</v>
      </c>
      <c r="M3" s="10">
        <f>(Tableau28[[#This Row],[Colonne4]]*(0.6))+(Tableau28[[#This Row],[Colonne5]]*(0.4))</f>
        <v>12.399999999999999</v>
      </c>
      <c r="N3" s="11">
        <v>17</v>
      </c>
      <c r="O3" s="11">
        <v>12</v>
      </c>
      <c r="P3" s="11">
        <f>(Tableau28[[#This Row],[Colonne7]]*(0.6))+(Tableau28[[#This Row],[Colonne8]]*(0.4))</f>
        <v>15</v>
      </c>
      <c r="R3" t="str">
        <f>Tableau17[[#This Row],[Colonne1]]</f>
        <v>pers1</v>
      </c>
      <c r="S3" t="str">
        <f>Tableau17[[#This Row],[Colonne2]]</f>
        <v>AA1</v>
      </c>
      <c r="T3" t="str">
        <f>Tableau17[[#This Row],[Colonne3]]</f>
        <v>rouge</v>
      </c>
      <c r="U3" s="10">
        <v>3</v>
      </c>
      <c r="V3" s="10">
        <v>14</v>
      </c>
      <c r="W3" s="10">
        <f>(Tableau6[[#This Row],[Colonne4]]*(0.6))+(Tableau6[[#This Row],[Colonne5]]*(0.4))</f>
        <v>7.4</v>
      </c>
      <c r="X3" s="11">
        <v>15</v>
      </c>
      <c r="Y3" s="11">
        <v>6</v>
      </c>
      <c r="Z3" s="11">
        <f>(Tableau6[[#This Row],[Colonne7]]*(0.6))+(Tableau6[[#This Row],[Colonne8]]*(0.4))</f>
        <v>11.4</v>
      </c>
    </row>
    <row r="4" spans="1:26" x14ac:dyDescent="0.25">
      <c r="A4" t="s">
        <v>14</v>
      </c>
      <c r="B4" t="s">
        <v>15</v>
      </c>
      <c r="C4" t="s">
        <v>16</v>
      </c>
      <c r="H4" s="12" t="str">
        <f>Tableau17[[#This Row],[Colonne1]]</f>
        <v>ALBERT</v>
      </c>
      <c r="I4" s="12" t="str">
        <f>Tableau17[[#This Row],[Colonne2]]</f>
        <v>AA2</v>
      </c>
      <c r="J4" s="13" t="str">
        <f>Tableau17[[#This Row],[Colonne3]]</f>
        <v>JAUNE</v>
      </c>
      <c r="K4" s="14"/>
      <c r="L4" s="15"/>
      <c r="M4" s="16">
        <f>(Tableau28[[#This Row],[Colonne4]]*(0.6))+(Tableau28[[#This Row],[Colonne5]]*(0.4))</f>
        <v>0</v>
      </c>
      <c r="N4" s="17"/>
      <c r="O4" s="17"/>
      <c r="P4" s="18">
        <f>(Tableau28[[#This Row],[Colonne7]]*(0.6))+(Tableau28[[#This Row],[Colonne8]]*(0.4))</f>
        <v>0</v>
      </c>
      <c r="R4" s="7" t="str">
        <f>Tableau17[[#This Row],[Colonne1]]</f>
        <v>ALBERT</v>
      </c>
      <c r="S4" s="7" t="str">
        <f>Tableau17[[#This Row],[Colonne2]]</f>
        <v>AA2</v>
      </c>
      <c r="T4" s="7" t="str">
        <f>Tableau17[[#This Row],[Colonne3]]</f>
        <v>JAUNE</v>
      </c>
      <c r="U4" s="19"/>
      <c r="V4" s="19"/>
      <c r="W4" s="19">
        <f>(Tableau6[[#This Row],[Colonne4]]*(0.6))+(Tableau6[[#This Row],[Colonne5]]*(0.4))</f>
        <v>0</v>
      </c>
      <c r="X4" s="20"/>
      <c r="Y4" s="20"/>
      <c r="Z4" s="20">
        <f>(Tableau6[[#This Row],[Colonne7]]*(0.6))+(Tableau6[[#This Row],[Colonne8]]*(0.4))</f>
        <v>0</v>
      </c>
    </row>
    <row r="9" spans="1:26" x14ac:dyDescent="0.25">
      <c r="H9" s="21"/>
      <c r="I9" s="22"/>
      <c r="J9" s="21"/>
      <c r="K9" s="23"/>
      <c r="L9" s="23"/>
      <c r="M9" s="23"/>
      <c r="N9" s="22"/>
      <c r="O9" s="22"/>
      <c r="P9" s="22"/>
    </row>
    <row r="10" spans="1:26" x14ac:dyDescent="0.25">
      <c r="H10" s="21"/>
      <c r="I10" s="21"/>
      <c r="J10" s="21"/>
      <c r="K10" s="24"/>
      <c r="L10" s="24"/>
      <c r="M10" s="24"/>
      <c r="N10" s="25"/>
      <c r="O10" s="25"/>
      <c r="P10" s="25"/>
    </row>
    <row r="11" spans="1:26" s="7" customFormat="1" x14ac:dyDescent="0.25">
      <c r="H11" s="26"/>
      <c r="I11" s="26"/>
      <c r="J11" s="26"/>
      <c r="K11" s="24"/>
      <c r="L11" s="24"/>
      <c r="M11" s="27"/>
      <c r="N11" s="25"/>
      <c r="O11" s="25"/>
      <c r="P11" s="28"/>
    </row>
    <row r="12" spans="1:26" s="7" customFormat="1" x14ac:dyDescent="0.25">
      <c r="H12" s="8"/>
      <c r="I12" s="8"/>
      <c r="J12" s="8"/>
      <c r="K12" s="8"/>
      <c r="L12" s="8"/>
    </row>
    <row r="13" spans="1:26" s="7" customFormat="1" x14ac:dyDescent="0.25">
      <c r="H13" s="8"/>
      <c r="I13" s="8"/>
      <c r="J13" s="8"/>
      <c r="K13" s="8"/>
      <c r="L13" s="8"/>
    </row>
    <row r="14" spans="1:26" s="7" customFormat="1" x14ac:dyDescent="0.25">
      <c r="A14" s="8"/>
      <c r="B14" s="8"/>
      <c r="C14" s="8"/>
      <c r="D14" s="8"/>
      <c r="E14" s="8"/>
      <c r="F14" s="8"/>
      <c r="G14" s="8"/>
      <c r="H14" s="9"/>
      <c r="I14" s="9"/>
      <c r="J14" s="9"/>
      <c r="K14" s="9"/>
      <c r="L14" s="9"/>
    </row>
    <row r="15" spans="1:26" s="7" customFormat="1" x14ac:dyDescent="0.25">
      <c r="A15" s="8"/>
      <c r="B15" s="8"/>
      <c r="C15" s="8"/>
      <c r="D15" s="8"/>
      <c r="E15" s="8"/>
      <c r="F15" s="8"/>
      <c r="G15" s="8"/>
      <c r="H15" s="9"/>
      <c r="I15" s="9"/>
      <c r="J15" s="9"/>
      <c r="K15" s="9"/>
      <c r="L15" s="9"/>
    </row>
    <row r="16" spans="1:26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</row>
    <row r="17" spans="1:7" x14ac:dyDescent="0.25">
      <c r="A17" s="6"/>
      <c r="B17" s="6"/>
      <c r="C17" s="6"/>
      <c r="D17" s="6"/>
      <c r="E17" s="6"/>
      <c r="F17" s="6"/>
      <c r="G17" s="6"/>
    </row>
    <row r="18" spans="1:7" x14ac:dyDescent="0.25">
      <c r="A18" s="6"/>
      <c r="B18" s="6"/>
      <c r="C18" s="6"/>
      <c r="D18" s="6"/>
      <c r="E18" s="6"/>
      <c r="F18" s="6"/>
      <c r="G18" s="6"/>
    </row>
  </sheetData>
  <mergeCells count="3">
    <mergeCell ref="A1:F1"/>
    <mergeCell ref="H1:P1"/>
    <mergeCell ref="R1:Z1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Kpièrinaon Clotaire SOME</dc:creator>
  <cp:lastModifiedBy>Kpièrinaon Clotaire SOME</cp:lastModifiedBy>
  <dcterms:created xsi:type="dcterms:W3CDTF">2023-01-17T10:40:51Z</dcterms:created>
  <dcterms:modified xsi:type="dcterms:W3CDTF">2023-01-18T12:56:50Z</dcterms:modified>
</cp:coreProperties>
</file>